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Summary"/>
    <sheet r:id="rId2" sheetId="2" name="Manufacturing ELEC "/>
    <sheet r:id="rId3" sheetId="3" name="Components and Materials"/>
    <sheet r:id="rId4" sheetId="4" name="Tooling Cost Detail"/>
    <sheet r:id="rId5" sheetId="5" name="PCB Details"/>
    <sheet r:id="rId6" sheetId="6" name="Packaging"/>
    <sheet r:id="rId7" sheetId="7" name="Freight"/>
    <sheet r:id="rId8" sheetId="8" name="Terms and Conditions"/>
    <sheet r:id="rId9" sheetId="9" name="Analysis"/>
    <sheet r:id="rId10" sheetId="10" name="Export Data"/>
    <sheet r:id="rId11" sheetId="11" name="SCF Data"/>
    <sheet r:id="rId12" sheetId="12" name="Data Validation"/>
    <sheet r:id="rId13" sheetId="13" name="Summary Upload"/>
  </sheets>
  <definedNames>
    <definedName name="_xlnm._FilterDatabase" localSheetId="2">'Components and Materials'!$A$2:$N$2</definedName>
    <definedName name="_xlnm._FilterDatabase" localSheetId="1">'Manufacturing ELEC '!$A$2:$K$2</definedName>
    <definedName name="_xlnm._FilterDatabase" localSheetId="3">'Tooling Cost Detail'!$A$2:$J$2</definedName>
    <definedName name="_xlnm._FilterDatabase" localSheetId="4">'PCB Details'!$A$3:$AD$3</definedName>
    <definedName name="_xlnm._FilterDatabase" localSheetId="5">Packaging!$A$2:$I$2</definedName>
    <definedName name="_xlnm._FilterDatabase" localSheetId="6">Freight!$A$2:$H$2</definedName>
    <definedName name="_xlnm._FilterDatabase" localSheetId="8">Analysis!$A$10:$B$10</definedName>
    <definedName name="Commodities" localSheetId="4">'[1]Data Validation'!$W$2:$W$35</definedName>
    <definedName name="Commodities">'Data Validation'!$Z$2:$Z$35</definedName>
    <definedName name="Component_TYpe">'Data Validation'!$M$2:$M$13</definedName>
    <definedName name="ComponentType" localSheetId="4">'[1]Data Validation'!$U$2:$U$6</definedName>
    <definedName name="ComponentType">'Data Validation'!$X$2:$X$6</definedName>
    <definedName name="CostReview" localSheetId="4">'[1]Data Validation'!$L$2:$L$3</definedName>
    <definedName name="CostReview">'Data Validation'!$O$2:$O$3</definedName>
    <definedName name="LocationType" localSheetId="4">'[1]Data Validation'!$F$2:$F$4</definedName>
    <definedName name="LocationType">'Data Validation'!$K$2:$K$4</definedName>
    <definedName name="NoResponse">'Data Validation'!#REF!</definedName>
    <definedName name="PackagingType" localSheetId="4">'[1]Data Validation'!$G$2:$G$7</definedName>
    <definedName name="PackagingType">'Data Validation'!#REF!</definedName>
    <definedName name="PackagingUse">'Data Validation'!#REF!</definedName>
    <definedName name="Plants">'Data Validation'!$J$2:$J$5</definedName>
    <definedName name="Processes" localSheetId="4">'[1]Data Validation'!$A$3:$A$9</definedName>
    <definedName name="Processes">'Data Validation'!#REF!</definedName>
    <definedName name="SupplierTooling">'Data Validation'!$T$2:$T$4</definedName>
  </definedNames>
  <calcPr fullCalcOnLoad="1"/>
</workbook>
</file>

<file path=xl/sharedStrings.xml><?xml version="1.0" encoding="utf-8"?>
<sst xmlns="http://schemas.openxmlformats.org/spreadsheetml/2006/main" count="1225" uniqueCount="749">
  <si>
    <t>RFQ</t>
  </si>
  <si>
    <t>NAL Part Number</t>
  </si>
  <si>
    <t>Revision Level</t>
  </si>
  <si>
    <t>Part Description</t>
  </si>
  <si>
    <t>Plant</t>
  </si>
  <si>
    <t>Supplier Name</t>
  </si>
  <si>
    <t xml:space="preserve">Supplier Contact </t>
  </si>
  <si>
    <t>Contact Phone</t>
  </si>
  <si>
    <t>Contact Email</t>
  </si>
  <si>
    <t>Program</t>
  </si>
  <si>
    <t>Revision Date</t>
  </si>
  <si>
    <t>Sample Qty</t>
  </si>
  <si>
    <t>Samples Due</t>
  </si>
  <si>
    <t>Target SOP</t>
  </si>
  <si>
    <t>Target EOP</t>
  </si>
  <si>
    <t>PPAP Due</t>
  </si>
  <si>
    <t>PPAP Qty</t>
  </si>
  <si>
    <t>Vol1</t>
  </si>
  <si>
    <t>Vol2</t>
  </si>
  <si>
    <t>Vol3</t>
  </si>
  <si>
    <t>Vol4</t>
  </si>
  <si>
    <t>Vol5</t>
  </si>
  <si>
    <t>Vol6</t>
  </si>
  <si>
    <t>Vol7</t>
  </si>
  <si>
    <t>Vol8</t>
  </si>
  <si>
    <t>Vol9</t>
  </si>
  <si>
    <t>Vol10</t>
  </si>
  <si>
    <t>PCB Type</t>
  </si>
  <si>
    <t>Board Thickness
(mm)</t>
  </si>
  <si>
    <t>Number of Layers</t>
  </si>
  <si>
    <t>Copper Thickness
(μm)</t>
  </si>
  <si>
    <t>Board Finish</t>
  </si>
  <si>
    <t>Solder Resist Color</t>
  </si>
  <si>
    <t>Handedness</t>
  </si>
  <si>
    <t>Transit Method</t>
  </si>
  <si>
    <t>Plants</t>
  </si>
  <si>
    <t>Location Type</t>
  </si>
  <si>
    <t>Freight Types</t>
  </si>
  <si>
    <t>Component Type</t>
  </si>
  <si>
    <t>Cost Review</t>
  </si>
  <si>
    <t>Process Routings</t>
  </si>
  <si>
    <t>Supplier Owned Tooling</t>
  </si>
  <si>
    <t>Supplier Location</t>
  </si>
  <si>
    <t>Commodity</t>
  </si>
  <si>
    <t>Commodity Code</t>
  </si>
  <si>
    <t>Tonnage</t>
  </si>
  <si>
    <t>Scrap rate  cosmetic</t>
  </si>
  <si>
    <t>Non Cosmetic</t>
  </si>
  <si>
    <t>Metalized</t>
  </si>
  <si>
    <t xml:space="preserve">M-trial cost </t>
  </si>
  <si>
    <t>Supplier Types</t>
  </si>
  <si>
    <t>FR-4</t>
  </si>
  <si>
    <t>OSP</t>
  </si>
  <si>
    <t>Green</t>
  </si>
  <si>
    <t>RH</t>
  </si>
  <si>
    <t>Boat</t>
  </si>
  <si>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</si>
  <si>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(FLA)</t>
  </si>
  <si>
    <t>Manufacturing</t>
  </si>
  <si>
    <t>Complete and Reviewed</t>
  </si>
  <si>
    <t>OEM</t>
  </si>
  <si>
    <t>Domestic</t>
  </si>
  <si>
    <t>In House Material</t>
  </si>
  <si>
    <t>MCB</t>
  </si>
  <si>
    <t>HASL</t>
  </si>
  <si>
    <t>Black</t>
  </si>
  <si>
    <t>LH</t>
  </si>
  <si>
    <t>Air</t>
  </si>
  <si>
    <t>(MUS)</t>
  </si>
  <si>
    <t>Transit</t>
  </si>
  <si>
    <t>Freight</t>
  </si>
  <si>
    <t>Bushing</t>
  </si>
  <si>
    <t>Cost Variable Not Applicable</t>
  </si>
  <si>
    <t>Incomplete</t>
  </si>
  <si>
    <t>NAL</t>
  </si>
  <si>
    <t>International</t>
  </si>
  <si>
    <t>Outsourced Material</t>
  </si>
  <si>
    <t>Adhesives</t>
  </si>
  <si>
    <t>ADHE</t>
  </si>
  <si>
    <t>Die Cast</t>
  </si>
  <si>
    <t>FPC</t>
  </si>
  <si>
    <t>Other</t>
  </si>
  <si>
    <t>White</t>
  </si>
  <si>
    <t>Both</t>
  </si>
  <si>
    <t>Truck</t>
  </si>
  <si>
    <r>
      <t/>
    </r>
    <r>
      <rPr>
        <sz val="11"/>
        <color rgb="FF000000"/>
        <rFont val="Calibri"/>
        <family val="2"/>
        <scheme val="minor"/>
      </rPr>
      <t xml:space="preserve">Supplier is required to maintain a minimum  of </t>
    </r>
    <r>
      <rPr>
        <sz val="11"/>
        <color rgb="FFff0000"/>
        <rFont val="Calibri"/>
        <family val="2"/>
        <scheme val="minor"/>
      </rPr>
      <t>2</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</si>
  <si>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(PAR)</t>
  </si>
  <si>
    <t>Storage</t>
  </si>
  <si>
    <t>Repack</t>
  </si>
  <si>
    <t>Capacitors</t>
  </si>
  <si>
    <t>Not Applicable</t>
  </si>
  <si>
    <t>Supplier</t>
  </si>
  <si>
    <t>Domestic (Molded)</t>
  </si>
  <si>
    <t>Buy-Sell</t>
  </si>
  <si>
    <t>Bulbs</t>
  </si>
  <si>
    <t>BULB</t>
  </si>
  <si>
    <t>Stamping</t>
  </si>
  <si>
    <r>
      <t/>
    </r>
    <r>
      <rPr>
        <sz val="11"/>
        <color rgb="FF000000"/>
        <rFont val="Calibri"/>
        <family val="2"/>
        <scheme val="minor"/>
      </rPr>
      <t xml:space="preserve">Supplier is required to maintain a minimum of </t>
    </r>
    <r>
      <rPr>
        <sz val="11"/>
        <color rgb="FFff0000"/>
        <rFont val="Calibri"/>
        <family val="2"/>
        <scheme val="minor"/>
      </rPr>
      <t>20</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</si>
  <si>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(SAL)</t>
  </si>
  <si>
    <t>Connectors</t>
  </si>
  <si>
    <t>N/A</t>
  </si>
  <si>
    <t>International (Molded)</t>
  </si>
  <si>
    <t>In House Component</t>
  </si>
  <si>
    <t>Die Casts</t>
  </si>
  <si>
    <t>DICA</t>
  </si>
  <si>
    <t>Molding</t>
  </si>
  <si>
    <t>Diodes</t>
  </si>
  <si>
    <t>Outsourced Component</t>
  </si>
  <si>
    <t>Direct Supplied Parts</t>
  </si>
  <si>
    <t>DSPS</t>
  </si>
  <si>
    <t>Electronics</t>
  </si>
  <si>
    <t>Fastener</t>
  </si>
  <si>
    <t>ELEC</t>
  </si>
  <si>
    <t>Wire Harness</t>
  </si>
  <si>
    <t>Glue</t>
  </si>
  <si>
    <t>Fasteners</t>
  </si>
  <si>
    <t>FAST</t>
  </si>
  <si>
    <t>Fastners</t>
  </si>
  <si>
    <t>IC</t>
  </si>
  <si>
    <t>Fasteners Clips</t>
  </si>
  <si>
    <t>FSCL</t>
  </si>
  <si>
    <t>Rubber</t>
  </si>
  <si>
    <t>Inductors</t>
  </si>
  <si>
    <t>Fasteners Plastics</t>
  </si>
  <si>
    <t>FSPL</t>
  </si>
  <si>
    <t>Labels</t>
  </si>
  <si>
    <t>Fasteners Springs</t>
  </si>
  <si>
    <t>FSSP</t>
  </si>
  <si>
    <t>Misc</t>
  </si>
  <si>
    <t>Glass Lenses</t>
  </si>
  <si>
    <t>GLEN</t>
  </si>
  <si>
    <t>Molding Compound</t>
  </si>
  <si>
    <t>LED's</t>
  </si>
  <si>
    <t>LED</t>
  </si>
  <si>
    <t>PCB</t>
  </si>
  <si>
    <t>Miscellaneous</t>
  </si>
  <si>
    <t>MISC</t>
  </si>
  <si>
    <t>Plating</t>
  </si>
  <si>
    <t>Molding Compound ABS</t>
  </si>
  <si>
    <t>MABS</t>
  </si>
  <si>
    <t>Raw Material</t>
  </si>
  <si>
    <t>Molding Compound Acrylic</t>
  </si>
  <si>
    <t>MACR</t>
  </si>
  <si>
    <t>Resistors</t>
  </si>
  <si>
    <t>Molding Compound ASA</t>
  </si>
  <si>
    <t>MASA</t>
  </si>
  <si>
    <t>Seals</t>
  </si>
  <si>
    <t>Molding Compound BMC Materials</t>
  </si>
  <si>
    <t>MBMC</t>
  </si>
  <si>
    <t>Tape</t>
  </si>
  <si>
    <t>Molding Compound Nylon</t>
  </si>
  <si>
    <t>MNYL</t>
  </si>
  <si>
    <t>Terminals</t>
  </si>
  <si>
    <t>Molding Compound PC Clear</t>
  </si>
  <si>
    <t>MPCL</t>
  </si>
  <si>
    <t>Transistors</t>
  </si>
  <si>
    <t>Molding Compound PC High Heat</t>
  </si>
  <si>
    <t>MCHH</t>
  </si>
  <si>
    <t>Tubes</t>
  </si>
  <si>
    <t>Molding Compound PC Other</t>
  </si>
  <si>
    <t>MPCO</t>
  </si>
  <si>
    <t>Wires</t>
  </si>
  <si>
    <t>Molding Compound PET</t>
  </si>
  <si>
    <t>MPET</t>
  </si>
  <si>
    <t>Molding Compound Polypropylene</t>
  </si>
  <si>
    <t>MCPP</t>
  </si>
  <si>
    <t>Molding Compound PPS</t>
  </si>
  <si>
    <t>MPPS</t>
  </si>
  <si>
    <t>Molding Compound Ultem</t>
  </si>
  <si>
    <t>MULT</t>
  </si>
  <si>
    <t>Outsourced</t>
  </si>
  <si>
    <t>OUT</t>
  </si>
  <si>
    <t>Packaging</t>
  </si>
  <si>
    <t>PACK</t>
  </si>
  <si>
    <t>Paint</t>
  </si>
  <si>
    <t>PAIN</t>
  </si>
  <si>
    <t>Plastics</t>
  </si>
  <si>
    <t>PLST</t>
  </si>
  <si>
    <t>Plastics with Secondary Process</t>
  </si>
  <si>
    <t>PLSC</t>
  </si>
  <si>
    <t>RUBR</t>
  </si>
  <si>
    <t>Shields</t>
  </si>
  <si>
    <t>SHIE</t>
  </si>
  <si>
    <t>Stampings</t>
  </si>
  <si>
    <t>STPG</t>
  </si>
  <si>
    <t>WH</t>
  </si>
  <si>
    <t>Home</t>
  </si>
  <si>
    <t>Object String</t>
  </si>
  <si>
    <t>Name</t>
  </si>
  <si>
    <t>Current Name</t>
  </si>
  <si>
    <t>Creation Date</t>
  </si>
  <si>
    <t>Release Status</t>
  </si>
  <si>
    <t>Status</t>
  </si>
  <si>
    <t>Direct Materials Sourcing Revision</t>
  </si>
  <si>
    <t>Data1</t>
  </si>
  <si>
    <t>Data10</t>
  </si>
  <si>
    <t>Data11</t>
  </si>
  <si>
    <t>Data12</t>
  </si>
  <si>
    <t>Data13</t>
  </si>
  <si>
    <t>Data14</t>
  </si>
  <si>
    <t>Data15</t>
  </si>
  <si>
    <t>Data16</t>
  </si>
  <si>
    <t>Data17</t>
  </si>
  <si>
    <t>Data18</t>
  </si>
  <si>
    <t>Data19</t>
  </si>
  <si>
    <t>Data2</t>
  </si>
  <si>
    <t>Data20</t>
  </si>
  <si>
    <t>Data21</t>
  </si>
  <si>
    <t>Data22</t>
  </si>
  <si>
    <t>Data23</t>
  </si>
  <si>
    <t>Data24</t>
  </si>
  <si>
    <t>Data25</t>
  </si>
  <si>
    <t>Data26</t>
  </si>
  <si>
    <t>Data27</t>
  </si>
  <si>
    <t>Data28</t>
  </si>
  <si>
    <t>Data29</t>
  </si>
  <si>
    <t>Data3</t>
  </si>
  <si>
    <t>Data30</t>
  </si>
  <si>
    <t>Data4</t>
  </si>
  <si>
    <t>Data5</t>
  </si>
  <si>
    <t>Data6</t>
  </si>
  <si>
    <t>Data7</t>
  </si>
  <si>
    <t>Data8</t>
  </si>
  <si>
    <t>Data9</t>
  </si>
  <si>
    <t>289422/001;1-Action Fabricators</t>
  </si>
  <si>
    <t>Action Fabricators</t>
  </si>
  <si>
    <t>16-Sep-2022 11:27</t>
  </si>
  <si>
    <t>289416/001;1-502 Mold Polishing</t>
  </si>
  <si>
    <t>502 Mold Polishing</t>
  </si>
  <si>
    <t>16-Sep-2022 11:17</t>
  </si>
  <si>
    <t>289431/001;1-Agor</t>
  </si>
  <si>
    <t>Agor</t>
  </si>
  <si>
    <t>290464/001;1-Morrissey Assembly Solution</t>
  </si>
  <si>
    <t>Morrissey Assembly Solution</t>
  </si>
  <si>
    <t>10-Jul-2023 15:06</t>
  </si>
  <si>
    <t>289428/001;1-ADVANTAGE ENGINEERIN</t>
  </si>
  <si>
    <t>ADVANTAGE ENGINEERIN</t>
  </si>
  <si>
    <t>289429/001;1-AECOM TECHNICAL INC</t>
  </si>
  <si>
    <t>AECOM TECHNICAL INC</t>
  </si>
  <si>
    <t>289420/001;1-ACE BLIND and DRAPER</t>
  </si>
  <si>
    <t>ACE BLIND and DRAPER</t>
  </si>
  <si>
    <t>289943/001;1-Covet</t>
  </si>
  <si>
    <t>Covet</t>
  </si>
  <si>
    <t>25-Apr-2023 15:24</t>
  </si>
  <si>
    <t>290463/001;1-Kaga FEI</t>
  </si>
  <si>
    <t>Kaga FEI</t>
  </si>
  <si>
    <t>10-Jul-2023 15:04</t>
  </si>
  <si>
    <t>289423/001;1-Active Ind Solutions Tenn</t>
  </si>
  <si>
    <t>Active Ind Solutions Tenn</t>
  </si>
  <si>
    <t>289424/001;1-Active Industrial Sol.</t>
  </si>
  <si>
    <t>Active Industrial Sol.</t>
  </si>
  <si>
    <t>289430/001;1-AGI</t>
  </si>
  <si>
    <t>AGI</t>
  </si>
  <si>
    <t>289427/001;1-ADVANCED SOLUTIONS I</t>
  </si>
  <si>
    <t>ADVANCED SOLUTIONS I</t>
  </si>
  <si>
    <t>289240/001;1-NAL_Suppliers</t>
  </si>
  <si>
    <t>NAL_Suppliers</t>
  </si>
  <si>
    <t>14-Jul-2022 14:26</t>
  </si>
  <si>
    <t>289419/001;1-ACCELERATED CURING I</t>
  </si>
  <si>
    <t>ACCELERATED CURING I</t>
  </si>
  <si>
    <t>289432/001;1-AHM</t>
  </si>
  <si>
    <t>AHM</t>
  </si>
  <si>
    <t>289258/001;1-Altek One</t>
  </si>
  <si>
    <t>Altek One</t>
  </si>
  <si>
    <t>29-Jul-2022 15:12</t>
  </si>
  <si>
    <t>289417/001;1-A S FABRICATING</t>
  </si>
  <si>
    <t>A S FABRICATING</t>
  </si>
  <si>
    <t>289220/001;1-SupplierOne</t>
  </si>
  <si>
    <t>SupplierOne</t>
  </si>
  <si>
    <t>27-Apr-2022 14:06</t>
  </si>
  <si>
    <t>289421/001;1-ACT TEST PANELS INC</t>
  </si>
  <si>
    <t>ACT TEST PANELS INC</t>
  </si>
  <si>
    <t>289418/001;1-A V GAUGE and FIXTURE</t>
  </si>
  <si>
    <t>A V GAUGE and FIXTURE</t>
  </si>
  <si>
    <t>289415/001;1-4IMPRINT</t>
  </si>
  <si>
    <t>4IMPRINT</t>
  </si>
  <si>
    <t>289426/001;1-ADVANCED POWDER TECH</t>
  </si>
  <si>
    <t>ADVANCED POWDER TECH</t>
  </si>
  <si>
    <t>289414/001;1-2FPROTOTYPES</t>
  </si>
  <si>
    <t>2FPROTOTYPES</t>
  </si>
  <si>
    <t>289425/001;1-Advanced Composites</t>
  </si>
  <si>
    <t>Advanced Composites</t>
  </si>
  <si>
    <t>289406/001;1-Elematec USA Corp</t>
  </si>
  <si>
    <t>Elematec USA Corp</t>
  </si>
  <si>
    <t>14-Sep-2022 09:46</t>
  </si>
  <si>
    <t>Part Number</t>
  </si>
  <si>
    <t>Components</t>
  </si>
  <si>
    <t>Tooling</t>
  </si>
  <si>
    <t>SG&amp;A</t>
  </si>
  <si>
    <t>Profit</t>
  </si>
  <si>
    <t>Cost Reduction</t>
  </si>
  <si>
    <t>Price</t>
  </si>
  <si>
    <t>BOM1</t>
  </si>
  <si>
    <t>BOM2</t>
  </si>
  <si>
    <t>BOM3</t>
  </si>
  <si>
    <t>BOM4</t>
  </si>
  <si>
    <t>BOM5</t>
  </si>
  <si>
    <t>BOM6</t>
  </si>
  <si>
    <t>BOM7</t>
  </si>
  <si>
    <t>BOM8</t>
  </si>
  <si>
    <t>BOM9</t>
  </si>
  <si>
    <t>BOM10</t>
  </si>
  <si>
    <t>BOM11</t>
  </si>
  <si>
    <t>BOM12</t>
  </si>
  <si>
    <t>BOM13</t>
  </si>
  <si>
    <t>BOM14</t>
  </si>
  <si>
    <t>BOM15</t>
  </si>
  <si>
    <t>BOM16</t>
  </si>
  <si>
    <t>BOM17</t>
  </si>
  <si>
    <t>BOM18</t>
  </si>
  <si>
    <t>BOM19</t>
  </si>
  <si>
    <t>BOM20</t>
  </si>
  <si>
    <t>BOM21</t>
  </si>
  <si>
    <t>BOM22</t>
  </si>
  <si>
    <t>BOM23</t>
  </si>
  <si>
    <t>BOM24</t>
  </si>
  <si>
    <t>BOM25</t>
  </si>
  <si>
    <t>BOM26</t>
  </si>
  <si>
    <t>BOM27</t>
  </si>
  <si>
    <t>BOM28</t>
  </si>
  <si>
    <t>BOM29</t>
  </si>
  <si>
    <t>BOM30</t>
  </si>
  <si>
    <t>BOM31</t>
  </si>
  <si>
    <t>BOM32</t>
  </si>
  <si>
    <t>BOM33</t>
  </si>
  <si>
    <t>BOM34</t>
  </si>
  <si>
    <t>BOM35</t>
  </si>
  <si>
    <t>BOM36</t>
  </si>
  <si>
    <t>BOM37</t>
  </si>
  <si>
    <t>BOM38</t>
  </si>
  <si>
    <t>BOM39</t>
  </si>
  <si>
    <t>BOM40</t>
  </si>
  <si>
    <t>BOM41</t>
  </si>
  <si>
    <t>BOM42</t>
  </si>
  <si>
    <t>BOM43</t>
  </si>
  <si>
    <t>BOM44</t>
  </si>
  <si>
    <t>BOM45</t>
  </si>
  <si>
    <t>BOM46</t>
  </si>
  <si>
    <t>BOM47</t>
  </si>
  <si>
    <t>BOM48</t>
  </si>
  <si>
    <t>BOM49</t>
  </si>
  <si>
    <t>BOM50</t>
  </si>
  <si>
    <t>BOM51</t>
  </si>
  <si>
    <t>BOM52</t>
  </si>
  <si>
    <t>BOM53</t>
  </si>
  <si>
    <t>BOM54</t>
  </si>
  <si>
    <t>BOM55</t>
  </si>
  <si>
    <t>BOM56</t>
  </si>
  <si>
    <t>BOM57</t>
  </si>
  <si>
    <t>BOM58</t>
  </si>
  <si>
    <t>BOM59</t>
  </si>
  <si>
    <t>BOM60</t>
  </si>
  <si>
    <t>BOM61</t>
  </si>
  <si>
    <t>BOM62</t>
  </si>
  <si>
    <t>BOM63</t>
  </si>
  <si>
    <t>BOM64</t>
  </si>
  <si>
    <t>BOM65</t>
  </si>
  <si>
    <t>BOM66</t>
  </si>
  <si>
    <t>BOM67</t>
  </si>
  <si>
    <t>BOM68</t>
  </si>
  <si>
    <t>BOM69</t>
  </si>
  <si>
    <t>BOM70</t>
  </si>
  <si>
    <t>BOM71</t>
  </si>
  <si>
    <t>BOM72</t>
  </si>
  <si>
    <t>BOM73</t>
  </si>
  <si>
    <t>BOM74</t>
  </si>
  <si>
    <t>BOM75</t>
  </si>
  <si>
    <t>BOM76</t>
  </si>
  <si>
    <t>BOM77</t>
  </si>
  <si>
    <t>BOM78</t>
  </si>
  <si>
    <t>BOM79</t>
  </si>
  <si>
    <t>BOM80</t>
  </si>
  <si>
    <t>BOM81</t>
  </si>
  <si>
    <t>BOM82</t>
  </si>
  <si>
    <t>BOM83</t>
  </si>
  <si>
    <t>BOM84</t>
  </si>
  <si>
    <t>BOM85</t>
  </si>
  <si>
    <t>BOM86</t>
  </si>
  <si>
    <t>BOM87</t>
  </si>
  <si>
    <t>BOM88</t>
  </si>
  <si>
    <t>BOM89</t>
  </si>
  <si>
    <t>BOM90</t>
  </si>
  <si>
    <t>BOM91</t>
  </si>
  <si>
    <t>BOM92</t>
  </si>
  <si>
    <t>BOM93</t>
  </si>
  <si>
    <t>BOM94</t>
  </si>
  <si>
    <t>BOM95</t>
  </si>
  <si>
    <t>BOM96</t>
  </si>
  <si>
    <t>BOM97</t>
  </si>
  <si>
    <t>BOM98</t>
  </si>
  <si>
    <t>BOM99</t>
  </si>
  <si>
    <t>BOM100</t>
  </si>
  <si>
    <t>Summary</t>
  </si>
  <si>
    <t>Cost</t>
  </si>
  <si>
    <t>Manufacturing ELEC</t>
  </si>
  <si>
    <t>Category</t>
  </si>
  <si>
    <t>Value</t>
  </si>
  <si>
    <t>Tooling Cost Detail</t>
  </si>
  <si>
    <t>PCB Details</t>
  </si>
  <si>
    <t>Value (Board 1)</t>
  </si>
  <si>
    <t>Value (Board 2)</t>
  </si>
  <si>
    <t>Value (Board 3)</t>
  </si>
  <si>
    <t>Value (Board 4)</t>
  </si>
  <si>
    <t>Total</t>
  </si>
  <si>
    <t>Total Mfg Cost</t>
  </si>
  <si>
    <t>Total Tooling Cost</t>
  </si>
  <si>
    <t>Cost Information</t>
  </si>
  <si>
    <t>Unit Cost</t>
  </si>
  <si>
    <t>Total Cost per PCA</t>
  </si>
  <si>
    <t>Label</t>
  </si>
  <si>
    <t>PCB Tooling (Full Program Life)</t>
  </si>
  <si>
    <t>Total Cost</t>
  </si>
  <si>
    <t>Area Cost</t>
  </si>
  <si>
    <t>Tray</t>
  </si>
  <si>
    <t>Tray Cost per PCA</t>
  </si>
  <si>
    <t>Pallet</t>
  </si>
  <si>
    <t>Pallet Cost per PCA</t>
  </si>
  <si>
    <t>Manpower Qty</t>
  </si>
  <si>
    <t>Cost per Tray</t>
  </si>
  <si>
    <t>Cost per Pallet</t>
  </si>
  <si>
    <t>Labor Rate</t>
  </si>
  <si>
    <t>Quantity</t>
  </si>
  <si>
    <t>Program Information</t>
  </si>
  <si>
    <t>PCAs per Tray</t>
  </si>
  <si>
    <t>Country of Origin</t>
  </si>
  <si>
    <t>SG&amp;A/Profit</t>
  </si>
  <si>
    <t>Machine Rate</t>
  </si>
  <si>
    <t>Unit</t>
  </si>
  <si>
    <t>PCA #</t>
  </si>
  <si>
    <t>Length</t>
  </si>
  <si>
    <t>SOP Contract Price</t>
  </si>
  <si>
    <t>Cycle Time</t>
  </si>
  <si>
    <t>Lead Time</t>
  </si>
  <si>
    <t>PCB #</t>
  </si>
  <si>
    <t>Width</t>
  </si>
  <si>
    <t>Boxes per Pallet</t>
  </si>
  <si>
    <t>Scrap Rate</t>
  </si>
  <si>
    <t>Process End Date</t>
  </si>
  <si>
    <t>Height</t>
  </si>
  <si>
    <t>PCAs per Pallet</t>
  </si>
  <si>
    <t>Number of Lines</t>
  </si>
  <si>
    <t>Comment</t>
  </si>
  <si>
    <t>Board Details</t>
  </si>
  <si>
    <t>Type</t>
  </si>
  <si>
    <t>Cover</t>
  </si>
  <si>
    <t>Cover Cost per PCA</t>
  </si>
  <si>
    <t>Repack Cost per PCA</t>
  </si>
  <si>
    <t>Components and Materials</t>
  </si>
  <si>
    <t>Unit Price</t>
  </si>
  <si>
    <t>Stencil / Metal Mask</t>
  </si>
  <si>
    <t>Layers</t>
  </si>
  <si>
    <t>Cost per Cover</t>
  </si>
  <si>
    <t>Cost to Repack each Box</t>
  </si>
  <si>
    <t>SMT</t>
  </si>
  <si>
    <t>Copper</t>
  </si>
  <si>
    <t>Repack Location</t>
  </si>
  <si>
    <t>Etcher</t>
  </si>
  <si>
    <t>W/H</t>
  </si>
  <si>
    <t>W/H Cost per PCA</t>
  </si>
  <si>
    <t>Material Mfr</t>
  </si>
  <si>
    <t>Cost to W/H each Pallet</t>
  </si>
  <si>
    <t>Material</t>
  </si>
  <si>
    <t>Bag</t>
  </si>
  <si>
    <t>Bag Cost per PCA</t>
  </si>
  <si>
    <t>W/H Location</t>
  </si>
  <si>
    <t>Laminate (if MCB)</t>
  </si>
  <si>
    <t>Cost per Bag</t>
  </si>
  <si>
    <t>Finish</t>
  </si>
  <si>
    <t>SMT Pallet</t>
  </si>
  <si>
    <t>Color</t>
  </si>
  <si>
    <t>Board Size</t>
  </si>
  <si>
    <t>X</t>
  </si>
  <si>
    <t>Glue / Epoxy</t>
  </si>
  <si>
    <t>Y</t>
  </si>
  <si>
    <t>Box</t>
  </si>
  <si>
    <t>Box Cost per PCA</t>
  </si>
  <si>
    <t>Area</t>
  </si>
  <si>
    <t>Cost per Box</t>
  </si>
  <si>
    <t>Panelization</t>
  </si>
  <si>
    <t>Trays per Box</t>
  </si>
  <si>
    <t>Adjustment / Pin Jig</t>
  </si>
  <si>
    <t>Boards per Panel</t>
  </si>
  <si>
    <t>Usage</t>
  </si>
  <si>
    <t>Total Units</t>
  </si>
  <si>
    <t>ICT</t>
  </si>
  <si>
    <t>Total Board Area</t>
  </si>
  <si>
    <t>Monthly Units</t>
  </si>
  <si>
    <t>Monthly Area</t>
  </si>
  <si>
    <t>ICT Tester</t>
  </si>
  <si>
    <t>AOI</t>
  </si>
  <si>
    <t>Tray / Mask</t>
  </si>
  <si>
    <t>Oven Cure</t>
  </si>
  <si>
    <t>PCB Break / Separator</t>
  </si>
  <si>
    <t>Wire Bonding</t>
  </si>
  <si>
    <t>WS Pallets</t>
  </si>
  <si>
    <t>Conformal Coat</t>
  </si>
  <si>
    <t>1 (Specify in Comment)</t>
  </si>
  <si>
    <t>2 (Specify in Comment)</t>
  </si>
  <si>
    <t>Router / Separate</t>
  </si>
  <si>
    <t>3 (Specify in Comment)</t>
  </si>
  <si>
    <t>Selective Solder</t>
  </si>
  <si>
    <t>ROM Write</t>
  </si>
  <si>
    <t>Assembly 1 (specify in Comment)</t>
  </si>
  <si>
    <t xml:space="preserve">FCT </t>
  </si>
  <si>
    <t>Assembly 2 (specify in Comment)</t>
  </si>
  <si>
    <t>Packing Tray</t>
  </si>
  <si>
    <t>Assembly 3 (specify in Comment)</t>
  </si>
  <si>
    <t>Heat Sink Tooling</t>
  </si>
  <si>
    <t>Base Tooling</t>
  </si>
  <si>
    <t>FCT</t>
  </si>
  <si>
    <t>Shield Tooling</t>
  </si>
  <si>
    <t>Cover Tooling</t>
  </si>
  <si>
    <t>Inspection</t>
  </si>
  <si>
    <t>Packout</t>
  </si>
  <si>
    <t>Inco Terms:</t>
  </si>
  <si>
    <t>Free Carrier Act (FCA)  Title Transfer at Time of Pick-Up</t>
  </si>
  <si>
    <t xml:space="preserve">Safety Stock:
</t>
  </si>
  <si>
    <t>Annual APR:</t>
  </si>
  <si>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</si>
  <si>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t/>
    </r>
    <r>
      <rPr>
        <b/>
        <sz val="11"/>
        <color rgb="FF333333"/>
        <rFont val="Calibri"/>
        <family val="2"/>
        <scheme val="minor"/>
      </rPr>
      <t>Packaging Requirements:</t>
    </r>
    <r>
      <rPr>
        <sz val="11"/>
        <color rgb="FF333333"/>
        <rFont val="Calibri"/>
        <family val="2"/>
        <scheme val="minor"/>
      </rPr>
      <t xml:space="preserve">
</t>
    </r>
  </si>
  <si>
    <t xml:space="preserve">Supplier must meet packaging requirements outlined in the NAL SQAM Manual Section 16 located at www.nal.com
</t>
  </si>
  <si>
    <r>
      <t/>
    </r>
    <r>
      <rPr>
        <b/>
        <sz val="11"/>
        <color rgb="FF333333"/>
        <rFont val="Calibri"/>
        <family val="2"/>
        <scheme val="minor"/>
      </rPr>
      <t>Capacity:</t>
    </r>
    <r>
      <rPr>
        <sz val="11"/>
        <color rgb="FF333333"/>
        <rFont val="Calibri"/>
        <family val="2"/>
        <scheme val="minor"/>
      </rPr>
      <t xml:space="preserve">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</si>
  <si>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t/>
    </r>
    <r>
      <rPr>
        <b/>
        <sz val="11"/>
        <color rgb="FF333333"/>
        <rFont val="Calibri"/>
        <family val="2"/>
        <scheme val="minor"/>
      </rPr>
      <t>Asset Tags:</t>
    </r>
    <r>
      <rPr>
        <sz val="11"/>
        <color rgb="FF333333"/>
        <rFont val="Calibri"/>
        <family val="2"/>
        <scheme val="minor"/>
      </rPr>
      <t xml:space="preserve">
Supplier shall make certain that either a customer asset tag or NAL asset tag is fixed to the tool if not supplier owned.
</t>
    </r>
  </si>
  <si>
    <r>
      <t/>
    </r>
    <r>
      <rPr>
        <b/>
        <sz val="11"/>
        <color rgb="FF000000"/>
        <rFont val="Calibri"/>
        <family val="2"/>
        <scheme val="minor"/>
      </rPr>
      <t>Purchasing Guidelines:</t>
    </r>
    <r>
      <rPr>
        <sz val="11"/>
        <color rgb="FF000000"/>
        <rFont val="Calibri"/>
        <family val="2"/>
        <scheme val="minor"/>
      </rPr>
      <t xml:space="preserve">
Supplier understands and agrees that they will comply with the provisions of the Purchasing Guidelines. Manual can be found on NAL Website.</t>
    </r>
  </si>
  <si>
    <r>
      <t/>
    </r>
    <r>
      <rPr>
        <b/>
        <sz val="11"/>
        <color rgb="FF000000"/>
        <rFont val="Calibri"/>
        <family val="2"/>
        <scheme val="minor"/>
      </rPr>
      <t>Quality:</t>
    </r>
    <r>
      <rPr>
        <sz val="11"/>
        <color rgb="FF000000"/>
        <rFont val="Calibri"/>
        <family val="2"/>
        <scheme val="minor"/>
      </rPr>
      <t xml:space="preserve">
Supplier understands and agrees that they will comply with the provisions of the Supplier Quality Assurance Manual (SQAM). Manual can be found on NAL Website.</t>
    </r>
  </si>
  <si>
    <t>Tooling:</t>
  </si>
  <si>
    <t>NAL will pay full tooling amount once supplier PPAP approved. SDOC page must be included with tooling invoice when submitted to ap_invoices@nal.com</t>
  </si>
  <si>
    <r>
      <t/>
    </r>
    <r>
      <rPr>
        <b/>
        <sz val="11"/>
        <color rgb="FF333333"/>
        <rFont val="Calibri"/>
        <family val="2"/>
        <scheme val="minor"/>
      </rPr>
      <t>Terms and Conditions:</t>
    </r>
    <r>
      <rPr>
        <sz val="11"/>
        <color rgb="FF333333"/>
        <rFont val="Calibri"/>
        <family val="2"/>
        <scheme val="minor"/>
      </rPr>
      <t xml:space="preserve">
NAL Terms and Conditions shall apply.  These Terms and Conditions are available for review on our website at www.nal.com or can be obtained by contacting the NAL Purchasing Department.</t>
    </r>
  </si>
  <si>
    <t>Supplier Representative</t>
  </si>
  <si>
    <t>NAL Purchasing Representative</t>
  </si>
  <si>
    <t>By signing, I understand and agree to the terms and conditions as listed above prior to submitting the RFQ. I have reviewed all pages of the RFQ document and will honor the terms if the business is awarded.</t>
  </si>
  <si>
    <t>Request For Quote: Freight</t>
  </si>
  <si>
    <t>Logistics Item</t>
  </si>
  <si>
    <t>Location</t>
  </si>
  <si>
    <t>Cost per Logistics Item</t>
  </si>
  <si>
    <t>PCAs per Logistics Item</t>
  </si>
  <si>
    <t>PCA Unit Cost</t>
  </si>
  <si>
    <t>EMS Comment</t>
  </si>
  <si>
    <t>Repack Cost per Box</t>
  </si>
  <si>
    <t>W/H Cost per Pallet</t>
  </si>
  <si>
    <t>Request for Quote: Packaging Breakdown</t>
  </si>
  <si>
    <t>Packaging Type</t>
  </si>
  <si>
    <t>Length
(mm)</t>
  </si>
  <si>
    <t>Width
(mm)</t>
  </si>
  <si>
    <t>Height
(mm)</t>
  </si>
  <si>
    <t>PCAs per Packaging Item</t>
  </si>
  <si>
    <t>Quantity per Box</t>
  </si>
  <si>
    <t>Cost per Packaging Item</t>
  </si>
  <si>
    <t>Cost per PCA</t>
  </si>
  <si>
    <t>Request For Quote: PCB Details</t>
  </si>
  <si>
    <t>Part Information</t>
  </si>
  <si>
    <t>Board Specifications</t>
  </si>
  <si>
    <t>Board Dimensions</t>
  </si>
  <si>
    <t>Panel Details</t>
  </si>
  <si>
    <t>Description</t>
  </si>
  <si>
    <t>Board Etcher</t>
  </si>
  <si>
    <t xml:space="preserve">PCB Material
Manufacturer </t>
  </si>
  <si>
    <t>Base</t>
  </si>
  <si>
    <t>Board Material / Laminate</t>
  </si>
  <si>
    <t>Board X
(mm)</t>
  </si>
  <si>
    <t>Board Y
(mm)</t>
  </si>
  <si>
    <t>Board Area
(mm^2)</t>
  </si>
  <si>
    <t>Panel X
(mm)</t>
  </si>
  <si>
    <t>Panel Y
(mm)</t>
  </si>
  <si>
    <t>Panel Area
(mm^2)</t>
  </si>
  <si>
    <t>Lifetime Unit Quantity</t>
  </si>
  <si>
    <t>Lifetime Panel Area
(m^2)</t>
  </si>
  <si>
    <t>Avg. Monthly Unit Volume</t>
  </si>
  <si>
    <t>Panel Area per Month
(m^2)</t>
  </si>
  <si>
    <t>Unit Cost per Board</t>
  </si>
  <si>
    <t>Area Cost ($/m^2)</t>
  </si>
  <si>
    <t>Total Cost for Program</t>
  </si>
  <si>
    <t>10059-8N027</t>
  </si>
  <si>
    <t>PCB A</t>
  </si>
  <si>
    <t>FR-4 Example</t>
  </si>
  <si>
    <t>100AX-VWXYZ</t>
  </si>
  <si>
    <t>100BX-VWXYZ</t>
  </si>
  <si>
    <t>Kyosha</t>
  </si>
  <si>
    <t>Sumitomo</t>
  </si>
  <si>
    <t>ELC-4765</t>
  </si>
  <si>
    <t>BOTH</t>
  </si>
  <si>
    <t>None</t>
  </si>
  <si>
    <t>MCB Example</t>
  </si>
  <si>
    <t>100CX-VWXYZ</t>
  </si>
  <si>
    <t>100DX-VWXYZ</t>
  </si>
  <si>
    <t>PCB B</t>
  </si>
  <si>
    <t>Ventec</t>
  </si>
  <si>
    <t>AL 4045/4047</t>
  </si>
  <si>
    <t>VT-4B5L</t>
  </si>
  <si>
    <t>NAL Approved PCB Materials</t>
  </si>
  <si>
    <t xml:space="preserve">Panelization Diagram: </t>
  </si>
  <si>
    <t>Example</t>
  </si>
  <si>
    <t>EMS Proposed</t>
  </si>
  <si>
    <t>AL 5052</t>
  </si>
  <si>
    <t>Panasonic</t>
  </si>
  <si>
    <t>R1566/R1566W</t>
  </si>
  <si>
    <t>Denka</t>
  </si>
  <si>
    <t>HS-1</t>
  </si>
  <si>
    <t>Meiko</t>
  </si>
  <si>
    <t>L3TV</t>
  </si>
  <si>
    <t>R1705</t>
  </si>
  <si>
    <t>RN-2</t>
  </si>
  <si>
    <t>ALC1333</t>
  </si>
  <si>
    <t>R1766/R1766GH</t>
  </si>
  <si>
    <t>EL-1</t>
  </si>
  <si>
    <t>R-1755E</t>
  </si>
  <si>
    <t>R-1</t>
  </si>
  <si>
    <t>Wazam</t>
  </si>
  <si>
    <t>HA88 E2</t>
  </si>
  <si>
    <t>ELC-4762</t>
  </si>
  <si>
    <t>NHK</t>
  </si>
  <si>
    <t>AG</t>
  </si>
  <si>
    <t>ATF</t>
  </si>
  <si>
    <t>ELC-4768DS</t>
  </si>
  <si>
    <t>AB</t>
  </si>
  <si>
    <t>Nikkan</t>
  </si>
  <si>
    <t>L-6504C2</t>
  </si>
  <si>
    <t>ATM</t>
  </si>
  <si>
    <t>L-6504C2(UV)</t>
  </si>
  <si>
    <t>Shengyi</t>
  </si>
  <si>
    <t>S1000H</t>
  </si>
  <si>
    <t>Nanya</t>
  </si>
  <si>
    <t>NP-155F</t>
  </si>
  <si>
    <t>Risho Kogyo</t>
  </si>
  <si>
    <t>AC-7302</t>
  </si>
  <si>
    <t>NP-140TL</t>
  </si>
  <si>
    <t>FR-4-86</t>
  </si>
  <si>
    <t>VT-4B3</t>
  </si>
  <si>
    <t>FR-4-86 (UV)</t>
  </si>
  <si>
    <t>Kingboard</t>
  </si>
  <si>
    <t>KB-6165F</t>
  </si>
  <si>
    <t>KB-6164F</t>
  </si>
  <si>
    <t>Request for Quote: Tool Cost Breakdown</t>
  </si>
  <si>
    <t>Process Route No.</t>
  </si>
  <si>
    <t>Related Manufacturing Process</t>
  </si>
  <si>
    <t>Tooling Process/Material</t>
  </si>
  <si>
    <t>Cost per 
Unit</t>
  </si>
  <si>
    <t>ICT Tester45</t>
  </si>
  <si>
    <t>Router/Separate</t>
  </si>
  <si>
    <t>Assembly 1 (Specify in Comment)</t>
  </si>
  <si>
    <t>Assembly 2 (Specify in Comment)</t>
  </si>
  <si>
    <t>Assembly 3 (Specify in Comment)</t>
  </si>
  <si>
    <t>Component Tooling</t>
  </si>
  <si>
    <t>Request for Quote: Components and Materials</t>
  </si>
  <si>
    <t>Seq</t>
  </si>
  <si>
    <t>Reference Des.</t>
  </si>
  <si>
    <t>NAL/Koito Part No.</t>
  </si>
  <si>
    <t>Manufacturer</t>
  </si>
  <si>
    <t>Manufacturer Part No.</t>
  </si>
  <si>
    <t>Scrap %</t>
  </si>
  <si>
    <t>Usage After Scrap</t>
  </si>
  <si>
    <t>Lead Time (Days)</t>
  </si>
  <si>
    <t>96900-05572</t>
  </si>
  <si>
    <t>MOLEX</t>
  </si>
  <si>
    <t>502352-0800</t>
  </si>
  <si>
    <t>99858-00034</t>
  </si>
  <si>
    <t>MITSUBISHI MATERIALS</t>
  </si>
  <si>
    <t>TD11-4H104FT</t>
  </si>
  <si>
    <t>9B000-00590</t>
  </si>
  <si>
    <t>9B000-00580</t>
  </si>
  <si>
    <t>Request for Quote: Manufacturing Cost Breakdown</t>
  </si>
  <si>
    <t>Process</t>
  </si>
  <si>
    <t>Labor Rate ($/Hour)</t>
  </si>
  <si>
    <t>Machine Rate ($/Hour)</t>
  </si>
  <si>
    <t>Cycle Time (Sec.)</t>
  </si>
  <si>
    <t>Scrap Rate (%)</t>
  </si>
  <si>
    <t>Number of Tools/Lines Needed</t>
  </si>
  <si>
    <t>Tooling Cost</t>
  </si>
  <si>
    <t>Manufacturing Piece Cost</t>
  </si>
  <si>
    <t>c</t>
  </si>
  <si>
    <t>Request For Quote</t>
  </si>
  <si>
    <t>Due Date:</t>
  </si>
  <si>
    <t>Key</t>
  </si>
  <si>
    <t>Quote Number</t>
  </si>
  <si>
    <t>Buyer</t>
  </si>
  <si>
    <t>Quote Revision</t>
  </si>
  <si>
    <t>Quote Date</t>
  </si>
  <si>
    <t>fasdfadfad</t>
  </si>
  <si>
    <t>Calculation</t>
  </si>
  <si>
    <t>2275 S. Main Street</t>
  </si>
  <si>
    <t>ODTR NUMBER:</t>
  </si>
  <si>
    <t>adfadfadfadsf</t>
  </si>
  <si>
    <t>System</t>
  </si>
  <si>
    <t>Paris, IL 61944</t>
  </si>
  <si>
    <t>Supplier Information</t>
  </si>
  <si>
    <t>Supplier Code:</t>
  </si>
  <si>
    <t xml:space="preserve">Supplier Contact: </t>
  </si>
  <si>
    <t>dfdfadsfasdfa</t>
  </si>
  <si>
    <t>Mfg. Address:</t>
  </si>
  <si>
    <t>Contact Phone:</t>
  </si>
  <si>
    <t>This is the main this to be added dfddsfasdfads+</t>
  </si>
  <si>
    <t>Mfg. City / State:</t>
  </si>
  <si>
    <t>fgsdfgsdfgsdfg</t>
  </si>
  <si>
    <t>Contact Email:</t>
  </si>
  <si>
    <t>this is the main this to be added dfddsfasdfads</t>
  </si>
  <si>
    <t>Mfg. Country:</t>
  </si>
  <si>
    <t>Commodity:</t>
  </si>
  <si>
    <t>Program:</t>
  </si>
  <si>
    <t>J34A</t>
  </si>
  <si>
    <t>Plant:</t>
  </si>
  <si>
    <t>sdfgsdfgsdfgsdfgsdf</t>
  </si>
  <si>
    <t>NAL Part Number:</t>
  </si>
  <si>
    <t>10009-8N027</t>
  </si>
  <si>
    <t>Part Description:</t>
  </si>
  <si>
    <t>dasdfasdfasdf</t>
  </si>
  <si>
    <t>Revision Level:</t>
  </si>
  <si>
    <t>sdfgsdfgsdfgsdffg</t>
  </si>
  <si>
    <t>Revision Date:</t>
  </si>
  <si>
    <t>afasdfas</t>
  </si>
  <si>
    <t>NAL Target SOP:</t>
  </si>
  <si>
    <t>Target EOP:</t>
  </si>
  <si>
    <t>Year</t>
  </si>
  <si>
    <t>SG&amp;A &amp; Profit</t>
  </si>
  <si>
    <t>a</t>
  </si>
  <si>
    <t>Calculated APR</t>
  </si>
  <si>
    <t>Contract Price</t>
  </si>
  <si>
    <t>APR</t>
  </si>
  <si>
    <t>LH Piece Volume</t>
  </si>
  <si>
    <t>RH Piece Volume</t>
  </si>
  <si>
    <t>Total Piece Volume</t>
  </si>
  <si>
    <t>Volume Review</t>
  </si>
  <si>
    <t>Projected Daily LH Volume</t>
  </si>
  <si>
    <t>Projected Daily RH Volume</t>
  </si>
  <si>
    <t>Projected Daily Total Piece Volume</t>
  </si>
  <si>
    <t>Projected Weekly LH Volume</t>
  </si>
  <si>
    <t>Projected Weekly RH Volume</t>
  </si>
  <si>
    <t>Projected Weekly Total Piece Volume</t>
  </si>
  <si>
    <t>Safety Stock Requirement</t>
  </si>
  <si>
    <t>Safety Stock Completion Date:</t>
  </si>
  <si>
    <t>Safety Stock Requirements ( 3 Months Pre-Production + 60 Days Production)</t>
  </si>
  <si>
    <t>Completion Date</t>
  </si>
  <si>
    <t>Safety Stock LH Piece Requirement</t>
  </si>
  <si>
    <t>Safety Stock RH Piece Requirement</t>
  </si>
  <si>
    <t>Safety Stock Total Piece Requirement</t>
  </si>
  <si>
    <t>Tooling (Non-Amortized)</t>
  </si>
  <si>
    <t>Tool Ownership</t>
  </si>
  <si>
    <t>LED Total Cost</t>
  </si>
  <si>
    <t>LED Cost Year</t>
  </si>
  <si>
    <t xml:space="preserve"> Total Program Cost</t>
  </si>
  <si>
    <t>Manufacturing Location Category</t>
  </si>
  <si>
    <t>Supplier Type</t>
  </si>
  <si>
    <t>Item</t>
  </si>
  <si>
    <t>Supplier Last Audit Date</t>
  </si>
  <si>
    <t>First Parts - M1 Date</t>
  </si>
  <si>
    <t>HVPT Date</t>
  </si>
  <si>
    <t>PPAP Date</t>
  </si>
  <si>
    <t>Quote Rev Level Notes</t>
  </si>
  <si>
    <t>Terms and Conditions</t>
  </si>
  <si>
    <t>NAL - Electronics - Request for Quote - Rev (Draft 01.03.2024)</t>
  </si>
</sst>
</file>

<file path=xl/styles.xml><?xml version="1.0" encoding="utf-8"?>
<styleSheet xmlns="http://schemas.openxmlformats.org/spreadsheetml/2006/main" xmlns:x14ac="http://schemas.microsoft.com/office/spreadsheetml/2009/9/ac" xmlns:mc="http://schemas.openxmlformats.org/markup-compatibility/2006" mc:Ignorable="x14ac">
  <numFmts count="8">
    <numFmt numFmtId="164" formatCode="#,##0.0%"/>
    <numFmt numFmtId="165" formatCode="$#,##0.0000_);($#,##0.0000)"/>
    <numFmt numFmtId="166" formatCode="#,##0.0"/>
    <numFmt numFmtId="167" formatCode="dddd, mmmm dd, yyyy"/>
    <numFmt numFmtId="168" formatCode=",,"/>
    <numFmt numFmtId="169" formatCode="#,##0.00000"/>
    <numFmt numFmtId="170" formatCode="#,##0.0000"/>
    <numFmt numFmtId="171" formatCode="#,##0%"/>
  </numFmts>
  <fonts count="22"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font>
    <font>
      <sz val="11"/>
      <color rgb="FF000000"/>
      <name val="Arial"/>
      <family val="2"/>
    </font>
    <font>
      <u/>
      <sz val="11"/>
      <color rgb="FF000000"/>
      <name val="Calibri"/>
      <family val="2"/>
    </font>
    <font>
      <b/>
      <sz val="14"/>
      <color rgb="FF000000"/>
      <name val="Calibri"/>
      <family val="2"/>
    </font>
    <font>
      <sz val="11"/>
      <color rgb="FF333333"/>
      <name val="Calibri"/>
      <family val="2"/>
    </font>
    <font>
      <b/>
      <sz val="11"/>
      <color rgb="FF333333"/>
      <name val="Calibri"/>
      <family val="2"/>
    </font>
    <font>
      <b/>
      <u/>
      <sz val="11"/>
      <color rgb="FF000000"/>
      <name val="Calibri"/>
      <family val="2"/>
    </font>
    <font>
      <b/>
      <u/>
      <sz val="12"/>
      <color rgb="FF000000"/>
      <name val="Calibri"/>
      <family val="2"/>
    </font>
    <font>
      <sz val="12"/>
      <color rgb="FF000000"/>
      <name val="Calibri"/>
      <family val="2"/>
    </font>
    <font>
      <b/>
      <sz val="12"/>
      <color rgb="FF000000"/>
      <name val="Calibri"/>
      <family val="2"/>
    </font>
    <font>
      <b/>
      <u/>
      <sz val="11"/>
      <color rgb="FF0000ff"/>
      <name val="Calibri"/>
      <family val="2"/>
    </font>
    <font>
      <sz val="8"/>
      <color rgb="FF000000"/>
      <name val="Calibri"/>
      <family val="2"/>
    </font>
    <font>
      <b/>
      <u/>
      <sz val="11"/>
      <color rgb="FF000000"/>
      <name val="Arial"/>
      <family val="2"/>
    </font>
    <font>
      <b/>
      <sz val="11"/>
      <color rgb="FF000000"/>
      <name val="Arial"/>
      <family val="2"/>
    </font>
    <font>
      <b/>
      <sz val="22"/>
      <color rgb="FF000000"/>
      <name val="Arial"/>
      <family val="2"/>
    </font>
    <font>
      <b/>
      <sz val="12"/>
      <color rgb="FF000000"/>
      <name val="Arial"/>
      <family val="2"/>
    </font>
    <font>
      <b/>
      <u/>
      <sz val="11"/>
      <color rgb="FF0000ff"/>
      <name val="Arial"/>
      <family val="2"/>
    </font>
    <font>
      <sz val="12"/>
      <color rgb="FF000000"/>
      <name val="Arial"/>
      <family val="2"/>
    </font>
    <font>
      <i/>
      <sz val="11"/>
      <color rgb="FF000000"/>
      <name val="Arial"/>
      <family val="2"/>
    </font>
  </fonts>
  <fills count="22">
    <fill>
      <patternFill patternType="none"/>
    </fill>
    <fill>
      <patternFill patternType="gray125"/>
    </fill>
    <fill>
      <patternFill patternType="solid">
        <fgColor rgb="FFffff00"/>
      </patternFill>
    </fill>
    <fill>
      <patternFill patternType="solid">
        <fgColor rgb="FFc0c0c0"/>
      </patternFill>
    </fill>
    <fill>
      <patternFill patternType="solid">
        <fgColor rgb="FF00b0f0"/>
      </patternFill>
    </fill>
    <fill>
      <patternFill patternType="solid">
        <fgColor rgb="FF7f7f7f"/>
      </patternFill>
    </fill>
    <fill>
      <patternFill patternType="solid">
        <fgColor rgb="FF00b050"/>
      </patternFill>
    </fill>
    <fill>
      <patternFill patternType="solid">
        <fgColor rgb="FFffe598"/>
      </patternFill>
    </fill>
    <fill>
      <patternFill patternType="solid">
        <fgColor rgb="FFffffff"/>
      </patternFill>
    </fill>
    <fill>
      <patternFill patternType="solid">
        <fgColor rgb="FFd8d8d8"/>
      </patternFill>
    </fill>
    <fill>
      <patternFill patternType="solid">
        <fgColor rgb="FFf4b083"/>
      </patternFill>
    </fill>
    <fill>
      <patternFill patternType="solid">
        <fgColor rgb="FFbfbfbf"/>
      </patternFill>
    </fill>
    <fill>
      <patternFill patternType="solid">
        <fgColor rgb="FFe2efd9"/>
      </patternFill>
    </fill>
    <fill>
      <patternFill patternType="solid">
        <fgColor rgb="FFfbe4d5"/>
      </patternFill>
    </fill>
    <fill>
      <patternFill patternType="solid">
        <fgColor rgb="FFfef2cb"/>
      </patternFill>
    </fill>
    <fill>
      <patternFill patternType="solid">
        <fgColor rgb="FFb4c6e7"/>
      </patternFill>
    </fill>
    <fill>
      <patternFill patternType="solid">
        <fgColor rgb="FFd9e2f3"/>
      </patternFill>
    </fill>
    <fill>
      <patternFill patternType="solid">
        <fgColor rgb="FFc5e0b3"/>
      </patternFill>
    </fill>
    <fill>
      <patternFill patternType="solid">
        <fgColor rgb="FFf2f2f2"/>
      </patternFill>
    </fill>
    <fill>
      <patternFill patternType="solid">
        <fgColor rgb="FFa8d08d"/>
      </patternFill>
    </fill>
    <fill>
      <patternFill patternType="solid">
        <fgColor rgb="FFa5a5a5"/>
      </patternFill>
    </fill>
    <fill>
      <patternFill patternType="solid">
        <fgColor rgb="FFd0cece"/>
      </patternFill>
    </fill>
  </fills>
  <borders count="95">
    <border>
      <left/>
      <right/>
      <top/>
      <bottom/>
      <diagonal/>
    </border>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thin">
        <color rgb="FFc6c6c6"/>
      </top>
      <bottom style="thin">
        <color rgb="FFc6c6c6"/>
      </bottom>
      <diagonal/>
    </border>
    <border>
      <left style="medium">
        <color rgb="FF000000"/>
      </left>
      <right/>
      <top style="thin">
        <color rgb="FF000000"/>
      </top>
      <bottom/>
      <diagonal/>
    </border>
    <border>
      <left style="thin">
        <color rgb="FFc6c6c6"/>
      </left>
      <right style="medium">
        <color rgb="FF000000"/>
      </right>
      <top style="thin">
        <color rgb="FFc6c6c6"/>
      </top>
      <bottom style="thin">
        <color rgb="FFc6c6c6"/>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c6c6c6"/>
      </left>
      <right style="medium">
        <color rgb="FF000000"/>
      </right>
      <top style="thin">
        <color rgb="FFc6c6c6"/>
      </top>
      <bottom style="thin">
        <color rgb="FF000000"/>
      </bottom>
      <diagonal/>
    </border>
    <border>
      <left/>
      <right/>
      <top style="thin">
        <color rgb="FF000000"/>
      </top>
      <bottom/>
      <diagonal/>
    </border>
    <border>
      <left style="thin">
        <color rgb="FF000000"/>
      </left>
      <right style="medium">
        <color rgb="FF000000"/>
      </right>
      <top style="thin">
        <color rgb="FF000000"/>
      </top>
      <bottom style="thin">
        <color rgb="FFc6c6c6"/>
      </bottom>
      <diagonal/>
    </border>
    <border>
      <left/>
      <right style="thin">
        <color rgb="FF000000"/>
      </right>
      <top/>
      <bottom/>
      <diagonal/>
    </border>
    <border>
      <left style="thin">
        <color rgb="FF000000"/>
      </left>
      <right style="medium">
        <color rgb="FF000000"/>
      </right>
      <top style="thin">
        <color rgb="FFc6c6c6"/>
      </top>
      <bottom style="thin">
        <color rgb="FF000000"/>
      </bottom>
      <diagonal/>
    </border>
    <border>
      <left style="thin">
        <color rgb="FF000000"/>
      </left>
      <right style="medium">
        <color rgb="FF000000"/>
      </right>
      <top style="thin">
        <color rgb="FFc6c6c6"/>
      </top>
      <bottom style="medium">
        <color rgb="FF000000"/>
      </bottom>
      <diagonal/>
    </border>
    <border>
      <left/>
      <right/>
      <top style="medium">
        <color rgb="FF000000"/>
      </top>
      <bottom style="medium">
        <color rgb="FF000000"/>
      </bottom>
      <diagonal/>
    </border>
    <border>
      <left/>
      <right style="thin">
        <color rgb="FF000000"/>
      </right>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c6c6c6"/>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c6c6c6"/>
      </left>
      <right style="thin">
        <color rgb="FFc6c6c6"/>
      </right>
      <top style="thin">
        <color rgb="FFc6c6c6"/>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c6c6c6"/>
      </left>
      <right style="thin">
        <color rgb="FFc6c6c6"/>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thin">
        <color rgb="FF000000"/>
      </left>
      <right style="thin">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c6c6c6"/>
      </top>
      <bottom style="medium">
        <color rgb="FF000000"/>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medium">
        <color rgb="FF000000"/>
      </top>
      <bottom style="thin">
        <color rgb="FF000000"/>
      </bottom>
      <diagonal/>
    </border>
    <border>
      <left style="thin">
        <color rgb="FFc6c6c6"/>
      </left>
      <right style="thin">
        <color rgb="FF000000"/>
      </right>
      <top style="thin">
        <color rgb="FFc6c6c6"/>
      </top>
      <bottom style="medium">
        <color rgb="FF000000"/>
      </bottom>
      <diagonal/>
    </border>
    <border>
      <left style="medium">
        <color rgb="FF000000"/>
      </left>
      <right style="medium">
        <color rgb="FF000000"/>
      </right>
      <top style="thin">
        <color rgb="FFc6c6c6"/>
      </top>
      <bottom style="medium">
        <color rgb="FF000000"/>
      </bottom>
      <diagonal/>
    </border>
    <border>
      <left style="medium">
        <color rgb="FF000000"/>
      </left>
      <right style="thin">
        <color rgb="FFc6c6c6"/>
      </right>
      <top style="thin">
        <color rgb="FFc6c6c6"/>
      </top>
      <bottom style="thin">
        <color rgb="FFc6c6c6"/>
      </bottom>
      <diagonal/>
    </border>
    <border>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medium">
        <color rgb="FF000000"/>
      </top>
      <bottom style="thin">
        <color rgb="FFc6c6c6"/>
      </bottom>
      <diagonal/>
    </border>
    <border>
      <left style="medium">
        <color rgb="FF000000"/>
      </left>
      <right style="thin">
        <color rgb="FFc6c6c6"/>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medium">
        <color rgb="FF000000"/>
      </left>
      <right style="thin">
        <color rgb="FF000000"/>
      </right>
      <top style="thin">
        <color rgb="FF000000"/>
      </top>
      <bottom style="thin">
        <color rgb="FFc6c6c6"/>
      </bottom>
      <diagonal/>
    </border>
    <border>
      <left style="thin">
        <color rgb="FF000000"/>
      </left>
      <right style="thin">
        <color rgb="FFc6c6c6"/>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000000"/>
      </bottom>
      <diagonal/>
    </border>
    <border>
      <left style="medium">
        <color rgb="FF000000"/>
      </left>
      <right style="thin">
        <color rgb="FFc6c6c6"/>
      </right>
      <top style="thin">
        <color rgb="FF000000"/>
      </top>
      <bottom style="medium">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70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14" applyNumberFormat="1" borderId="1" applyBorder="1" fontId="1" applyFont="1" fillId="0" applyAlignment="1">
      <alignment horizontal="left"/>
    </xf>
    <xf xfId="0" numFmtId="4"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xf>
    <xf xfId="0" numFmtId="17" applyNumberFormat="1"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3" applyNumberFormat="1" borderId="0" fontId="0" fillId="0" applyAlignment="1">
      <alignment horizontal="general"/>
    </xf>
    <xf xfId="0" numFmtId="14"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14" applyNumberFormat="1" borderId="0" fontId="0" fillId="0" applyAlignment="1">
      <alignment horizontal="general"/>
    </xf>
    <xf xfId="0" numFmtId="4" applyNumberFormat="1" borderId="0" fontId="0" fillId="0" applyAlignment="1">
      <alignment horizontal="general"/>
    </xf>
    <xf xfId="0" numFmtId="0" borderId="2" applyBorder="1" fontId="1" applyFont="1" fillId="0" applyAlignment="1">
      <alignment horizontal="left"/>
    </xf>
    <xf xfId="0" numFmtId="4" applyNumberFormat="1"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0" borderId="5" applyBorder="1" fontId="2" applyFont="1" fillId="2" applyFill="1" applyAlignment="1">
      <alignment horizontal="left"/>
    </xf>
    <xf xfId="0" numFmtId="0" borderId="6" applyBorder="1" fontId="2" applyFont="1" fillId="2" applyFill="1" applyAlignment="1">
      <alignment horizontal="left"/>
    </xf>
    <xf xfId="0" numFmtId="0" borderId="6" applyBorder="1" fontId="2" applyFont="1" fillId="2" applyFill="1" applyAlignment="1">
      <alignment horizontal="center"/>
    </xf>
    <xf xfId="0" numFmtId="3" applyNumberFormat="1" borderId="2" applyBorder="1" fontId="3" applyFont="1" fillId="0" applyAlignment="1">
      <alignment horizontal="left"/>
    </xf>
    <xf xfId="0" numFmtId="0" borderId="6" applyBorder="1" fontId="1" applyFont="1" fillId="2" applyFill="1" applyAlignment="1">
      <alignment horizontal="left"/>
    </xf>
    <xf xfId="0" numFmtId="3" applyNumberFormat="1" borderId="6" applyBorder="1" fontId="1" applyFont="1" fillId="2" applyFill="1" applyAlignment="1">
      <alignment horizontal="left"/>
    </xf>
    <xf xfId="0" numFmtId="164" applyNumberFormat="1" borderId="6" applyBorder="1" fontId="1" applyFont="1" fillId="2" applyFill="1" applyAlignment="1">
      <alignment horizontal="left"/>
    </xf>
    <xf xfId="0" numFmtId="4" applyNumberFormat="1" borderId="6" applyBorder="1" fontId="1" applyFont="1" fillId="2" applyFill="1" applyAlignment="1">
      <alignment horizontal="left"/>
    </xf>
    <xf xfId="0" numFmtId="0" borderId="7" applyBorder="1" fontId="1" applyFont="1" fillId="0" applyAlignment="1">
      <alignment horizontal="left"/>
    </xf>
    <xf xfId="0" numFmtId="0" borderId="8" applyBorder="1" fontId="1" applyFont="1" fillId="0" applyAlignment="1">
      <alignment horizontal="left"/>
    </xf>
    <xf xfId="0" numFmtId="0" borderId="1" applyBorder="1" fontId="2" applyFont="1" fillId="0" applyAlignment="1">
      <alignment horizontal="left"/>
    </xf>
    <xf xfId="0" numFmtId="0" borderId="1" applyBorder="1" fontId="4" applyFont="1" fillId="0" applyAlignment="1">
      <alignment horizontal="left"/>
    </xf>
    <xf xfId="0" numFmtId="164" applyNumberFormat="1" borderId="0" fontId="0" fillId="0" applyAlignment="1">
      <alignment horizontal="general"/>
    </xf>
    <xf xfId="0" numFmtId="164" applyNumberFormat="1" borderId="1" applyBorder="1" fontId="1" applyFont="1" fillId="0" applyAlignment="1">
      <alignment horizontal="right"/>
    </xf>
    <xf xfId="0" numFmtId="164" applyNumberFormat="1" borderId="0" fontId="0" fillId="0" applyAlignment="1">
      <alignment horizontal="general"/>
    </xf>
    <xf xfId="0" numFmtId="3" applyNumberFormat="1" borderId="9" applyBorder="1" fontId="2" applyFont="1" fillId="3" applyFill="1" applyAlignment="1">
      <alignment horizontal="left"/>
    </xf>
    <xf xfId="0" numFmtId="0" borderId="9" applyBorder="1" fontId="2" applyFont="1" fillId="3" applyFill="1" applyAlignment="1">
      <alignment horizontal="left"/>
    </xf>
    <xf xfId="0" numFmtId="3" applyNumberFormat="1" borderId="9" applyBorder="1" fontId="5" applyFont="1" fillId="0" applyAlignment="1">
      <alignment horizontal="center"/>
    </xf>
    <xf xfId="0" numFmtId="0" borderId="9" applyBorder="1" fontId="1" applyFont="1" fillId="0" applyAlignment="1">
      <alignment horizontal="left"/>
    </xf>
    <xf xfId="0" numFmtId="3" applyNumberFormat="1" borderId="9" applyBorder="1" fontId="1" applyFont="1" fillId="0" applyAlignment="1">
      <alignment horizontal="right"/>
    </xf>
    <xf xfId="0" numFmtId="0" borderId="10" applyBorder="1" fontId="2" applyFont="1" fillId="0" applyAlignment="1">
      <alignment horizontal="left"/>
    </xf>
    <xf xfId="0" numFmtId="165" applyNumberFormat="1" borderId="11" applyBorder="1" fontId="1" applyFont="1" fillId="0" applyAlignment="1">
      <alignment horizontal="left"/>
    </xf>
    <xf xfId="0" numFmtId="0" borderId="11" applyBorder="1" fontId="1" applyFont="1" fillId="0" applyAlignment="1">
      <alignment horizontal="left"/>
    </xf>
    <xf xfId="0" numFmtId="4" applyNumberFormat="1" borderId="12" applyBorder="1" fontId="1" applyFont="1" fillId="0" applyAlignment="1">
      <alignment horizontal="left"/>
    </xf>
    <xf xfId="0" numFmtId="0" borderId="13" applyBorder="1" fontId="2" applyFont="1" fillId="0" applyAlignment="1">
      <alignment horizontal="left"/>
    </xf>
    <xf xfId="0" numFmtId="165" applyNumberFormat="1" borderId="1" applyBorder="1" fontId="1" applyFont="1" fillId="0" applyAlignment="1">
      <alignment horizontal="left"/>
    </xf>
    <xf xfId="0" numFmtId="165" applyNumberFormat="1" borderId="0" fontId="0" fillId="0" applyAlignment="1">
      <alignment horizontal="general"/>
    </xf>
    <xf xfId="0" numFmtId="4" applyNumberFormat="1" borderId="14" applyBorder="1" fontId="1" applyFont="1" fillId="0" applyAlignment="1">
      <alignment horizontal="left"/>
    </xf>
    <xf xfId="0" numFmtId="165" applyNumberFormat="1" borderId="1" applyBorder="1" fontId="1" applyFont="1" fillId="0" applyAlignment="1">
      <alignment horizontal="right"/>
    </xf>
    <xf xfId="0" numFmtId="0" borderId="13" applyBorder="1" fontId="1" applyFont="1" fillId="0" applyAlignment="1">
      <alignment horizontal="left"/>
    </xf>
    <xf xfId="0" numFmtId="4" applyNumberFormat="1" borderId="14" applyBorder="1" fontId="1" applyFont="1" fillId="0" applyAlignment="1">
      <alignment horizontal="right"/>
    </xf>
    <xf xfId="0" numFmtId="0" borderId="15" applyBorder="1" fontId="2" applyFont="1" fillId="0" applyAlignment="1">
      <alignment horizontal="left"/>
    </xf>
    <xf xfId="0" numFmtId="165" applyNumberFormat="1" borderId="16" applyBorder="1" fontId="1" applyFont="1" fillId="0" applyAlignment="1">
      <alignment horizontal="left"/>
    </xf>
    <xf xfId="0" numFmtId="0" borderId="16" applyBorder="1" fontId="1" applyFont="1" fillId="0" applyAlignment="1">
      <alignment horizontal="left"/>
    </xf>
    <xf xfId="0" numFmtId="4" applyNumberFormat="1" borderId="17" applyBorder="1" fontId="1" applyFont="1" fillId="0" applyAlignment="1">
      <alignment horizontal="left"/>
    </xf>
    <xf xfId="0" numFmtId="165" applyNumberFormat="1" borderId="0" fontId="0" fillId="0" applyAlignment="1">
      <alignment horizontal="general"/>
    </xf>
    <xf xfId="0" numFmtId="3" applyNumberFormat="1" borderId="18" applyBorder="1" fontId="2" applyFont="1" fillId="4" applyFill="1" applyAlignment="1">
      <alignment horizontal="left"/>
    </xf>
    <xf xfId="0" numFmtId="165" applyNumberFormat="1" borderId="19" applyBorder="1" fontId="2" applyFont="1" fillId="4" applyFill="1" applyAlignment="1">
      <alignment horizontal="left"/>
    </xf>
    <xf xfId="0" numFmtId="0" borderId="20" applyBorder="1" fontId="1" applyFont="1" fillId="5" applyFill="1" applyAlignment="1">
      <alignment horizontal="left"/>
    </xf>
    <xf xfId="0" numFmtId="0" borderId="21" applyBorder="1" fontId="2" applyFont="1" fillId="4" applyFill="1" applyAlignment="1">
      <alignment horizontal="left"/>
    </xf>
    <xf xfId="0" numFmtId="0" borderId="18" applyBorder="1" fontId="2" applyFont="1" fillId="4" applyFill="1" applyAlignment="1">
      <alignment horizontal="left"/>
    </xf>
    <xf xfId="0" numFmtId="3" applyNumberFormat="1" borderId="22" applyBorder="1" fontId="2" applyFont="1" fillId="4" applyFill="1" applyAlignment="1">
      <alignment horizontal="left"/>
    </xf>
    <xf xfId="0" numFmtId="0" borderId="23" applyBorder="1" fontId="2" applyFont="1" fillId="4" applyFill="1" applyAlignment="1">
      <alignment horizontal="left"/>
    </xf>
    <xf xfId="0" numFmtId="165" applyNumberFormat="1" borderId="24" applyBorder="1" fontId="1" applyFont="1" fillId="2" applyFill="1" applyAlignment="1">
      <alignment horizontal="right"/>
    </xf>
    <xf xfId="0" numFmtId="0" borderId="25" applyBorder="1" fontId="1" applyFont="1" fillId="0" applyAlignment="1">
      <alignment horizontal="center" vertical="top" wrapText="1"/>
    </xf>
    <xf xfId="0" numFmtId="0" borderId="20" applyBorder="1" fontId="1" applyFont="1" fillId="6" applyFill="1" applyAlignment="1">
      <alignment horizontal="left"/>
    </xf>
    <xf xfId="0" numFmtId="7" applyNumberFormat="1" borderId="20" applyBorder="1" fontId="1" applyFont="1" fillId="2" applyFill="1" applyAlignment="1">
      <alignment horizontal="right"/>
    </xf>
    <xf xfId="0" numFmtId="7" applyNumberFormat="1" borderId="20" applyBorder="1" fontId="1" applyFont="1" fillId="7" applyFill="1" applyAlignment="1">
      <alignment horizontal="right"/>
    </xf>
    <xf xfId="0" numFmtId="7" applyNumberFormat="1" borderId="26" applyBorder="1" fontId="1" applyFont="1" fillId="7" applyFill="1" applyAlignment="1">
      <alignment horizontal="right"/>
    </xf>
    <xf xfId="0" numFmtId="0" borderId="27" applyBorder="1" fontId="1" applyFont="1" fillId="0" applyAlignment="1">
      <alignment horizontal="left"/>
    </xf>
    <xf xfId="0" numFmtId="0" borderId="28" applyBorder="1" fontId="1" applyFont="1" fillId="0" applyAlignment="1">
      <alignment horizontal="left"/>
    </xf>
    <xf xfId="0" numFmtId="165" applyNumberFormat="1" borderId="29" applyBorder="1" fontId="1" applyFont="1" fillId="2" applyFill="1" applyAlignment="1">
      <alignment horizontal="right"/>
    </xf>
    <xf xfId="0" numFmtId="0" borderId="25" applyBorder="1" fontId="1" applyFont="1" fillId="0" applyAlignment="1">
      <alignment horizontal="center" vertical="top"/>
    </xf>
    <xf xfId="0" numFmtId="0" borderId="30" applyBorder="1" fontId="1" applyFont="1" fillId="0" applyAlignment="1">
      <alignment horizontal="left"/>
    </xf>
    <xf xfId="0" numFmtId="165" applyNumberFormat="1" borderId="31" applyBorder="1" fontId="1" applyFont="1" fillId="2" applyFill="1" applyAlignment="1">
      <alignment horizontal="left"/>
    </xf>
    <xf xfId="0" numFmtId="0" borderId="13" applyBorder="1" fontId="3" applyFont="1" fillId="0" applyAlignment="1">
      <alignment horizontal="left"/>
    </xf>
    <xf xfId="0" numFmtId="0" borderId="13" applyBorder="1" fontId="1" applyFont="1" fillId="0" applyAlignment="1">
      <alignment horizontal="center" vertical="top"/>
    </xf>
    <xf xfId="0" numFmtId="0" borderId="32" applyBorder="1" fontId="1" applyFont="1" fillId="0" applyAlignment="1">
      <alignment horizontal="left"/>
    </xf>
    <xf xfId="0" numFmtId="165" applyNumberFormat="1" borderId="26" applyBorder="1" fontId="1" applyFont="1" fillId="2" applyFill="1" applyAlignment="1">
      <alignment horizontal="right"/>
    </xf>
    <xf xfId="0" numFmtId="165" applyNumberFormat="1" borderId="24" applyBorder="1" fontId="1" applyFont="1" fillId="2" applyFill="1" applyAlignment="1">
      <alignment horizontal="left"/>
    </xf>
    <xf xfId="0" numFmtId="0" borderId="27" applyBorder="1" fontId="3" applyFont="1" fillId="0" applyAlignment="1">
      <alignment horizontal="left"/>
    </xf>
    <xf xfId="0" numFmtId="7" applyNumberFormat="1" borderId="6" applyBorder="1" fontId="1" applyFont="1" fillId="2" applyFill="1" applyAlignment="1">
      <alignment horizontal="right"/>
    </xf>
    <xf xfId="0" numFmtId="7" applyNumberFormat="1" borderId="6" applyBorder="1" fontId="1" applyFont="1" fillId="7" applyFill="1" applyAlignment="1">
      <alignment horizontal="right"/>
    </xf>
    <xf xfId="0" numFmtId="7" applyNumberFormat="1" borderId="29" applyBorder="1" fontId="1" applyFont="1" fillId="7" applyFill="1" applyAlignment="1">
      <alignment horizontal="right"/>
    </xf>
    <xf xfId="0" numFmtId="0" borderId="13" applyBorder="1" fontId="1" applyFont="1" fillId="0" applyAlignment="1">
      <alignment horizontal="center" vertical="top" wrapText="1"/>
    </xf>
    <xf xfId="0" numFmtId="3" applyNumberFormat="1" borderId="20" applyBorder="1" fontId="1" applyFont="1" fillId="2" applyFill="1" applyAlignment="1">
      <alignment horizontal="left"/>
    </xf>
    <xf xfId="0" numFmtId="3" applyNumberFormat="1" borderId="20" applyBorder="1" fontId="1" applyFont="1" fillId="7" applyFill="1" applyAlignment="1">
      <alignment horizontal="left"/>
    </xf>
    <xf xfId="0" numFmtId="3" applyNumberFormat="1" borderId="26" applyBorder="1" fontId="1" applyFont="1" fillId="7" applyFill="1" applyAlignment="1">
      <alignment horizontal="left"/>
    </xf>
    <xf xfId="0" numFmtId="3" applyNumberFormat="1" borderId="26" applyBorder="1" fontId="1" applyFont="1" fillId="2" applyFill="1" applyAlignment="1">
      <alignment horizontal="right"/>
    </xf>
    <xf xfId="0" numFmtId="165" applyNumberFormat="1" borderId="33" applyBorder="1" fontId="1" applyFont="1" fillId="2" applyFill="1" applyAlignment="1">
      <alignment horizontal="right"/>
    </xf>
    <xf xfId="0" numFmtId="3" applyNumberFormat="1" borderId="20" applyBorder="1" fontId="1" applyFont="1" fillId="7" applyFill="1" applyAlignment="1">
      <alignment horizontal="right"/>
    </xf>
    <xf xfId="0" numFmtId="3" applyNumberFormat="1" borderId="26" applyBorder="1" fontId="1" applyFont="1" fillId="7" applyFill="1" applyAlignment="1">
      <alignment horizontal="right"/>
    </xf>
    <xf xfId="0" numFmtId="3" applyNumberFormat="1" borderId="16" applyBorder="1" fontId="1" applyFont="1" fillId="0" applyAlignment="1">
      <alignment horizontal="left"/>
    </xf>
    <xf xfId="0" numFmtId="165" applyNumberFormat="1" borderId="34" applyBorder="1" fontId="1" applyFont="1" fillId="2" applyFill="1" applyAlignment="1">
      <alignment horizontal="right"/>
    </xf>
    <xf xfId="0" numFmtId="3" applyNumberFormat="1" borderId="6" applyBorder="1" fontId="1" applyFont="1" fillId="7" applyFill="1" applyAlignment="1">
      <alignment horizontal="right"/>
    </xf>
    <xf xfId="0" numFmtId="3" applyNumberFormat="1" borderId="29" applyBorder="1" fontId="1" applyFont="1" fillId="7" applyFill="1" applyAlignment="1">
      <alignment horizontal="right"/>
    </xf>
    <xf xfId="0" numFmtId="3" applyNumberFormat="1" borderId="29" applyBorder="1" fontId="1" applyFont="1" fillId="2" applyFill="1" applyAlignment="1">
      <alignment horizontal="right"/>
    </xf>
    <xf xfId="0" numFmtId="165" applyNumberFormat="1" borderId="35" applyBorder="1" fontId="1" applyFont="1" fillId="0" applyAlignment="1">
      <alignment horizontal="right"/>
    </xf>
    <xf xfId="0" numFmtId="165" applyNumberFormat="1" borderId="33" applyBorder="1" fontId="1" applyFont="1" fillId="2" applyFill="1" applyAlignment="1">
      <alignment horizontal="left"/>
    </xf>
    <xf xfId="0" numFmtId="3" applyNumberFormat="1" borderId="20" applyBorder="1" fontId="1" applyFont="1" fillId="2" applyFill="1" applyAlignment="1">
      <alignment horizontal="right"/>
    </xf>
    <xf xfId="0" numFmtId="0" borderId="15" applyBorder="1" fontId="1" applyFont="1" fillId="0" applyAlignment="1">
      <alignment horizontal="left"/>
    </xf>
    <xf xfId="0" numFmtId="0" borderId="36" applyBorder="1" fontId="1" applyFont="1" fillId="0" applyAlignment="1">
      <alignment horizontal="left"/>
    </xf>
    <xf xfId="0" numFmtId="3" applyNumberFormat="1" borderId="37" applyBorder="1" fontId="1" applyFont="1" fillId="2" applyFill="1" applyAlignment="1">
      <alignment horizontal="right"/>
    </xf>
    <xf xfId="0" numFmtId="0" borderId="6" applyBorder="1" fontId="1" applyFont="1" fillId="6" applyFill="1" applyAlignment="1">
      <alignment horizontal="left"/>
    </xf>
    <xf xfId="0" numFmtId="166" applyNumberFormat="1" borderId="38" applyBorder="1" fontId="1" applyFont="1" fillId="2" applyFill="1" applyAlignment="1">
      <alignment horizontal="right"/>
    </xf>
    <xf xfId="0" numFmtId="166" applyNumberFormat="1" borderId="38" applyBorder="1" fontId="1" applyFont="1" fillId="7" applyFill="1" applyAlignment="1">
      <alignment horizontal="right"/>
    </xf>
    <xf xfId="0" numFmtId="166" applyNumberFormat="1" borderId="39" applyBorder="1" fontId="1" applyFont="1" fillId="7" applyFill="1" applyAlignment="1">
      <alignment horizontal="right"/>
    </xf>
    <xf xfId="0" numFmtId="166" applyNumberFormat="1" borderId="20" applyBorder="1" fontId="1" applyFont="1" fillId="2" applyFill="1" applyAlignment="1">
      <alignment horizontal="right"/>
    </xf>
    <xf xfId="0" numFmtId="166" applyNumberFormat="1" borderId="20" applyBorder="1" fontId="1" applyFont="1" fillId="7" applyFill="1" applyAlignment="1">
      <alignment horizontal="right"/>
    </xf>
    <xf xfId="0" numFmtId="166" applyNumberFormat="1" borderId="26" applyBorder="1" fontId="1" applyFont="1" fillId="7" applyFill="1" applyAlignment="1">
      <alignment horizontal="right"/>
    </xf>
    <xf xfId="0" numFmtId="166" applyNumberFormat="1" borderId="6" applyBorder="1" fontId="1" applyFont="1" fillId="2" applyFill="1" applyAlignment="1">
      <alignment horizontal="right"/>
    </xf>
    <xf xfId="0" numFmtId="166" applyNumberFormat="1" borderId="6" applyBorder="1" fontId="1" applyFont="1" fillId="7" applyFill="1" applyAlignment="1">
      <alignment horizontal="right"/>
    </xf>
    <xf xfId="0" numFmtId="166" applyNumberFormat="1" borderId="29" applyBorder="1" fontId="1" applyFont="1" fillId="7" applyFill="1" applyAlignment="1">
      <alignment horizontal="right"/>
    </xf>
    <xf xfId="0" numFmtId="0" borderId="15" applyBorder="1" fontId="3" applyFont="1" fillId="0" applyAlignment="1">
      <alignment horizontal="left"/>
    </xf>
    <xf xfId="0" numFmtId="3" applyNumberFormat="1" borderId="6" applyBorder="1" fontId="1" applyFont="1" fillId="2" applyFill="1" applyAlignment="1">
      <alignment horizontal="right"/>
    </xf>
    <xf xfId="0" numFmtId="4" applyNumberFormat="1" borderId="38" applyBorder="1" fontId="1" applyFont="1" fillId="2" applyFill="1" applyAlignment="1">
      <alignment horizontal="right"/>
    </xf>
    <xf xfId="0" numFmtId="4" applyNumberFormat="1" borderId="38" applyBorder="1" fontId="1" applyFont="1" fillId="7" applyFill="1" applyAlignment="1">
      <alignment horizontal="right"/>
    </xf>
    <xf xfId="0" numFmtId="4" applyNumberFormat="1" borderId="39" applyBorder="1" fontId="1" applyFont="1" fillId="7" applyFill="1" applyAlignment="1">
      <alignment horizontal="right"/>
    </xf>
    <xf xfId="0" numFmtId="4" applyNumberFormat="1" borderId="20" applyBorder="1" fontId="1" applyFont="1" fillId="7" applyFill="1" applyAlignment="1">
      <alignment horizontal="right"/>
    </xf>
    <xf xfId="0" numFmtId="4" applyNumberFormat="1" borderId="26" applyBorder="1" fontId="1" applyFont="1" fillId="7" applyFill="1" applyAlignment="1">
      <alignment horizontal="right"/>
    </xf>
    <xf xfId="0" numFmtId="4" applyNumberFormat="1" borderId="20" applyBorder="1" fontId="1" applyFont="1" fillId="2" applyFill="1" applyAlignment="1">
      <alignment horizontal="right"/>
    </xf>
    <xf xfId="0" numFmtId="4" applyNumberFormat="1" borderId="6" applyBorder="1" fontId="1" applyFont="1" fillId="2" applyFill="1" applyAlignment="1">
      <alignment horizontal="right"/>
    </xf>
    <xf xfId="0" numFmtId="4" applyNumberFormat="1" borderId="6" applyBorder="1" fontId="1" applyFont="1" fillId="7" applyFill="1" applyAlignment="1">
      <alignment horizontal="right"/>
    </xf>
    <xf xfId="0" numFmtId="4" applyNumberFormat="1" borderId="29" applyBorder="1" fontId="1" applyFont="1" fillId="7" applyFill="1" applyAlignment="1">
      <alignment horizontal="right"/>
    </xf>
    <xf xfId="0" numFmtId="0" borderId="16" applyBorder="1" fontId="1" applyFont="1" fillId="0" applyAlignment="1">
      <alignment horizontal="left"/>
    </xf>
    <xf xfId="0" numFmtId="3" applyNumberFormat="1" borderId="40" applyBorder="1" fontId="1" applyFont="1" fillId="2" applyFill="1" applyAlignment="1">
      <alignment horizontal="right"/>
    </xf>
    <xf xfId="0" numFmtId="3" applyNumberFormat="1" borderId="40" applyBorder="1" fontId="1" applyFont="1" fillId="7" applyFill="1" applyAlignment="1">
      <alignment horizontal="right"/>
    </xf>
    <xf xfId="0" numFmtId="3" applyNumberFormat="1" borderId="37" applyBorder="1" fontId="1" applyFont="1" fillId="7" applyFill="1" applyAlignment="1">
      <alignment horizontal="right"/>
    </xf>
    <xf xfId="0" numFmtId="165" applyNumberFormat="1" borderId="34" applyBorder="1" fontId="1" applyFont="1" fillId="2" applyFill="1" applyAlignment="1">
      <alignment horizontal="left"/>
    </xf>
    <xf xfId="0" numFmtId="165" applyNumberFormat="1" borderId="8" applyBorder="1" fontId="1" applyFont="1" fillId="0" applyAlignment="1">
      <alignment horizontal="left"/>
    </xf>
    <xf xfId="0" numFmtId="3" applyNumberFormat="1" borderId="16" applyBorder="1" fontId="1" applyFont="1" fillId="0" applyAlignment="1">
      <alignment horizontal="right"/>
    </xf>
    <xf xfId="0" numFmtId="165" applyNumberFormat="1" borderId="8" applyBorder="1" fontId="1" applyFont="1" fillId="0" applyAlignment="1">
      <alignment horizontal="right"/>
    </xf>
    <xf xfId="0" numFmtId="0" borderId="16" applyBorder="1" fontId="6" applyFont="1" fillId="0" applyAlignment="1">
      <alignment horizontal="left"/>
    </xf>
    <xf xfId="0" numFmtId="0" borderId="41" applyBorder="1" fontId="1" applyFont="1" fillId="8" applyFill="1" applyAlignment="1">
      <alignment horizontal="left"/>
    </xf>
    <xf xfId="0" numFmtId="0" borderId="10" applyBorder="1" fontId="7" applyFont="1" fillId="0" applyAlignment="1">
      <alignment horizontal="left" wrapText="1"/>
    </xf>
    <xf xfId="0" numFmtId="0" borderId="12" applyBorder="1" fontId="3" applyFont="1" fillId="0" applyAlignment="1">
      <alignment horizontal="left"/>
    </xf>
    <xf xfId="0" numFmtId="0" borderId="10" applyBorder="1" fontId="8" applyFont="1" fillId="0" applyAlignment="1">
      <alignment horizontal="left" wrapText="1"/>
    </xf>
    <xf xfId="0" numFmtId="0" borderId="15" applyBorder="1" fontId="7" applyFont="1" fillId="0" applyAlignment="1">
      <alignment horizontal="left" wrapText="1"/>
    </xf>
    <xf xfId="0" numFmtId="0" borderId="17" applyBorder="1" fontId="3" applyFont="1" fillId="0" applyAlignment="1">
      <alignment horizontal="left"/>
    </xf>
    <xf xfId="0" numFmtId="0" borderId="15" applyBorder="1" fontId="7" applyFont="1" fillId="0" applyAlignment="1">
      <alignment horizontal="left" wrapText="1"/>
    </xf>
    <xf xfId="0" numFmtId="0" borderId="13" applyBorder="1" fontId="8" applyFont="1" fillId="0" applyAlignment="1">
      <alignment horizontal="left" wrapText="1"/>
    </xf>
    <xf xfId="0" numFmtId="0" borderId="14" applyBorder="1" fontId="3" applyFont="1" fillId="0" applyAlignment="1">
      <alignment horizontal="left"/>
    </xf>
    <xf xfId="0" numFmtId="0" borderId="10" applyBorder="1" fontId="7" applyFont="1" fillId="0" applyAlignment="1">
      <alignment horizontal="left" wrapText="1"/>
    </xf>
    <xf xfId="0" numFmtId="0" borderId="42" applyBorder="1" fontId="7" applyFont="1" fillId="0" applyAlignment="1">
      <alignment horizontal="left" wrapText="1"/>
    </xf>
    <xf xfId="0" numFmtId="0" borderId="43" applyBorder="1" fontId="3" applyFont="1" fillId="0" applyAlignment="1">
      <alignment horizontal="left"/>
    </xf>
    <xf xfId="0" numFmtId="0" borderId="42" applyBorder="1" fontId="1" applyFont="1" fillId="0" applyAlignment="1">
      <alignment horizontal="left" wrapText="1"/>
    </xf>
    <xf xfId="0" numFmtId="0" borderId="0" fontId="0" fillId="0" applyAlignment="1">
      <alignment wrapText="1"/>
    </xf>
    <xf xfId="0" numFmtId="0" borderId="44" applyBorder="1" fontId="7" applyFont="1" fillId="0" applyAlignment="1">
      <alignment horizontal="left" wrapText="1"/>
    </xf>
    <xf xfId="0" numFmtId="0" borderId="45" applyBorder="1" fontId="7" applyFont="1" fillId="0" applyAlignment="1">
      <alignment horizontal="left" wrapText="1"/>
    </xf>
    <xf xfId="0" numFmtId="0" borderId="0" fontId="0" fillId="0" applyAlignment="1">
      <alignment horizontal="general" wrapText="1"/>
    </xf>
    <xf xfId="0" numFmtId="0" borderId="46" applyBorder="1" fontId="1" applyFont="1" fillId="9" applyFill="1" applyAlignment="1">
      <alignment horizontal="left"/>
    </xf>
    <xf xfId="0" numFmtId="0" borderId="47" applyBorder="1" fontId="1" applyFont="1" fillId="9" applyFill="1" applyAlignment="1">
      <alignment horizontal="left"/>
    </xf>
    <xf xfId="0" numFmtId="0" borderId="42" applyBorder="1" fontId="1" applyFont="1" fillId="0" applyAlignment="1">
      <alignment horizontal="center" wrapText="1"/>
    </xf>
    <xf xfId="0" numFmtId="167" applyNumberFormat="1" borderId="48" applyBorder="1" fontId="9" applyFont="1" fillId="8" applyFill="1" applyAlignment="1">
      <alignment horizontal="left"/>
    </xf>
    <xf xfId="0" numFmtId="167" applyNumberFormat="1" borderId="49" applyBorder="1" fontId="9" applyFont="1" fillId="8" applyFill="1" applyAlignment="1">
      <alignment horizontal="left"/>
    </xf>
    <xf xfId="0" numFmtId="0" borderId="49" applyBorder="1" fontId="9" applyFont="1" fillId="8" applyFill="1" applyAlignment="1">
      <alignment horizontal="center"/>
    </xf>
    <xf xfId="0" numFmtId="165" applyNumberFormat="1" borderId="43" applyBorder="1" fontId="1" applyFont="1" fillId="0" applyAlignment="1">
      <alignment horizontal="left"/>
    </xf>
    <xf xfId="0" numFmtId="168" applyNumberFormat="1" borderId="50" applyBorder="1" fontId="2" applyFont="1" fillId="2" applyFill="1" applyAlignment="1">
      <alignment horizontal="center" wrapText="1"/>
    </xf>
    <xf xfId="0" numFmtId="168" applyNumberFormat="1" borderId="51" applyBorder="1" fontId="2" applyFont="1" fillId="10" applyFill="1" applyAlignment="1">
      <alignment horizontal="center" wrapText="1"/>
    </xf>
    <xf xfId="0" numFmtId="0" borderId="51" applyBorder="1" fontId="2" applyFont="1" fillId="10" applyFill="1" applyAlignment="1">
      <alignment horizontal="center" wrapText="1"/>
    </xf>
    <xf xfId="0" numFmtId="3" applyNumberFormat="1" borderId="51" applyBorder="1" fontId="2" applyFont="1" fillId="11" applyFill="1" applyAlignment="1">
      <alignment horizontal="center" wrapText="1"/>
    </xf>
    <xf xfId="0" numFmtId="165" applyNumberFormat="1" borderId="52" applyBorder="1" fontId="2" applyFont="1" fillId="11" applyFill="1" applyAlignment="1">
      <alignment horizontal="center" wrapText="1"/>
    </xf>
    <xf xfId="0" numFmtId="0" borderId="52" applyBorder="1" fontId="2" applyFont="1" fillId="10" applyFill="1" applyAlignment="1">
      <alignment horizontal="center"/>
    </xf>
    <xf xfId="0" numFmtId="168" applyNumberFormat="1" borderId="53" applyBorder="1" fontId="1" applyFont="1" fillId="12" applyFill="1" applyAlignment="1">
      <alignment horizontal="left"/>
    </xf>
    <xf xfId="0" numFmtId="168" applyNumberFormat="1" borderId="53" applyBorder="1" fontId="1" applyFont="1" fillId="13" applyFill="1" applyAlignment="1">
      <alignment horizontal="left"/>
    </xf>
    <xf xfId="0" numFmtId="0" borderId="53" applyBorder="1" fontId="1" applyFont="1" fillId="13" applyFill="1" applyAlignment="1">
      <alignment horizontal="left"/>
    </xf>
    <xf xfId="0" numFmtId="168" applyNumberFormat="1" borderId="53" applyBorder="1" fontId="1" applyFont="1" fillId="13" applyFill="1" applyAlignment="1">
      <alignment horizontal="center"/>
    </xf>
    <xf xfId="0" numFmtId="165" applyNumberFormat="1" borderId="53" applyBorder="1" fontId="1" applyFont="1" fillId="13" applyFill="1" applyAlignment="1">
      <alignment horizontal="right"/>
    </xf>
    <xf xfId="0" numFmtId="3" applyNumberFormat="1" borderId="53" applyBorder="1" fontId="1" applyFont="1" fillId="14" applyFill="1" applyAlignment="1">
      <alignment horizontal="right"/>
    </xf>
    <xf xfId="0" numFmtId="165" applyNumberFormat="1" borderId="53" applyBorder="1" fontId="1" applyFont="1" fillId="14" applyFill="1" applyAlignment="1">
      <alignment horizontal="right"/>
    </xf>
    <xf xfId="0" numFmtId="0" borderId="54" applyBorder="1" fontId="1" applyFont="1" fillId="13" applyFill="1" applyAlignment="1">
      <alignment horizontal="left"/>
    </xf>
    <xf xfId="0" numFmtId="168" applyNumberFormat="1" borderId="9" applyBorder="1" fontId="1" applyFont="1" fillId="12" applyFill="1" applyAlignment="1">
      <alignment horizontal="left"/>
    </xf>
    <xf xfId="0" numFmtId="168" applyNumberFormat="1" borderId="9" applyBorder="1" fontId="1" applyFont="1" fillId="13" applyFill="1" applyAlignment="1">
      <alignment horizontal="left"/>
    </xf>
    <xf xfId="0" numFmtId="0" borderId="9" applyBorder="1" fontId="1" applyFont="1" fillId="5" applyFill="1" applyAlignment="1">
      <alignment horizontal="left"/>
    </xf>
    <xf xfId="0" numFmtId="168" applyNumberFormat="1" borderId="9" applyBorder="1" fontId="1" applyFont="1" fillId="5" applyFill="1" applyAlignment="1">
      <alignment horizontal="center"/>
    </xf>
    <xf xfId="0" numFmtId="165" applyNumberFormat="1" borderId="9" applyBorder="1" fontId="1" applyFont="1" fillId="13" applyFill="1" applyAlignment="1">
      <alignment horizontal="right"/>
    </xf>
    <xf xfId="0" numFmtId="3" applyNumberFormat="1" borderId="9" applyBorder="1" fontId="1" applyFont="1" fillId="14" applyFill="1" applyAlignment="1">
      <alignment horizontal="right"/>
    </xf>
    <xf xfId="0" numFmtId="165" applyNumberFormat="1" borderId="9" applyBorder="1" fontId="1" applyFont="1" fillId="14" applyFill="1" applyAlignment="1">
      <alignment horizontal="right"/>
    </xf>
    <xf xfId="0" numFmtId="0" borderId="55" applyBorder="1" fontId="1" applyFont="1" fillId="13" applyFill="1" applyAlignment="1">
      <alignment horizontal="left"/>
    </xf>
    <xf xfId="0" numFmtId="168" applyNumberFormat="1" borderId="1" applyBorder="1" fontId="1" applyFont="1" fillId="0" applyAlignment="1">
      <alignment horizontal="left"/>
    </xf>
    <xf xfId="0" numFmtId="168" applyNumberFormat="1" borderId="0" fontId="0" fillId="0" applyAlignment="1">
      <alignment horizontal="general"/>
    </xf>
    <xf xfId="0" numFmtId="168" applyNumberFormat="1" borderId="1" applyBorder="1" fontId="1" applyFont="1" fillId="0" applyAlignment="1">
      <alignment horizontal="center"/>
    </xf>
    <xf xfId="0" numFmtId="169" applyNumberFormat="1" borderId="1" applyBorder="1" fontId="1" applyFont="1" fillId="0" applyAlignment="1">
      <alignment horizontal="right"/>
    </xf>
    <xf xfId="0" numFmtId="165" applyNumberFormat="1" borderId="41" applyBorder="1" fontId="1" applyFont="1" fillId="14" applyFill="1" applyAlignment="1">
      <alignment horizontal="right"/>
    </xf>
    <xf xfId="0" numFmtId="0" borderId="25" applyBorder="1" fontId="1" applyFont="1" fillId="0" applyAlignment="1">
      <alignment horizontal="left"/>
    </xf>
    <xf xfId="0" numFmtId="168" applyNumberFormat="1" borderId="0" fontId="0" fillId="0" applyAlignment="1">
      <alignment horizontal="general"/>
    </xf>
    <xf xfId="0" numFmtId="168" applyNumberFormat="1" borderId="0" fontId="0" fillId="0" applyAlignment="1">
      <alignment horizontal="center"/>
    </xf>
    <xf xfId="0" numFmtId="3" applyNumberFormat="1" borderId="49" applyBorder="1" fontId="9" applyFont="1" fillId="8" applyFill="1" applyAlignment="1">
      <alignment horizontal="center"/>
    </xf>
    <xf xfId="0" numFmtId="167" applyNumberFormat="1" borderId="56" applyBorder="1" fontId="9" applyFont="1" fillId="8" applyFill="1" applyAlignment="1">
      <alignment horizontal="left"/>
    </xf>
    <xf xfId="0" numFmtId="3" applyNumberFormat="1" borderId="51" applyBorder="1" fontId="2" applyFont="1" fillId="10" applyFill="1" applyAlignment="1">
      <alignment horizontal="center" wrapText="1"/>
    </xf>
    <xf xfId="0" numFmtId="165" applyNumberFormat="1" borderId="51" applyBorder="1" fontId="2" applyFont="1" fillId="11" applyFill="1" applyAlignment="1">
      <alignment horizontal="center" wrapText="1"/>
    </xf>
    <xf xfId="0" numFmtId="3" applyNumberFormat="1" borderId="57" applyBorder="1" fontId="1" applyFont="1" fillId="13" applyFill="1" applyAlignment="1">
      <alignment horizontal="left"/>
    </xf>
    <xf xfId="0" numFmtId="7" applyNumberFormat="1" borderId="5" applyBorder="1" fontId="1" applyFont="1" fillId="13" applyFill="1" applyAlignment="1">
      <alignment horizontal="right"/>
    </xf>
    <xf xfId="0" numFmtId="165" applyNumberFormat="1" borderId="58" applyBorder="1" fontId="1" applyFont="1" fillId="14" applyFill="1" applyAlignment="1">
      <alignment horizontal="right"/>
    </xf>
    <xf xfId="0" numFmtId="168" applyNumberFormat="1" borderId="59" applyBorder="1" fontId="1" applyFont="1" fillId="13" applyFill="1" applyAlignment="1">
      <alignment horizontal="left"/>
    </xf>
    <xf xfId="0" numFmtId="3" applyNumberFormat="1" borderId="60" applyBorder="1" fontId="1" applyFont="1" fillId="14" applyFill="1" applyAlignment="1">
      <alignment horizontal="right"/>
    </xf>
    <xf xfId="0" numFmtId="3" applyNumberFormat="1" borderId="19" applyBorder="1" fontId="1" applyFont="1" fillId="12" applyFill="1" applyAlignment="1">
      <alignment horizontal="right"/>
    </xf>
    <xf xfId="0" numFmtId="7" applyNumberFormat="1" borderId="61" applyBorder="1" fontId="1" applyFont="1" fillId="13" applyFill="1" applyAlignment="1">
      <alignment horizontal="right"/>
    </xf>
    <xf xfId="0" numFmtId="165" applyNumberFormat="1" borderId="62" applyBorder="1" fontId="1" applyFont="1" fillId="14" applyFill="1" applyAlignment="1">
      <alignment horizontal="right"/>
    </xf>
    <xf xfId="0" numFmtId="3" applyNumberFormat="1" borderId="46" applyBorder="1" fontId="1" applyFont="1" fillId="14" applyFill="1" applyAlignment="1">
      <alignment horizontal="right"/>
    </xf>
    <xf xfId="0" numFmtId="3" applyNumberFormat="1" borderId="47" applyBorder="1" fontId="1" applyFont="1" fillId="12" applyFill="1" applyAlignment="1">
      <alignment horizontal="right"/>
    </xf>
    <xf xfId="0" numFmtId="3" applyNumberFormat="1" borderId="63" applyBorder="1" fontId="1" applyFont="1" fillId="14" applyFill="1" applyAlignment="1">
      <alignment horizontal="right"/>
    </xf>
    <xf xfId="0" numFmtId="3" applyNumberFormat="1" borderId="64" applyBorder="1" fontId="1" applyFont="1" fillId="12" applyFill="1" applyAlignment="1">
      <alignment horizontal="right"/>
    </xf>
    <xf xfId="0" numFmtId="165" applyNumberFormat="1" borderId="65" applyBorder="1" fontId="1" applyFont="1" fillId="14" applyFill="1" applyAlignment="1">
      <alignment horizontal="right"/>
    </xf>
    <xf xfId="0" numFmtId="7" applyNumberFormat="1" borderId="1" applyBorder="1" fontId="1" applyFont="1" fillId="0" applyAlignment="1">
      <alignment horizontal="right"/>
    </xf>
    <xf xfId="0" numFmtId="170" applyNumberFormat="1" borderId="1" applyBorder="1" fontId="1" applyFont="1" fillId="0" applyAlignment="1">
      <alignment horizontal="right"/>
    </xf>
    <xf xfId="0" numFmtId="0" borderId="48" applyBorder="1" fontId="10" applyFont="1" fillId="8" applyFill="1" applyAlignment="1">
      <alignment horizontal="left"/>
    </xf>
    <xf xfId="0" numFmtId="0" borderId="49" applyBorder="1" fontId="10" applyFont="1" fillId="8" applyFill="1" applyAlignment="1">
      <alignment horizontal="left"/>
    </xf>
    <xf xfId="0" numFmtId="4" applyNumberFormat="1" borderId="49" applyBorder="1" fontId="10" applyFont="1" fillId="8" applyFill="1" applyAlignment="1">
      <alignment horizontal="left"/>
    </xf>
    <xf xfId="0" numFmtId="3" applyNumberFormat="1" borderId="49" applyBorder="1" fontId="10" applyFont="1" fillId="8" applyFill="1" applyAlignment="1">
      <alignment horizontal="left"/>
    </xf>
    <xf xfId="0" numFmtId="166" applyNumberFormat="1" borderId="49" applyBorder="1" fontId="10" applyFont="1" fillId="8" applyFill="1" applyAlignment="1">
      <alignment horizontal="left"/>
    </xf>
    <xf xfId="0" numFmtId="166" applyNumberFormat="1" borderId="49" applyBorder="1" fontId="10" applyFont="1" fillId="8" applyFill="1" applyAlignment="1">
      <alignment horizontal="center"/>
    </xf>
    <xf xfId="0" numFmtId="7" applyNumberFormat="1" borderId="49" applyBorder="1" fontId="10" applyFont="1" fillId="8" applyFill="1" applyAlignment="1">
      <alignment horizontal="left"/>
    </xf>
    <xf xfId="0" numFmtId="0" borderId="41" applyBorder="1" fontId="11" applyFont="1" fillId="8" applyFill="1" applyAlignment="1">
      <alignment horizontal="left"/>
    </xf>
    <xf xfId="0" numFmtId="0" borderId="48" applyBorder="1" fontId="12" applyFont="1" fillId="8" applyFill="1" applyAlignment="1">
      <alignment horizontal="center" wrapText="1"/>
    </xf>
    <xf xfId="0" numFmtId="0" borderId="35" applyBorder="1" fontId="3" applyFont="1" fillId="0" applyAlignment="1">
      <alignment horizontal="left"/>
    </xf>
    <xf xfId="0" numFmtId="4" applyNumberFormat="1" borderId="35" applyBorder="1" fontId="3" applyFont="1" fillId="0" applyAlignment="1">
      <alignment horizontal="left"/>
    </xf>
    <xf xfId="0" numFmtId="3" applyNumberFormat="1" borderId="35" applyBorder="1" fontId="3" applyFont="1" fillId="0" applyAlignment="1">
      <alignment horizontal="left"/>
    </xf>
    <xf xfId="0" numFmtId="166" applyNumberFormat="1" borderId="48" applyBorder="1" fontId="12" applyFont="1" fillId="8" applyFill="1" applyAlignment="1">
      <alignment horizontal="center"/>
    </xf>
    <xf xfId="0" numFmtId="166" applyNumberFormat="1" borderId="35" applyBorder="1" fontId="3" applyFont="1" fillId="0" applyAlignment="1">
      <alignment horizontal="left"/>
    </xf>
    <xf xfId="0" numFmtId="166" applyNumberFormat="1" borderId="43" applyBorder="1" fontId="3" applyFont="1" fillId="0" applyAlignment="1">
      <alignment horizontal="left"/>
    </xf>
    <xf xfId="0" numFmtId="166" applyNumberFormat="1" borderId="48" applyBorder="1" fontId="12" applyFont="1" fillId="8" applyFill="1" applyAlignment="1">
      <alignment horizontal="center" wrapText="1"/>
    </xf>
    <xf xfId="0" numFmtId="3" applyNumberFormat="1" borderId="48" applyBorder="1" fontId="12" applyFont="1" fillId="8" applyFill="1" applyAlignment="1">
      <alignment horizontal="center" wrapText="1"/>
    </xf>
    <xf xfId="0" numFmtId="4" applyNumberFormat="1" borderId="43" applyBorder="1" fontId="3" applyFont="1" fillId="0" applyAlignment="1">
      <alignment horizontal="left"/>
    </xf>
    <xf xfId="0" numFmtId="7" applyNumberFormat="1" borderId="48" applyBorder="1" fontId="12" applyFont="1" fillId="8" applyFill="1" applyAlignment="1">
      <alignment horizontal="center"/>
    </xf>
    <xf xfId="0" numFmtId="7" applyNumberFormat="1" borderId="35" applyBorder="1" fontId="3" applyFont="1" fillId="0" applyAlignment="1">
      <alignment horizontal="left"/>
    </xf>
    <xf xfId="0" numFmtId="7" applyNumberFormat="1" borderId="43" applyBorder="1" fontId="3" applyFont="1" fillId="0" applyAlignment="1">
      <alignment horizontal="left"/>
    </xf>
    <xf xfId="0" numFmtId="0" borderId="41" applyBorder="1" fontId="12" applyFont="1" fillId="8" applyFill="1" applyAlignment="1">
      <alignment horizontal="center"/>
    </xf>
    <xf xfId="0" numFmtId="0" borderId="50" applyBorder="1" fontId="2" applyFont="1" fillId="11" applyFill="1" applyAlignment="1">
      <alignment horizontal="center" wrapText="1"/>
    </xf>
    <xf xfId="0" numFmtId="0" borderId="51" applyBorder="1" fontId="2" applyFont="1" fillId="11" applyFill="1" applyAlignment="1">
      <alignment horizontal="center" wrapText="1"/>
    </xf>
    <xf xfId="0" numFmtId="0" borderId="51" applyBorder="1" fontId="2" applyFont="1" fillId="15" applyFill="1" applyAlignment="1">
      <alignment horizontal="center" wrapText="1"/>
    </xf>
    <xf xfId="0" numFmtId="0" borderId="52" applyBorder="1" fontId="2" applyFont="1" fillId="15" applyFill="1" applyAlignment="1">
      <alignment horizontal="center" wrapText="1"/>
    </xf>
    <xf xfId="0" numFmtId="0" borderId="50" applyBorder="1" fontId="2" applyFont="1" fillId="15" applyFill="1" applyAlignment="1">
      <alignment horizontal="center" wrapText="1"/>
    </xf>
    <xf xfId="0" numFmtId="4" applyNumberFormat="1" borderId="66" applyBorder="1" fontId="2" applyFont="1" fillId="15" applyFill="1" applyAlignment="1">
      <alignment horizontal="center" wrapText="1"/>
    </xf>
    <xf xfId="0" numFmtId="3" applyNumberFormat="1" borderId="51" applyBorder="1" fontId="2" applyFont="1" fillId="15" applyFill="1" applyAlignment="1">
      <alignment horizontal="center" wrapText="1"/>
    </xf>
    <xf xfId="0" numFmtId="166" applyNumberFormat="1" borderId="50" applyBorder="1" fontId="2" applyFont="1" fillId="15" applyFill="1" applyAlignment="1">
      <alignment horizontal="center" wrapText="1"/>
    </xf>
    <xf xfId="0" numFmtId="166" applyNumberFormat="1" borderId="51" applyBorder="1" fontId="2" applyFont="1" fillId="15" applyFill="1" applyAlignment="1">
      <alignment horizontal="center" wrapText="1"/>
    </xf>
    <xf xfId="0" numFmtId="166" applyNumberFormat="1" borderId="52" applyBorder="1" fontId="2" applyFont="1" fillId="11" applyFill="1" applyAlignment="1">
      <alignment horizontal="center" wrapText="1"/>
    </xf>
    <xf xfId="0" numFmtId="166" applyNumberFormat="1" borderId="50" applyBorder="1" fontId="2" applyFont="1" fillId="10" applyFill="1" applyAlignment="1">
      <alignment horizontal="center" wrapText="1"/>
    </xf>
    <xf xfId="0" numFmtId="166" applyNumberFormat="1" borderId="51" applyBorder="1" fontId="2" applyFont="1" fillId="10" applyFill="1" applyAlignment="1">
      <alignment horizontal="center" wrapText="1"/>
    </xf>
    <xf xfId="0" numFmtId="166" applyNumberFormat="1" borderId="51" applyBorder="1" fontId="2" applyFont="1" fillId="11" applyFill="1" applyAlignment="1">
      <alignment horizontal="center" wrapText="1"/>
    </xf>
    <xf xfId="0" numFmtId="0" borderId="52" applyBorder="1" fontId="2" applyFont="1" fillId="10" applyFill="1" applyAlignment="1">
      <alignment horizontal="center" wrapText="1"/>
    </xf>
    <xf xfId="0" numFmtId="3" applyNumberFormat="1" borderId="50" applyBorder="1" fontId="2" applyFont="1" fillId="11" applyFill="1" applyAlignment="1">
      <alignment horizontal="center" wrapText="1"/>
    </xf>
    <xf xfId="0" numFmtId="4" applyNumberFormat="1" borderId="51" applyBorder="1" fontId="2" applyFont="1" fillId="11" applyFill="1" applyAlignment="1">
      <alignment horizontal="center" wrapText="1"/>
    </xf>
    <xf xfId="0" numFmtId="4" applyNumberFormat="1" borderId="52" applyBorder="1" fontId="2" applyFont="1" fillId="11" applyFill="1" applyAlignment="1">
      <alignment horizontal="center" wrapText="1"/>
    </xf>
    <xf xfId="0" numFmtId="7" applyNumberFormat="1" borderId="50" applyBorder="1" fontId="2" applyFont="1" fillId="10" applyFill="1" applyAlignment="1">
      <alignment horizontal="center" wrapText="1"/>
    </xf>
    <xf xfId="0" numFmtId="7" applyNumberFormat="1" borderId="51" applyBorder="1" fontId="2" applyFont="1" fillId="11" applyFill="1" applyAlignment="1">
      <alignment horizontal="center" wrapText="1"/>
    </xf>
    <xf xfId="0" numFmtId="7" applyNumberFormat="1" borderId="52" applyBorder="1" fontId="2" applyFont="1" fillId="11" applyFill="1" applyAlignment="1">
      <alignment horizontal="center" wrapText="1"/>
    </xf>
    <xf xfId="0" numFmtId="0" borderId="41" applyBorder="1" fontId="2" applyFont="1" fillId="10" applyFill="1" applyAlignment="1">
      <alignment horizontal="center" wrapText="1"/>
    </xf>
    <xf xfId="0" numFmtId="0" borderId="67" applyBorder="1" fontId="1" applyFont="1" fillId="14" applyFill="1" applyAlignment="1">
      <alignment horizontal="center"/>
    </xf>
    <xf xfId="0" numFmtId="0" borderId="53" applyBorder="1" fontId="1" applyFont="1" fillId="14" applyFill="1" applyAlignment="1">
      <alignment horizontal="center"/>
    </xf>
    <xf xfId="0" numFmtId="0" borderId="53" applyBorder="1" fontId="1" applyFont="1" fillId="16" applyFill="1" applyAlignment="1">
      <alignment horizontal="center"/>
    </xf>
    <xf xfId="0" numFmtId="0" borderId="33" applyBorder="1" fontId="1" applyFont="1" fillId="16" applyFill="1" applyAlignment="1">
      <alignment horizontal="center"/>
    </xf>
    <xf xfId="0" numFmtId="0" borderId="67" applyBorder="1" fontId="1" applyFont="1" fillId="16" applyFill="1" applyAlignment="1">
      <alignment horizontal="center"/>
    </xf>
    <xf xfId="0" numFmtId="4" applyNumberFormat="1" borderId="54" applyBorder="1" fontId="1" applyFont="1" fillId="16" applyFill="1" applyAlignment="1">
      <alignment horizontal="center"/>
    </xf>
    <xf xfId="0" numFmtId="3" applyNumberFormat="1" borderId="53" applyBorder="1" fontId="1" applyFont="1" fillId="16" applyFill="1" applyAlignment="1">
      <alignment horizontal="center"/>
    </xf>
    <xf xfId="0" numFmtId="0" borderId="53" applyBorder="1" fontId="1" applyFont="1" fillId="13" applyFill="1" applyAlignment="1">
      <alignment horizontal="center"/>
    </xf>
    <xf xfId="0" numFmtId="166" applyNumberFormat="1" borderId="67" applyBorder="1" fontId="1" applyFont="1" fillId="16" applyFill="1" applyAlignment="1">
      <alignment horizontal="center"/>
    </xf>
    <xf xfId="0" numFmtId="166" applyNumberFormat="1" borderId="53" applyBorder="1" fontId="1" applyFont="1" fillId="16" applyFill="1" applyAlignment="1">
      <alignment horizontal="center"/>
    </xf>
    <xf xfId="0" numFmtId="166" applyNumberFormat="1" borderId="33" applyBorder="1" fontId="1" applyFont="1" fillId="14" applyFill="1" applyAlignment="1">
      <alignment horizontal="center"/>
    </xf>
    <xf xfId="0" numFmtId="166" applyNumberFormat="1" borderId="67" applyBorder="1" fontId="1" applyFont="1" fillId="13" applyFill="1" applyAlignment="1">
      <alignment horizontal="center"/>
    </xf>
    <xf xfId="0" numFmtId="166" applyNumberFormat="1" borderId="53" applyBorder="1" fontId="1" applyFont="1" fillId="13" applyFill="1" applyAlignment="1">
      <alignment horizontal="center"/>
    </xf>
    <xf xfId="0" numFmtId="166" applyNumberFormat="1" borderId="53" applyBorder="1" fontId="1" applyFont="1" fillId="14" applyFill="1" applyAlignment="1">
      <alignment horizontal="center"/>
    </xf>
    <xf xfId="0" numFmtId="3" applyNumberFormat="1" borderId="53" applyBorder="1" fontId="1" applyFont="1" fillId="13" applyFill="1" applyAlignment="1">
      <alignment horizontal="center"/>
    </xf>
    <xf xfId="0" numFmtId="0" borderId="33" applyBorder="1" fontId="1" applyFont="1" fillId="13" applyFill="1" applyAlignment="1">
      <alignment horizontal="center"/>
    </xf>
    <xf xfId="0" numFmtId="3" applyNumberFormat="1" borderId="67" applyBorder="1" fontId="1" applyFont="1" fillId="14" applyFill="1" applyAlignment="1">
      <alignment horizontal="center"/>
    </xf>
    <xf xfId="0" numFmtId="4" applyNumberFormat="1" borderId="53" applyBorder="1" fontId="1" applyFont="1" fillId="14" applyFill="1" applyAlignment="1">
      <alignment horizontal="center"/>
    </xf>
    <xf xfId="0" numFmtId="4" applyNumberFormat="1" borderId="33" applyBorder="1" fontId="1" applyFont="1" fillId="14" applyFill="1" applyAlignment="1">
      <alignment horizontal="center"/>
    </xf>
    <xf xfId="0" numFmtId="7" applyNumberFormat="1" borderId="67" applyBorder="1" fontId="1" applyFont="1" fillId="13" applyFill="1" applyAlignment="1">
      <alignment horizontal="center"/>
    </xf>
    <xf xfId="0" numFmtId="7" applyNumberFormat="1" borderId="53" applyBorder="1" fontId="1" applyFont="1" fillId="14" applyFill="1" applyAlignment="1">
      <alignment horizontal="center"/>
    </xf>
    <xf xfId="0" numFmtId="7" applyNumberFormat="1" borderId="33" applyBorder="1" fontId="1" applyFont="1" fillId="14" applyFill="1" applyAlignment="1">
      <alignment horizontal="center"/>
    </xf>
    <xf xfId="0" numFmtId="0" borderId="68" applyBorder="1" fontId="1" applyFont="1" fillId="13" applyFill="1" applyAlignment="1">
      <alignment horizontal="left"/>
    </xf>
    <xf xfId="0" numFmtId="0" borderId="46" applyBorder="1" fontId="1" applyFont="1" fillId="14" applyFill="1" applyAlignment="1">
      <alignment horizontal="center"/>
    </xf>
    <xf xfId="0" numFmtId="0" borderId="9" applyBorder="1" fontId="1" applyFont="1" fillId="14" applyFill="1" applyAlignment="1">
      <alignment horizontal="center"/>
    </xf>
    <xf xfId="0" numFmtId="0" borderId="9" applyBorder="1" fontId="1" applyFont="1" fillId="16" applyFill="1" applyAlignment="1">
      <alignment horizontal="center"/>
    </xf>
    <xf xfId="0" numFmtId="0" borderId="47" applyBorder="1" fontId="1" applyFont="1" fillId="16" applyFill="1" applyAlignment="1">
      <alignment horizontal="center"/>
    </xf>
    <xf xfId="0" numFmtId="0" borderId="46" applyBorder="1" fontId="1" applyFont="1" fillId="16" applyFill="1" applyAlignment="1">
      <alignment horizontal="center"/>
    </xf>
    <xf xfId="0" numFmtId="4" applyNumberFormat="1" borderId="55" applyBorder="1" fontId="1" applyFont="1" fillId="16" applyFill="1" applyAlignment="1">
      <alignment horizontal="center"/>
    </xf>
    <xf xfId="0" numFmtId="3" applyNumberFormat="1" borderId="9" applyBorder="1" fontId="1" applyFont="1" fillId="16" applyFill="1" applyAlignment="1">
      <alignment horizontal="center"/>
    </xf>
    <xf xfId="0" numFmtId="0" borderId="9" applyBorder="1" fontId="1" applyFont="1" fillId="13" applyFill="1" applyAlignment="1">
      <alignment horizontal="center"/>
    </xf>
    <xf xfId="0" numFmtId="166" applyNumberFormat="1" borderId="46" applyBorder="1" fontId="1" applyFont="1" fillId="16" applyFill="1" applyAlignment="1">
      <alignment horizontal="center"/>
    </xf>
    <xf xfId="0" numFmtId="166" applyNumberFormat="1" borderId="9" applyBorder="1" fontId="1" applyFont="1" fillId="16" applyFill="1" applyAlignment="1">
      <alignment horizontal="center"/>
    </xf>
    <xf xfId="0" numFmtId="166" applyNumberFormat="1" borderId="46" applyBorder="1" fontId="1" applyFont="1" fillId="13" applyFill="1" applyAlignment="1">
      <alignment horizontal="center"/>
    </xf>
    <xf xfId="0" numFmtId="166" applyNumberFormat="1" borderId="9" applyBorder="1" fontId="1" applyFont="1" fillId="13" applyFill="1" applyAlignment="1">
      <alignment horizontal="center"/>
    </xf>
    <xf xfId="0" numFmtId="3" applyNumberFormat="1" borderId="9" applyBorder="1" fontId="1" applyFont="1" fillId="13" applyFill="1" applyAlignment="1">
      <alignment horizontal="center"/>
    </xf>
    <xf xfId="0" numFmtId="0" borderId="47" applyBorder="1" fontId="1" applyFont="1" fillId="13" applyFill="1" applyAlignment="1">
      <alignment horizontal="center"/>
    </xf>
    <xf xfId="0" numFmtId="3" applyNumberFormat="1" borderId="53" applyBorder="1" fontId="1" applyFont="1" fillId="14" applyFill="1" applyAlignment="1">
      <alignment horizontal="center"/>
    </xf>
    <xf xfId="0" numFmtId="7" applyNumberFormat="1" borderId="46" applyBorder="1" fontId="1" applyFont="1" fillId="13" applyFill="1" applyAlignment="1">
      <alignment horizontal="center"/>
    </xf>
    <xf xfId="0" numFmtId="0" borderId="62" applyBorder="1" fontId="1" applyFont="1" fillId="13" applyFill="1" applyAlignment="1">
      <alignment horizontal="left"/>
    </xf>
    <xf xfId="0" numFmtId="0" borderId="63" applyBorder="1" fontId="1" applyFont="1" fillId="14" applyFill="1" applyAlignment="1">
      <alignment horizontal="center"/>
    </xf>
    <xf xfId="0" numFmtId="0" borderId="69" applyBorder="1" fontId="1" applyFont="1" fillId="14" applyFill="1" applyAlignment="1">
      <alignment horizontal="center"/>
    </xf>
    <xf xfId="0" numFmtId="0" borderId="69" applyBorder="1" fontId="1" applyFont="1" fillId="16" applyFill="1" applyAlignment="1">
      <alignment horizontal="center"/>
    </xf>
    <xf xfId="0" numFmtId="0" borderId="64" applyBorder="1" fontId="1" applyFont="1" fillId="16" applyFill="1" applyAlignment="1">
      <alignment horizontal="center"/>
    </xf>
    <xf xfId="0" numFmtId="0" borderId="63" applyBorder="1" fontId="1" applyFont="1" fillId="16" applyFill="1" applyAlignment="1">
      <alignment horizontal="center"/>
    </xf>
    <xf xfId="0" numFmtId="4" applyNumberFormat="1" borderId="70" applyBorder="1" fontId="1" applyFont="1" fillId="16" applyFill="1" applyAlignment="1">
      <alignment horizontal="center"/>
    </xf>
    <xf xfId="0" numFmtId="3" applyNumberFormat="1" borderId="69" applyBorder="1" fontId="1" applyFont="1" fillId="16" applyFill="1" applyAlignment="1">
      <alignment horizontal="center"/>
    </xf>
    <xf xfId="0" numFmtId="0" borderId="69" applyBorder="1" fontId="1" applyFont="1" fillId="13" applyFill="1" applyAlignment="1">
      <alignment horizontal="center"/>
    </xf>
    <xf xfId="0" numFmtId="166" applyNumberFormat="1" borderId="63" applyBorder="1" fontId="1" applyFont="1" fillId="16" applyFill="1" applyAlignment="1">
      <alignment horizontal="center"/>
    </xf>
    <xf xfId="0" numFmtId="166" applyNumberFormat="1" borderId="69" applyBorder="1" fontId="1" applyFont="1" fillId="16" applyFill="1" applyAlignment="1">
      <alignment horizontal="center"/>
    </xf>
    <xf xfId="0" numFmtId="166" applyNumberFormat="1" borderId="34" applyBorder="1" fontId="1" applyFont="1" fillId="14" applyFill="1" applyAlignment="1">
      <alignment horizontal="center"/>
    </xf>
    <xf xfId="0" numFmtId="166" applyNumberFormat="1" borderId="63" applyBorder="1" fontId="1" applyFont="1" fillId="13" applyFill="1" applyAlignment="1">
      <alignment horizontal="center"/>
    </xf>
    <xf xfId="0" numFmtId="166" applyNumberFormat="1" borderId="69" applyBorder="1" fontId="1" applyFont="1" fillId="13" applyFill="1" applyAlignment="1">
      <alignment horizontal="center"/>
    </xf>
    <xf xfId="0" numFmtId="166" applyNumberFormat="1" borderId="71" applyBorder="1" fontId="1" applyFont="1" fillId="14" applyFill="1" applyAlignment="1">
      <alignment horizontal="center"/>
    </xf>
    <xf xfId="0" numFmtId="3" applyNumberFormat="1" borderId="69" applyBorder="1" fontId="1" applyFont="1" fillId="13" applyFill="1" applyAlignment="1">
      <alignment horizontal="center"/>
    </xf>
    <xf xfId="0" numFmtId="0" borderId="64" applyBorder="1" fontId="1" applyFont="1" fillId="13" applyFill="1" applyAlignment="1">
      <alignment horizontal="center"/>
    </xf>
    <xf xfId="0" numFmtId="3" applyNumberFormat="1" borderId="72" applyBorder="1" fontId="1" applyFont="1" fillId="14" applyFill="1" applyAlignment="1">
      <alignment horizontal="center"/>
    </xf>
    <xf xfId="0" numFmtId="4" applyNumberFormat="1" borderId="71" applyBorder="1" fontId="1" applyFont="1" fillId="14" applyFill="1" applyAlignment="1">
      <alignment horizontal="center"/>
    </xf>
    <xf xfId="0" numFmtId="3" applyNumberFormat="1" borderId="71" applyBorder="1" fontId="1" applyFont="1" fillId="14" applyFill="1" applyAlignment="1">
      <alignment horizontal="center"/>
    </xf>
    <xf xfId="0" numFmtId="4" applyNumberFormat="1" borderId="34" applyBorder="1" fontId="1" applyFont="1" fillId="14" applyFill="1" applyAlignment="1">
      <alignment horizontal="center"/>
    </xf>
    <xf xfId="0" numFmtId="7" applyNumberFormat="1" borderId="63" applyBorder="1" fontId="1" applyFont="1" fillId="13" applyFill="1" applyAlignment="1">
      <alignment horizontal="center"/>
    </xf>
    <xf xfId="0" numFmtId="7" applyNumberFormat="1" borderId="71" applyBorder="1" fontId="1" applyFont="1" fillId="14" applyFill="1" applyAlignment="1">
      <alignment horizontal="center"/>
    </xf>
    <xf xfId="0" numFmtId="7" applyNumberFormat="1" borderId="34" applyBorder="1" fontId="1" applyFont="1" fillId="14" applyFill="1" applyAlignment="1">
      <alignment horizontal="center"/>
    </xf>
    <xf xfId="0" numFmtId="0" borderId="65" applyBorder="1" fontId="1" applyFont="1" fillId="13" applyFill="1" applyAlignment="1">
      <alignment horizontal="left"/>
    </xf>
    <xf xfId="0" numFmtId="0" borderId="60" applyBorder="1" fontId="2" applyFont="1" fillId="12" applyFill="1" applyAlignment="1">
      <alignment horizontal="center" wrapText="1"/>
    </xf>
    <xf xfId="0" numFmtId="0" borderId="73" applyBorder="1" fontId="1" applyFont="1" fillId="12" applyFill="1" applyAlignment="1">
      <alignment horizontal="center" wrapText="1"/>
    </xf>
    <xf xfId="0" numFmtId="0" borderId="73" applyBorder="1" fontId="1" applyFont="1" fillId="12" applyFill="1" applyAlignment="1">
      <alignment horizontal="center"/>
    </xf>
    <xf xfId="0" numFmtId="0" borderId="19" applyBorder="1" fontId="1" applyFont="1" fillId="12" applyFill="1" applyAlignment="1">
      <alignment horizontal="center"/>
    </xf>
    <xf xfId="0" numFmtId="0" borderId="60" applyBorder="1" fontId="1" applyFont="1" fillId="12" applyFill="1" applyAlignment="1">
      <alignment horizontal="center"/>
    </xf>
    <xf xfId="0" numFmtId="4" applyNumberFormat="1" borderId="23" applyBorder="1" fontId="1" applyFont="1" fillId="12" applyFill="1" applyAlignment="1">
      <alignment horizontal="center"/>
    </xf>
    <xf xfId="0" numFmtId="3" applyNumberFormat="1" borderId="73" applyBorder="1" fontId="1" applyFont="1" fillId="12" applyFill="1" applyAlignment="1">
      <alignment horizontal="center"/>
    </xf>
    <xf xfId="0" numFmtId="166" applyNumberFormat="1" borderId="60" applyBorder="1" fontId="1" applyFont="1" fillId="12" applyFill="1" applyAlignment="1">
      <alignment horizontal="center"/>
    </xf>
    <xf xfId="0" numFmtId="166" applyNumberFormat="1" borderId="73" applyBorder="1" fontId="1" applyFont="1" fillId="12" applyFill="1" applyAlignment="1">
      <alignment horizontal="center"/>
    </xf>
    <xf xfId="0" numFmtId="166" applyNumberFormat="1" borderId="19" applyBorder="1" fontId="1" applyFont="1" fillId="12" applyFill="1" applyAlignment="1">
      <alignment horizontal="center"/>
    </xf>
    <xf xfId="0" numFmtId="3" applyNumberFormat="1" borderId="60" applyBorder="1" fontId="1" applyFont="1" fillId="17" applyFill="1" applyAlignment="1">
      <alignment horizontal="center"/>
    </xf>
    <xf xfId="0" numFmtId="4" applyNumberFormat="1" borderId="73" applyBorder="1" fontId="1" applyFont="1" fillId="12" applyFill="1" applyAlignment="1">
      <alignment horizontal="center"/>
    </xf>
    <xf xfId="0" numFmtId="3" applyNumberFormat="1" borderId="73" applyBorder="1" fontId="1" applyFont="1" fillId="17" applyFill="1" applyAlignment="1">
      <alignment horizontal="center"/>
    </xf>
    <xf xfId="0" numFmtId="4" applyNumberFormat="1" borderId="19" applyBorder="1" fontId="1" applyFont="1" fillId="12" applyFill="1" applyAlignment="1">
      <alignment horizontal="center"/>
    </xf>
    <xf xfId="0" numFmtId="7" applyNumberFormat="1" borderId="60" applyBorder="1" fontId="1" applyFont="1" fillId="12" applyFill="1" applyAlignment="1">
      <alignment horizontal="center"/>
    </xf>
    <xf xfId="0" numFmtId="7" applyNumberFormat="1" borderId="73" applyBorder="1" fontId="1" applyFont="1" fillId="12" applyFill="1" applyAlignment="1">
      <alignment horizontal="center"/>
    </xf>
    <xf xfId="0" numFmtId="7" applyNumberFormat="1" borderId="19" applyBorder="1" fontId="1" applyFont="1" fillId="12" applyFill="1" applyAlignment="1">
      <alignment horizontal="center"/>
    </xf>
    <xf xfId="0" numFmtId="0" borderId="58" applyBorder="1" fontId="1" applyFont="1" fillId="12" applyFill="1" applyAlignment="1">
      <alignment horizontal="left"/>
    </xf>
    <xf xfId="0" numFmtId="0" borderId="72" applyBorder="1" fontId="2" applyFont="1" fillId="12" applyFill="1" applyAlignment="1">
      <alignment horizontal="center" wrapText="1"/>
    </xf>
    <xf xfId="0" numFmtId="0" borderId="71" applyBorder="1" fontId="1" applyFont="1" fillId="12" applyFill="1" applyAlignment="1">
      <alignment horizontal="center" wrapText="1"/>
    </xf>
    <xf xfId="0" numFmtId="0" borderId="71" applyBorder="1" fontId="1" applyFont="1" fillId="12" applyFill="1" applyAlignment="1">
      <alignment horizontal="center"/>
    </xf>
    <xf xfId="0" numFmtId="0" borderId="34" applyBorder="1" fontId="1" applyFont="1" fillId="12" applyFill="1" applyAlignment="1">
      <alignment horizontal="center"/>
    </xf>
    <xf xfId="0" numFmtId="0" borderId="72" applyBorder="1" fontId="1" applyFont="1" fillId="12" applyFill="1" applyAlignment="1">
      <alignment horizontal="center"/>
    </xf>
    <xf xfId="0" numFmtId="4" applyNumberFormat="1" borderId="74" applyBorder="1" fontId="1" applyFont="1" fillId="12" applyFill="1" applyAlignment="1">
      <alignment horizontal="center"/>
    </xf>
    <xf xfId="0" numFmtId="3" applyNumberFormat="1" borderId="71" applyBorder="1" fontId="1" applyFont="1" fillId="12" applyFill="1" applyAlignment="1">
      <alignment horizontal="center"/>
    </xf>
    <xf xfId="0" numFmtId="166" applyNumberFormat="1" borderId="72" applyBorder="1" fontId="1" applyFont="1" fillId="12" applyFill="1" applyAlignment="1">
      <alignment horizontal="center"/>
    </xf>
    <xf xfId="0" numFmtId="166" applyNumberFormat="1" borderId="71" applyBorder="1" fontId="1" applyFont="1" fillId="12" applyFill="1" applyAlignment="1">
      <alignment horizontal="center"/>
    </xf>
    <xf xfId="0" numFmtId="166" applyNumberFormat="1" borderId="34" applyBorder="1" fontId="1" applyFont="1" fillId="12" applyFill="1" applyAlignment="1">
      <alignment horizontal="center"/>
    </xf>
    <xf xfId="0" numFmtId="3" applyNumberFormat="1" borderId="72" applyBorder="1" fontId="1" applyFont="1" fillId="17" applyFill="1" applyAlignment="1">
      <alignment horizontal="center"/>
    </xf>
    <xf xfId="0" numFmtId="4" applyNumberFormat="1" borderId="71" applyBorder="1" fontId="1" applyFont="1" fillId="12" applyFill="1" applyAlignment="1">
      <alignment horizontal="center"/>
    </xf>
    <xf xfId="0" numFmtId="3" applyNumberFormat="1" borderId="71" applyBorder="1" fontId="1" applyFont="1" fillId="17" applyFill="1" applyAlignment="1">
      <alignment horizontal="center"/>
    </xf>
    <xf xfId="0" numFmtId="4" applyNumberFormat="1" borderId="34" applyBorder="1" fontId="1" applyFont="1" fillId="12" applyFill="1" applyAlignment="1">
      <alignment horizontal="center"/>
    </xf>
    <xf xfId="0" numFmtId="7" applyNumberFormat="1" borderId="72" applyBorder="1" fontId="1" applyFont="1" fillId="12" applyFill="1" applyAlignment="1">
      <alignment horizontal="center"/>
    </xf>
    <xf xfId="0" numFmtId="7" applyNumberFormat="1" borderId="71" applyBorder="1" fontId="1" applyFont="1" fillId="12" applyFill="1" applyAlignment="1">
      <alignment horizontal="center"/>
    </xf>
    <xf xfId="0" numFmtId="7" applyNumberFormat="1" borderId="34" applyBorder="1" fontId="1" applyFont="1" fillId="12" applyFill="1" applyAlignment="1">
      <alignment horizontal="center"/>
    </xf>
    <xf xfId="0" numFmtId="0" borderId="75" applyBorder="1" fontId="1" applyFont="1" fillId="12" applyFill="1" applyAlignment="1">
      <alignment horizontal="left"/>
    </xf>
    <xf xfId="0" numFmtId="0" borderId="76" applyBorder="1" fontId="1" applyFont="1" fillId="8" applyFill="1" applyAlignment="1">
      <alignment horizontal="left"/>
    </xf>
    <xf xfId="0" numFmtId="0" borderId="20" applyBorder="1" fontId="1" applyFont="1" fillId="8" applyFill="1" applyAlignment="1">
      <alignment horizontal="left"/>
    </xf>
    <xf xfId="0" numFmtId="4" applyNumberFormat="1" borderId="20" applyBorder="1" fontId="1" applyFont="1" fillId="8" applyFill="1" applyAlignment="1">
      <alignment horizontal="left"/>
    </xf>
    <xf xfId="0" numFmtId="3" applyNumberFormat="1" borderId="20" applyBorder="1" fontId="1" applyFont="1" fillId="8" applyFill="1" applyAlignment="1">
      <alignment horizontal="left"/>
    </xf>
    <xf xfId="0" numFmtId="166" applyNumberFormat="1" borderId="20" applyBorder="1" fontId="1" applyFont="1" fillId="8" applyFill="1" applyAlignment="1">
      <alignment horizontal="left"/>
    </xf>
    <xf xfId="0" numFmtId="4" applyNumberFormat="1" borderId="20" applyBorder="1" fontId="1" applyFont="1" fillId="8" applyFill="1" applyAlignment="1">
      <alignment horizontal="right"/>
    </xf>
    <xf xfId="0" numFmtId="7" applyNumberFormat="1" borderId="20" applyBorder="1" fontId="1" applyFont="1" fillId="8" applyFill="1" applyAlignment="1">
      <alignment horizontal="right"/>
    </xf>
    <xf xfId="0" numFmtId="7" applyNumberFormat="1" borderId="20" applyBorder="1" fontId="1" applyFont="1" fillId="8" applyFill="1" applyAlignment="1">
      <alignment horizontal="left"/>
    </xf>
    <xf xfId="0" numFmtId="0" borderId="26" applyBorder="1" fontId="1" applyFont="1" fillId="8" applyFill="1" applyAlignment="1">
      <alignment horizontal="left"/>
    </xf>
    <xf xfId="0" numFmtId="0" borderId="48" applyBorder="1" fontId="12" applyFont="1" fillId="11" applyFill="1" applyAlignment="1">
      <alignment horizontal="center"/>
    </xf>
    <xf xfId="0" numFmtId="3" applyNumberFormat="1" borderId="43" applyBorder="1" fontId="3" applyFont="1" fillId="0" applyAlignment="1">
      <alignment horizontal="left"/>
    </xf>
    <xf xfId="0" numFmtId="166" applyNumberFormat="1" borderId="48" applyBorder="1" fontId="12" applyFont="1" fillId="12" applyFill="1" applyAlignment="1">
      <alignment horizontal="left"/>
    </xf>
    <xf xfId="0" numFmtId="166" applyNumberFormat="1" borderId="66" applyBorder="1" fontId="12" applyFont="1" fillId="12" applyFill="1" applyAlignment="1">
      <alignment horizontal="left"/>
    </xf>
    <xf xfId="0" numFmtId="166" applyNumberFormat="1" borderId="51" applyBorder="1" fontId="12" applyFont="1" fillId="12" applyFill="1" applyAlignment="1">
      <alignment horizontal="center"/>
    </xf>
    <xf xfId="0" numFmtId="166" applyNumberFormat="1" borderId="49" applyBorder="1" fontId="11" applyFont="1" fillId="8" applyFill="1" applyAlignment="1">
      <alignment horizontal="left"/>
    </xf>
    <xf xfId="0" numFmtId="166" applyNumberFormat="1" borderId="56" applyBorder="1" fontId="11" applyFont="1" fillId="8" applyFill="1" applyAlignment="1">
      <alignment horizontal="left"/>
    </xf>
    <xf xfId="0" numFmtId="166" applyNumberFormat="1" borderId="20" applyBorder="1" fontId="11" applyFont="1" fillId="8" applyFill="1" applyAlignment="1">
      <alignment horizontal="left"/>
    </xf>
    <xf xfId="0" numFmtId="3" applyNumberFormat="1" borderId="48" applyBorder="1" fontId="12" applyFont="1" fillId="13" applyFill="1" applyAlignment="1">
      <alignment horizontal="left"/>
    </xf>
    <xf xfId="0" numFmtId="0" borderId="66" applyBorder="1" fontId="12" applyFont="1" fillId="13" applyFill="1" applyAlignment="1">
      <alignment horizontal="left"/>
    </xf>
    <xf xfId="0" numFmtId="3" applyNumberFormat="1" borderId="51" applyBorder="1" fontId="12" applyFont="1" fillId="13" applyFill="1" applyAlignment="1">
      <alignment horizontal="center"/>
    </xf>
    <xf xfId="0" numFmtId="4" applyNumberFormat="1" borderId="49" applyBorder="1" fontId="11" applyFont="1" fillId="8" applyFill="1" applyAlignment="1">
      <alignment horizontal="left"/>
    </xf>
    <xf xfId="0" numFmtId="7" applyNumberFormat="1" borderId="56" applyBorder="1" fontId="11" applyFont="1" fillId="8" applyFill="1" applyAlignment="1">
      <alignment horizontal="right"/>
    </xf>
    <xf xfId="0" numFmtId="0" borderId="48" applyBorder="1" fontId="2" applyFont="1" fillId="9" applyFill="1" applyAlignment="1">
      <alignment horizontal="center"/>
    </xf>
    <xf xfId="0" numFmtId="0" borderId="77" applyBorder="1" fontId="3" applyFont="1" fillId="0" applyAlignment="1">
      <alignment horizontal="left"/>
    </xf>
    <xf xfId="0" numFmtId="0" borderId="78" applyBorder="1" fontId="2" applyFont="1" fillId="9" applyFill="1" applyAlignment="1">
      <alignment horizontal="center"/>
    </xf>
    <xf xfId="0" numFmtId="4" applyNumberFormat="1" borderId="78" applyBorder="1" fontId="2" applyFont="1" fillId="9" applyFill="1" applyAlignment="1">
      <alignment horizontal="center"/>
    </xf>
    <xf xfId="0" numFmtId="166" applyNumberFormat="1" borderId="76" applyBorder="1" fontId="1" applyFont="1" fillId="8" applyFill="1" applyAlignment="1">
      <alignment horizontal="left"/>
    </xf>
    <xf xfId="0" numFmtId="166" applyNumberFormat="1" borderId="26" applyBorder="1" fontId="1" applyFont="1" fillId="8" applyFill="1" applyAlignment="1">
      <alignment horizontal="left"/>
    </xf>
    <xf xfId="0" numFmtId="3" applyNumberFormat="1" borderId="76" applyBorder="1" fontId="1" applyFont="1" fillId="8" applyFill="1" applyAlignment="1">
      <alignment horizontal="left"/>
    </xf>
    <xf xfId="0" numFmtId="7" applyNumberFormat="1" borderId="26" applyBorder="1" fontId="1" applyFont="1" fillId="8" applyFill="1" applyAlignment="1">
      <alignment horizontal="right"/>
    </xf>
    <xf xfId="0" numFmtId="0" borderId="76" applyBorder="1" fontId="1" applyFont="1" fillId="18" applyFill="1" applyAlignment="1">
      <alignment horizontal="left"/>
    </xf>
    <xf xfId="0" numFmtId="0" borderId="79" applyBorder="1" fontId="1" applyFont="1" fillId="18" applyFill="1" applyAlignment="1">
      <alignment horizontal="left"/>
    </xf>
    <xf xfId="0" numFmtId="0" borderId="80" applyBorder="1" fontId="1" applyFont="1" fillId="18" applyFill="1" applyAlignment="1">
      <alignment horizontal="left"/>
    </xf>
    <xf xfId="0" numFmtId="4" applyNumberFormat="1" borderId="81" applyBorder="1" fontId="1" applyFont="1" fillId="18" applyFill="1" applyAlignment="1">
      <alignment horizontal="left"/>
    </xf>
    <xf xfId="0" numFmtId="3" applyNumberFormat="1" borderId="26" applyBorder="1" fontId="1" applyFont="1" fillId="18" applyFill="1" applyAlignment="1">
      <alignment horizontal="left"/>
    </xf>
    <xf xfId="0" numFmtId="4" applyNumberFormat="1" borderId="80" applyBorder="1" fontId="1" applyFont="1" fillId="18" applyFill="1" applyAlignment="1">
      <alignment horizontal="left"/>
    </xf>
    <xf xfId="0" numFmtId="0" borderId="82" applyBorder="1" fontId="1" applyFont="1" fillId="18" applyFill="1" applyAlignment="1">
      <alignment horizontal="left"/>
    </xf>
    <xf xfId="0" numFmtId="0" borderId="74" applyBorder="1" fontId="1" applyFont="1" fillId="18" applyFill="1" applyAlignment="1">
      <alignment horizontal="left"/>
    </xf>
    <xf xfId="0" numFmtId="0" borderId="83" applyBorder="1" fontId="1" applyFont="1" fillId="18" applyFill="1" applyAlignment="1">
      <alignment horizontal="left"/>
    </xf>
    <xf xfId="0" numFmtId="4" applyNumberFormat="1" borderId="83" applyBorder="1" fontId="1" applyFont="1" fillId="18" applyFill="1" applyAlignment="1">
      <alignment horizontal="left"/>
    </xf>
    <xf xfId="0" numFmtId="3" applyNumberFormat="1" borderId="37" applyBorder="1" fontId="1" applyFont="1" fillId="18" applyFill="1" applyAlignment="1">
      <alignment horizontal="left"/>
    </xf>
    <xf xfId="0" numFmtId="0" borderId="40" applyBorder="1" fontId="1" applyFont="1" fillId="8" applyFill="1" applyAlignment="1">
      <alignment horizontal="left"/>
    </xf>
    <xf xfId="0" numFmtId="166" applyNumberFormat="1" borderId="82" applyBorder="1" fontId="1" applyFont="1" fillId="8" applyFill="1" applyAlignment="1">
      <alignment horizontal="left"/>
    </xf>
    <xf xfId="0" numFmtId="166" applyNumberFormat="1" borderId="40" applyBorder="1" fontId="1" applyFont="1" fillId="8" applyFill="1" applyAlignment="1">
      <alignment horizontal="left"/>
    </xf>
    <xf xfId="0" numFmtId="166" applyNumberFormat="1" borderId="37" applyBorder="1" fontId="1" applyFont="1" fillId="8" applyFill="1" applyAlignment="1">
      <alignment horizontal="left"/>
    </xf>
    <xf xfId="0" numFmtId="3" applyNumberFormat="1" borderId="82" applyBorder="1" fontId="1" applyFont="1" fillId="8" applyFill="1" applyAlignment="1">
      <alignment horizontal="left"/>
    </xf>
    <xf xfId="0" numFmtId="3" applyNumberFormat="1" borderId="40" applyBorder="1" fontId="1" applyFont="1" fillId="8" applyFill="1" applyAlignment="1">
      <alignment horizontal="left"/>
    </xf>
    <xf xfId="0" numFmtId="4" applyNumberFormat="1" borderId="40" applyBorder="1" fontId="1" applyFont="1" fillId="8" applyFill="1" applyAlignment="1">
      <alignment horizontal="left"/>
    </xf>
    <xf xfId="0" numFmtId="7" applyNumberFormat="1" borderId="37" applyBorder="1" fontId="1" applyFont="1" fillId="8" applyFill="1" applyAlignment="1">
      <alignment horizontal="right"/>
    </xf>
    <xf xfId="0" numFmtId="7" applyNumberFormat="1" borderId="40" applyBorder="1" fontId="1" applyFont="1" fillId="8" applyFill="1" applyAlignment="1">
      <alignment horizontal="left"/>
    </xf>
    <xf xfId="0" numFmtId="0" borderId="37" applyBorder="1" fontId="1" applyFont="1" fillId="8" applyFill="1" applyAlignment="1">
      <alignment horizontal="left"/>
    </xf>
    <xf xfId="0" numFmtId="166" applyNumberFormat="1" borderId="0" fontId="0" fillId="0" applyAlignment="1">
      <alignment horizontal="general"/>
    </xf>
    <xf xfId="0" numFmtId="7" applyNumberFormat="1" borderId="0" fontId="0" fillId="0" applyAlignment="1">
      <alignment horizontal="general"/>
    </xf>
    <xf xfId="0" numFmtId="3" applyNumberFormat="1" borderId="42" applyBorder="1" fontId="13" applyFont="1" fillId="0" applyAlignment="1">
      <alignment horizontal="center"/>
    </xf>
    <xf xfId="0" numFmtId="14" applyNumberFormat="1" borderId="41" applyBorder="1" fontId="1" applyFont="1" fillId="8" applyFill="1" applyAlignment="1">
      <alignment horizontal="left"/>
    </xf>
    <xf xfId="0" numFmtId="3" applyNumberFormat="1" borderId="50" applyBorder="1" fontId="2" applyFont="1" fillId="19" applyFill="1" applyAlignment="1">
      <alignment horizontal="center" wrapText="1"/>
    </xf>
    <xf xfId="0" numFmtId="0" borderId="51" applyBorder="1" fontId="2" applyFont="1" fillId="19" applyFill="1" applyAlignment="1">
      <alignment horizontal="center" wrapText="1"/>
    </xf>
    <xf xfId="0" numFmtId="14" applyNumberFormat="1" borderId="52" applyBorder="1" fontId="2" applyFont="1" fillId="10" applyFill="1" applyAlignment="1">
      <alignment horizontal="center" wrapText="1"/>
    </xf>
    <xf xfId="0" numFmtId="0" borderId="1" applyBorder="1" fontId="1" applyFont="1" fillId="0" applyAlignment="1">
      <alignment horizontal="left" wrapText="1"/>
    </xf>
    <xf xfId="0" numFmtId="3" applyNumberFormat="1" borderId="67" applyBorder="1" fontId="1" applyFont="1" fillId="12" applyFill="1" applyAlignment="1">
      <alignment horizontal="center"/>
    </xf>
    <xf xfId="0" numFmtId="0" borderId="53" applyBorder="1" fontId="1" applyFont="1" fillId="12" applyFill="1" applyAlignment="1">
      <alignment horizontal="center"/>
    </xf>
    <xf xfId="0" numFmtId="1" applyNumberFormat="1" borderId="53" applyBorder="1" fontId="1" applyFont="1" fillId="13" applyFill="1" applyAlignment="1">
      <alignment horizontal="right"/>
    </xf>
    <xf xfId="0" numFmtId="7" applyNumberFormat="1" borderId="9" applyBorder="1" fontId="1" applyFont="1" fillId="14" applyFill="1" applyAlignment="1">
      <alignment horizontal="right"/>
    </xf>
    <xf xfId="0" numFmtId="14" applyNumberFormat="1" borderId="33" applyBorder="1" fontId="1" applyFont="1" fillId="13" applyFill="1" applyAlignment="1">
      <alignment horizontal="right"/>
    </xf>
    <xf xfId="0" numFmtId="3" applyNumberFormat="1" borderId="46" applyBorder="1" fontId="1" applyFont="1" fillId="12" applyFill="1" applyAlignment="1">
      <alignment horizontal="center"/>
    </xf>
    <xf xfId="0" numFmtId="0" borderId="9" applyBorder="1" fontId="1" applyFont="1" fillId="12" applyFill="1" applyAlignment="1">
      <alignment horizontal="center"/>
    </xf>
    <xf xfId="0" numFmtId="0" borderId="9" applyBorder="1" fontId="1" applyFont="1" fillId="13" applyFill="1" applyAlignment="1">
      <alignment horizontal="left"/>
    </xf>
    <xf xfId="0" numFmtId="1" applyNumberFormat="1" borderId="9" applyBorder="1" fontId="1" applyFont="1" fillId="13" applyFill="1" applyAlignment="1">
      <alignment horizontal="right"/>
    </xf>
    <xf xfId="0" numFmtId="14" applyNumberFormat="1" borderId="47" applyBorder="1" fontId="1" applyFont="1" fillId="13" applyFill="1" applyAlignment="1">
      <alignment horizontal="right"/>
    </xf>
    <xf xfId="0" numFmtId="0" borderId="9" applyBorder="1" fontId="1" applyFont="1" fillId="12" applyFill="1" applyAlignment="1">
      <alignment horizontal="center" wrapText="1"/>
    </xf>
    <xf xfId="0" numFmtId="3" applyNumberFormat="1" borderId="63" applyBorder="1" fontId="1" applyFont="1" fillId="12" applyFill="1" applyAlignment="1">
      <alignment horizontal="center"/>
    </xf>
    <xf xfId="0" numFmtId="0" borderId="69" applyBorder="1" fontId="1" applyFont="1" fillId="12" applyFill="1" applyAlignment="1">
      <alignment horizontal="center"/>
    </xf>
    <xf xfId="0" numFmtId="0" borderId="69" applyBorder="1" fontId="1" applyFont="1" fillId="13" applyFill="1" applyAlignment="1">
      <alignment horizontal="left"/>
    </xf>
    <xf xfId="0" numFmtId="1" applyNumberFormat="1" borderId="69" applyBorder="1" fontId="1" applyFont="1" fillId="13" applyFill="1" applyAlignment="1">
      <alignment horizontal="right"/>
    </xf>
    <xf xfId="0" numFmtId="165" applyNumberFormat="1" borderId="69" applyBorder="1" fontId="1" applyFont="1" fillId="13" applyFill="1" applyAlignment="1">
      <alignment horizontal="right"/>
    </xf>
    <xf xfId="0" numFmtId="7" applyNumberFormat="1" borderId="69" applyBorder="1" fontId="1" applyFont="1" fillId="14" applyFill="1" applyAlignment="1">
      <alignment horizontal="right"/>
    </xf>
    <xf xfId="0" numFmtId="14" applyNumberFormat="1" borderId="64" applyBorder="1" fontId="1" applyFont="1" fillId="13" applyFill="1" applyAlignment="1">
      <alignment horizontal="right"/>
    </xf>
    <xf xfId="0" numFmtId="0" borderId="1" applyBorder="1" fontId="1" applyFont="1" fillId="0" applyAlignment="1">
      <alignment horizontal="center"/>
    </xf>
    <xf xfId="0" numFmtId="1" applyNumberFormat="1" borderId="1" applyBorder="1" fontId="1" applyFont="1" fillId="0" applyAlignment="1">
      <alignment horizontal="left"/>
    </xf>
    <xf xfId="0" numFmtId="7" applyNumberFormat="1" borderId="41" applyBorder="1" fontId="1" applyFont="1" fillId="14" applyFill="1" applyAlignment="1">
      <alignment horizontal="right"/>
    </xf>
    <xf xfId="0" numFmtId="0" borderId="1" applyBorder="1" fontId="14" applyFont="1" fillId="0" applyAlignment="1">
      <alignment horizontal="center" wrapText="1"/>
    </xf>
    <xf xfId="0" numFmtId="1" applyNumberFormat="1" borderId="1" applyBorder="1" fontId="1" applyFont="1" fillId="0" applyAlignment="1">
      <alignment horizontal="left" wrapText="1"/>
    </xf>
    <xf xfId="0" numFmtId="0" borderId="0" fontId="0" fillId="0" applyAlignment="1">
      <alignment horizontal="center"/>
    </xf>
    <xf xfId="0" numFmtId="167" applyNumberFormat="1" borderId="48" applyBorder="1" fontId="15" applyFont="1" fillId="8" applyFill="1" applyAlignment="1">
      <alignment horizontal="center"/>
    </xf>
    <xf xfId="0" numFmtId="167" applyNumberFormat="1" borderId="49" applyBorder="1" fontId="15" applyFont="1" fillId="8" applyFill="1" applyAlignment="1">
      <alignment horizontal="center"/>
    </xf>
    <xf xfId="0" numFmtId="0" borderId="49" applyBorder="1" fontId="15" applyFont="1" fillId="8" applyFill="1" applyAlignment="1">
      <alignment horizontal="center"/>
    </xf>
    <xf xfId="0" numFmtId="1" applyNumberFormat="1" borderId="49" applyBorder="1" fontId="15" applyFont="1" fillId="8" applyFill="1" applyAlignment="1">
      <alignment horizontal="center"/>
    </xf>
    <xf xfId="0" numFmtId="171" applyNumberFormat="1" borderId="49" applyBorder="1" fontId="15" applyFont="1" fillId="8" applyFill="1" applyAlignment="1">
      <alignment horizontal="center"/>
    </xf>
    <xf xfId="0" numFmtId="4" applyNumberFormat="1" borderId="49" applyBorder="1" fontId="15" applyFont="1" fillId="8" applyFill="1" applyAlignment="1">
      <alignment horizontal="center"/>
    </xf>
    <xf xfId="0" numFmtId="1" applyNumberFormat="1" borderId="66" applyBorder="1" fontId="15" applyFont="1" fillId="8" applyFill="1" applyAlignment="1">
      <alignment horizontal="center"/>
    </xf>
    <xf xfId="0" numFmtId="0" borderId="41" applyBorder="1" fontId="4" applyFont="1" fillId="8" applyFill="1" applyAlignment="1">
      <alignment horizontal="center"/>
    </xf>
    <xf xfId="0" numFmtId="0" borderId="1" applyBorder="1" fontId="4" applyFont="1" fillId="0" applyAlignment="1">
      <alignment horizontal="center"/>
    </xf>
    <xf xfId="0" numFmtId="3" applyNumberFormat="1" borderId="72" applyBorder="1" fontId="16" applyFont="1" fillId="19" applyFill="1" applyAlignment="1">
      <alignment horizontal="center" wrapText="1"/>
    </xf>
    <xf xfId="0" numFmtId="168" applyNumberFormat="1" borderId="71" applyBorder="1" fontId="16" applyFont="1" fillId="19" applyFill="1" applyAlignment="1">
      <alignment horizontal="center" wrapText="1"/>
    </xf>
    <xf xfId="0" numFmtId="0" borderId="71" applyBorder="1" fontId="16" applyFont="1" fillId="19" applyFill="1" applyAlignment="1">
      <alignment horizontal="center" wrapText="1"/>
    </xf>
    <xf xfId="0" numFmtId="1" applyNumberFormat="1" borderId="71" applyBorder="1" fontId="16" applyFont="1" fillId="19" applyFill="1" applyAlignment="1">
      <alignment horizontal="center" wrapText="1"/>
    </xf>
    <xf xfId="0" numFmtId="171" applyNumberFormat="1" borderId="71" applyBorder="1" fontId="16" applyFont="1" fillId="10" applyFill="1" applyAlignment="1">
      <alignment horizontal="center" wrapText="1"/>
    </xf>
    <xf xfId="0" numFmtId="4" applyNumberFormat="1" borderId="71" applyBorder="1" fontId="16" applyFont="1" fillId="11" applyFill="1" applyAlignment="1">
      <alignment horizontal="center" wrapText="1"/>
    </xf>
    <xf xfId="0" numFmtId="165" applyNumberFormat="1" borderId="71" applyBorder="1" fontId="16" applyFont="1" fillId="10" applyFill="1" applyAlignment="1">
      <alignment horizontal="center" wrapText="1"/>
    </xf>
    <xf xfId="0" numFmtId="165" applyNumberFormat="1" borderId="71" applyBorder="1" fontId="16" applyFont="1" fillId="11" applyFill="1" applyAlignment="1">
      <alignment horizontal="center" wrapText="1"/>
    </xf>
    <xf xfId="0" numFmtId="1" applyNumberFormat="1" borderId="71" applyBorder="1" fontId="16" applyFont="1" fillId="10" applyFill="1" applyAlignment="1">
      <alignment horizontal="center" wrapText="1"/>
    </xf>
    <xf xfId="0" numFmtId="0" borderId="34" applyBorder="1" fontId="16" applyFont="1" fillId="10" applyFill="1" applyAlignment="1">
      <alignment horizontal="center" wrapText="1"/>
    </xf>
    <xf xfId="0" numFmtId="0" borderId="1" applyBorder="1" fontId="4" applyFont="1" fillId="0" applyAlignment="1">
      <alignment horizontal="center" wrapText="1"/>
    </xf>
    <xf xfId="0" numFmtId="3" applyNumberFormat="1" borderId="67" applyBorder="1" fontId="4" applyFont="1" fillId="12" applyFill="1" applyAlignment="1">
      <alignment horizontal="center"/>
    </xf>
    <xf xfId="0" numFmtId="168" applyNumberFormat="1" borderId="53" applyBorder="1" fontId="4" applyFont="1" fillId="12" applyFill="1" applyAlignment="1">
      <alignment horizontal="left"/>
    </xf>
    <xf xfId="0" numFmtId="0" borderId="53" applyBorder="1" fontId="4" applyFont="1" fillId="12" applyFill="1" applyAlignment="1">
      <alignment horizontal="left"/>
    </xf>
    <xf xfId="0" numFmtId="1" applyNumberFormat="1" borderId="53" applyBorder="1" fontId="4" applyFont="1" fillId="12" applyFill="1" applyAlignment="1">
      <alignment horizontal="right"/>
    </xf>
    <xf xfId="0" numFmtId="171" applyNumberFormat="1" borderId="53" applyBorder="1" fontId="4" applyFont="1" fillId="13" applyFill="1" applyAlignment="1">
      <alignment horizontal="right"/>
    </xf>
    <xf xfId="0" numFmtId="4" applyNumberFormat="1" borderId="53" applyBorder="1" fontId="4" applyFont="1" fillId="14" applyFill="1" applyAlignment="1">
      <alignment horizontal="right"/>
    </xf>
    <xf xfId="0" numFmtId="165" applyNumberFormat="1" borderId="53" applyBorder="1" fontId="4" applyFont="1" fillId="13" applyFill="1" applyAlignment="1">
      <alignment horizontal="right"/>
    </xf>
    <xf xfId="0" numFmtId="165" applyNumberFormat="1" borderId="53" applyBorder="1" fontId="4" applyFont="1" fillId="14" applyFill="1" applyAlignment="1">
      <alignment horizontal="right"/>
    </xf>
    <xf xfId="0" numFmtId="1" applyNumberFormat="1" borderId="53" applyBorder="1" fontId="4" applyFont="1" fillId="13" applyFill="1" applyAlignment="1">
      <alignment horizontal="left"/>
    </xf>
    <xf xfId="0" numFmtId="0" borderId="33" applyBorder="1" fontId="4" applyFont="1" fillId="13" applyFill="1" applyAlignment="1">
      <alignment horizontal="left"/>
    </xf>
    <xf xfId="0" numFmtId="3" applyNumberFormat="1" borderId="46" applyBorder="1" fontId="4" applyFont="1" fillId="12" applyFill="1" applyAlignment="1">
      <alignment horizontal="center"/>
    </xf>
    <xf xfId="0" numFmtId="168" applyNumberFormat="1" borderId="9" applyBorder="1" fontId="4" applyFont="1" fillId="12" applyFill="1" applyAlignment="1">
      <alignment horizontal="left"/>
    </xf>
    <xf xfId="0" numFmtId="0" borderId="9" applyBorder="1" fontId="4" applyFont="1" fillId="12" applyFill="1" applyAlignment="1">
      <alignment horizontal="left"/>
    </xf>
    <xf xfId="0" numFmtId="1" applyNumberFormat="1" borderId="9" applyBorder="1" fontId="4" applyFont="1" fillId="12" applyFill="1" applyAlignment="1">
      <alignment horizontal="right"/>
    </xf>
    <xf xfId="0" numFmtId="171" applyNumberFormat="1" borderId="9" applyBorder="1" fontId="4" applyFont="1" fillId="13" applyFill="1" applyAlignment="1">
      <alignment horizontal="right"/>
    </xf>
    <xf xfId="0" numFmtId="165" applyNumberFormat="1" borderId="9" applyBorder="1" fontId="4" applyFont="1" fillId="13" applyFill="1" applyAlignment="1">
      <alignment horizontal="right"/>
    </xf>
    <xf xfId="0" numFmtId="1" applyNumberFormat="1" borderId="9" applyBorder="1" fontId="4" applyFont="1" fillId="13" applyFill="1" applyAlignment="1">
      <alignment horizontal="left"/>
    </xf>
    <xf xfId="0" numFmtId="0" borderId="47" applyBorder="1" fontId="4" applyFont="1" fillId="13" applyFill="1" applyAlignment="1">
      <alignment horizontal="left"/>
    </xf>
    <xf xfId="0" numFmtId="1" applyNumberFormat="1" borderId="9" applyBorder="1" fontId="4" applyFont="1" fillId="12" applyFill="1" applyAlignment="1">
      <alignment horizontal="left"/>
    </xf>
    <xf xfId="0" numFmtId="3" applyNumberFormat="1" borderId="63" applyBorder="1" fontId="4" applyFont="1" fillId="12" applyFill="1" applyAlignment="1">
      <alignment horizontal="center"/>
    </xf>
    <xf xfId="0" numFmtId="168" applyNumberFormat="1" borderId="69" applyBorder="1" fontId="4" applyFont="1" fillId="12" applyFill="1" applyAlignment="1">
      <alignment horizontal="left"/>
    </xf>
    <xf xfId="0" numFmtId="0" borderId="69" applyBorder="1" fontId="4" applyFont="1" fillId="12" applyFill="1" applyAlignment="1">
      <alignment horizontal="left"/>
    </xf>
    <xf xfId="0" numFmtId="1" applyNumberFormat="1" borderId="69" applyBorder="1" fontId="4" applyFont="1" fillId="12" applyFill="1" applyAlignment="1">
      <alignment horizontal="left"/>
    </xf>
    <xf xfId="0" numFmtId="171" applyNumberFormat="1" borderId="69" applyBorder="1" fontId="4" applyFont="1" fillId="13" applyFill="1" applyAlignment="1">
      <alignment horizontal="right"/>
    </xf>
    <xf xfId="0" numFmtId="4" applyNumberFormat="1" borderId="71" applyBorder="1" fontId="4" applyFont="1" fillId="14" applyFill="1" applyAlignment="1">
      <alignment horizontal="right"/>
    </xf>
    <xf xfId="0" numFmtId="165" applyNumberFormat="1" borderId="69" applyBorder="1" fontId="4" applyFont="1" fillId="13" applyFill="1" applyAlignment="1">
      <alignment horizontal="right"/>
    </xf>
    <xf xfId="0" numFmtId="165" applyNumberFormat="1" borderId="71" applyBorder="1" fontId="4" applyFont="1" fillId="14" applyFill="1" applyAlignment="1">
      <alignment horizontal="right"/>
    </xf>
    <xf xfId="0" numFmtId="1" applyNumberFormat="1" borderId="69" applyBorder="1" fontId="4" applyFont="1" fillId="13" applyFill="1" applyAlignment="1">
      <alignment horizontal="left"/>
    </xf>
    <xf xfId="0" numFmtId="0" borderId="64" applyBorder="1" fontId="4" applyFont="1" fillId="13" applyFill="1" applyAlignment="1">
      <alignment horizontal="left"/>
    </xf>
    <xf xfId="0" numFmtId="3" applyNumberFormat="1" borderId="1" applyBorder="1" fontId="4" applyFont="1" fillId="0" applyAlignment="1">
      <alignment horizontal="center"/>
    </xf>
    <xf xfId="0" numFmtId="168" applyNumberFormat="1" borderId="1" applyBorder="1" fontId="4" applyFont="1" fillId="0" applyAlignment="1">
      <alignment horizontal="left"/>
    </xf>
    <xf xfId="0" numFmtId="1" applyNumberFormat="1" borderId="1" applyBorder="1" fontId="4" applyFont="1" fillId="0" applyAlignment="1">
      <alignment horizontal="left"/>
    </xf>
    <xf xfId="0" numFmtId="171" applyNumberFormat="1" borderId="1" applyBorder="1" fontId="4" applyFont="1" fillId="0" applyAlignment="1">
      <alignment horizontal="right"/>
    </xf>
    <xf xfId="0" numFmtId="4" applyNumberFormat="1" borderId="1" applyBorder="1" fontId="4" applyFont="1" fillId="0" applyAlignment="1">
      <alignment horizontal="right"/>
    </xf>
    <xf xfId="0" numFmtId="165" applyNumberFormat="1" borderId="1" applyBorder="1" fontId="4" applyFont="1" fillId="0" applyAlignment="1">
      <alignment horizontal="right"/>
    </xf>
    <xf xfId="0" numFmtId="3" applyNumberFormat="1" borderId="0" fontId="0" fillId="0" applyAlignment="1">
      <alignment horizontal="center"/>
    </xf>
    <xf xfId="0" numFmtId="1" applyNumberFormat="1" borderId="0" fontId="0" fillId="0" applyAlignment="1">
      <alignment horizontal="general"/>
    </xf>
    <xf xfId="0" numFmtId="171" applyNumberFormat="1" borderId="0" fontId="0" fillId="0" applyAlignment="1">
      <alignment horizontal="general"/>
    </xf>
    <xf xfId="0" numFmtId="3" applyNumberFormat="1" borderId="48" applyBorder="1" fontId="9" applyFont="1" fillId="8" applyFill="1" applyAlignment="1">
      <alignment horizontal="center" wrapText="1"/>
    </xf>
    <xf xfId="0" numFmtId="165" applyNumberFormat="1" borderId="41" applyBorder="1" fontId="1" applyFont="1" fillId="8" applyFill="1" applyAlignment="1">
      <alignment horizontal="right"/>
    </xf>
    <xf xfId="0" numFmtId="0" borderId="51" applyBorder="1" fontId="2" applyFont="1" fillId="19" applyFill="1" applyAlignment="1">
      <alignment horizontal="center"/>
    </xf>
    <xf xfId="0" numFmtId="0" borderId="51" applyBorder="1" fontId="2" applyFont="1" fillId="10" applyFill="1" applyAlignment="1">
      <alignment horizontal="center"/>
    </xf>
    <xf xfId="0" numFmtId="3" applyNumberFormat="1" borderId="67" applyBorder="1" fontId="1" applyFont="1" fillId="12" applyFill="1" applyAlignment="1">
      <alignment horizontal="center" wrapText="1"/>
    </xf>
    <xf xfId="0" numFmtId="0" borderId="53" applyBorder="1" fontId="1" applyFont="1" fillId="12" applyFill="1" applyAlignment="1">
      <alignment horizontal="left" wrapText="1"/>
    </xf>
    <xf xfId="0" numFmtId="0" borderId="53" applyBorder="1" fontId="1" applyFont="1" fillId="13" applyFill="1" applyAlignment="1">
      <alignment horizontal="left" wrapText="1"/>
    </xf>
    <xf xfId="0" numFmtId="1" applyNumberFormat="1" borderId="53" applyBorder="1" fontId="1" applyFont="1" fillId="13" applyFill="1" applyAlignment="1">
      <alignment horizontal="left" wrapText="1"/>
    </xf>
    <xf xfId="0" numFmtId="165" applyNumberFormat="1" borderId="53" applyBorder="1" fontId="1" applyFont="1" fillId="13" applyFill="1" applyAlignment="1">
      <alignment horizontal="right" wrapText="1"/>
    </xf>
    <xf xfId="0" numFmtId="166" applyNumberFormat="1" borderId="53" applyBorder="1" fontId="1" applyFont="1" fillId="13" applyFill="1" applyAlignment="1">
      <alignment horizontal="right" wrapText="1"/>
    </xf>
    <xf xfId="0" numFmtId="171" applyNumberFormat="1" borderId="53" applyBorder="1" fontId="1" applyFont="1" fillId="13" applyFill="1" applyAlignment="1">
      <alignment horizontal="right" wrapText="1"/>
    </xf>
    <xf xfId="0" numFmtId="7" applyNumberFormat="1" borderId="53" applyBorder="1" fontId="1" applyFont="1" fillId="14" applyFill="1" applyAlignment="1">
      <alignment horizontal="right" wrapText="1"/>
    </xf>
    <xf xfId="0" numFmtId="165" applyNumberFormat="1" borderId="33" applyBorder="1" fontId="1" applyFont="1" fillId="14" applyFill="1" applyAlignment="1">
      <alignment horizontal="right" wrapText="1"/>
    </xf>
    <xf xfId="0" numFmtId="3" applyNumberFormat="1" borderId="46" applyBorder="1" fontId="1" applyFont="1" fillId="12" applyFill="1" applyAlignment="1">
      <alignment horizontal="center" wrapText="1"/>
    </xf>
    <xf xfId="0" numFmtId="0" borderId="9" applyBorder="1" fontId="1" applyFont="1" fillId="12" applyFill="1" applyAlignment="1">
      <alignment horizontal="left" wrapText="1"/>
    </xf>
    <xf xfId="0" numFmtId="0" borderId="9" applyBorder="1" fontId="1" applyFont="1" fillId="13" applyFill="1" applyAlignment="1">
      <alignment horizontal="left" wrapText="1"/>
    </xf>
    <xf xfId="0" numFmtId="1" applyNumberFormat="1" borderId="9" applyBorder="1" fontId="1" applyFont="1" fillId="13" applyFill="1" applyAlignment="1">
      <alignment horizontal="left" wrapText="1"/>
    </xf>
    <xf xfId="0" numFmtId="165" applyNumberFormat="1" borderId="9" applyBorder="1" fontId="1" applyFont="1" fillId="13" applyFill="1" applyAlignment="1">
      <alignment horizontal="right" wrapText="1"/>
    </xf>
    <xf xfId="0" numFmtId="166" applyNumberFormat="1" borderId="9" applyBorder="1" fontId="1" applyFont="1" fillId="13" applyFill="1" applyAlignment="1">
      <alignment horizontal="right" wrapText="1"/>
    </xf>
    <xf xfId="0" numFmtId="171" applyNumberFormat="1" borderId="9" applyBorder="1" fontId="1" applyFont="1" fillId="13" applyFill="1" applyAlignment="1">
      <alignment horizontal="right" wrapText="1"/>
    </xf>
    <xf xfId="0" numFmtId="7" applyNumberFormat="1" borderId="9" applyBorder="1" fontId="1" applyFont="1" fillId="14" applyFill="1" applyAlignment="1">
      <alignment horizontal="right" wrapText="1"/>
    </xf>
    <xf xfId="0" numFmtId="165" applyNumberFormat="1" borderId="47" applyBorder="1" fontId="1" applyFont="1" fillId="14" applyFill="1" applyAlignment="1">
      <alignment horizontal="right" wrapText="1"/>
    </xf>
    <xf xfId="0" numFmtId="3" applyNumberFormat="1" borderId="63" applyBorder="1" fontId="1" applyFont="1" fillId="12" applyFill="1" applyAlignment="1">
      <alignment horizontal="center" wrapText="1"/>
    </xf>
    <xf xfId="0" numFmtId="0" borderId="69" applyBorder="1" fontId="1" applyFont="1" fillId="12" applyFill="1" applyAlignment="1">
      <alignment horizontal="left" wrapText="1"/>
    </xf>
    <xf xfId="0" numFmtId="0" borderId="69" applyBorder="1" fontId="1" applyFont="1" fillId="13" applyFill="1" applyAlignment="1">
      <alignment horizontal="left" wrapText="1"/>
    </xf>
    <xf xfId="0" numFmtId="1" applyNumberFormat="1" borderId="69" applyBorder="1" fontId="1" applyFont="1" fillId="13" applyFill="1" applyAlignment="1">
      <alignment horizontal="left" wrapText="1"/>
    </xf>
    <xf xfId="0" numFmtId="165" applyNumberFormat="1" borderId="69" applyBorder="1" fontId="1" applyFont="1" fillId="13" applyFill="1" applyAlignment="1">
      <alignment horizontal="right" wrapText="1"/>
    </xf>
    <xf xfId="0" numFmtId="166" applyNumberFormat="1" borderId="69" applyBorder="1" fontId="1" applyFont="1" fillId="13" applyFill="1" applyAlignment="1">
      <alignment horizontal="right" wrapText="1"/>
    </xf>
    <xf xfId="0" numFmtId="171" applyNumberFormat="1" borderId="69" applyBorder="1" fontId="1" applyFont="1" fillId="13" applyFill="1" applyAlignment="1">
      <alignment horizontal="right" wrapText="1"/>
    </xf>
    <xf xfId="0" numFmtId="7" applyNumberFormat="1" borderId="69" applyBorder="1" fontId="1" applyFont="1" fillId="14" applyFill="1" applyAlignment="1">
      <alignment horizontal="right" wrapText="1"/>
    </xf>
    <xf xfId="0" numFmtId="165" applyNumberFormat="1" borderId="64" applyBorder="1" fontId="1" applyFont="1" fillId="14" applyFill="1" applyAlignment="1">
      <alignment horizontal="right" wrapText="1"/>
    </xf>
    <xf xfId="0" numFmtId="3" applyNumberFormat="1" borderId="1" applyBorder="1" fontId="14" applyFont="1" fillId="0" applyAlignment="1">
      <alignment horizontal="center" wrapText="1"/>
    </xf>
    <xf xfId="0" numFmtId="165" applyNumberFormat="1" borderId="1" applyBorder="1" fontId="1" applyFont="1" fillId="0" applyAlignment="1">
      <alignment horizontal="right" wrapText="1"/>
    </xf>
    <xf xfId="0" numFmtId="166" applyNumberFormat="1" borderId="1" applyBorder="1" fontId="1" applyFont="1" fillId="0" applyAlignment="1">
      <alignment horizontal="center" wrapText="1"/>
    </xf>
    <xf xfId="0" numFmtId="171"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1" applyBorder="1" fontId="14" applyFont="1" fillId="0" applyAlignment="1">
      <alignment horizontal="center"/>
    </xf>
    <xf xfId="0" numFmtId="166" applyNumberFormat="1" borderId="1" applyBorder="1" fontId="1" applyFont="1" fillId="0" applyAlignment="1">
      <alignment horizontal="center"/>
    </xf>
    <xf xfId="0" numFmtId="171" applyNumberFormat="1" borderId="1" applyBorder="1" fontId="1" applyFont="1" fillId="0" applyAlignment="1">
      <alignment horizontal="center"/>
    </xf>
    <xf xfId="0" numFmtId="0" borderId="10" applyBorder="1" fontId="4" applyFont="1" fillId="0" applyAlignment="1">
      <alignment horizontal="left"/>
    </xf>
    <xf xfId="0" numFmtId="7" applyNumberFormat="1" borderId="1" applyBorder="1" fontId="17" applyFont="1" fillId="0" applyAlignment="1">
      <alignment horizontal="center" vertical="top"/>
    </xf>
    <xf xfId="0" numFmtId="3" applyNumberFormat="1" borderId="14" applyBorder="1" fontId="3" applyFont="1" fillId="0" applyAlignment="1">
      <alignment horizontal="left"/>
    </xf>
    <xf xfId="0" numFmtId="3" applyNumberFormat="1" borderId="50" applyBorder="1" fontId="16" applyFont="1" fillId="11" applyFill="1" applyAlignment="1">
      <alignment horizontal="right"/>
    </xf>
    <xf xfId="0" numFmtId="14" applyNumberFormat="1" borderId="52" applyBorder="1" fontId="16" applyFont="1" fillId="16" applyFill="1" applyAlignment="1">
      <alignment horizontal="center"/>
    </xf>
    <xf xfId="0" numFmtId="0" borderId="20" applyBorder="1" fontId="4" applyFont="1" fillId="20" applyFill="1" applyAlignment="1">
      <alignment horizontal="left"/>
    </xf>
    <xf xfId="0" numFmtId="0" borderId="41" applyBorder="1" fontId="16" applyFont="1" fillId="21" applyFill="1" applyAlignment="1">
      <alignment horizontal="left"/>
    </xf>
    <xf xfId="0" numFmtId="0" borderId="13" applyBorder="1" fontId="16" applyFont="1" fillId="0" applyAlignment="1">
      <alignment horizontal="left"/>
    </xf>
    <xf xfId="0" numFmtId="7" applyNumberFormat="1" borderId="0" fontId="0" fillId="0" applyAlignment="1">
      <alignment horizontal="general"/>
    </xf>
    <xf xfId="0" numFmtId="3" applyNumberFormat="1" borderId="67" applyBorder="1" fontId="16" applyFont="1" fillId="11" applyFill="1" applyAlignment="1">
      <alignment horizontal="right"/>
    </xf>
    <xf xfId="0" numFmtId="3" applyNumberFormat="1" borderId="33" applyBorder="1" fontId="16" applyFont="1" fillId="13" applyFill="1" applyAlignment="1">
      <alignment horizontal="center"/>
    </xf>
    <xf xfId="0" numFmtId="0" borderId="68" applyBorder="1" fontId="4" applyFont="1" fillId="16" applyFill="1" applyAlignment="1">
      <alignment horizontal="left"/>
    </xf>
    <xf xfId="0" numFmtId="0" borderId="13" applyBorder="1" fontId="4" applyFont="1" fillId="0" applyAlignment="1">
      <alignment horizontal="left"/>
    </xf>
    <xf xfId="0" numFmtId="3" applyNumberFormat="1" borderId="84" applyBorder="1" fontId="16" applyFont="1" fillId="11" applyFill="1" applyAlignment="1">
      <alignment horizontal="right"/>
    </xf>
    <xf xfId="0" numFmtId="3" applyNumberFormat="1" borderId="47" applyBorder="1" fontId="16" applyFont="1" fillId="13" applyFill="1" applyAlignment="1">
      <alignment horizontal="center"/>
    </xf>
    <xf xfId="0" numFmtId="0" borderId="62" applyBorder="1" fontId="4" applyFont="1" fillId="13" applyFill="1" applyAlignment="1">
      <alignment horizontal="left"/>
    </xf>
    <xf xfId="0" numFmtId="1" applyNumberFormat="1" borderId="47" applyBorder="1" fontId="16" applyFont="1" fillId="13" applyFill="1" applyAlignment="1">
      <alignment horizontal="center"/>
    </xf>
    <xf xfId="0" numFmtId="0" borderId="62" applyBorder="1" fontId="4" applyFont="1" fillId="14" applyFill="1" applyAlignment="1">
      <alignment horizontal="left"/>
    </xf>
    <xf xfId="0" numFmtId="3" applyNumberFormat="1" borderId="63" applyBorder="1" fontId="16" applyFont="1" fillId="11" applyFill="1" applyAlignment="1">
      <alignment horizontal="right"/>
    </xf>
    <xf xfId="0" numFmtId="1" applyNumberFormat="1" borderId="64" applyBorder="1" fontId="16" applyFont="1" fillId="16" applyFill="1" applyAlignment="1">
      <alignment horizontal="center"/>
    </xf>
    <xf xfId="0" numFmtId="0" borderId="65" applyBorder="1" fontId="4" applyFont="1" fillId="12" applyFill="1" applyAlignment="1">
      <alignment horizontal="left"/>
    </xf>
    <xf xfId="0" numFmtId="7" applyNumberFormat="1" borderId="1" applyBorder="1" fontId="4" applyFont="1" fillId="0" applyAlignment="1">
      <alignment horizontal="left"/>
    </xf>
    <xf xfId="0" numFmtId="3" applyNumberFormat="1" borderId="1" applyBorder="1" fontId="4" applyFont="1" fillId="0" applyAlignment="1">
      <alignment horizontal="left"/>
    </xf>
    <xf xfId="0" numFmtId="1" applyNumberFormat="1" borderId="14" applyBorder="1" fontId="4" applyFont="1" fillId="0" applyAlignment="1">
      <alignment horizontal="left"/>
    </xf>
    <xf xfId="0" numFmtId="0" borderId="48" applyBorder="1" fontId="16" applyFont="1" fillId="11" applyFill="1" applyAlignment="1">
      <alignment horizontal="center"/>
    </xf>
    <xf xfId="0" numFmtId="7" applyNumberFormat="1" borderId="49" applyBorder="1" fontId="16" applyFont="1" fillId="11" applyFill="1" applyAlignment="1">
      <alignment horizontal="center"/>
    </xf>
    <xf xfId="0" numFmtId="3" applyNumberFormat="1" borderId="49" applyBorder="1" fontId="18" applyFont="1" fillId="11" applyFill="1" applyAlignment="1">
      <alignment horizontal="center"/>
    </xf>
    <xf xfId="0" numFmtId="3" applyNumberFormat="1" borderId="49" applyBorder="1" fontId="16" applyFont="1" fillId="11" applyFill="1" applyAlignment="1">
      <alignment horizontal="center"/>
    </xf>
    <xf xfId="0" numFmtId="1" applyNumberFormat="1" borderId="56" applyBorder="1" fontId="16" applyFont="1" fillId="11" applyFill="1" applyAlignment="1">
      <alignment horizontal="center"/>
    </xf>
    <xf xfId="0" numFmtId="0" borderId="60" applyBorder="1" fontId="16" applyFont="1" fillId="12" applyFill="1" applyAlignment="1">
      <alignment horizontal="left" wrapText="1"/>
    </xf>
    <xf xfId="0" numFmtId="3" applyNumberFormat="1" borderId="85" applyBorder="1" fontId="4" applyFont="1" fillId="12" applyFill="1" applyAlignment="1">
      <alignment horizontal="center"/>
    </xf>
    <xf xfId="0" numFmtId="3" applyNumberFormat="1" borderId="45" applyBorder="1" fontId="3" applyFont="1" fillId="0" applyAlignment="1">
      <alignment horizontal="left"/>
    </xf>
    <xf xfId="0" numFmtId="3" applyNumberFormat="1" borderId="60" applyBorder="1" fontId="16" applyFont="1" fillId="13" applyFill="1" applyAlignment="1">
      <alignment horizontal="left" wrapText="1"/>
    </xf>
    <xf xfId="0" numFmtId="3" applyNumberFormat="1" borderId="85" applyBorder="1" fontId="4" applyFont="1" fillId="13" applyFill="1" applyAlignment="1">
      <alignment horizontal="center"/>
    </xf>
    <xf xfId="0" numFmtId="1" applyNumberFormat="1" borderId="45" applyBorder="1" fontId="3" applyFont="1" fillId="0" applyAlignment="1">
      <alignment horizontal="left"/>
    </xf>
    <xf xfId="0" numFmtId="0" borderId="46" applyBorder="1" fontId="16" applyFont="1" fillId="13" applyFill="1" applyAlignment="1">
      <alignment horizontal="left" wrapText="1"/>
    </xf>
    <xf xfId="0" numFmtId="7" applyNumberFormat="1" borderId="59" applyBorder="1" fontId="4" applyFont="1" fillId="13" applyFill="1" applyAlignment="1">
      <alignment horizontal="center"/>
    </xf>
    <xf xfId="0" numFmtId="3" applyNumberFormat="1" borderId="86" applyBorder="1" fontId="3" applyFont="1" fillId="0" applyAlignment="1">
      <alignment horizontal="left"/>
    </xf>
    <xf xfId="0" numFmtId="3" applyNumberFormat="1" borderId="46" applyBorder="1" fontId="16" applyFont="1" fillId="13" applyFill="1" applyAlignment="1">
      <alignment horizontal="left" wrapText="1"/>
    </xf>
    <xf xfId="0" numFmtId="3" applyNumberFormat="1" borderId="59" applyBorder="1" fontId="4" applyFont="1" fillId="13" applyFill="1" applyAlignment="1">
      <alignment horizontal="center"/>
    </xf>
    <xf xfId="0" numFmtId="1" applyNumberFormat="1" borderId="86" applyBorder="1" fontId="3" applyFont="1" fillId="0" applyAlignment="1">
      <alignment horizontal="left"/>
    </xf>
    <xf xfId="0" numFmtId="3" applyNumberFormat="1" borderId="59" applyBorder="1" fontId="4" applyFont="1" fillId="13" applyFill="1" applyAlignment="1">
      <alignment horizontal="center" wrapText="1"/>
    </xf>
    <xf xfId="0" numFmtId="0" borderId="63" applyBorder="1" fontId="16" applyFont="1" fillId="13" applyFill="1" applyAlignment="1">
      <alignment horizontal="left" wrapText="1"/>
    </xf>
    <xf xfId="0" numFmtId="7" applyNumberFormat="1" borderId="87" applyBorder="1" fontId="4" applyFont="1" fillId="13" applyFill="1" applyAlignment="1">
      <alignment horizontal="center"/>
    </xf>
    <xf xfId="0" numFmtId="3" applyNumberFormat="1" borderId="88" applyBorder="1" fontId="3" applyFont="1" fillId="0" applyAlignment="1">
      <alignment horizontal="left"/>
    </xf>
    <xf xfId="0" numFmtId="3" applyNumberFormat="1" borderId="63" applyBorder="1" fontId="16" applyFont="1" fillId="12" applyFill="1" applyAlignment="1">
      <alignment horizontal="left" wrapText="1"/>
    </xf>
    <xf xfId="0" numFmtId="3" applyNumberFormat="1" borderId="87" applyBorder="1" fontId="4" applyFont="1" fillId="12" applyFill="1" applyAlignment="1">
      <alignment horizontal="center"/>
    </xf>
    <xf xfId="0" numFmtId="1" applyNumberFormat="1" borderId="88" applyBorder="1" fontId="3" applyFont="1" fillId="0" applyAlignment="1">
      <alignment horizontal="left"/>
    </xf>
    <xf xfId="0" numFmtId="0" borderId="76" applyBorder="1" fontId="16" applyFont="1" fillId="8" applyFill="1" applyAlignment="1">
      <alignment horizontal="left" wrapText="1"/>
    </xf>
    <xf xfId="0" numFmtId="7" applyNumberFormat="1" borderId="20" applyBorder="1" fontId="4" applyFont="1" fillId="8" applyFill="1" applyAlignment="1">
      <alignment horizontal="center"/>
    </xf>
    <xf xfId="0" numFmtId="3" applyNumberFormat="1" borderId="20" applyBorder="1" fontId="4" applyFont="1" fillId="8" applyFill="1" applyAlignment="1">
      <alignment horizontal="center"/>
    </xf>
    <xf xfId="0" numFmtId="3" applyNumberFormat="1" borderId="20" applyBorder="1" fontId="16" applyFont="1" fillId="8" applyFill="1" applyAlignment="1">
      <alignment horizontal="left" wrapText="1"/>
    </xf>
    <xf xfId="0" numFmtId="1" applyNumberFormat="1" borderId="26" applyBorder="1" fontId="4" applyFont="1" fillId="8" applyFill="1" applyAlignment="1">
      <alignment horizontal="center"/>
    </xf>
    <xf xfId="0" numFmtId="0" borderId="48" applyBorder="1" fontId="18" applyFont="1" fillId="11" applyFill="1" applyAlignment="1">
      <alignment horizontal="center" wrapText="1"/>
    </xf>
    <xf xfId="0" numFmtId="7" applyNumberFormat="1" borderId="49" applyBorder="1" fontId="18" applyFont="1" fillId="11" applyFill="1" applyAlignment="1">
      <alignment horizontal="center" wrapText="1"/>
    </xf>
    <xf xfId="0" numFmtId="3" applyNumberFormat="1" borderId="49" applyBorder="1" fontId="18" applyFont="1" fillId="11" applyFill="1" applyAlignment="1">
      <alignment horizontal="center" wrapText="1"/>
    </xf>
    <xf xfId="0" numFmtId="1" applyNumberFormat="1" borderId="56" applyBorder="1" fontId="18" applyFont="1" fillId="11" applyFill="1" applyAlignment="1">
      <alignment horizontal="center" wrapText="1"/>
    </xf>
    <xf xfId="0" numFmtId="0" borderId="67" applyBorder="1" fontId="16" applyFont="1" fillId="12" applyFill="1" applyAlignment="1">
      <alignment horizontal="left" wrapText="1"/>
    </xf>
    <xf xfId="0" numFmtId="7" applyNumberFormat="1" borderId="85" applyBorder="1" fontId="4" applyFont="1" fillId="12" applyFill="1" applyAlignment="1">
      <alignment horizontal="center"/>
    </xf>
    <xf xfId="0" numFmtId="3" applyNumberFormat="1" borderId="67" applyBorder="1" fontId="16" applyFont="1" fillId="12" applyFill="1" applyAlignment="1">
      <alignment horizontal="left" wrapText="1"/>
    </xf>
    <xf xfId="0" numFmtId="0" borderId="46" applyBorder="1" fontId="16" applyFont="1" fillId="12" applyFill="1" applyAlignment="1">
      <alignment horizontal="left" wrapText="1"/>
    </xf>
    <xf xfId="0" numFmtId="7" applyNumberFormat="1" borderId="59" applyBorder="1" fontId="4" applyFont="1" fillId="12" applyFill="1" applyAlignment="1">
      <alignment horizontal="center" wrapText="1"/>
    </xf>
    <xf xfId="0" numFmtId="3" applyNumberFormat="1" borderId="46" applyBorder="1" fontId="16" applyFont="1" fillId="12" applyFill="1" applyAlignment="1">
      <alignment horizontal="left" wrapText="1"/>
    </xf>
    <xf xfId="0" numFmtId="3" applyNumberFormat="1" borderId="59" applyBorder="1" fontId="4" applyFont="1" fillId="12" applyFill="1" applyAlignment="1">
      <alignment horizontal="center"/>
    </xf>
    <xf xfId="0" numFmtId="7" applyNumberFormat="1" borderId="59" applyBorder="1" fontId="4" applyFont="1" fillId="12" applyFill="1" applyAlignment="1">
      <alignment horizontal="center"/>
    </xf>
    <xf xfId="0" numFmtId="0" borderId="63" applyBorder="1" fontId="16" applyFont="1" fillId="12" applyFill="1" applyAlignment="1">
      <alignment horizontal="left" wrapText="1"/>
    </xf>
    <xf xfId="0" numFmtId="14" applyNumberFormat="1" borderId="87" applyBorder="1" fontId="4" applyFont="1" fillId="12" applyFill="1" applyAlignment="1">
      <alignment horizontal="center"/>
    </xf>
    <xf xfId="0" numFmtId="0" borderId="89" applyBorder="1" fontId="16" applyFont="1" fillId="11" applyFill="1" applyAlignment="1">
      <alignment horizontal="left"/>
    </xf>
    <xf xfId="0" numFmtId="3" applyNumberFormat="1" borderId="50" applyBorder="1" fontId="16" applyFont="1" fillId="11" applyFill="1" applyAlignment="1">
      <alignment horizontal="center"/>
    </xf>
    <xf xfId="0" numFmtId="3" applyNumberFormat="1" borderId="51" applyBorder="1" fontId="16" applyFont="1" fillId="11" applyFill="1" applyAlignment="1">
      <alignment horizontal="center"/>
    </xf>
    <xf xfId="0" numFmtId="3" applyNumberFormat="1" borderId="52" applyBorder="1" fontId="16" applyFont="1" fillId="11" applyFill="1" applyAlignment="1">
      <alignment horizontal="center"/>
    </xf>
    <xf xfId="0" numFmtId="0" borderId="58" applyBorder="1" fontId="19" applyFont="1" fillId="14" applyFill="1" applyAlignment="1">
      <alignment horizontal="left"/>
    </xf>
    <xf xfId="0" numFmtId="165" applyNumberFormat="1" borderId="60" applyBorder="1" fontId="4" applyFont="1" fillId="14" applyFill="1" applyAlignment="1">
      <alignment horizontal="right"/>
    </xf>
    <xf xfId="0" numFmtId="165" applyNumberFormat="1" borderId="73" applyBorder="1" fontId="4" applyFont="1" fillId="14" applyFill="1" applyAlignment="1">
      <alignment horizontal="right"/>
    </xf>
    <xf xfId="0" numFmtId="165" applyNumberFormat="1" borderId="19" applyBorder="1" fontId="4" applyFont="1" fillId="14" applyFill="1" applyAlignment="1">
      <alignment horizontal="right"/>
    </xf>
    <xf xfId="0" numFmtId="0" borderId="62" applyBorder="1" fontId="19" applyFont="1" fillId="14" applyFill="1" applyAlignment="1">
      <alignment horizontal="left"/>
    </xf>
    <xf xfId="0" numFmtId="165" applyNumberFormat="1" borderId="46" applyBorder="1" fontId="4" applyFont="1" fillId="14" applyFill="1" applyAlignment="1">
      <alignment horizontal="right"/>
    </xf>
    <xf xfId="0" numFmtId="165" applyNumberFormat="1" borderId="9" applyBorder="1" fontId="4" applyFont="1" fillId="14" applyFill="1" applyAlignment="1">
      <alignment horizontal="right"/>
    </xf>
    <xf xfId="0" numFmtId="165" applyNumberFormat="1" borderId="47" applyBorder="1" fontId="4" applyFont="1" fillId="14" applyFill="1" applyAlignment="1">
      <alignment horizontal="right"/>
    </xf>
    <xf xfId="0" numFmtId="165" applyNumberFormat="1" borderId="47" applyBorder="1" fontId="20" applyFont="1" fillId="14" applyFill="1" applyAlignment="1">
      <alignment horizontal="right"/>
    </xf>
    <xf xfId="0" numFmtId="0" borderId="62" applyBorder="1" fontId="16" applyFont="1" fillId="14" applyFill="1" applyAlignment="1">
      <alignment horizontal="left"/>
    </xf>
    <xf xfId="0" numFmtId="3" applyNumberFormat="1" borderId="9" applyBorder="1" fontId="4" applyFont="1" fillId="14" applyFill="1" applyAlignment="1">
      <alignment horizontal="left"/>
    </xf>
    <xf xfId="0" numFmtId="0" borderId="75" applyBorder="1" fontId="16" applyFont="1" fillId="14" applyFill="1" applyAlignment="1">
      <alignment horizontal="left"/>
    </xf>
    <xf xfId="0" numFmtId="0" borderId="68" applyBorder="1" fontId="16" applyFont="1" fillId="14" applyFill="1" applyAlignment="1">
      <alignment horizontal="left"/>
    </xf>
    <xf xfId="0" numFmtId="0" borderId="65" applyBorder="1" fontId="16" applyFont="1" fillId="14" applyFill="1" applyAlignment="1">
      <alignment horizontal="left"/>
    </xf>
    <xf xfId="0" numFmtId="164" applyNumberFormat="1" borderId="63" applyBorder="1" fontId="4" applyFont="1" fillId="14" applyFill="1" applyAlignment="1">
      <alignment horizontal="right"/>
    </xf>
    <xf xfId="0" numFmtId="164" applyNumberFormat="1" borderId="69" applyBorder="1" fontId="4" applyFont="1" fillId="14" applyFill="1" applyAlignment="1">
      <alignment horizontal="right"/>
    </xf>
    <xf xfId="0" numFmtId="164" applyNumberFormat="1" borderId="64" applyBorder="1" fontId="4" applyFont="1" fillId="14" applyFill="1" applyAlignment="1">
      <alignment horizontal="right"/>
    </xf>
    <xf xfId="0" numFmtId="0" borderId="58" applyBorder="1" fontId="16" applyFont="1" fillId="12" applyFill="1" applyAlignment="1">
      <alignment horizontal="left"/>
    </xf>
    <xf xfId="0" numFmtId="3" applyNumberFormat="1" borderId="60" applyBorder="1" fontId="4" applyFont="1" fillId="12" applyFill="1" applyAlignment="1">
      <alignment horizontal="right"/>
    </xf>
    <xf xfId="0" numFmtId="3" applyNumberFormat="1" borderId="73" applyBorder="1" fontId="4" applyFont="1" fillId="12" applyFill="1" applyAlignment="1">
      <alignment horizontal="right"/>
    </xf>
    <xf xfId="0" numFmtId="3" applyNumberFormat="1" borderId="19" applyBorder="1" fontId="4" applyFont="1" fillId="12" applyFill="1" applyAlignment="1">
      <alignment horizontal="right"/>
    </xf>
    <xf xfId="0" numFmtId="0" borderId="62" applyBorder="1" fontId="16" applyFont="1" fillId="12" applyFill="1" applyAlignment="1">
      <alignment horizontal="left"/>
    </xf>
    <xf xfId="0" numFmtId="3" applyNumberFormat="1" borderId="46" applyBorder="1" fontId="4" applyFont="1" fillId="12" applyFill="1" applyAlignment="1">
      <alignment horizontal="right"/>
    </xf>
    <xf xfId="0" numFmtId="3" applyNumberFormat="1" borderId="9" applyBorder="1" fontId="4" applyFont="1" fillId="12" applyFill="1" applyAlignment="1">
      <alignment horizontal="right"/>
    </xf>
    <xf xfId="0" numFmtId="3" applyNumberFormat="1" borderId="47" applyBorder="1" fontId="4" applyFont="1" fillId="12" applyFill="1" applyAlignment="1">
      <alignment horizontal="right"/>
    </xf>
    <xf xfId="0" numFmtId="3" applyNumberFormat="1" borderId="72" applyBorder="1" fontId="4" applyFont="1" fillId="14" applyFill="1" applyAlignment="1">
      <alignment horizontal="right"/>
    </xf>
    <xf xfId="0" numFmtId="3" applyNumberFormat="1" borderId="71" applyBorder="1" fontId="4" applyFont="1" fillId="14" applyFill="1" applyAlignment="1">
      <alignment horizontal="right"/>
    </xf>
    <xf xfId="0" numFmtId="3" applyNumberFormat="1" borderId="34" applyBorder="1" fontId="4" applyFont="1" fillId="14" applyFill="1" applyAlignment="1">
      <alignment horizontal="right"/>
    </xf>
    <xf xfId="0" numFmtId="7" applyNumberFormat="1" borderId="72" applyBorder="1" fontId="4" applyFont="1" fillId="14" applyFill="1" applyAlignment="1">
      <alignment horizontal="right"/>
    </xf>
    <xf xfId="0" numFmtId="7" applyNumberFormat="1" borderId="71" applyBorder="1" fontId="4" applyFont="1" fillId="14" applyFill="1" applyAlignment="1">
      <alignment horizontal="right"/>
    </xf>
    <xf xfId="0" numFmtId="7" applyNumberFormat="1" borderId="34" applyBorder="1" fontId="4" applyFont="1" fillId="14" applyFill="1" applyAlignment="1">
      <alignment horizontal="right"/>
    </xf>
    <xf xfId="0" numFmtId="0" borderId="13" applyBorder="1" fontId="16" applyFont="1" fillId="0" applyAlignment="1">
      <alignment horizontal="center"/>
    </xf>
    <xf xfId="0" numFmtId="4" applyNumberFormat="1" borderId="14" applyBorder="1" fontId="4" applyFont="1" fillId="0" applyAlignment="1">
      <alignment horizontal="right"/>
    </xf>
    <xf xfId="0" numFmtId="0" borderId="89" applyBorder="1" fontId="16" applyFont="1" fillId="11" applyFill="1" applyAlignment="1">
      <alignment horizontal="center"/>
    </xf>
    <xf xfId="0" numFmtId="7" applyNumberFormat="1" borderId="90" applyBorder="1" fontId="16" applyFont="1" fillId="11" applyFill="1" applyAlignment="1">
      <alignment horizontal="center"/>
    </xf>
    <xf xfId="0" numFmtId="3" applyNumberFormat="1" borderId="90" applyBorder="1" fontId="16" applyFont="1" fillId="11" applyFill="1" applyAlignment="1">
      <alignment horizontal="center"/>
    </xf>
    <xf xfId="0" numFmtId="1" applyNumberFormat="1" borderId="91" applyBorder="1" fontId="16" applyFont="1" fillId="11" applyFill="1" applyAlignment="1">
      <alignment horizontal="center"/>
    </xf>
    <xf xfId="0" numFmtId="0" borderId="48" applyBorder="1" fontId="16" applyFont="1" fillId="11" applyFill="1" applyAlignment="1">
      <alignment horizontal="left"/>
    </xf>
    <xf xfId="0" numFmtId="0" borderId="92" applyBorder="1" fontId="16" applyFont="1" fillId="14" applyFill="1" applyAlignment="1">
      <alignment horizontal="left"/>
    </xf>
    <xf xfId="0" numFmtId="3" applyNumberFormat="1" borderId="67" applyBorder="1" fontId="4" applyFont="1" fillId="14" applyFill="1" applyAlignment="1">
      <alignment horizontal="right"/>
    </xf>
    <xf xfId="0" numFmtId="3" applyNumberFormat="1" borderId="53" applyBorder="1" fontId="4" applyFont="1" fillId="14" applyFill="1" applyAlignment="1">
      <alignment horizontal="right"/>
    </xf>
    <xf xfId="0" numFmtId="3" applyNumberFormat="1" borderId="33" applyBorder="1" fontId="4" applyFont="1" fillId="14" applyFill="1" applyAlignment="1">
      <alignment horizontal="right"/>
    </xf>
    <xf xfId="0" numFmtId="3" applyNumberFormat="1" borderId="46" applyBorder="1" fontId="4" applyFont="1" fillId="14" applyFill="1" applyAlignment="1">
      <alignment horizontal="right"/>
    </xf>
    <xf xfId="0" numFmtId="3" applyNumberFormat="1" borderId="9" applyBorder="1" fontId="4" applyFont="1" fillId="14" applyFill="1" applyAlignment="1">
      <alignment horizontal="right"/>
    </xf>
    <xf xfId="0" numFmtId="3" applyNumberFormat="1" borderId="47" applyBorder="1" fontId="4" applyFont="1" fillId="14" applyFill="1" applyAlignment="1">
      <alignment horizontal="right"/>
    </xf>
    <xf xfId="0" numFmtId="0" borderId="93" applyBorder="1" fontId="16" applyFont="1" fillId="14" applyFill="1" applyAlignment="1">
      <alignment horizontal="left"/>
    </xf>
    <xf xfId="0" numFmtId="3" applyNumberFormat="1" borderId="63" applyBorder="1" fontId="4" applyFont="1" fillId="14" applyFill="1" applyAlignment="1">
      <alignment horizontal="right"/>
    </xf>
    <xf xfId="0" numFmtId="3" applyNumberFormat="1" borderId="69" applyBorder="1" fontId="4" applyFont="1" fillId="14" applyFill="1" applyAlignment="1">
      <alignment horizontal="right"/>
    </xf>
    <xf xfId="0" numFmtId="3" applyNumberFormat="1" borderId="64" applyBorder="1" fontId="4" applyFont="1" fillId="14" applyFill="1" applyAlignment="1">
      <alignment horizontal="right"/>
    </xf>
    <xf xfId="0" numFmtId="0" borderId="41" applyBorder="1" fontId="16" applyFont="1" fillId="14" applyFill="1" applyAlignment="1">
      <alignment horizontal="left"/>
    </xf>
    <xf xfId="0" numFmtId="3" applyNumberFormat="1" borderId="40" applyBorder="1" fontId="4" applyFont="1" fillId="14" applyFill="1" applyAlignment="1">
      <alignment horizontal="right"/>
    </xf>
    <xf xfId="0" numFmtId="3" applyNumberFormat="1" borderId="48" applyBorder="1" fontId="16" applyFont="1" fillId="14" applyFill="1" applyAlignment="1">
      <alignment horizontal="center"/>
    </xf>
    <xf xfId="0" numFmtId="3" applyNumberFormat="1" borderId="77" applyBorder="1" fontId="3" applyFont="1" fillId="0" applyAlignment="1">
      <alignment horizontal="left"/>
    </xf>
    <xf xfId="0" numFmtId="14" applyNumberFormat="1" borderId="78" applyBorder="1" fontId="4" applyFont="1" fillId="14" applyFill="1" applyAlignment="1">
      <alignment horizontal="center"/>
    </xf>
    <xf xfId="0" numFmtId="1" applyNumberFormat="1" borderId="43" applyBorder="1" fontId="3" applyFont="1" fillId="0" applyAlignment="1">
      <alignment horizontal="left"/>
    </xf>
    <xf xfId="0" numFmtId="4" applyNumberFormat="1" borderId="1" applyBorder="1" fontId="16" applyFont="1" fillId="0" applyAlignment="1">
      <alignment horizontal="center"/>
    </xf>
    <xf xfId="0" numFmtId="14" applyNumberFormat="1" borderId="14" applyBorder="1" fontId="4" applyFont="1" fillId="0" applyAlignment="1">
      <alignment horizontal="left"/>
    </xf>
    <xf xfId="0" numFmtId="0" borderId="50" applyBorder="1" fontId="16" applyFont="1" fillId="11" applyFill="1" applyAlignment="1">
      <alignment horizontal="center"/>
    </xf>
    <xf xfId="0" numFmtId="7" applyNumberFormat="1" borderId="51" applyBorder="1" fontId="16" applyFont="1" fillId="11" applyFill="1" applyAlignment="1">
      <alignment horizontal="center"/>
    </xf>
    <xf xfId="0" numFmtId="1" applyNumberFormat="1" borderId="52" applyBorder="1" fontId="16" applyFont="1" fillId="11" applyFill="1" applyAlignment="1">
      <alignment horizontal="center"/>
    </xf>
    <xf xfId="0" numFmtId="0" borderId="60" applyBorder="1" fontId="16" applyFont="1" fillId="14" applyFill="1" applyAlignment="1">
      <alignment horizontal="left"/>
    </xf>
    <xf xfId="0" numFmtId="14" applyNumberFormat="1" borderId="73" applyBorder="1" fontId="4" applyFont="1" fillId="14" applyFill="1" applyAlignment="1">
      <alignment horizontal="center"/>
    </xf>
    <xf xfId="0" numFmtId="14" applyNumberFormat="1" borderId="19" applyBorder="1" fontId="4" applyFont="1" fillId="14" applyFill="1" applyAlignment="1">
      <alignment horizontal="center"/>
    </xf>
    <xf xfId="0" numFmtId="0" borderId="46" applyBorder="1" fontId="16" applyFont="1" fillId="14" applyFill="1" applyAlignment="1">
      <alignment horizontal="left"/>
    </xf>
    <xf xfId="0" numFmtId="0" borderId="63" applyBorder="1" fontId="16" applyFont="1" fillId="14" applyFill="1" applyAlignment="1">
      <alignment horizontal="left"/>
    </xf>
    <xf xfId="0" numFmtId="0" borderId="50" applyBorder="1" fontId="16" applyFont="1" fillId="14" applyFill="1" applyAlignment="1">
      <alignment horizontal="left" wrapText="1"/>
    </xf>
    <xf xfId="0" numFmtId="7" applyNumberFormat="1" borderId="52" applyBorder="1" fontId="4" applyFont="1" fillId="14" applyFill="1" applyAlignment="1">
      <alignment horizontal="right"/>
    </xf>
    <xf xfId="0" numFmtId="3" applyNumberFormat="1" borderId="48" applyBorder="1" fontId="16" applyFont="1" fillId="16" applyFill="1" applyAlignment="1">
      <alignment horizontal="left"/>
    </xf>
    <xf xfId="0" numFmtId="3" applyNumberFormat="1" borderId="56" applyBorder="1" fontId="16" applyFont="1" fillId="16" applyFill="1" applyAlignment="1">
      <alignment horizontal="left"/>
    </xf>
    <xf xfId="0" numFmtId="1" applyNumberFormat="1" borderId="56" applyBorder="1" fontId="4" applyFont="1" fillId="16" applyFill="1" applyAlignment="1">
      <alignment horizontal="center"/>
    </xf>
    <xf xfId="0" numFmtId="3" applyNumberFormat="1" borderId="48" applyBorder="1" fontId="16" applyFont="1" fillId="16" applyFill="1" applyAlignment="1">
      <alignment horizontal="left" wrapText="1"/>
    </xf>
    <xf xfId="0" numFmtId="3" applyNumberFormat="1" borderId="56" applyBorder="1" fontId="16" applyFont="1" fillId="16" applyFill="1" applyAlignment="1">
      <alignment horizontal="left" wrapText="1"/>
    </xf>
    <xf xfId="0" numFmtId="170" applyNumberFormat="1" borderId="56" applyBorder="1" fontId="4" applyFont="1" fillId="16" applyFill="1" applyAlignment="1">
      <alignment horizontal="center"/>
    </xf>
    <xf xfId="0" numFmtId="0" borderId="50" applyBorder="1" fontId="16" applyFont="1" fillId="14" applyFill="1" applyAlignment="1">
      <alignment horizontal="left"/>
    </xf>
    <xf xfId="0" numFmtId="4" applyNumberFormat="1" borderId="1" applyBorder="1" fontId="16" applyFont="1" fillId="0" applyAlignment="1">
      <alignment horizontal="right"/>
    </xf>
    <xf xfId="0" numFmtId="3" applyNumberFormat="1" borderId="48" applyBorder="1" fontId="16" applyFont="1" fillId="12" applyFill="1" applyAlignment="1">
      <alignment horizontal="left"/>
    </xf>
    <xf xfId="0" numFmtId="3" applyNumberFormat="1" borderId="56" applyBorder="1" fontId="16" applyFont="1" fillId="12" applyFill="1" applyAlignment="1">
      <alignment horizontal="left"/>
    </xf>
    <xf xfId="0" numFmtId="1" applyNumberFormat="1" borderId="56" applyBorder="1" fontId="4" applyFont="1" fillId="12" applyFill="1" applyAlignment="1">
      <alignment horizontal="center"/>
    </xf>
    <xf xfId="0" numFmtId="7" applyNumberFormat="1" borderId="52" applyBorder="1" fontId="16" applyFont="1" fillId="11" applyFill="1" applyAlignment="1">
      <alignment horizontal="center"/>
    </xf>
    <xf xfId="0" numFmtId="3" applyNumberFormat="1" borderId="48" applyBorder="1" fontId="16" applyFont="1" fillId="13" applyFill="1" applyAlignment="1">
      <alignment horizontal="left"/>
    </xf>
    <xf xfId="0" numFmtId="3" applyNumberFormat="1" borderId="56" applyBorder="1" fontId="16" applyFont="1" fillId="13" applyFill="1" applyAlignment="1">
      <alignment horizontal="left"/>
    </xf>
    <xf xfId="0" numFmtId="14" applyNumberFormat="1" borderId="56" applyBorder="1" fontId="4" applyFont="1" fillId="13" applyFill="1" applyAlignment="1">
      <alignment horizontal="center"/>
    </xf>
    <xf xfId="0" numFmtId="0" borderId="67" applyBorder="1" fontId="16" applyFont="1" fillId="14" applyFill="1" applyAlignment="1">
      <alignment horizontal="left"/>
    </xf>
    <xf xfId="0" numFmtId="7" applyNumberFormat="1" borderId="94" applyBorder="1" fontId="21" applyFont="1" fillId="0" applyAlignment="1">
      <alignment horizontal="left"/>
    </xf>
    <xf xfId="0" numFmtId="3" applyNumberFormat="1" borderId="1" applyBorder="1" fontId="4" applyFont="1" fillId="0" applyAlignment="1">
      <alignment horizontal="right"/>
    </xf>
    <xf xfId="0" numFmtId="14" applyNumberFormat="1" borderId="56" applyBorder="1" fontId="4" applyFont="1" fillId="12" applyFill="1" applyAlignment="1">
      <alignment horizontal="center"/>
    </xf>
    <xf xfId="0" numFmtId="3" applyNumberFormat="1" borderId="48" applyBorder="1" fontId="16" applyFont="1" fillId="13" applyFill="1" applyAlignment="1">
      <alignment horizontal="center"/>
    </xf>
    <xf xfId="0" numFmtId="3" applyNumberFormat="1" borderId="49" applyBorder="1" fontId="16" applyFont="1" fillId="13" applyFill="1" applyAlignment="1">
      <alignment horizontal="center"/>
    </xf>
    <xf xfId="0" numFmtId="1" applyNumberFormat="1" borderId="56" applyBorder="1" fontId="16" applyFont="1" fillId="13" applyFill="1" applyAlignment="1">
      <alignment horizontal="center"/>
    </xf>
    <xf xfId="0" numFmtId="0" borderId="84" applyBorder="1" fontId="16" applyFont="1" fillId="14" applyFill="1" applyAlignment="1">
      <alignment horizontal="left"/>
    </xf>
    <xf xfId="0" numFmtId="3" applyNumberFormat="1" borderId="89" applyBorder="1" fontId="4" applyFont="1" fillId="13" applyFill="1" applyAlignment="1">
      <alignment horizontal="center" vertical="top" wrapText="1"/>
    </xf>
    <xf xfId="0" numFmtId="3" applyNumberFormat="1" borderId="11" applyBorder="1" fontId="3" applyFont="1" fillId="0" applyAlignment="1">
      <alignment horizontal="left"/>
    </xf>
    <xf xfId="0" numFmtId="1" applyNumberFormat="1" borderId="12" applyBorder="1" fontId="3" applyFont="1" fillId="0" applyAlignment="1">
      <alignment horizontal="left"/>
    </xf>
    <xf xfId="0" numFmtId="7" applyNumberFormat="1" borderId="64" applyBorder="1" fontId="21" applyFont="1" fillId="0" applyAlignment="1">
      <alignment horizontal="left"/>
    </xf>
    <xf xfId="0" numFmtId="3" applyNumberFormat="1" borderId="15" applyBorder="1" fontId="3" applyFont="1" fillId="0" applyAlignment="1">
      <alignment horizontal="left"/>
    </xf>
    <xf xfId="0" numFmtId="3" applyNumberFormat="1" borderId="16" applyBorder="1" fontId="3" applyFont="1" fillId="0" applyAlignment="1">
      <alignment horizontal="left"/>
    </xf>
    <xf xfId="0" numFmtId="1" applyNumberFormat="1" borderId="17" applyBorder="1" fontId="3" applyFont="1" fillId="0" applyAlignment="1">
      <alignment horizontal="left"/>
    </xf>
    <xf xfId="0" numFmtId="0" borderId="15" applyBorder="1" fontId="4" applyFont="1" fillId="0" applyAlignment="1">
      <alignment horizontal="left"/>
    </xf>
    <xf xfId="0" numFmtId="7" applyNumberFormat="1" borderId="16" applyBorder="1" fontId="4" applyFont="1" fillId="0" applyAlignment="1">
      <alignment horizontal="left"/>
    </xf>
    <xf xfId="0" numFmtId="3" applyNumberFormat="1" borderId="40" applyBorder="1" fontId="4" applyFont="1" fillId="8" applyFill="1" applyAlignment="1">
      <alignment horizontal="left"/>
    </xf>
    <xf xfId="0" numFmtId="3" applyNumberFormat="1" borderId="16" applyBorder="1" fontId="4" applyFont="1" fillId="0" applyAlignment="1">
      <alignment horizontal="left"/>
    </xf>
    <xf xfId="0" numFmtId="1" applyNumberFormat="1" borderId="17" applyBorder="1" fontId="4" applyFont="1" fillId="0" applyAlignment="1">
      <alignment horizontal="left"/>
    </xf>
    <xf xfId="0" numFmtId="14" applyNumberFormat="1" borderId="1" applyBorder="1" fontId="4"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4" width="56.57642857142857" customWidth="1" bestFit="1"/>
    <col min="2" max="2" style="403" width="28.576428571428572" customWidth="1" bestFit="1"/>
    <col min="3" max="3" style="13" width="28.576428571428572" customWidth="1" bestFit="1"/>
    <col min="4" max="4" style="13" width="28.576428571428572" customWidth="1" bestFit="1"/>
    <col min="5" max="5" style="13" width="28.576428571428572" customWidth="1" bestFit="1"/>
    <col min="6" max="6" style="490" width="28.576428571428572" customWidth="1" bestFit="1"/>
    <col min="7" max="7" style="14" width="19.14785714285714" customWidth="1" bestFit="1"/>
    <col min="8" max="8" style="14" width="11.719285714285713" customWidth="1" bestFit="1"/>
    <col min="9" max="9" style="14" width="9.147857142857141" customWidth="1" bestFit="1"/>
    <col min="10" max="10" style="14" width="9.147857142857141" customWidth="1" bestFit="1"/>
    <col min="11" max="11" style="14" width="9.147857142857141" customWidth="1" bestFit="1"/>
    <col min="12" max="12" style="14" width="9.147857142857141" customWidth="1" bestFit="1"/>
    <col min="13" max="13" style="14" width="9.147857142857141" customWidth="1" bestFit="1"/>
    <col min="14" max="14" style="14" width="9.147857142857141" customWidth="1" bestFit="1"/>
    <col min="15" max="15" style="14" width="9.147857142857141" customWidth="1" bestFit="1"/>
    <col min="16" max="16" style="14" width="9.147857142857141" customWidth="1" bestFit="1"/>
    <col min="17" max="17" style="14" width="9.147857142857141" customWidth="1" bestFit="1"/>
    <col min="18" max="18" style="14" width="9.147857142857141" customWidth="1" bestFit="1"/>
    <col min="19" max="19" style="14" width="9.147857142857141" customWidth="1" bestFit="1"/>
    <col min="20" max="20" style="14" width="9.147857142857141" customWidth="1" bestFit="1"/>
    <col min="21" max="21" style="14" width="9.147857142857141" customWidth="1" bestFit="1"/>
    <col min="22" max="22" style="14" width="9.147857142857141" customWidth="1" bestFit="1"/>
    <col min="23" max="23" style="14" width="9.147857142857141" customWidth="1" bestFit="1"/>
    <col min="24" max="24" style="14" width="9.147857142857141" customWidth="1" bestFit="1"/>
    <col min="25" max="25" style="14" width="9.147857142857141" customWidth="1" bestFit="1"/>
    <col min="26" max="26" style="14" width="9.147857142857141" customWidth="1" bestFit="1"/>
  </cols>
  <sheetData>
    <row x14ac:dyDescent="0.25" r="1" customHeight="1" ht="31.5">
      <c r="A1" s="531" t="s">
        <v>669</v>
      </c>
      <c r="B1" s="532" t="s">
        <v>670</v>
      </c>
      <c r="C1" s="10"/>
      <c r="D1" s="533"/>
      <c r="E1" s="534" t="s">
        <v>671</v>
      </c>
      <c r="F1" s="535">
        <v>45331</v>
      </c>
      <c r="G1" s="536"/>
      <c r="H1" s="537" t="s">
        <v>672</v>
      </c>
      <c r="I1" s="33"/>
      <c r="J1" s="33"/>
      <c r="K1" s="33"/>
      <c r="L1" s="33"/>
      <c r="M1" s="33"/>
      <c r="N1" s="33"/>
      <c r="O1" s="33"/>
      <c r="P1" s="33"/>
      <c r="Q1" s="33"/>
      <c r="R1" s="33"/>
      <c r="S1" s="33"/>
      <c r="T1" s="33"/>
      <c r="U1" s="33"/>
      <c r="V1" s="33"/>
      <c r="W1" s="33"/>
      <c r="X1" s="33"/>
      <c r="Y1" s="33"/>
      <c r="Z1" s="33"/>
    </row>
    <row x14ac:dyDescent="0.25" r="2" customHeight="1" ht="15.75">
      <c r="A2" s="538"/>
      <c r="B2" s="539"/>
      <c r="C2" s="10"/>
      <c r="D2" s="533"/>
      <c r="E2" s="540" t="s">
        <v>673</v>
      </c>
      <c r="F2" s="541">
        <v>15</v>
      </c>
      <c r="G2" s="536"/>
      <c r="H2" s="542" t="s">
        <v>674</v>
      </c>
      <c r="I2" s="33"/>
      <c r="J2" s="33"/>
      <c r="K2" s="33"/>
      <c r="L2" s="33"/>
      <c r="M2" s="33"/>
      <c r="N2" s="33"/>
      <c r="O2" s="33"/>
      <c r="P2" s="33"/>
      <c r="Q2" s="33"/>
      <c r="R2" s="33"/>
      <c r="S2" s="33"/>
      <c r="T2" s="33"/>
      <c r="U2" s="33"/>
      <c r="V2" s="33"/>
      <c r="W2" s="33"/>
      <c r="X2" s="33"/>
      <c r="Y2" s="33"/>
      <c r="Z2" s="33"/>
    </row>
    <row x14ac:dyDescent="0.25" r="3" customHeight="1" ht="15.75">
      <c r="A3" s="543"/>
      <c r="B3" s="539"/>
      <c r="C3" s="10"/>
      <c r="D3" s="533"/>
      <c r="E3" s="544" t="s">
        <v>675</v>
      </c>
      <c r="F3" s="545">
        <v>2000</v>
      </c>
      <c r="G3" s="536"/>
      <c r="H3" s="546" t="s">
        <v>91</v>
      </c>
      <c r="I3" s="33"/>
      <c r="J3" s="33"/>
      <c r="K3" s="33"/>
      <c r="L3" s="33"/>
      <c r="M3" s="33"/>
      <c r="N3" s="33"/>
      <c r="O3" s="33"/>
      <c r="P3" s="33"/>
      <c r="Q3" s="33"/>
      <c r="R3" s="33"/>
      <c r="S3" s="33"/>
      <c r="T3" s="33"/>
      <c r="U3" s="33"/>
      <c r="V3" s="33"/>
      <c r="W3" s="33"/>
      <c r="X3" s="33"/>
      <c r="Y3" s="33"/>
      <c r="Z3" s="33"/>
    </row>
    <row x14ac:dyDescent="0.25" r="4" customHeight="1" ht="15.75">
      <c r="A4" s="543"/>
      <c r="B4" s="539"/>
      <c r="C4" s="10"/>
      <c r="D4" s="533"/>
      <c r="E4" s="544" t="s">
        <v>676</v>
      </c>
      <c r="F4" s="547" t="s">
        <v>677</v>
      </c>
      <c r="G4" s="536"/>
      <c r="H4" s="548" t="s">
        <v>678</v>
      </c>
      <c r="I4" s="33"/>
      <c r="J4" s="33"/>
      <c r="K4" s="33"/>
      <c r="L4" s="33"/>
      <c r="M4" s="33"/>
      <c r="N4" s="33"/>
      <c r="O4" s="33"/>
      <c r="P4" s="33"/>
      <c r="Q4" s="33"/>
      <c r="R4" s="33"/>
      <c r="S4" s="33"/>
      <c r="T4" s="33"/>
      <c r="U4" s="33"/>
      <c r="V4" s="33"/>
      <c r="W4" s="33"/>
      <c r="X4" s="33"/>
      <c r="Y4" s="33"/>
      <c r="Z4" s="33"/>
    </row>
    <row x14ac:dyDescent="0.25" r="5" customHeight="1" ht="15.75">
      <c r="A5" s="538" t="s">
        <v>679</v>
      </c>
      <c r="B5" s="539"/>
      <c r="C5" s="10"/>
      <c r="D5" s="533"/>
      <c r="E5" s="549" t="s">
        <v>680</v>
      </c>
      <c r="F5" s="550" t="s">
        <v>681</v>
      </c>
      <c r="G5" s="536"/>
      <c r="H5" s="551" t="s">
        <v>682</v>
      </c>
      <c r="I5" s="33"/>
      <c r="J5" s="33"/>
      <c r="K5" s="33"/>
      <c r="L5" s="33"/>
      <c r="M5" s="33"/>
      <c r="N5" s="33"/>
      <c r="O5" s="33"/>
      <c r="P5" s="33"/>
      <c r="Q5" s="33"/>
      <c r="R5" s="33"/>
      <c r="S5" s="33"/>
      <c r="T5" s="33"/>
      <c r="U5" s="33"/>
      <c r="V5" s="33"/>
      <c r="W5" s="33"/>
      <c r="X5" s="33"/>
      <c r="Y5" s="33"/>
      <c r="Z5" s="33"/>
    </row>
    <row x14ac:dyDescent="0.25" r="6" customHeight="1" ht="15.75">
      <c r="A6" s="538" t="s">
        <v>683</v>
      </c>
      <c r="B6" s="552"/>
      <c r="C6" s="553"/>
      <c r="D6" s="553"/>
      <c r="E6" s="553"/>
      <c r="F6" s="554"/>
      <c r="G6" s="536"/>
      <c r="H6" s="536"/>
      <c r="I6" s="33"/>
      <c r="J6" s="33"/>
      <c r="K6" s="33"/>
      <c r="L6" s="33"/>
      <c r="M6" s="33"/>
      <c r="N6" s="33"/>
      <c r="O6" s="33"/>
      <c r="P6" s="33"/>
      <c r="Q6" s="33"/>
      <c r="R6" s="33"/>
      <c r="S6" s="33"/>
      <c r="T6" s="33"/>
      <c r="U6" s="33"/>
      <c r="V6" s="33"/>
      <c r="W6" s="33"/>
      <c r="X6" s="33"/>
      <c r="Y6" s="33"/>
      <c r="Z6" s="33"/>
    </row>
    <row x14ac:dyDescent="0.25" r="7" customHeight="1" ht="15.75">
      <c r="A7" s="555"/>
      <c r="B7" s="556"/>
      <c r="C7" s="557" t="s">
        <v>684</v>
      </c>
      <c r="D7" s="558"/>
      <c r="E7" s="558"/>
      <c r="F7" s="559"/>
      <c r="G7" s="536"/>
      <c r="H7" s="536"/>
      <c r="I7" s="33"/>
      <c r="J7" s="33"/>
      <c r="K7" s="33"/>
      <c r="L7" s="33"/>
      <c r="M7" s="33"/>
      <c r="N7" s="33"/>
      <c r="O7" s="33"/>
      <c r="P7" s="33"/>
      <c r="Q7" s="33"/>
      <c r="R7" s="33"/>
      <c r="S7" s="33"/>
      <c r="T7" s="33"/>
      <c r="U7" s="33"/>
      <c r="V7" s="33"/>
      <c r="W7" s="33"/>
      <c r="X7" s="33"/>
      <c r="Y7" s="33"/>
      <c r="Z7" s="33"/>
    </row>
    <row x14ac:dyDescent="0.25" r="8" customHeight="1" ht="15.75">
      <c r="A8" s="560" t="s">
        <v>685</v>
      </c>
      <c r="B8" s="561">
        <v>1234</v>
      </c>
      <c r="C8" s="562"/>
      <c r="D8" s="563" t="s">
        <v>686</v>
      </c>
      <c r="E8" s="564" t="s">
        <v>687</v>
      </c>
      <c r="F8" s="565"/>
      <c r="G8" s="536"/>
      <c r="H8" s="536"/>
      <c r="I8" s="33"/>
      <c r="J8" s="33"/>
      <c r="K8" s="33"/>
      <c r="L8" s="33"/>
      <c r="M8" s="33"/>
      <c r="N8" s="33"/>
      <c r="O8" s="33"/>
      <c r="P8" s="33"/>
      <c r="Q8" s="33"/>
      <c r="R8" s="33"/>
      <c r="S8" s="33"/>
      <c r="T8" s="33"/>
      <c r="U8" s="33"/>
      <c r="V8" s="33"/>
      <c r="W8" s="33"/>
      <c r="X8" s="33"/>
      <c r="Y8" s="33"/>
      <c r="Z8" s="33"/>
    </row>
    <row x14ac:dyDescent="0.25" r="9" customHeight="1" ht="15.75">
      <c r="A9" s="566" t="s">
        <v>688</v>
      </c>
      <c r="B9" s="567"/>
      <c r="C9" s="568"/>
      <c r="D9" s="569" t="s">
        <v>689</v>
      </c>
      <c r="E9" s="570" t="s">
        <v>690</v>
      </c>
      <c r="F9" s="571"/>
      <c r="G9" s="536"/>
      <c r="H9" s="536"/>
      <c r="I9" s="33"/>
      <c r="J9" s="33"/>
      <c r="K9" s="33"/>
      <c r="L9" s="33"/>
      <c r="M9" s="33"/>
      <c r="N9" s="33"/>
      <c r="O9" s="33"/>
      <c r="P9" s="33"/>
      <c r="Q9" s="33"/>
      <c r="R9" s="33"/>
      <c r="S9" s="33"/>
      <c r="T9" s="33"/>
      <c r="U9" s="33"/>
      <c r="V9" s="33"/>
      <c r="W9" s="33"/>
      <c r="X9" s="33"/>
      <c r="Y9" s="33"/>
      <c r="Z9" s="33"/>
    </row>
    <row x14ac:dyDescent="0.25" r="10" customHeight="1" ht="15.75">
      <c r="A10" s="566" t="s">
        <v>691</v>
      </c>
      <c r="B10" s="567" t="s">
        <v>692</v>
      </c>
      <c r="C10" s="568"/>
      <c r="D10" s="569" t="s">
        <v>693</v>
      </c>
      <c r="E10" s="572" t="s">
        <v>694</v>
      </c>
      <c r="F10" s="571"/>
      <c r="G10" s="536"/>
      <c r="H10" s="536"/>
      <c r="I10" s="33"/>
      <c r="J10" s="33"/>
      <c r="K10" s="33"/>
      <c r="L10" s="33"/>
      <c r="M10" s="33"/>
      <c r="N10" s="33"/>
      <c r="O10" s="33"/>
      <c r="P10" s="33"/>
      <c r="Q10" s="33"/>
      <c r="R10" s="33"/>
      <c r="S10" s="33"/>
      <c r="T10" s="33"/>
      <c r="U10" s="33"/>
      <c r="V10" s="33"/>
      <c r="W10" s="33"/>
      <c r="X10" s="33"/>
      <c r="Y10" s="33"/>
      <c r="Z10" s="33"/>
    </row>
    <row x14ac:dyDescent="0.25" r="11" customHeight="1" ht="15.75">
      <c r="A11" s="573" t="s">
        <v>695</v>
      </c>
      <c r="B11" s="574"/>
      <c r="C11" s="575"/>
      <c r="D11" s="576" t="s">
        <v>696</v>
      </c>
      <c r="E11" s="577" t="s">
        <v>110</v>
      </c>
      <c r="F11" s="578"/>
      <c r="G11" s="536"/>
      <c r="H11" s="536"/>
      <c r="I11" s="33"/>
      <c r="J11" s="33"/>
      <c r="K11" s="33"/>
      <c r="L11" s="33"/>
      <c r="M11" s="33"/>
      <c r="N11" s="33"/>
      <c r="O11" s="33"/>
      <c r="P11" s="33"/>
      <c r="Q11" s="33"/>
      <c r="R11" s="33"/>
      <c r="S11" s="33"/>
      <c r="T11" s="33"/>
      <c r="U11" s="33"/>
      <c r="V11" s="33"/>
      <c r="W11" s="33"/>
      <c r="X11" s="33"/>
      <c r="Y11" s="33"/>
      <c r="Z11" s="33"/>
    </row>
    <row x14ac:dyDescent="0.25" r="12" customHeight="1" ht="15.75">
      <c r="A12" s="579"/>
      <c r="B12" s="580"/>
      <c r="C12" s="581"/>
      <c r="D12" s="582"/>
      <c r="E12" s="581"/>
      <c r="F12" s="583"/>
      <c r="G12" s="536"/>
      <c r="H12" s="536"/>
      <c r="I12" s="33"/>
      <c r="J12" s="33"/>
      <c r="K12" s="33"/>
      <c r="L12" s="33"/>
      <c r="M12" s="33"/>
      <c r="N12" s="33"/>
      <c r="O12" s="33"/>
      <c r="P12" s="33"/>
      <c r="Q12" s="33"/>
      <c r="R12" s="33"/>
      <c r="S12" s="33"/>
      <c r="T12" s="33"/>
      <c r="U12" s="33"/>
      <c r="V12" s="33"/>
      <c r="W12" s="33"/>
      <c r="X12" s="33"/>
      <c r="Y12" s="33"/>
      <c r="Z12" s="33"/>
    </row>
    <row x14ac:dyDescent="0.25" r="13" customHeight="1" ht="15.75">
      <c r="A13" s="584" t="s">
        <v>550</v>
      </c>
      <c r="B13" s="585"/>
      <c r="C13" s="586"/>
      <c r="D13" s="586"/>
      <c r="E13" s="586"/>
      <c r="F13" s="587"/>
      <c r="G13" s="536"/>
      <c r="H13" s="536"/>
      <c r="I13" s="33"/>
      <c r="J13" s="33"/>
      <c r="K13" s="33"/>
      <c r="L13" s="33"/>
      <c r="M13" s="33"/>
      <c r="N13" s="33"/>
      <c r="O13" s="33"/>
      <c r="P13" s="33"/>
      <c r="Q13" s="33"/>
      <c r="R13" s="33"/>
      <c r="S13" s="33"/>
      <c r="T13" s="33"/>
      <c r="U13" s="33"/>
      <c r="V13" s="33"/>
      <c r="W13" s="33"/>
      <c r="X13" s="33"/>
      <c r="Y13" s="33"/>
      <c r="Z13" s="33"/>
    </row>
    <row x14ac:dyDescent="0.25" r="14" customHeight="1" ht="15.75">
      <c r="A14" s="588" t="s">
        <v>697</v>
      </c>
      <c r="B14" s="589" t="s">
        <v>698</v>
      </c>
      <c r="C14" s="562"/>
      <c r="D14" s="590" t="s">
        <v>699</v>
      </c>
      <c r="E14" s="561" t="s">
        <v>700</v>
      </c>
      <c r="F14" s="565"/>
      <c r="G14" s="536"/>
      <c r="H14" s="536"/>
      <c r="I14" s="33"/>
      <c r="J14" s="33"/>
      <c r="K14" s="33"/>
      <c r="L14" s="33"/>
      <c r="M14" s="33"/>
      <c r="N14" s="33"/>
      <c r="O14" s="33"/>
      <c r="P14" s="33"/>
      <c r="Q14" s="33"/>
      <c r="R14" s="33"/>
      <c r="S14" s="33"/>
      <c r="T14" s="33"/>
      <c r="U14" s="33"/>
      <c r="V14" s="33"/>
      <c r="W14" s="33"/>
      <c r="X14" s="33"/>
      <c r="Y14" s="33"/>
      <c r="Z14" s="33"/>
    </row>
    <row x14ac:dyDescent="0.25" r="15" customHeight="1" ht="15.75">
      <c r="A15" s="591" t="s">
        <v>701</v>
      </c>
      <c r="B15" s="592" t="s">
        <v>702</v>
      </c>
      <c r="C15" s="568"/>
      <c r="D15" s="593" t="s">
        <v>703</v>
      </c>
      <c r="E15" s="594" t="s">
        <v>704</v>
      </c>
      <c r="F15" s="571"/>
      <c r="G15" s="536"/>
      <c r="H15" s="536"/>
      <c r="I15" s="33"/>
      <c r="J15" s="33"/>
      <c r="K15" s="33"/>
      <c r="L15" s="33"/>
      <c r="M15" s="33"/>
      <c r="N15" s="33"/>
      <c r="O15" s="33"/>
      <c r="P15" s="33"/>
      <c r="Q15" s="33"/>
      <c r="R15" s="33"/>
      <c r="S15" s="33"/>
      <c r="T15" s="33"/>
      <c r="U15" s="33"/>
      <c r="V15" s="33"/>
      <c r="W15" s="33"/>
      <c r="X15" s="33"/>
      <c r="Y15" s="33"/>
      <c r="Z15" s="33"/>
    </row>
    <row x14ac:dyDescent="0.25" r="16" customHeight="1" ht="15.75">
      <c r="A16" s="591" t="s">
        <v>705</v>
      </c>
      <c r="B16" s="595" t="s">
        <v>706</v>
      </c>
      <c r="C16" s="568"/>
      <c r="D16" s="593" t="s">
        <v>707</v>
      </c>
      <c r="E16" s="594" t="s">
        <v>708</v>
      </c>
      <c r="F16" s="571"/>
      <c r="G16" s="536"/>
      <c r="H16" s="536"/>
      <c r="I16" s="33"/>
      <c r="J16" s="33"/>
      <c r="K16" s="33"/>
      <c r="L16" s="33"/>
      <c r="M16" s="33"/>
      <c r="N16" s="33"/>
      <c r="O16" s="33"/>
      <c r="P16" s="33"/>
      <c r="Q16" s="33"/>
      <c r="R16" s="33"/>
      <c r="S16" s="33"/>
      <c r="T16" s="33"/>
      <c r="U16" s="33"/>
      <c r="V16" s="33"/>
      <c r="W16" s="33"/>
      <c r="X16" s="33"/>
      <c r="Y16" s="33"/>
      <c r="Z16" s="33"/>
    </row>
    <row x14ac:dyDescent="0.25" r="17" customHeight="1" ht="15.75">
      <c r="A17" s="596" t="s">
        <v>709</v>
      </c>
      <c r="B17" s="597">
        <v>45366</v>
      </c>
      <c r="C17" s="575"/>
      <c r="D17" s="576" t="s">
        <v>710</v>
      </c>
      <c r="E17" s="597">
        <v>46402</v>
      </c>
      <c r="F17" s="578"/>
      <c r="G17" s="536"/>
      <c r="H17" s="536"/>
      <c r="I17" s="33"/>
      <c r="J17" s="33"/>
      <c r="K17" s="33"/>
      <c r="L17" s="33"/>
      <c r="M17" s="33"/>
      <c r="N17" s="33"/>
      <c r="O17" s="33"/>
      <c r="P17" s="33"/>
      <c r="Q17" s="33"/>
      <c r="R17" s="33"/>
      <c r="S17" s="33"/>
      <c r="T17" s="33"/>
      <c r="U17" s="33"/>
      <c r="V17" s="33"/>
      <c r="W17" s="33"/>
      <c r="X17" s="33"/>
      <c r="Y17" s="33"/>
      <c r="Z17" s="33"/>
    </row>
    <row x14ac:dyDescent="0.25" r="18" customHeight="1" ht="15.75">
      <c r="A18" s="543"/>
      <c r="B18" s="552"/>
      <c r="C18" s="553"/>
      <c r="D18" s="553"/>
      <c r="E18" s="553"/>
      <c r="F18" s="554"/>
      <c r="G18" s="536"/>
      <c r="H18" s="536"/>
      <c r="I18" s="33"/>
      <c r="J18" s="33"/>
      <c r="K18" s="33"/>
      <c r="L18" s="33"/>
      <c r="M18" s="33"/>
      <c r="N18" s="33"/>
      <c r="O18" s="33"/>
      <c r="P18" s="33"/>
      <c r="Q18" s="33"/>
      <c r="R18" s="33"/>
      <c r="S18" s="33"/>
      <c r="T18" s="33"/>
      <c r="U18" s="33"/>
      <c r="V18" s="33"/>
      <c r="W18" s="33"/>
      <c r="X18" s="33"/>
      <c r="Y18" s="33"/>
      <c r="Z18" s="33"/>
    </row>
    <row x14ac:dyDescent="0.25" r="19" customHeight="1" ht="15.75">
      <c r="A19" s="598" t="s">
        <v>711</v>
      </c>
      <c r="B19" s="599">
        <f>IF(B17="",1,YEAR(B17))</f>
      </c>
      <c r="C19" s="600">
        <f>B19+1</f>
      </c>
      <c r="D19" s="600">
        <f>C19+1</f>
      </c>
      <c r="E19" s="600">
        <f>D19+1</f>
      </c>
      <c r="F19" s="601">
        <f>E19+1</f>
      </c>
      <c r="G19" s="536"/>
      <c r="H19" s="536"/>
      <c r="I19" s="33"/>
      <c r="J19" s="33"/>
      <c r="K19" s="33"/>
      <c r="L19" s="33"/>
      <c r="M19" s="33"/>
      <c r="N19" s="33"/>
      <c r="O19" s="33"/>
      <c r="P19" s="33"/>
      <c r="Q19" s="33"/>
      <c r="R19" s="33"/>
      <c r="S19" s="33"/>
      <c r="T19" s="33"/>
      <c r="U19" s="33"/>
      <c r="V19" s="33"/>
      <c r="W19" s="33"/>
      <c r="X19" s="33"/>
      <c r="Y19" s="33"/>
      <c r="Z19" s="33"/>
    </row>
    <row x14ac:dyDescent="0.25" r="20" customHeight="1" ht="15.75">
      <c r="A20" s="602" t="s">
        <v>286</v>
      </c>
      <c r="B20" s="603">
        <f>SUM('Components and Materials'!$L:$L)</f>
      </c>
      <c r="C20" s="604">
        <f>B20</f>
      </c>
      <c r="D20" s="604">
        <f>C20</f>
      </c>
      <c r="E20" s="604">
        <f>D20</f>
      </c>
      <c r="F20" s="605">
        <f>E20</f>
      </c>
      <c r="G20" s="536"/>
      <c r="H20" s="536"/>
      <c r="I20" s="33"/>
      <c r="J20" s="33"/>
      <c r="K20" s="33"/>
      <c r="L20" s="33"/>
      <c r="M20" s="33"/>
      <c r="N20" s="33"/>
      <c r="O20" s="33"/>
      <c r="P20" s="33"/>
      <c r="Q20" s="33"/>
      <c r="R20" s="33"/>
      <c r="S20" s="33"/>
      <c r="T20" s="33"/>
      <c r="U20" s="33"/>
      <c r="V20" s="33"/>
      <c r="W20" s="33"/>
      <c r="X20" s="33"/>
      <c r="Y20" s="33"/>
      <c r="Z20" s="33"/>
    </row>
    <row x14ac:dyDescent="0.25" r="21" customHeight="1" ht="15.75">
      <c r="A21" s="606" t="s">
        <v>58</v>
      </c>
      <c r="B21" s="607">
        <f>SUM('Manufacturing ELEC '!$K:$K)</f>
      </c>
      <c r="C21" s="608">
        <f>B21</f>
      </c>
      <c r="D21" s="608">
        <f>C21</f>
      </c>
      <c r="E21" s="608">
        <f>D21</f>
      </c>
      <c r="F21" s="609">
        <f>E21</f>
      </c>
      <c r="G21" s="536"/>
      <c r="H21" s="536"/>
      <c r="I21" s="33"/>
      <c r="J21" s="33"/>
      <c r="K21" s="33"/>
      <c r="L21" s="33"/>
      <c r="M21" s="33"/>
      <c r="N21" s="33"/>
      <c r="O21" s="33"/>
      <c r="P21" s="33"/>
      <c r="Q21" s="33"/>
      <c r="R21" s="33"/>
      <c r="S21" s="33"/>
      <c r="T21" s="33"/>
      <c r="U21" s="33"/>
      <c r="V21" s="33"/>
      <c r="W21" s="33"/>
      <c r="X21" s="33"/>
      <c r="Y21" s="33"/>
      <c r="Z21" s="33"/>
    </row>
    <row x14ac:dyDescent="0.25" r="22" customHeight="1" ht="15.75">
      <c r="A22" s="606" t="s">
        <v>172</v>
      </c>
      <c r="B22" s="607">
        <f>SUM(Packaging!$H:$H)</f>
      </c>
      <c r="C22" s="608">
        <f>B22</f>
      </c>
      <c r="D22" s="608">
        <f>C22</f>
      </c>
      <c r="E22" s="608">
        <f>D22</f>
      </c>
      <c r="F22" s="609">
        <f>E22</f>
      </c>
      <c r="G22" s="536"/>
      <c r="H22" s="536"/>
      <c r="I22" s="33"/>
      <c r="J22" s="33"/>
      <c r="K22" s="33"/>
      <c r="L22" s="33"/>
      <c r="M22" s="33"/>
      <c r="N22" s="33"/>
      <c r="O22" s="33"/>
      <c r="P22" s="33"/>
      <c r="Q22" s="33"/>
      <c r="R22" s="33"/>
      <c r="S22" s="33"/>
      <c r="T22" s="33"/>
      <c r="U22" s="33"/>
      <c r="V22" s="33"/>
      <c r="W22" s="33"/>
      <c r="X22" s="33"/>
      <c r="Y22" s="33"/>
      <c r="Z22" s="33"/>
    </row>
    <row x14ac:dyDescent="0.25" r="23" customHeight="1" ht="15.75">
      <c r="A23" s="606" t="s">
        <v>70</v>
      </c>
      <c r="B23" s="607">
        <f>SUM(Freight!$G:$G)</f>
      </c>
      <c r="C23" s="608">
        <f>SUM(Freight!$G:$G)</f>
      </c>
      <c r="D23" s="608">
        <f>SUM(Freight!$G:$G)</f>
      </c>
      <c r="E23" s="608">
        <f>SUM(Freight!$G:$G)</f>
      </c>
      <c r="F23" s="610">
        <f>SUM(Freight!$G:$G)</f>
      </c>
      <c r="G23" s="536"/>
      <c r="H23" s="536"/>
      <c r="I23" s="33"/>
      <c r="J23" s="33"/>
      <c r="K23" s="33"/>
      <c r="L23" s="33"/>
      <c r="M23" s="33"/>
      <c r="N23" s="33"/>
      <c r="O23" s="33"/>
      <c r="P23" s="33"/>
      <c r="Q23" s="33"/>
      <c r="R23" s="33"/>
      <c r="S23" s="33"/>
      <c r="T23" s="33"/>
      <c r="U23" s="33"/>
      <c r="V23" s="33"/>
      <c r="W23" s="33"/>
      <c r="X23" s="33"/>
      <c r="Y23" s="33"/>
      <c r="Z23" s="33"/>
    </row>
    <row x14ac:dyDescent="0.25" r="24" customHeight="1" ht="15.75">
      <c r="A24" s="611" t="s">
        <v>712</v>
      </c>
      <c r="B24" s="607">
        <f>((B20+B21+B22+B23)*0.1)</f>
      </c>
      <c r="C24" s="608">
        <f>((C20+C21+C22+C23)*0.1)</f>
      </c>
      <c r="D24" s="608">
        <f>((D20+D21+D22+D23)*0.1)</f>
      </c>
      <c r="E24" s="612" t="s">
        <v>713</v>
      </c>
      <c r="F24" s="609">
        <f>((F20+F21+F22+F23)*0.1)</f>
      </c>
      <c r="G24" s="536"/>
      <c r="H24" s="536"/>
      <c r="I24" s="33"/>
      <c r="J24" s="33"/>
      <c r="K24" s="33"/>
      <c r="L24" s="33"/>
      <c r="M24" s="33"/>
      <c r="N24" s="33"/>
      <c r="O24" s="33"/>
      <c r="P24" s="33"/>
      <c r="Q24" s="33"/>
      <c r="R24" s="33"/>
      <c r="S24" s="33"/>
      <c r="T24" s="33"/>
      <c r="U24" s="33"/>
      <c r="V24" s="33"/>
      <c r="W24" s="33"/>
      <c r="X24" s="33"/>
      <c r="Y24" s="33"/>
      <c r="Z24" s="33"/>
    </row>
    <row x14ac:dyDescent="0.25" r="25" customHeight="1" ht="15.75">
      <c r="A25" s="613" t="s">
        <v>714</v>
      </c>
      <c r="B25" s="607">
        <v>0</v>
      </c>
      <c r="C25" s="608">
        <f>(-(B26-$F$50)*C27)</f>
      </c>
      <c r="D25" s="608">
        <f>(-(C26-$F$50)*D27)</f>
      </c>
      <c r="E25" s="608">
        <f>(-(D26-$F$50)*E27)</f>
      </c>
      <c r="F25" s="609">
        <f>(-(E26-$F$50)*F27)</f>
      </c>
      <c r="G25" s="536"/>
      <c r="H25" s="536"/>
      <c r="I25" s="33"/>
      <c r="J25" s="33"/>
      <c r="K25" s="33"/>
      <c r="L25" s="33"/>
      <c r="M25" s="33"/>
      <c r="N25" s="33"/>
      <c r="O25" s="33"/>
      <c r="P25" s="33"/>
      <c r="Q25" s="33"/>
      <c r="R25" s="33"/>
      <c r="S25" s="33"/>
      <c r="T25" s="33"/>
      <c r="U25" s="33"/>
      <c r="V25" s="33"/>
      <c r="W25" s="33"/>
      <c r="X25" s="33"/>
      <c r="Y25" s="33"/>
      <c r="Z25" s="33"/>
    </row>
    <row x14ac:dyDescent="0.25" r="26" customHeight="1" ht="15.75">
      <c r="A26" s="614" t="s">
        <v>715</v>
      </c>
      <c r="B26" s="603">
        <f>ROUND(SUM(B20:B25),4)</f>
      </c>
      <c r="C26" s="604">
        <f>ROUND(SUM(C20:C25,B25),4)</f>
      </c>
      <c r="D26" s="604">
        <f>ROUND(SUM(D20:D25,B25,C25),4)</f>
      </c>
      <c r="E26" s="604">
        <f>ROUND(SUM(E20:E25,B25,C25,D25),4)</f>
      </c>
      <c r="F26" s="605">
        <f>ROUND(SUM(F20:F25,B25,C25,D25,E25),4)</f>
      </c>
      <c r="G26" s="536"/>
      <c r="H26" s="536"/>
      <c r="I26" s="33"/>
      <c r="J26" s="33"/>
      <c r="K26" s="33"/>
      <c r="L26" s="33"/>
      <c r="M26" s="33"/>
      <c r="N26" s="33"/>
      <c r="O26" s="33"/>
      <c r="P26" s="33"/>
      <c r="Q26" s="33"/>
      <c r="R26" s="33"/>
      <c r="S26" s="33"/>
      <c r="T26" s="33"/>
      <c r="U26" s="33"/>
      <c r="V26" s="33"/>
      <c r="W26" s="33"/>
      <c r="X26" s="33"/>
      <c r="Y26" s="33"/>
      <c r="Z26" s="33"/>
    </row>
    <row x14ac:dyDescent="0.25" r="27" customHeight="1" ht="15.75">
      <c r="A27" s="615" t="s">
        <v>716</v>
      </c>
      <c r="B27" s="616">
        <v>0</v>
      </c>
      <c r="C27" s="617">
        <f>IFERROR(VLOOKUP($F$53,'Data Validation'!$AH$3:$AI$10,2,FALSE),0)</f>
      </c>
      <c r="D27" s="617">
        <f>IFERROR(VLOOKUP($F$53,'Data Validation'!$AH$3:$AI$10,2,FALSE),0)</f>
      </c>
      <c r="E27" s="617">
        <f>IFERROR(VLOOKUP($F$53,'Data Validation'!$AH$3:$AI$10,2,FALSE),0)</f>
      </c>
      <c r="F27" s="618">
        <v>0</v>
      </c>
      <c r="G27" s="536"/>
      <c r="H27" s="536"/>
      <c r="I27" s="33"/>
      <c r="J27" s="33"/>
      <c r="K27" s="33"/>
      <c r="L27" s="33"/>
      <c r="M27" s="33"/>
      <c r="N27" s="33"/>
      <c r="O27" s="33"/>
      <c r="P27" s="33"/>
      <c r="Q27" s="33"/>
      <c r="R27" s="33"/>
      <c r="S27" s="33"/>
      <c r="T27" s="33"/>
      <c r="U27" s="33"/>
      <c r="V27" s="33"/>
      <c r="W27" s="33"/>
      <c r="X27" s="33"/>
      <c r="Y27" s="33"/>
      <c r="Z27" s="33"/>
    </row>
    <row x14ac:dyDescent="0.25" r="28" customHeight="1" ht="15.75">
      <c r="A28" s="619" t="s">
        <v>717</v>
      </c>
      <c r="B28" s="620">
        <v>234316</v>
      </c>
      <c r="C28" s="621">
        <v>293355</v>
      </c>
      <c r="D28" s="621">
        <v>318956</v>
      </c>
      <c r="E28" s="621">
        <v>33151</v>
      </c>
      <c r="F28" s="622"/>
      <c r="G28" s="536"/>
      <c r="H28" s="536"/>
      <c r="I28" s="33"/>
      <c r="J28" s="33"/>
      <c r="K28" s="33"/>
      <c r="L28" s="33"/>
      <c r="M28" s="33"/>
      <c r="N28" s="33"/>
      <c r="O28" s="33"/>
      <c r="P28" s="33"/>
      <c r="Q28" s="33"/>
      <c r="R28" s="33"/>
      <c r="S28" s="33"/>
      <c r="T28" s="33"/>
      <c r="U28" s="33"/>
      <c r="V28" s="33"/>
      <c r="W28" s="33"/>
      <c r="X28" s="33"/>
      <c r="Y28" s="33"/>
      <c r="Z28" s="33"/>
    </row>
    <row x14ac:dyDescent="0.25" r="29" customHeight="1" ht="15.75">
      <c r="A29" s="623" t="s">
        <v>718</v>
      </c>
      <c r="B29" s="624"/>
      <c r="C29" s="625"/>
      <c r="D29" s="625"/>
      <c r="E29" s="625"/>
      <c r="F29" s="626"/>
      <c r="G29" s="536"/>
      <c r="H29" s="536"/>
      <c r="I29" s="33"/>
      <c r="J29" s="33"/>
      <c r="K29" s="33"/>
      <c r="L29" s="33"/>
      <c r="M29" s="33"/>
      <c r="N29" s="33"/>
      <c r="O29" s="33"/>
      <c r="P29" s="33"/>
      <c r="Q29" s="33"/>
      <c r="R29" s="33"/>
      <c r="S29" s="33"/>
      <c r="T29" s="33"/>
      <c r="U29" s="33"/>
      <c r="V29" s="33"/>
      <c r="W29" s="33"/>
      <c r="X29" s="33"/>
      <c r="Y29" s="33"/>
      <c r="Z29" s="33"/>
    </row>
    <row x14ac:dyDescent="0.25" r="30" customHeight="1" ht="15.75">
      <c r="A30" s="613" t="s">
        <v>719</v>
      </c>
      <c r="B30" s="627">
        <f>SUM(B28:B29)</f>
      </c>
      <c r="C30" s="628">
        <f>SUM(C28:C29)</f>
      </c>
      <c r="D30" s="628">
        <f>SUM(D28:D29)</f>
      </c>
      <c r="E30" s="628">
        <f>SUM(E28:E29)</f>
      </c>
      <c r="F30" s="629">
        <f>SUM(F28:F29)</f>
      </c>
      <c r="G30" s="536"/>
      <c r="H30" s="536"/>
      <c r="I30" s="33"/>
      <c r="J30" s="33"/>
      <c r="K30" s="33"/>
      <c r="L30" s="33"/>
      <c r="M30" s="33"/>
      <c r="N30" s="33"/>
      <c r="O30" s="33"/>
      <c r="P30" s="33"/>
      <c r="Q30" s="33"/>
      <c r="R30" s="33"/>
      <c r="S30" s="33"/>
      <c r="T30" s="33"/>
      <c r="U30" s="33"/>
      <c r="V30" s="33"/>
      <c r="W30" s="33"/>
      <c r="X30" s="33"/>
      <c r="Y30" s="33"/>
      <c r="Z30" s="33"/>
    </row>
    <row x14ac:dyDescent="0.25" r="31" customHeight="1" ht="15.75">
      <c r="A31" s="613" t="s">
        <v>411</v>
      </c>
      <c r="B31" s="630">
        <f>IF(B26="","",IFERROR(B26*B30,0))</f>
      </c>
      <c r="C31" s="631">
        <f>IF(C26="","",IFERROR(C26*C30,0))</f>
      </c>
      <c r="D31" s="631">
        <f>IF(D26="","",IFERROR(D26*D30,0))</f>
      </c>
      <c r="E31" s="631">
        <f>IF(E26="","",IFERROR(E26*E30,0))</f>
      </c>
      <c r="F31" s="632">
        <f>IF(F26="","",IFERROR(F26*F30,0))</f>
      </c>
      <c r="G31" s="536"/>
      <c r="H31" s="536"/>
      <c r="I31" s="33"/>
      <c r="J31" s="33"/>
      <c r="K31" s="33"/>
      <c r="L31" s="33"/>
      <c r="M31" s="33"/>
      <c r="N31" s="33"/>
      <c r="O31" s="33"/>
      <c r="P31" s="33"/>
      <c r="Q31" s="33"/>
      <c r="R31" s="33"/>
      <c r="S31" s="33"/>
      <c r="T31" s="33"/>
      <c r="U31" s="33"/>
      <c r="V31" s="33"/>
      <c r="W31" s="33"/>
      <c r="X31" s="33"/>
      <c r="Y31" s="33"/>
      <c r="Z31" s="33"/>
    </row>
    <row x14ac:dyDescent="0.25" r="32" customHeight="1" ht="15.75">
      <c r="A32" s="633"/>
      <c r="B32" s="487"/>
      <c r="C32" s="487"/>
      <c r="D32" s="487"/>
      <c r="E32" s="487"/>
      <c r="F32" s="634"/>
      <c r="G32" s="536"/>
      <c r="H32" s="536"/>
      <c r="I32" s="33"/>
      <c r="J32" s="33"/>
      <c r="K32" s="33"/>
      <c r="L32" s="33"/>
      <c r="M32" s="33"/>
      <c r="N32" s="33"/>
      <c r="O32" s="33"/>
      <c r="P32" s="33"/>
      <c r="Q32" s="33"/>
      <c r="R32" s="33"/>
      <c r="S32" s="33"/>
      <c r="T32" s="33"/>
      <c r="U32" s="33"/>
      <c r="V32" s="33"/>
      <c r="W32" s="33"/>
      <c r="X32" s="33"/>
      <c r="Y32" s="33"/>
      <c r="Z32" s="33"/>
    </row>
    <row x14ac:dyDescent="0.25" r="33" customHeight="1" ht="15.75">
      <c r="A33" s="635"/>
      <c r="B33" s="636"/>
      <c r="C33" s="637" t="s">
        <v>720</v>
      </c>
      <c r="D33" s="637"/>
      <c r="E33" s="637"/>
      <c r="F33" s="638"/>
      <c r="G33" s="536"/>
      <c r="H33" s="536"/>
      <c r="I33" s="33"/>
      <c r="J33" s="33"/>
      <c r="K33" s="33"/>
      <c r="L33" s="33"/>
      <c r="M33" s="33"/>
      <c r="N33" s="33"/>
      <c r="O33" s="33"/>
      <c r="P33" s="33"/>
      <c r="Q33" s="33"/>
      <c r="R33" s="33"/>
      <c r="S33" s="33"/>
      <c r="T33" s="33"/>
      <c r="U33" s="33"/>
      <c r="V33" s="33"/>
      <c r="W33" s="33"/>
      <c r="X33" s="33"/>
      <c r="Y33" s="33"/>
      <c r="Z33" s="33"/>
    </row>
    <row x14ac:dyDescent="0.25" r="34" customHeight="1" ht="15.75">
      <c r="A34" s="639" t="s">
        <v>711</v>
      </c>
      <c r="B34" s="599">
        <f>B19</f>
      </c>
      <c r="C34" s="600">
        <f>C19</f>
      </c>
      <c r="D34" s="600">
        <f>D19</f>
      </c>
      <c r="E34" s="600">
        <f>E19</f>
      </c>
      <c r="F34" s="601">
        <f>F19</f>
      </c>
      <c r="G34" s="536"/>
      <c r="H34" s="536"/>
      <c r="I34" s="33"/>
      <c r="J34" s="33"/>
      <c r="K34" s="33"/>
      <c r="L34" s="33"/>
      <c r="M34" s="33"/>
      <c r="N34" s="33"/>
      <c r="O34" s="33"/>
      <c r="P34" s="33"/>
      <c r="Q34" s="33"/>
      <c r="R34" s="33"/>
      <c r="S34" s="33"/>
      <c r="T34" s="33"/>
      <c r="U34" s="33"/>
      <c r="V34" s="33"/>
      <c r="W34" s="33"/>
      <c r="X34" s="33"/>
      <c r="Y34" s="33"/>
      <c r="Z34" s="33"/>
    </row>
    <row x14ac:dyDescent="0.25" r="35" customHeight="1" ht="15.75">
      <c r="A35" s="640" t="s">
        <v>721</v>
      </c>
      <c r="B35" s="641">
        <f>ROUNDUP(B28/((52-WEEKNUM(B17))*5),0)</f>
      </c>
      <c r="C35" s="642">
        <f>ROUNDUP(C28/240,0)</f>
      </c>
      <c r="D35" s="642">
        <f>ROUNDUP(D28/240,0)</f>
      </c>
      <c r="E35" s="642">
        <f>ROUNDUP(E28/240,0)</f>
      </c>
      <c r="F35" s="643">
        <f>ROUNDUP(F28/240,0)</f>
      </c>
      <c r="G35" s="536"/>
      <c r="H35" s="536"/>
      <c r="I35" s="33"/>
      <c r="J35" s="33"/>
      <c r="K35" s="33"/>
      <c r="L35" s="33"/>
      <c r="M35" s="33"/>
      <c r="N35" s="33"/>
      <c r="O35" s="33"/>
      <c r="P35" s="33"/>
      <c r="Q35" s="33"/>
      <c r="R35" s="33"/>
      <c r="S35" s="33"/>
      <c r="T35" s="33"/>
      <c r="U35" s="33"/>
      <c r="V35" s="33"/>
      <c r="W35" s="33"/>
      <c r="X35" s="33"/>
      <c r="Y35" s="33"/>
      <c r="Z35" s="33"/>
    </row>
    <row x14ac:dyDescent="0.25" r="36" customHeight="1" ht="15.75">
      <c r="A36" s="640" t="s">
        <v>722</v>
      </c>
      <c r="B36" s="644">
        <f>ROUNDUP(B29/((52-WEEKNUM(B17))*5),0)</f>
      </c>
      <c r="C36" s="645">
        <f>ROUNDUP(C29/240,0)</f>
      </c>
      <c r="D36" s="645">
        <f>ROUNDUP(D29/240,0)</f>
      </c>
      <c r="E36" s="645">
        <f>ROUNDUP(E29/240,0)</f>
      </c>
      <c r="F36" s="646">
        <f>ROUNDUP(F29/240,0)</f>
      </c>
      <c r="G36" s="536"/>
      <c r="H36" s="536"/>
      <c r="I36" s="33"/>
      <c r="J36" s="33"/>
      <c r="K36" s="33"/>
      <c r="L36" s="33"/>
      <c r="M36" s="33"/>
      <c r="N36" s="33"/>
      <c r="O36" s="33"/>
      <c r="P36" s="33"/>
      <c r="Q36" s="33"/>
      <c r="R36" s="33"/>
      <c r="S36" s="33"/>
      <c r="T36" s="33"/>
      <c r="U36" s="33"/>
      <c r="V36" s="33"/>
      <c r="W36" s="33"/>
      <c r="X36" s="33"/>
      <c r="Y36" s="33"/>
      <c r="Z36" s="33"/>
    </row>
    <row x14ac:dyDescent="0.25" r="37" customHeight="1" ht="15.75">
      <c r="A37" s="640" t="s">
        <v>723</v>
      </c>
      <c r="B37" s="644">
        <f>ROUNDUP(B30/((52-WEEKNUM(B17))*5),0)</f>
      </c>
      <c r="C37" s="645">
        <f>ROUNDUP(C30/240,0)</f>
      </c>
      <c r="D37" s="645">
        <f>ROUNDUP(D30/240,0)</f>
      </c>
      <c r="E37" s="645">
        <f>ROUNDUP(E30/240,0)</f>
      </c>
      <c r="F37" s="646">
        <f>ROUNDUP(F30/240,0)</f>
      </c>
      <c r="G37" s="536"/>
      <c r="H37" s="536"/>
      <c r="I37" s="33"/>
      <c r="J37" s="33"/>
      <c r="K37" s="33"/>
      <c r="L37" s="33"/>
      <c r="M37" s="33"/>
      <c r="N37" s="33"/>
      <c r="O37" s="33"/>
      <c r="P37" s="33"/>
      <c r="Q37" s="33"/>
      <c r="R37" s="33"/>
      <c r="S37" s="33"/>
      <c r="T37" s="33"/>
      <c r="U37" s="33"/>
      <c r="V37" s="33"/>
      <c r="W37" s="33"/>
      <c r="X37" s="33"/>
      <c r="Y37" s="33"/>
      <c r="Z37" s="33"/>
    </row>
    <row x14ac:dyDescent="0.25" r="38" customHeight="1" ht="15.75">
      <c r="A38" s="640" t="s">
        <v>724</v>
      </c>
      <c r="B38" s="644">
        <f>B35*5</f>
      </c>
      <c r="C38" s="645">
        <f>C35*5</f>
      </c>
      <c r="D38" s="645">
        <f>D35*5</f>
      </c>
      <c r="E38" s="645">
        <v>7777848411</v>
      </c>
      <c r="F38" s="646">
        <f>F35*5</f>
      </c>
      <c r="G38" s="536"/>
      <c r="H38" s="536"/>
      <c r="I38" s="33"/>
      <c r="J38" s="33"/>
      <c r="K38" s="33"/>
      <c r="L38" s="33"/>
      <c r="M38" s="33"/>
      <c r="N38" s="33"/>
      <c r="O38" s="33"/>
      <c r="P38" s="33"/>
      <c r="Q38" s="33"/>
      <c r="R38" s="33"/>
      <c r="S38" s="33"/>
      <c r="T38" s="33"/>
      <c r="U38" s="33"/>
      <c r="V38" s="33"/>
      <c r="W38" s="33"/>
      <c r="X38" s="33"/>
      <c r="Y38" s="33"/>
      <c r="Z38" s="33"/>
    </row>
    <row x14ac:dyDescent="0.25" r="39" customHeight="1" ht="15.75">
      <c r="A39" s="640" t="s">
        <v>725</v>
      </c>
      <c r="B39" s="644">
        <f>B36*5</f>
      </c>
      <c r="C39" s="645">
        <f>C36*5</f>
      </c>
      <c r="D39" s="645">
        <f>D36*5</f>
      </c>
      <c r="E39" s="645">
        <f>E36*5</f>
      </c>
      <c r="F39" s="646">
        <f>F36*5</f>
      </c>
      <c r="G39" s="536"/>
      <c r="H39" s="536"/>
      <c r="I39" s="33"/>
      <c r="J39" s="33"/>
      <c r="K39" s="33"/>
      <c r="L39" s="33"/>
      <c r="M39" s="33"/>
      <c r="N39" s="33"/>
      <c r="O39" s="33"/>
      <c r="P39" s="33"/>
      <c r="Q39" s="33"/>
      <c r="R39" s="33"/>
      <c r="S39" s="33"/>
      <c r="T39" s="33"/>
      <c r="U39" s="33"/>
      <c r="V39" s="33"/>
      <c r="W39" s="33"/>
      <c r="X39" s="33"/>
      <c r="Y39" s="33"/>
      <c r="Z39" s="33"/>
    </row>
    <row x14ac:dyDescent="0.25" r="40" customHeight="1" ht="15.75">
      <c r="A40" s="647" t="s">
        <v>726</v>
      </c>
      <c r="B40" s="648">
        <f>B37*5</f>
      </c>
      <c r="C40" s="649">
        <f>C37*5</f>
      </c>
      <c r="D40" s="649">
        <f>D37*5</f>
      </c>
      <c r="E40" s="649">
        <f>E37*5</f>
      </c>
      <c r="F40" s="650">
        <f>F37*5</f>
      </c>
      <c r="G40" s="536"/>
      <c r="H40" s="536"/>
      <c r="I40" s="33"/>
      <c r="J40" s="33"/>
      <c r="K40" s="33"/>
      <c r="L40" s="33"/>
      <c r="M40" s="33"/>
      <c r="N40" s="33"/>
      <c r="O40" s="33"/>
      <c r="P40" s="33"/>
      <c r="Q40" s="33"/>
      <c r="R40" s="33"/>
      <c r="S40" s="33"/>
      <c r="T40" s="33"/>
      <c r="U40" s="33"/>
      <c r="V40" s="33"/>
      <c r="W40" s="33"/>
      <c r="X40" s="33"/>
      <c r="Y40" s="33"/>
      <c r="Z40" s="33"/>
    </row>
    <row x14ac:dyDescent="0.25" r="41" customHeight="1" ht="15.75">
      <c r="A41" s="651" t="s">
        <v>727</v>
      </c>
      <c r="B41" s="652">
        <f>IF($F$52="Domestic",B35*2,IF($F$52="International",B35*20,""))</f>
      </c>
      <c r="C41" s="653" t="s">
        <v>728</v>
      </c>
      <c r="D41" s="654"/>
      <c r="E41" s="655">
        <f>IF(B17="","Missing SOP Date",B17-30)</f>
        <v>25569.229166666668</v>
      </c>
      <c r="F41" s="656"/>
      <c r="G41" s="536"/>
      <c r="H41" s="536"/>
      <c r="I41" s="33"/>
      <c r="J41" s="33"/>
      <c r="K41" s="33"/>
      <c r="L41" s="33"/>
      <c r="M41" s="33"/>
      <c r="N41" s="33"/>
      <c r="O41" s="33"/>
      <c r="P41" s="33"/>
      <c r="Q41" s="33"/>
      <c r="R41" s="33"/>
      <c r="S41" s="33"/>
      <c r="T41" s="33"/>
      <c r="U41" s="33"/>
      <c r="V41" s="33"/>
      <c r="W41" s="33"/>
      <c r="X41" s="33"/>
      <c r="Y41" s="33"/>
      <c r="Z41" s="33"/>
    </row>
    <row x14ac:dyDescent="0.25" r="42" customHeight="1" ht="15.75">
      <c r="A42" s="538"/>
      <c r="B42" s="552"/>
      <c r="C42" s="657"/>
      <c r="D42" s="657"/>
      <c r="E42" s="657"/>
      <c r="F42" s="658"/>
      <c r="G42" s="536"/>
      <c r="H42" s="536"/>
      <c r="I42" s="33"/>
      <c r="J42" s="33"/>
      <c r="K42" s="33"/>
      <c r="L42" s="33"/>
      <c r="M42" s="33"/>
      <c r="N42" s="33"/>
      <c r="O42" s="33"/>
      <c r="P42" s="33"/>
      <c r="Q42" s="33"/>
      <c r="R42" s="33"/>
      <c r="S42" s="33"/>
      <c r="T42" s="33"/>
      <c r="U42" s="33"/>
      <c r="V42" s="33"/>
      <c r="W42" s="33"/>
      <c r="X42" s="33"/>
      <c r="Y42" s="33"/>
      <c r="Z42" s="33"/>
    </row>
    <row x14ac:dyDescent="0.25" r="43" customHeight="1" ht="15.75">
      <c r="A43" s="659"/>
      <c r="B43" s="660"/>
      <c r="C43" s="600" t="s">
        <v>729</v>
      </c>
      <c r="D43" s="600"/>
      <c r="E43" s="600"/>
      <c r="F43" s="661"/>
      <c r="G43" s="536"/>
      <c r="H43" s="536"/>
      <c r="I43" s="33"/>
      <c r="J43" s="33"/>
      <c r="K43" s="33"/>
      <c r="L43" s="33"/>
      <c r="M43" s="33"/>
      <c r="N43" s="33"/>
      <c r="O43" s="33"/>
      <c r="P43" s="33"/>
      <c r="Q43" s="33"/>
      <c r="R43" s="33"/>
      <c r="S43" s="33"/>
      <c r="T43" s="33"/>
      <c r="U43" s="33"/>
      <c r="V43" s="33"/>
      <c r="W43" s="33"/>
      <c r="X43" s="33"/>
      <c r="Y43" s="33"/>
      <c r="Z43" s="33"/>
    </row>
    <row x14ac:dyDescent="0.25" r="44" customHeight="1" ht="15.75">
      <c r="A44" s="662" t="s">
        <v>730</v>
      </c>
      <c r="B44" s="663">
        <f>IF(B28="","",B17-90)</f>
        <v>25569.229166666668</v>
      </c>
      <c r="C44" s="663">
        <f>IF(B44="","",B44+30)</f>
        <v>25569.229166666668</v>
      </c>
      <c r="D44" s="663">
        <f>IF(C44="","",C44+30)</f>
        <v>25569.229166666668</v>
      </c>
      <c r="E44" s="663">
        <f>IF(B17="","",B17)</f>
        <v>25569.229166666668</v>
      </c>
      <c r="F44" s="664">
        <f>IF(B28="","",B17+60)</f>
        <v>25569.229166666668</v>
      </c>
      <c r="G44" s="536"/>
      <c r="H44" s="536"/>
      <c r="I44" s="33"/>
      <c r="J44" s="33"/>
      <c r="K44" s="33"/>
      <c r="L44" s="33"/>
      <c r="M44" s="33"/>
      <c r="N44" s="33"/>
      <c r="O44" s="33"/>
      <c r="P44" s="33"/>
      <c r="Q44" s="33"/>
      <c r="R44" s="33"/>
      <c r="S44" s="33"/>
      <c r="T44" s="33"/>
      <c r="U44" s="33"/>
      <c r="V44" s="33"/>
      <c r="W44" s="33"/>
      <c r="X44" s="33"/>
      <c r="Y44" s="33"/>
      <c r="Z44" s="33"/>
    </row>
    <row x14ac:dyDescent="0.25" r="45" customHeight="1" ht="15.75">
      <c r="A45" s="665" t="s">
        <v>731</v>
      </c>
      <c r="B45" s="642">
        <f>IF(F52="",0,IF(OR(F52="International",F52="International (Molded)"),$C$38,C35))</f>
      </c>
      <c r="C45" s="642">
        <f>IF(F52="",0,IF(OR($F$52="International",$F$52="International (Molded)"), $C$38,$C$35))</f>
      </c>
      <c r="D45" s="642">
        <f>IF(F52="",0,IF(OR($F$52="International",F52="International (Molded)"), $C$38*2,$C$35*2))</f>
      </c>
      <c r="E45" s="642">
        <f>IF(F52="",0,IF(OR($F$52="International",F52="International (Molded)"), $C$38*4,$C$35*2))</f>
      </c>
      <c r="F45" s="643">
        <f>IF(F52="",0,IF(OR($F$52="International",F52="International (Molded)"), $C$38*4,$C$35*2))</f>
      </c>
      <c r="G45" s="536"/>
      <c r="H45" s="536"/>
      <c r="I45" s="33"/>
      <c r="J45" s="33"/>
      <c r="K45" s="33"/>
      <c r="L45" s="33"/>
      <c r="M45" s="33"/>
      <c r="N45" s="33"/>
      <c r="O45" s="33"/>
      <c r="P45" s="33"/>
      <c r="Q45" s="33"/>
      <c r="R45" s="33"/>
      <c r="S45" s="33"/>
      <c r="T45" s="33"/>
      <c r="U45" s="33"/>
      <c r="V45" s="33"/>
      <c r="W45" s="33"/>
      <c r="X45" s="33"/>
      <c r="Y45" s="33"/>
      <c r="Z45" s="33"/>
    </row>
    <row x14ac:dyDescent="0.25" r="46" customHeight="1" ht="15.75">
      <c r="A46" s="665" t="s">
        <v>732</v>
      </c>
      <c r="B46" s="642">
        <f>IF(F52="",0,IF(OR(F52="International",F52="International (Molded)"),$C$39,C36))</f>
      </c>
      <c r="C46" s="642">
        <f>IF(F52="",0,IF(OR($F$52="International",$F$52="International (Molded)"), $C$39,$C$36))</f>
      </c>
      <c r="D46" s="642">
        <f>IF(F52="",0,IF(OR($F$52="International",F52="International (Molded)"), $C$39*2,$C$36*2))</f>
      </c>
      <c r="E46" s="642">
        <f>IF(F52="",0,IF(OR($F$52="International",F52="International (Molded)"), $C$39*4,$C$36*2))</f>
      </c>
      <c r="F46" s="643">
        <f>IF(F52="",0,IF(OR($F$52="International",F52="International (Molded)"), $C$39*4,$C$36*2))</f>
      </c>
      <c r="G46" s="536"/>
      <c r="H46" s="536"/>
      <c r="I46" s="33"/>
      <c r="J46" s="33"/>
      <c r="K46" s="33"/>
      <c r="L46" s="33"/>
      <c r="M46" s="33"/>
      <c r="N46" s="33"/>
      <c r="O46" s="33"/>
      <c r="P46" s="33"/>
      <c r="Q46" s="33"/>
      <c r="R46" s="33"/>
      <c r="S46" s="33"/>
      <c r="T46" s="33"/>
      <c r="U46" s="33"/>
      <c r="V46" s="33"/>
      <c r="W46" s="33"/>
      <c r="X46" s="33"/>
      <c r="Y46" s="33"/>
      <c r="Z46" s="33"/>
    </row>
    <row x14ac:dyDescent="0.25" r="47" customHeight="1" ht="15.75">
      <c r="A47" s="666" t="s">
        <v>733</v>
      </c>
      <c r="B47" s="628">
        <f>IF(F52="",0,IF(OR(F52="International",F52="International (Molded)"),$C$40,C37))</f>
      </c>
      <c r="C47" s="628">
        <f>IF(F52="",0,IF(OR($F$52="International",$F$52="International (Molded)"), $C$40,$C$37))</f>
      </c>
      <c r="D47" s="628">
        <f>IF(F52="",0,IF(OR($F$52="International",F52="International (Molded)"), $C$40*2,$C$37*2))</f>
      </c>
      <c r="E47" s="628">
        <f>IF(F52="",0,IF(OR($F$52="International",F52="International (Molded)"), $C$40*4,$C$37*2))</f>
      </c>
      <c r="F47" s="629">
        <f>IF(F52="",0,IF(OR($F$52="International",F52="International (Molded)"), $C$40*4,$C$37*2))</f>
      </c>
      <c r="G47" s="536"/>
      <c r="H47" s="536"/>
      <c r="I47" s="33"/>
      <c r="J47" s="33"/>
      <c r="K47" s="33"/>
      <c r="L47" s="33"/>
      <c r="M47" s="33"/>
      <c r="N47" s="33"/>
      <c r="O47" s="33"/>
      <c r="P47" s="33"/>
      <c r="Q47" s="33"/>
      <c r="R47" s="33"/>
      <c r="S47" s="33"/>
      <c r="T47" s="33"/>
      <c r="U47" s="33"/>
      <c r="V47" s="33"/>
      <c r="W47" s="33"/>
      <c r="X47" s="33"/>
      <c r="Y47" s="33"/>
      <c r="Z47" s="33"/>
    </row>
    <row x14ac:dyDescent="0.25" r="48" customHeight="1" ht="15.75">
      <c r="A48" s="633"/>
      <c r="B48" s="487"/>
      <c r="C48" s="487"/>
      <c r="D48" s="487"/>
      <c r="E48" s="487"/>
      <c r="F48" s="634"/>
      <c r="G48" s="536"/>
      <c r="H48" s="536"/>
      <c r="I48" s="33"/>
      <c r="J48" s="33"/>
      <c r="K48" s="33"/>
      <c r="L48" s="33"/>
      <c r="M48" s="33"/>
      <c r="N48" s="33"/>
      <c r="O48" s="33"/>
      <c r="P48" s="33"/>
      <c r="Q48" s="33"/>
      <c r="R48" s="33"/>
      <c r="S48" s="33"/>
      <c r="T48" s="33"/>
      <c r="U48" s="33"/>
      <c r="V48" s="33"/>
      <c r="W48" s="33"/>
      <c r="X48" s="33"/>
      <c r="Y48" s="33"/>
      <c r="Z48" s="33"/>
    </row>
    <row x14ac:dyDescent="0.25" r="49" customHeight="1" ht="15.75">
      <c r="A49" s="667" t="s">
        <v>734</v>
      </c>
      <c r="B49" s="668">
        <f>SUM('Tooling Cost Detail'!H:H)</f>
      </c>
      <c r="C49" s="553"/>
      <c r="D49" s="669" t="s">
        <v>735</v>
      </c>
      <c r="E49" s="670"/>
      <c r="F49" s="671"/>
      <c r="G49" s="536"/>
      <c r="H49" s="536"/>
      <c r="I49" s="33"/>
      <c r="J49" s="33"/>
      <c r="K49" s="33"/>
      <c r="L49" s="33"/>
      <c r="M49" s="33"/>
      <c r="N49" s="33"/>
      <c r="O49" s="33"/>
      <c r="P49" s="33"/>
      <c r="Q49" s="33"/>
      <c r="R49" s="33"/>
      <c r="S49" s="33"/>
      <c r="T49" s="33"/>
      <c r="U49" s="33"/>
      <c r="V49" s="33"/>
      <c r="W49" s="33"/>
      <c r="X49" s="33"/>
      <c r="Y49" s="33"/>
      <c r="Z49" s="33"/>
    </row>
    <row x14ac:dyDescent="0.25" r="50" customHeight="1" ht="15.75">
      <c r="A50" s="543"/>
      <c r="B50" s="552"/>
      <c r="C50" s="553"/>
      <c r="D50" s="672" t="s">
        <v>736</v>
      </c>
      <c r="E50" s="673"/>
      <c r="F50" s="674">
        <f>SUMIF('Components and Materials'!F:F,"LED",'Components and Materials'!L:L)</f>
      </c>
      <c r="G50" s="536"/>
      <c r="H50" s="536"/>
      <c r="I50" s="33"/>
      <c r="J50" s="33"/>
      <c r="K50" s="33"/>
      <c r="L50" s="33"/>
      <c r="M50" s="33"/>
      <c r="N50" s="33"/>
      <c r="O50" s="33"/>
      <c r="P50" s="33"/>
      <c r="Q50" s="33"/>
      <c r="R50" s="33"/>
      <c r="S50" s="33"/>
      <c r="T50" s="33"/>
      <c r="U50" s="33"/>
      <c r="V50" s="33"/>
      <c r="W50" s="33"/>
      <c r="X50" s="33"/>
      <c r="Y50" s="33"/>
      <c r="Z50" s="33"/>
    </row>
    <row x14ac:dyDescent="0.25" r="51" customHeight="1" ht="15.75">
      <c r="A51" s="543"/>
      <c r="B51" s="552"/>
      <c r="C51" s="553"/>
      <c r="D51" s="672" t="s">
        <v>737</v>
      </c>
      <c r="E51" s="673"/>
      <c r="F51" s="671">
        <v>2024</v>
      </c>
      <c r="G51" s="536"/>
      <c r="H51" s="536"/>
      <c r="I51" s="33"/>
      <c r="J51" s="33"/>
      <c r="K51" s="33"/>
      <c r="L51" s="33"/>
      <c r="M51" s="33"/>
      <c r="N51" s="33"/>
      <c r="O51" s="33"/>
      <c r="P51" s="33"/>
      <c r="Q51" s="33"/>
      <c r="R51" s="33"/>
      <c r="S51" s="33"/>
      <c r="T51" s="33"/>
      <c r="U51" s="33"/>
      <c r="V51" s="33"/>
      <c r="W51" s="33"/>
      <c r="X51" s="33"/>
      <c r="Y51" s="33"/>
      <c r="Z51" s="33"/>
    </row>
    <row x14ac:dyDescent="0.25" r="52" customHeight="1" ht="15.75">
      <c r="A52" s="675" t="s">
        <v>738</v>
      </c>
      <c r="B52" s="668">
        <f>SUM(B49,B31:F31)</f>
      </c>
      <c r="C52" s="676"/>
      <c r="D52" s="669" t="s">
        <v>739</v>
      </c>
      <c r="E52" s="670"/>
      <c r="F52" s="671" t="s">
        <v>75</v>
      </c>
      <c r="G52" s="536"/>
      <c r="H52" s="536"/>
      <c r="I52" s="33"/>
      <c r="J52" s="33"/>
      <c r="K52" s="33"/>
      <c r="L52" s="33"/>
      <c r="M52" s="33"/>
      <c r="N52" s="33"/>
      <c r="O52" s="33"/>
      <c r="P52" s="33"/>
      <c r="Q52" s="33"/>
      <c r="R52" s="33"/>
      <c r="S52" s="33"/>
      <c r="T52" s="33"/>
      <c r="U52" s="33"/>
      <c r="V52" s="33"/>
      <c r="W52" s="33"/>
      <c r="X52" s="33"/>
      <c r="Y52" s="33"/>
      <c r="Z52" s="33"/>
    </row>
    <row x14ac:dyDescent="0.25" r="53" customHeight="1" ht="15.75">
      <c r="A53" s="543"/>
      <c r="B53" s="552"/>
      <c r="C53" s="676"/>
      <c r="D53" s="677" t="s">
        <v>740</v>
      </c>
      <c r="E53" s="678"/>
      <c r="F53" s="679" t="s">
        <v>110</v>
      </c>
      <c r="G53" s="536"/>
      <c r="H53" s="536"/>
      <c r="I53" s="33"/>
      <c r="J53" s="33"/>
      <c r="K53" s="33"/>
      <c r="L53" s="33"/>
      <c r="M53" s="33"/>
      <c r="N53" s="33"/>
      <c r="O53" s="33"/>
      <c r="P53" s="33"/>
      <c r="Q53" s="33"/>
      <c r="R53" s="33"/>
      <c r="S53" s="33"/>
      <c r="T53" s="33"/>
      <c r="U53" s="33"/>
      <c r="V53" s="33"/>
      <c r="W53" s="33"/>
      <c r="X53" s="33"/>
      <c r="Y53" s="33"/>
      <c r="Z53" s="33"/>
    </row>
    <row x14ac:dyDescent="0.25" r="54" customHeight="1" ht="15.75">
      <c r="A54" s="659" t="s">
        <v>741</v>
      </c>
      <c r="B54" s="680" t="s">
        <v>192</v>
      </c>
      <c r="C54" s="553"/>
      <c r="D54" s="681" t="s">
        <v>742</v>
      </c>
      <c r="E54" s="682"/>
      <c r="F54" s="683"/>
      <c r="G54" s="536"/>
      <c r="H54" s="536"/>
      <c r="I54" s="33"/>
      <c r="J54" s="33"/>
      <c r="K54" s="33"/>
      <c r="L54" s="33"/>
      <c r="M54" s="33"/>
      <c r="N54" s="33"/>
      <c r="O54" s="33"/>
      <c r="P54" s="33"/>
      <c r="Q54" s="33"/>
      <c r="R54" s="33"/>
      <c r="S54" s="33"/>
      <c r="T54" s="33"/>
      <c r="U54" s="33"/>
      <c r="V54" s="33"/>
      <c r="W54" s="33"/>
      <c r="X54" s="33"/>
      <c r="Y54" s="33"/>
      <c r="Z54" s="33"/>
    </row>
    <row x14ac:dyDescent="0.25" r="55" customHeight="1" ht="15.75">
      <c r="A55" s="684" t="s">
        <v>392</v>
      </c>
      <c r="B55" s="685">
        <f>IF(SUM(C56:C62)=0,"Complete","Incomplete")</f>
      </c>
      <c r="C55" s="686">
        <f>IF(B55="Incomplete",1,0)</f>
      </c>
      <c r="D55" s="553"/>
      <c r="E55" s="553"/>
      <c r="F55" s="554"/>
      <c r="G55" s="536"/>
      <c r="H55" s="536"/>
      <c r="I55" s="33"/>
      <c r="J55" s="33"/>
      <c r="K55" s="33"/>
      <c r="L55" s="33"/>
      <c r="M55" s="33"/>
      <c r="N55" s="33"/>
      <c r="O55" s="33"/>
      <c r="P55" s="33"/>
      <c r="Q55" s="33"/>
      <c r="R55" s="33"/>
      <c r="S55" s="33"/>
      <c r="T55" s="33"/>
      <c r="U55" s="33"/>
      <c r="V55" s="33"/>
      <c r="W55" s="33"/>
      <c r="X55" s="33"/>
      <c r="Y55" s="33"/>
      <c r="Z55" s="33"/>
    </row>
    <row x14ac:dyDescent="0.25" r="56" customHeight="1" ht="15.75">
      <c r="A56" s="684" t="s">
        <v>286</v>
      </c>
      <c r="B56" s="685">
        <f>IF('Components and Materials'!$N$1="","Incomplete",'Components and Materials'!$N$1)</f>
      </c>
      <c r="C56" s="686">
        <f>IF(B56="Incomplete",1,0)</f>
      </c>
      <c r="D56" s="677" t="s">
        <v>743</v>
      </c>
      <c r="E56" s="678"/>
      <c r="F56" s="687"/>
      <c r="G56" s="536"/>
      <c r="H56" s="536"/>
      <c r="I56" s="33"/>
      <c r="J56" s="33"/>
      <c r="K56" s="33"/>
      <c r="L56" s="33"/>
      <c r="M56" s="33"/>
      <c r="N56" s="33"/>
      <c r="O56" s="33"/>
      <c r="P56" s="33"/>
      <c r="Q56" s="33"/>
      <c r="R56" s="33"/>
      <c r="S56" s="33"/>
      <c r="T56" s="33"/>
      <c r="U56" s="33"/>
      <c r="V56" s="33"/>
      <c r="W56" s="33"/>
      <c r="X56" s="33"/>
      <c r="Y56" s="33"/>
      <c r="Z56" s="33"/>
    </row>
    <row x14ac:dyDescent="0.25" r="57" customHeight="1" ht="15.75">
      <c r="A57" s="665" t="s">
        <v>58</v>
      </c>
      <c r="B57" s="685">
        <f>IF('Manufacturing ELEC '!$K$1="","Incomplete",'Manufacturing ELEC '!$K$1)</f>
      </c>
      <c r="C57" s="686">
        <f>IF(B57="Incomplete",1,0)</f>
      </c>
      <c r="D57" s="677" t="s">
        <v>744</v>
      </c>
      <c r="E57" s="678"/>
      <c r="F57" s="687"/>
      <c r="G57" s="536"/>
      <c r="H57" s="536"/>
      <c r="I57" s="33"/>
      <c r="J57" s="33"/>
      <c r="K57" s="33"/>
      <c r="L57" s="33"/>
      <c r="M57" s="33"/>
      <c r="N57" s="33"/>
      <c r="O57" s="33"/>
      <c r="P57" s="33"/>
      <c r="Q57" s="33"/>
      <c r="R57" s="33"/>
      <c r="S57" s="33"/>
      <c r="T57" s="33"/>
      <c r="U57" s="33"/>
      <c r="V57" s="33"/>
      <c r="W57" s="33"/>
      <c r="X57" s="33"/>
      <c r="Y57" s="33"/>
      <c r="Z57" s="33"/>
    </row>
    <row x14ac:dyDescent="0.25" r="58" customHeight="1" ht="15.75">
      <c r="A58" s="665" t="s">
        <v>287</v>
      </c>
      <c r="B58" s="685">
        <f>IF('Tooling Cost Detail'!$J$1="","Incomplete",'Tooling Cost Detail'!$J$1)</f>
      </c>
      <c r="C58" s="686">
        <f>IF(B58="Incomplete",1,0)</f>
      </c>
      <c r="D58" s="677" t="s">
        <v>745</v>
      </c>
      <c r="E58" s="678"/>
      <c r="F58" s="687"/>
      <c r="G58" s="536"/>
      <c r="H58" s="536"/>
      <c r="I58" s="33"/>
      <c r="J58" s="33"/>
      <c r="K58" s="33"/>
      <c r="L58" s="33"/>
      <c r="M58" s="33"/>
      <c r="N58" s="33"/>
      <c r="O58" s="33"/>
      <c r="P58" s="33"/>
      <c r="Q58" s="33"/>
      <c r="R58" s="33"/>
      <c r="S58" s="33"/>
      <c r="T58" s="33"/>
      <c r="U58" s="33"/>
      <c r="V58" s="33"/>
      <c r="W58" s="33"/>
      <c r="X58" s="33"/>
      <c r="Y58" s="33"/>
      <c r="Z58" s="33"/>
    </row>
    <row x14ac:dyDescent="0.25" r="59" customHeight="1" ht="15.75">
      <c r="A59" s="665" t="s">
        <v>398</v>
      </c>
      <c r="B59" s="685">
        <f>IF('PCB Details'!$AD$1="","Incomplete",'PCB Details'!$AD$1)</f>
      </c>
      <c r="C59" s="686">
        <f>IF(B59="Incomplete",1,0)</f>
      </c>
      <c r="D59" s="553"/>
      <c r="E59" s="553"/>
      <c r="F59" s="554"/>
      <c r="G59" s="536"/>
      <c r="H59" s="536"/>
      <c r="I59" s="33"/>
      <c r="J59" s="33"/>
      <c r="K59" s="33"/>
      <c r="L59" s="33"/>
      <c r="M59" s="33"/>
      <c r="N59" s="33"/>
      <c r="O59" s="33"/>
      <c r="P59" s="33"/>
      <c r="Q59" s="33"/>
      <c r="R59" s="33"/>
      <c r="S59" s="33"/>
      <c r="T59" s="33"/>
      <c r="U59" s="33"/>
      <c r="V59" s="33"/>
      <c r="W59" s="33"/>
      <c r="X59" s="33"/>
      <c r="Y59" s="33"/>
      <c r="Z59" s="33"/>
    </row>
    <row x14ac:dyDescent="0.25" r="60" customHeight="1" ht="15.75">
      <c r="A60" s="665" t="s">
        <v>172</v>
      </c>
      <c r="B60" s="685">
        <f>IF(Packaging!$I$1="","Incomplete",Packaging!$I$1)</f>
      </c>
      <c r="C60" s="686">
        <f>IF(B60="Incomplete",1,0)</f>
      </c>
      <c r="D60" s="688" t="s">
        <v>746</v>
      </c>
      <c r="E60" s="689"/>
      <c r="F60" s="690"/>
      <c r="G60" s="536"/>
      <c r="H60" s="536"/>
      <c r="I60" s="33"/>
      <c r="J60" s="33"/>
      <c r="K60" s="33"/>
      <c r="L60" s="33"/>
      <c r="M60" s="33"/>
      <c r="N60" s="33"/>
      <c r="O60" s="33"/>
      <c r="P60" s="33"/>
      <c r="Q60" s="33"/>
      <c r="R60" s="33"/>
      <c r="S60" s="33"/>
      <c r="T60" s="33"/>
      <c r="U60" s="33"/>
      <c r="V60" s="33"/>
      <c r="W60" s="33"/>
      <c r="X60" s="33"/>
      <c r="Y60" s="33"/>
      <c r="Z60" s="33"/>
    </row>
    <row x14ac:dyDescent="0.25" r="61" customHeight="1" ht="15.75">
      <c r="A61" s="691" t="s">
        <v>70</v>
      </c>
      <c r="B61" s="685">
        <f>IF(Freight!$G$1="","Incomplete",Freight!$G$1)</f>
      </c>
      <c r="C61" s="686">
        <f>IF(B61="Incomplete",1,0)</f>
      </c>
      <c r="D61" s="692"/>
      <c r="E61" s="693"/>
      <c r="F61" s="694"/>
      <c r="G61" s="536"/>
      <c r="H61" s="536"/>
      <c r="I61" s="33"/>
      <c r="J61" s="33"/>
      <c r="K61" s="33"/>
      <c r="L61" s="33"/>
      <c r="M61" s="33"/>
      <c r="N61" s="33"/>
      <c r="O61" s="33"/>
      <c r="P61" s="33"/>
      <c r="Q61" s="33"/>
      <c r="R61" s="33"/>
      <c r="S61" s="33"/>
      <c r="T61" s="33"/>
      <c r="U61" s="33"/>
      <c r="V61" s="33"/>
      <c r="W61" s="33"/>
      <c r="X61" s="33"/>
      <c r="Y61" s="33"/>
      <c r="Z61" s="33"/>
    </row>
    <row x14ac:dyDescent="0.25" r="62" customHeight="1" ht="15.75">
      <c r="A62" s="666" t="s">
        <v>747</v>
      </c>
      <c r="B62" s="695">
        <f>IF('Terms and Conditions'!$B$1="","Incomplete",'Terms and Conditions'!$B$1)</f>
      </c>
      <c r="C62" s="686">
        <f>IF(B62="Incomplete",1,0)</f>
      </c>
      <c r="D62" s="696"/>
      <c r="E62" s="697"/>
      <c r="F62" s="698"/>
      <c r="G62" s="536"/>
      <c r="H62" s="536"/>
      <c r="I62" s="33"/>
      <c r="J62" s="33"/>
      <c r="K62" s="33"/>
      <c r="L62" s="33"/>
      <c r="M62" s="33"/>
      <c r="N62" s="33"/>
      <c r="O62" s="33"/>
      <c r="P62" s="33"/>
      <c r="Q62" s="33"/>
      <c r="R62" s="33"/>
      <c r="S62" s="33"/>
      <c r="T62" s="33"/>
      <c r="U62" s="33"/>
      <c r="V62" s="33"/>
      <c r="W62" s="33"/>
      <c r="X62" s="33"/>
      <c r="Y62" s="33"/>
      <c r="Z62" s="33"/>
    </row>
    <row x14ac:dyDescent="0.25" r="63" customHeight="1" ht="15.75">
      <c r="A63" s="699"/>
      <c r="B63" s="700"/>
      <c r="C63" s="701"/>
      <c r="D63" s="702"/>
      <c r="E63" s="702"/>
      <c r="F63" s="703"/>
      <c r="G63" s="536"/>
      <c r="H63" s="536"/>
      <c r="I63" s="33"/>
      <c r="J63" s="33"/>
      <c r="K63" s="33"/>
      <c r="L63" s="33"/>
      <c r="M63" s="33"/>
      <c r="N63" s="33"/>
      <c r="O63" s="33"/>
      <c r="P63" s="33"/>
      <c r="Q63" s="33"/>
      <c r="R63" s="33"/>
      <c r="S63" s="33"/>
      <c r="T63" s="33"/>
      <c r="U63" s="33"/>
      <c r="V63" s="33"/>
      <c r="W63" s="33"/>
      <c r="X63" s="33"/>
      <c r="Y63" s="33"/>
      <c r="Z63" s="33"/>
    </row>
    <row x14ac:dyDescent="0.25" r="64" customHeight="1" ht="15.75">
      <c r="A64" s="33"/>
      <c r="B64" s="552"/>
      <c r="C64" s="553"/>
      <c r="D64" s="487"/>
      <c r="E64" s="553"/>
      <c r="F64" s="485"/>
      <c r="G64" s="33"/>
      <c r="H64" s="33"/>
      <c r="I64" s="33"/>
      <c r="J64" s="33"/>
      <c r="K64" s="33"/>
      <c r="L64" s="33"/>
      <c r="M64" s="33"/>
      <c r="N64" s="33"/>
      <c r="O64" s="33"/>
      <c r="P64" s="33"/>
      <c r="Q64" s="33"/>
      <c r="R64" s="33"/>
      <c r="S64" s="33"/>
      <c r="T64" s="33"/>
      <c r="U64" s="33"/>
      <c r="V64" s="33"/>
      <c r="W64" s="33"/>
      <c r="X64" s="33"/>
      <c r="Y64" s="33"/>
      <c r="Z64" s="33"/>
    </row>
    <row x14ac:dyDescent="0.25" r="65" customHeight="1" ht="15.75">
      <c r="A65" s="33" t="s">
        <v>748</v>
      </c>
      <c r="B65" s="552"/>
      <c r="C65" s="553"/>
      <c r="D65" s="553"/>
      <c r="E65" s="553"/>
      <c r="F65" s="704"/>
      <c r="G65" s="33"/>
      <c r="H65" s="33"/>
      <c r="I65" s="33"/>
      <c r="J65" s="33"/>
      <c r="K65" s="33"/>
      <c r="L65" s="33"/>
      <c r="M65" s="33"/>
      <c r="N65" s="33"/>
      <c r="O65" s="33"/>
      <c r="P65" s="33"/>
      <c r="Q65" s="33"/>
      <c r="R65" s="33"/>
      <c r="S65" s="33"/>
      <c r="T65" s="33"/>
      <c r="U65" s="33"/>
      <c r="V65" s="33"/>
      <c r="W65" s="33"/>
      <c r="X65" s="33"/>
      <c r="Y65" s="33"/>
      <c r="Z65" s="33"/>
    </row>
    <row x14ac:dyDescent="0.25" r="66" customHeight="1" ht="15.75">
      <c r="A66" s="33"/>
      <c r="B66" s="552"/>
      <c r="C66" s="553"/>
      <c r="D66" s="553"/>
      <c r="E66" s="553"/>
      <c r="F66" s="485"/>
      <c r="G66" s="33"/>
      <c r="H66" s="33"/>
      <c r="I66" s="33"/>
      <c r="J66" s="33"/>
      <c r="K66" s="33"/>
      <c r="L66" s="33"/>
      <c r="M66" s="33"/>
      <c r="N66" s="33"/>
      <c r="O66" s="33"/>
      <c r="P66" s="33"/>
      <c r="Q66" s="33"/>
      <c r="R66" s="33"/>
      <c r="S66" s="33"/>
      <c r="T66" s="33"/>
      <c r="U66" s="33"/>
      <c r="V66" s="33"/>
      <c r="W66" s="33"/>
      <c r="X66" s="33"/>
      <c r="Y66" s="33"/>
      <c r="Z66" s="33"/>
    </row>
    <row x14ac:dyDescent="0.25" r="67" customHeight="1" ht="15.75">
      <c r="A67" s="33"/>
      <c r="B67" s="552"/>
      <c r="C67" s="553"/>
      <c r="D67" s="553"/>
      <c r="E67" s="553"/>
      <c r="F67" s="485"/>
      <c r="G67" s="33"/>
      <c r="H67" s="33"/>
      <c r="I67" s="33"/>
      <c r="J67" s="33"/>
      <c r="K67" s="33"/>
      <c r="L67" s="33"/>
      <c r="M67" s="33"/>
      <c r="N67" s="33"/>
      <c r="O67" s="33"/>
      <c r="P67" s="33"/>
      <c r="Q67" s="33"/>
      <c r="R67" s="33"/>
      <c r="S67" s="33"/>
      <c r="T67" s="33"/>
      <c r="U67" s="33"/>
      <c r="V67" s="33"/>
      <c r="W67" s="33"/>
      <c r="X67" s="33"/>
      <c r="Y67" s="33"/>
      <c r="Z67" s="33"/>
    </row>
    <row x14ac:dyDescent="0.25" r="68" customHeight="1" ht="15.75">
      <c r="A68" s="33"/>
      <c r="B68" s="552"/>
      <c r="C68" s="553"/>
      <c r="D68" s="553"/>
      <c r="E68" s="553"/>
      <c r="F68" s="485"/>
      <c r="G68" s="33"/>
      <c r="H68" s="33"/>
      <c r="I68" s="33"/>
      <c r="J68" s="33"/>
      <c r="K68" s="33"/>
      <c r="L68" s="33"/>
      <c r="M68" s="33"/>
      <c r="N68" s="33"/>
      <c r="O68" s="33"/>
      <c r="P68" s="33"/>
      <c r="Q68" s="33"/>
      <c r="R68" s="33"/>
      <c r="S68" s="33"/>
      <c r="T68" s="33"/>
      <c r="U68" s="33"/>
      <c r="V68" s="33"/>
      <c r="W68" s="33"/>
      <c r="X68" s="33"/>
      <c r="Y68" s="33"/>
      <c r="Z68" s="33"/>
    </row>
    <row x14ac:dyDescent="0.25" r="69" customHeight="1" ht="15.75">
      <c r="A69" s="33"/>
      <c r="B69" s="552"/>
      <c r="C69" s="553"/>
      <c r="D69" s="553"/>
      <c r="E69" s="553"/>
      <c r="F69" s="485"/>
      <c r="G69" s="33"/>
      <c r="H69" s="33"/>
      <c r="I69" s="33"/>
      <c r="J69" s="33"/>
      <c r="K69" s="33"/>
      <c r="L69" s="33"/>
      <c r="M69" s="33"/>
      <c r="N69" s="33"/>
      <c r="O69" s="33"/>
      <c r="P69" s="33"/>
      <c r="Q69" s="33"/>
      <c r="R69" s="33"/>
      <c r="S69" s="33"/>
      <c r="T69" s="33"/>
      <c r="U69" s="33"/>
      <c r="V69" s="33"/>
      <c r="W69" s="33"/>
      <c r="X69" s="33"/>
      <c r="Y69" s="33"/>
      <c r="Z69" s="33"/>
    </row>
    <row x14ac:dyDescent="0.25" r="70" customHeight="1" ht="15.75">
      <c r="A70" s="33"/>
      <c r="B70" s="552"/>
      <c r="C70" s="553"/>
      <c r="D70" s="553"/>
      <c r="E70" s="553"/>
      <c r="F70" s="485"/>
      <c r="G70" s="33"/>
      <c r="H70" s="33"/>
      <c r="I70" s="33"/>
      <c r="J70" s="33"/>
      <c r="K70" s="33"/>
      <c r="L70" s="33"/>
      <c r="M70" s="33"/>
      <c r="N70" s="33"/>
      <c r="O70" s="33"/>
      <c r="P70" s="33"/>
      <c r="Q70" s="33"/>
      <c r="R70" s="33"/>
      <c r="S70" s="33"/>
      <c r="T70" s="33"/>
      <c r="U70" s="33"/>
      <c r="V70" s="33"/>
      <c r="W70" s="33"/>
      <c r="X70" s="33"/>
      <c r="Y70" s="33"/>
      <c r="Z70" s="33"/>
    </row>
    <row x14ac:dyDescent="0.25" r="71" customHeight="1" ht="15.75">
      <c r="A71" s="33"/>
      <c r="B71" s="552"/>
      <c r="C71" s="553"/>
      <c r="D71" s="553"/>
      <c r="E71" s="553"/>
      <c r="F71" s="485"/>
      <c r="G71" s="33"/>
      <c r="H71" s="33"/>
      <c r="I71" s="33"/>
      <c r="J71" s="33"/>
      <c r="K71" s="33"/>
      <c r="L71" s="33"/>
      <c r="M71" s="33"/>
      <c r="N71" s="33"/>
      <c r="O71" s="33"/>
      <c r="P71" s="33"/>
      <c r="Q71" s="33"/>
      <c r="R71" s="33"/>
      <c r="S71" s="33"/>
      <c r="T71" s="33"/>
      <c r="U71" s="33"/>
      <c r="V71" s="33"/>
      <c r="W71" s="33"/>
      <c r="X71" s="33"/>
      <c r="Y71" s="33"/>
      <c r="Z71" s="33"/>
    </row>
    <row x14ac:dyDescent="0.25" r="72" customHeight="1" ht="15.75">
      <c r="A72" s="33"/>
      <c r="B72" s="552"/>
      <c r="C72" s="553"/>
      <c r="D72" s="553"/>
      <c r="E72" s="553"/>
      <c r="F72" s="485"/>
      <c r="G72" s="33"/>
      <c r="H72" s="33"/>
      <c r="I72" s="33"/>
      <c r="J72" s="33"/>
      <c r="K72" s="33"/>
      <c r="L72" s="33"/>
      <c r="M72" s="33"/>
      <c r="N72" s="33"/>
      <c r="O72" s="33"/>
      <c r="P72" s="33"/>
      <c r="Q72" s="33"/>
      <c r="R72" s="33"/>
      <c r="S72" s="33"/>
      <c r="T72" s="33"/>
      <c r="U72" s="33"/>
      <c r="V72" s="33"/>
      <c r="W72" s="33"/>
      <c r="X72" s="33"/>
      <c r="Y72" s="33"/>
      <c r="Z72" s="33"/>
    </row>
    <row x14ac:dyDescent="0.25" r="73" customHeight="1" ht="15.75">
      <c r="A73" s="33"/>
      <c r="B73" s="552"/>
      <c r="C73" s="553"/>
      <c r="D73" s="553"/>
      <c r="E73" s="553"/>
      <c r="F73" s="485"/>
      <c r="G73" s="33"/>
      <c r="H73" s="33"/>
      <c r="I73" s="33"/>
      <c r="J73" s="33"/>
      <c r="K73" s="33"/>
      <c r="L73" s="33"/>
      <c r="M73" s="33"/>
      <c r="N73" s="33"/>
      <c r="O73" s="33"/>
      <c r="P73" s="33"/>
      <c r="Q73" s="33"/>
      <c r="R73" s="33"/>
      <c r="S73" s="33"/>
      <c r="T73" s="33"/>
      <c r="U73" s="33"/>
      <c r="V73" s="33"/>
      <c r="W73" s="33"/>
      <c r="X73" s="33"/>
      <c r="Y73" s="33"/>
      <c r="Z73" s="33"/>
    </row>
    <row x14ac:dyDescent="0.25" r="74" customHeight="1" ht="15.75">
      <c r="A74" s="33"/>
      <c r="B74" s="552"/>
      <c r="C74" s="553"/>
      <c r="D74" s="553"/>
      <c r="E74" s="553"/>
      <c r="F74" s="485"/>
      <c r="G74" s="33"/>
      <c r="H74" s="33"/>
      <c r="I74" s="33"/>
      <c r="J74" s="33"/>
      <c r="K74" s="33"/>
      <c r="L74" s="33"/>
      <c r="M74" s="33"/>
      <c r="N74" s="33"/>
      <c r="O74" s="33"/>
      <c r="P74" s="33"/>
      <c r="Q74" s="33"/>
      <c r="R74" s="33"/>
      <c r="S74" s="33"/>
      <c r="T74" s="33"/>
      <c r="U74" s="33"/>
      <c r="V74" s="33"/>
      <c r="W74" s="33"/>
      <c r="X74" s="33"/>
      <c r="Y74" s="33"/>
      <c r="Z74" s="33"/>
    </row>
    <row x14ac:dyDescent="0.25" r="75" customHeight="1" ht="15.75">
      <c r="A75" s="33"/>
      <c r="B75" s="552"/>
      <c r="C75" s="553"/>
      <c r="D75" s="553"/>
      <c r="E75" s="553"/>
      <c r="F75" s="485"/>
      <c r="G75" s="33"/>
      <c r="H75" s="33"/>
      <c r="I75" s="33"/>
      <c r="J75" s="33"/>
      <c r="K75" s="33"/>
      <c r="L75" s="33"/>
      <c r="M75" s="33"/>
      <c r="N75" s="33"/>
      <c r="O75" s="33"/>
      <c r="P75" s="33"/>
      <c r="Q75" s="33"/>
      <c r="R75" s="33"/>
      <c r="S75" s="33"/>
      <c r="T75" s="33"/>
      <c r="U75" s="33"/>
      <c r="V75" s="33"/>
      <c r="W75" s="33"/>
      <c r="X75" s="33"/>
      <c r="Y75" s="33"/>
      <c r="Z75" s="33"/>
    </row>
    <row x14ac:dyDescent="0.25" r="76" customHeight="1" ht="15.75">
      <c r="A76" s="33"/>
      <c r="B76" s="552"/>
      <c r="C76" s="553"/>
      <c r="D76" s="553"/>
      <c r="E76" s="553"/>
      <c r="F76" s="485"/>
      <c r="G76" s="33"/>
      <c r="H76" s="33"/>
      <c r="I76" s="33"/>
      <c r="J76" s="33"/>
      <c r="K76" s="33"/>
      <c r="L76" s="33"/>
      <c r="M76" s="33"/>
      <c r="N76" s="33"/>
      <c r="O76" s="33"/>
      <c r="P76" s="33"/>
      <c r="Q76" s="33"/>
      <c r="R76" s="33"/>
      <c r="S76" s="33"/>
      <c r="T76" s="33"/>
      <c r="U76" s="33"/>
      <c r="V76" s="33"/>
      <c r="W76" s="33"/>
      <c r="X76" s="33"/>
      <c r="Y76" s="33"/>
      <c r="Z76" s="33"/>
    </row>
    <row x14ac:dyDescent="0.25" r="77" customHeight="1" ht="15.75">
      <c r="A77" s="33"/>
      <c r="B77" s="552"/>
      <c r="C77" s="553"/>
      <c r="D77" s="553"/>
      <c r="E77" s="553"/>
      <c r="F77" s="485"/>
      <c r="G77" s="33"/>
      <c r="H77" s="33"/>
      <c r="I77" s="33"/>
      <c r="J77" s="33"/>
      <c r="K77" s="33"/>
      <c r="L77" s="33"/>
      <c r="M77" s="33"/>
      <c r="N77" s="33"/>
      <c r="O77" s="33"/>
      <c r="P77" s="33"/>
      <c r="Q77" s="33"/>
      <c r="R77" s="33"/>
      <c r="S77" s="33"/>
      <c r="T77" s="33"/>
      <c r="U77" s="33"/>
      <c r="V77" s="33"/>
      <c r="W77" s="33"/>
      <c r="X77" s="33"/>
      <c r="Y77" s="33"/>
      <c r="Z77" s="33"/>
    </row>
    <row x14ac:dyDescent="0.25" r="78" customHeight="1" ht="15.75">
      <c r="A78" s="33"/>
      <c r="B78" s="552"/>
      <c r="C78" s="553"/>
      <c r="D78" s="553"/>
      <c r="E78" s="553"/>
      <c r="F78" s="485"/>
      <c r="G78" s="33"/>
      <c r="H78" s="33"/>
      <c r="I78" s="33"/>
      <c r="J78" s="33"/>
      <c r="K78" s="33"/>
      <c r="L78" s="33"/>
      <c r="M78" s="33"/>
      <c r="N78" s="33"/>
      <c r="O78" s="33"/>
      <c r="P78" s="33"/>
      <c r="Q78" s="33"/>
      <c r="R78" s="33"/>
      <c r="S78" s="33"/>
      <c r="T78" s="33"/>
      <c r="U78" s="33"/>
      <c r="V78" s="33"/>
      <c r="W78" s="33"/>
      <c r="X78" s="33"/>
      <c r="Y78" s="33"/>
      <c r="Z78" s="33"/>
    </row>
    <row x14ac:dyDescent="0.25" r="79" customHeight="1" ht="15.75">
      <c r="A79" s="33"/>
      <c r="B79" s="552"/>
      <c r="C79" s="553"/>
      <c r="D79" s="553"/>
      <c r="E79" s="553"/>
      <c r="F79" s="485"/>
      <c r="G79" s="33"/>
      <c r="H79" s="33"/>
      <c r="I79" s="33"/>
      <c r="J79" s="33"/>
      <c r="K79" s="33"/>
      <c r="L79" s="33"/>
      <c r="M79" s="33"/>
      <c r="N79" s="33"/>
      <c r="O79" s="33"/>
      <c r="P79" s="33"/>
      <c r="Q79" s="33"/>
      <c r="R79" s="33"/>
      <c r="S79" s="33"/>
      <c r="T79" s="33"/>
      <c r="U79" s="33"/>
      <c r="V79" s="33"/>
      <c r="W79" s="33"/>
      <c r="X79" s="33"/>
      <c r="Y79" s="33"/>
      <c r="Z79" s="33"/>
    </row>
    <row x14ac:dyDescent="0.25" r="80" customHeight="1" ht="15.75">
      <c r="A80" s="33"/>
      <c r="B80" s="552"/>
      <c r="C80" s="553"/>
      <c r="D80" s="553"/>
      <c r="E80" s="553"/>
      <c r="F80" s="485"/>
      <c r="G80" s="33"/>
      <c r="H80" s="33"/>
      <c r="I80" s="33"/>
      <c r="J80" s="33"/>
      <c r="K80" s="33"/>
      <c r="L80" s="33"/>
      <c r="M80" s="33"/>
      <c r="N80" s="33"/>
      <c r="O80" s="33"/>
      <c r="P80" s="33"/>
      <c r="Q80" s="33"/>
      <c r="R80" s="33"/>
      <c r="S80" s="33"/>
      <c r="T80" s="33"/>
      <c r="U80" s="33"/>
      <c r="V80" s="33"/>
      <c r="W80" s="33"/>
      <c r="X80" s="33"/>
      <c r="Y80" s="33"/>
      <c r="Z80" s="33"/>
    </row>
    <row x14ac:dyDescent="0.25" r="81" customHeight="1" ht="15.75">
      <c r="A81" s="33"/>
      <c r="B81" s="552"/>
      <c r="C81" s="553"/>
      <c r="D81" s="553"/>
      <c r="E81" s="553"/>
      <c r="F81" s="485"/>
      <c r="G81" s="33"/>
      <c r="H81" s="33"/>
      <c r="I81" s="33"/>
      <c r="J81" s="33"/>
      <c r="K81" s="33"/>
      <c r="L81" s="33"/>
      <c r="M81" s="33"/>
      <c r="N81" s="33"/>
      <c r="O81" s="33"/>
      <c r="P81" s="33"/>
      <c r="Q81" s="33"/>
      <c r="R81" s="33"/>
      <c r="S81" s="33"/>
      <c r="T81" s="33"/>
      <c r="U81" s="33"/>
      <c r="V81" s="33"/>
      <c r="W81" s="33"/>
      <c r="X81" s="33"/>
      <c r="Y81" s="33"/>
      <c r="Z81" s="33"/>
    </row>
    <row x14ac:dyDescent="0.25" r="82" customHeight="1" ht="15.75">
      <c r="A82" s="33"/>
      <c r="B82" s="552"/>
      <c r="C82" s="553"/>
      <c r="D82" s="553"/>
      <c r="E82" s="553"/>
      <c r="F82" s="485"/>
      <c r="G82" s="33"/>
      <c r="H82" s="33"/>
      <c r="I82" s="33"/>
      <c r="J82" s="33"/>
      <c r="K82" s="33"/>
      <c r="L82" s="33"/>
      <c r="M82" s="33"/>
      <c r="N82" s="33"/>
      <c r="O82" s="33"/>
      <c r="P82" s="33"/>
      <c r="Q82" s="33"/>
      <c r="R82" s="33"/>
      <c r="S82" s="33"/>
      <c r="T82" s="33"/>
      <c r="U82" s="33"/>
      <c r="V82" s="33"/>
      <c r="W82" s="33"/>
      <c r="X82" s="33"/>
      <c r="Y82" s="33"/>
      <c r="Z82" s="33"/>
    </row>
    <row x14ac:dyDescent="0.25" r="83" customHeight="1" ht="15.75">
      <c r="A83" s="33"/>
      <c r="B83" s="552"/>
      <c r="C83" s="553"/>
      <c r="D83" s="553"/>
      <c r="E83" s="553"/>
      <c r="F83" s="485"/>
      <c r="G83" s="33"/>
      <c r="H83" s="33"/>
      <c r="I83" s="33"/>
      <c r="J83" s="33"/>
      <c r="K83" s="33"/>
      <c r="L83" s="33"/>
      <c r="M83" s="33"/>
      <c r="N83" s="33"/>
      <c r="O83" s="33"/>
      <c r="P83" s="33"/>
      <c r="Q83" s="33"/>
      <c r="R83" s="33"/>
      <c r="S83" s="33"/>
      <c r="T83" s="33"/>
      <c r="U83" s="33"/>
      <c r="V83" s="33"/>
      <c r="W83" s="33"/>
      <c r="X83" s="33"/>
      <c r="Y83" s="33"/>
      <c r="Z83" s="33"/>
    </row>
    <row x14ac:dyDescent="0.25" r="84" customHeight="1" ht="15.75">
      <c r="A84" s="33"/>
      <c r="B84" s="552"/>
      <c r="C84" s="553"/>
      <c r="D84" s="553"/>
      <c r="E84" s="553"/>
      <c r="F84" s="485"/>
      <c r="G84" s="33"/>
      <c r="H84" s="33"/>
      <c r="I84" s="33"/>
      <c r="J84" s="33"/>
      <c r="K84" s="33"/>
      <c r="L84" s="33"/>
      <c r="M84" s="33"/>
      <c r="N84" s="33"/>
      <c r="O84" s="33"/>
      <c r="P84" s="33"/>
      <c r="Q84" s="33"/>
      <c r="R84" s="33"/>
      <c r="S84" s="33"/>
      <c r="T84" s="33"/>
      <c r="U84" s="33"/>
      <c r="V84" s="33"/>
      <c r="W84" s="33"/>
      <c r="X84" s="33"/>
      <c r="Y84" s="33"/>
      <c r="Z84" s="33"/>
    </row>
    <row x14ac:dyDescent="0.25" r="85" customHeight="1" ht="15.75">
      <c r="A85" s="33"/>
      <c r="B85" s="552"/>
      <c r="C85" s="553"/>
      <c r="D85" s="553"/>
      <c r="E85" s="553"/>
      <c r="F85" s="485"/>
      <c r="G85" s="33"/>
      <c r="H85" s="33"/>
      <c r="I85" s="33"/>
      <c r="J85" s="33"/>
      <c r="K85" s="33"/>
      <c r="L85" s="33"/>
      <c r="M85" s="33"/>
      <c r="N85" s="33"/>
      <c r="O85" s="33"/>
      <c r="P85" s="33"/>
      <c r="Q85" s="33"/>
      <c r="R85" s="33"/>
      <c r="S85" s="33"/>
      <c r="T85" s="33"/>
      <c r="U85" s="33"/>
      <c r="V85" s="33"/>
      <c r="W85" s="33"/>
      <c r="X85" s="33"/>
      <c r="Y85" s="33"/>
      <c r="Z85" s="33"/>
    </row>
    <row x14ac:dyDescent="0.25" r="86" customHeight="1" ht="15.75">
      <c r="A86" s="33"/>
      <c r="B86" s="552"/>
      <c r="C86" s="553"/>
      <c r="D86" s="553"/>
      <c r="E86" s="553"/>
      <c r="F86" s="485"/>
      <c r="G86" s="33"/>
      <c r="H86" s="33"/>
      <c r="I86" s="33"/>
      <c r="J86" s="33"/>
      <c r="K86" s="33"/>
      <c r="L86" s="33"/>
      <c r="M86" s="33"/>
      <c r="N86" s="33"/>
      <c r="O86" s="33"/>
      <c r="P86" s="33"/>
      <c r="Q86" s="33"/>
      <c r="R86" s="33"/>
      <c r="S86" s="33"/>
      <c r="T86" s="33"/>
      <c r="U86" s="33"/>
      <c r="V86" s="33"/>
      <c r="W86" s="33"/>
      <c r="X86" s="33"/>
      <c r="Y86" s="33"/>
      <c r="Z86" s="33"/>
    </row>
    <row x14ac:dyDescent="0.25" r="87" customHeight="1" ht="15.75">
      <c r="A87" s="33"/>
      <c r="B87" s="552"/>
      <c r="C87" s="553"/>
      <c r="D87" s="553"/>
      <c r="E87" s="553"/>
      <c r="F87" s="485"/>
      <c r="G87" s="33"/>
      <c r="H87" s="33"/>
      <c r="I87" s="33"/>
      <c r="J87" s="33"/>
      <c r="K87" s="33"/>
      <c r="L87" s="33"/>
      <c r="M87" s="33"/>
      <c r="N87" s="33"/>
      <c r="O87" s="33"/>
      <c r="P87" s="33"/>
      <c r="Q87" s="33"/>
      <c r="R87" s="33"/>
      <c r="S87" s="33"/>
      <c r="T87" s="33"/>
      <c r="U87" s="33"/>
      <c r="V87" s="33"/>
      <c r="W87" s="33"/>
      <c r="X87" s="33"/>
      <c r="Y87" s="33"/>
      <c r="Z87" s="33"/>
    </row>
    <row x14ac:dyDescent="0.25" r="88" customHeight="1" ht="15.75">
      <c r="A88" s="33"/>
      <c r="B88" s="552"/>
      <c r="C88" s="553"/>
      <c r="D88" s="553"/>
      <c r="E88" s="553"/>
      <c r="F88" s="485"/>
      <c r="G88" s="33"/>
      <c r="H88" s="33"/>
      <c r="I88" s="33"/>
      <c r="J88" s="33"/>
      <c r="K88" s="33"/>
      <c r="L88" s="33"/>
      <c r="M88" s="33"/>
      <c r="N88" s="33"/>
      <c r="O88" s="33"/>
      <c r="P88" s="33"/>
      <c r="Q88" s="33"/>
      <c r="R88" s="33"/>
      <c r="S88" s="33"/>
      <c r="T88" s="33"/>
      <c r="U88" s="33"/>
      <c r="V88" s="33"/>
      <c r="W88" s="33"/>
      <c r="X88" s="33"/>
      <c r="Y88" s="33"/>
      <c r="Z88" s="33"/>
    </row>
    <row x14ac:dyDescent="0.25" r="89" customHeight="1" ht="15.75">
      <c r="A89" s="33"/>
      <c r="B89" s="552"/>
      <c r="C89" s="553"/>
      <c r="D89" s="553"/>
      <c r="E89" s="553"/>
      <c r="F89" s="485"/>
      <c r="G89" s="33"/>
      <c r="H89" s="33"/>
      <c r="I89" s="33"/>
      <c r="J89" s="33"/>
      <c r="K89" s="33"/>
      <c r="L89" s="33"/>
      <c r="M89" s="33"/>
      <c r="N89" s="33"/>
      <c r="O89" s="33"/>
      <c r="P89" s="33"/>
      <c r="Q89" s="33"/>
      <c r="R89" s="33"/>
      <c r="S89" s="33"/>
      <c r="T89" s="33"/>
      <c r="U89" s="33"/>
      <c r="V89" s="33"/>
      <c r="W89" s="33"/>
      <c r="X89" s="33"/>
      <c r="Y89" s="33"/>
      <c r="Z89" s="33"/>
    </row>
    <row x14ac:dyDescent="0.25" r="90" customHeight="1" ht="15.75">
      <c r="A90" s="33"/>
      <c r="B90" s="552"/>
      <c r="C90" s="553"/>
      <c r="D90" s="553"/>
      <c r="E90" s="553"/>
      <c r="F90" s="485"/>
      <c r="G90" s="33"/>
      <c r="H90" s="33"/>
      <c r="I90" s="33"/>
      <c r="J90" s="33"/>
      <c r="K90" s="33"/>
      <c r="L90" s="33"/>
      <c r="M90" s="33"/>
      <c r="N90" s="33"/>
      <c r="O90" s="33"/>
      <c r="P90" s="33"/>
      <c r="Q90" s="33"/>
      <c r="R90" s="33"/>
      <c r="S90" s="33"/>
      <c r="T90" s="33"/>
      <c r="U90" s="33"/>
      <c r="V90" s="33"/>
      <c r="W90" s="33"/>
      <c r="X90" s="33"/>
      <c r="Y90" s="33"/>
      <c r="Z90" s="33"/>
    </row>
    <row x14ac:dyDescent="0.25" r="91" customHeight="1" ht="15.75">
      <c r="A91" s="33"/>
      <c r="B91" s="552"/>
      <c r="C91" s="553"/>
      <c r="D91" s="553"/>
      <c r="E91" s="553"/>
      <c r="F91" s="485"/>
      <c r="G91" s="33"/>
      <c r="H91" s="33"/>
      <c r="I91" s="33"/>
      <c r="J91" s="33"/>
      <c r="K91" s="33"/>
      <c r="L91" s="33"/>
      <c r="M91" s="33"/>
      <c r="N91" s="33"/>
      <c r="O91" s="33"/>
      <c r="P91" s="33"/>
      <c r="Q91" s="33"/>
      <c r="R91" s="33"/>
      <c r="S91" s="33"/>
      <c r="T91" s="33"/>
      <c r="U91" s="33"/>
      <c r="V91" s="33"/>
      <c r="W91" s="33"/>
      <c r="X91" s="33"/>
      <c r="Y91" s="33"/>
      <c r="Z91" s="33"/>
    </row>
    <row x14ac:dyDescent="0.25" r="92" customHeight="1" ht="15.75">
      <c r="A92" s="33"/>
      <c r="B92" s="552"/>
      <c r="C92" s="553"/>
      <c r="D92" s="553"/>
      <c r="E92" s="553"/>
      <c r="F92" s="485"/>
      <c r="G92" s="33"/>
      <c r="H92" s="33"/>
      <c r="I92" s="33"/>
      <c r="J92" s="33"/>
      <c r="K92" s="33"/>
      <c r="L92" s="33"/>
      <c r="M92" s="33"/>
      <c r="N92" s="33"/>
      <c r="O92" s="33"/>
      <c r="P92" s="33"/>
      <c r="Q92" s="33"/>
      <c r="R92" s="33"/>
      <c r="S92" s="33"/>
      <c r="T92" s="33"/>
      <c r="U92" s="33"/>
      <c r="V92" s="33"/>
      <c r="W92" s="33"/>
      <c r="X92" s="33"/>
      <c r="Y92" s="33"/>
      <c r="Z92" s="33"/>
    </row>
    <row x14ac:dyDescent="0.25" r="93" customHeight="1" ht="15.75">
      <c r="A93" s="33"/>
      <c r="B93" s="552"/>
      <c r="C93" s="553"/>
      <c r="D93" s="553"/>
      <c r="E93" s="553"/>
      <c r="F93" s="485"/>
      <c r="G93" s="33"/>
      <c r="H93" s="33"/>
      <c r="I93" s="33"/>
      <c r="J93" s="33"/>
      <c r="K93" s="33"/>
      <c r="L93" s="33"/>
      <c r="M93" s="33"/>
      <c r="N93" s="33"/>
      <c r="O93" s="33"/>
      <c r="P93" s="33"/>
      <c r="Q93" s="33"/>
      <c r="R93" s="33"/>
      <c r="S93" s="33"/>
      <c r="T93" s="33"/>
      <c r="U93" s="33"/>
      <c r="V93" s="33"/>
      <c r="W93" s="33"/>
      <c r="X93" s="33"/>
      <c r="Y93" s="33"/>
      <c r="Z93" s="33"/>
    </row>
    <row x14ac:dyDescent="0.25" r="94" customHeight="1" ht="15.75">
      <c r="A94" s="33"/>
      <c r="B94" s="552"/>
      <c r="C94" s="553"/>
      <c r="D94" s="553"/>
      <c r="E94" s="553"/>
      <c r="F94" s="485"/>
      <c r="G94" s="33"/>
      <c r="H94" s="33"/>
      <c r="I94" s="33"/>
      <c r="J94" s="33"/>
      <c r="K94" s="33"/>
      <c r="L94" s="33"/>
      <c r="M94" s="33"/>
      <c r="N94" s="33"/>
      <c r="O94" s="33"/>
      <c r="P94" s="33"/>
      <c r="Q94" s="33"/>
      <c r="R94" s="33"/>
      <c r="S94" s="33"/>
      <c r="T94" s="33"/>
      <c r="U94" s="33"/>
      <c r="V94" s="33"/>
      <c r="W94" s="33"/>
      <c r="X94" s="33"/>
      <c r="Y94" s="33"/>
      <c r="Z94" s="33"/>
    </row>
    <row x14ac:dyDescent="0.25" r="95" customHeight="1" ht="15.75">
      <c r="A95" s="33"/>
      <c r="B95" s="552"/>
      <c r="C95" s="553"/>
      <c r="D95" s="553"/>
      <c r="E95" s="553"/>
      <c r="F95" s="485"/>
      <c r="G95" s="33"/>
      <c r="H95" s="33"/>
      <c r="I95" s="33"/>
      <c r="J95" s="33"/>
      <c r="K95" s="33"/>
      <c r="L95" s="33"/>
      <c r="M95" s="33"/>
      <c r="N95" s="33"/>
      <c r="O95" s="33"/>
      <c r="P95" s="33"/>
      <c r="Q95" s="33"/>
      <c r="R95" s="33"/>
      <c r="S95" s="33"/>
      <c r="T95" s="33"/>
      <c r="U95" s="33"/>
      <c r="V95" s="33"/>
      <c r="W95" s="33"/>
      <c r="X95" s="33"/>
      <c r="Y95" s="33"/>
      <c r="Z95" s="33"/>
    </row>
    <row x14ac:dyDescent="0.25" r="96" customHeight="1" ht="15.75">
      <c r="A96" s="33"/>
      <c r="B96" s="552"/>
      <c r="C96" s="553"/>
      <c r="D96" s="553"/>
      <c r="E96" s="553"/>
      <c r="F96" s="485"/>
      <c r="G96" s="33"/>
      <c r="H96" s="33"/>
      <c r="I96" s="33"/>
      <c r="J96" s="33"/>
      <c r="K96" s="33"/>
      <c r="L96" s="33"/>
      <c r="M96" s="33"/>
      <c r="N96" s="33"/>
      <c r="O96" s="33"/>
      <c r="P96" s="33"/>
      <c r="Q96" s="33"/>
      <c r="R96" s="33"/>
      <c r="S96" s="33"/>
      <c r="T96" s="33"/>
      <c r="U96" s="33"/>
      <c r="V96" s="33"/>
      <c r="W96" s="33"/>
      <c r="X96" s="33"/>
      <c r="Y96" s="33"/>
      <c r="Z96" s="33"/>
    </row>
    <row x14ac:dyDescent="0.25" r="97" customHeight="1" ht="15.75">
      <c r="A97" s="33"/>
      <c r="B97" s="552"/>
      <c r="C97" s="553"/>
      <c r="D97" s="553"/>
      <c r="E97" s="553"/>
      <c r="F97" s="485"/>
      <c r="G97" s="33"/>
      <c r="H97" s="33"/>
      <c r="I97" s="33"/>
      <c r="J97" s="33"/>
      <c r="K97" s="33"/>
      <c r="L97" s="33"/>
      <c r="M97" s="33"/>
      <c r="N97" s="33"/>
      <c r="O97" s="33"/>
      <c r="P97" s="33"/>
      <c r="Q97" s="33"/>
      <c r="R97" s="33"/>
      <c r="S97" s="33"/>
      <c r="T97" s="33"/>
      <c r="U97" s="33"/>
      <c r="V97" s="33"/>
      <c r="W97" s="33"/>
      <c r="X97" s="33"/>
      <c r="Y97" s="33"/>
      <c r="Z97" s="33"/>
    </row>
    <row x14ac:dyDescent="0.25" r="98" customHeight="1" ht="15.75">
      <c r="A98" s="33"/>
      <c r="B98" s="552"/>
      <c r="C98" s="553"/>
      <c r="D98" s="553"/>
      <c r="E98" s="553"/>
      <c r="F98" s="485"/>
      <c r="G98" s="33"/>
      <c r="H98" s="33"/>
      <c r="I98" s="33"/>
      <c r="J98" s="33"/>
      <c r="K98" s="33"/>
      <c r="L98" s="33"/>
      <c r="M98" s="33"/>
      <c r="N98" s="33"/>
      <c r="O98" s="33"/>
      <c r="P98" s="33"/>
      <c r="Q98" s="33"/>
      <c r="R98" s="33"/>
      <c r="S98" s="33"/>
      <c r="T98" s="33"/>
      <c r="U98" s="33"/>
      <c r="V98" s="33"/>
      <c r="W98" s="33"/>
      <c r="X98" s="33"/>
      <c r="Y98" s="33"/>
      <c r="Z98" s="33"/>
    </row>
    <row x14ac:dyDescent="0.25" r="99" customHeight="1" ht="15.75">
      <c r="A99" s="33"/>
      <c r="B99" s="552"/>
      <c r="C99" s="553"/>
      <c r="D99" s="553"/>
      <c r="E99" s="553"/>
      <c r="F99" s="485"/>
      <c r="G99" s="33"/>
      <c r="H99" s="33"/>
      <c r="I99" s="33"/>
      <c r="J99" s="33"/>
      <c r="K99" s="33"/>
      <c r="L99" s="33"/>
      <c r="M99" s="33"/>
      <c r="N99" s="33"/>
      <c r="O99" s="33"/>
      <c r="P99" s="33"/>
      <c r="Q99" s="33"/>
      <c r="R99" s="33"/>
      <c r="S99" s="33"/>
      <c r="T99" s="33"/>
      <c r="U99" s="33"/>
      <c r="V99" s="33"/>
      <c r="W99" s="33"/>
      <c r="X99" s="33"/>
      <c r="Y99" s="33"/>
      <c r="Z99" s="33"/>
    </row>
    <row x14ac:dyDescent="0.25" r="100" customHeight="1" ht="15.75">
      <c r="A100" s="33"/>
      <c r="B100" s="552"/>
      <c r="C100" s="553"/>
      <c r="D100" s="553"/>
      <c r="E100" s="553"/>
      <c r="F100" s="485"/>
      <c r="G100" s="33"/>
      <c r="H100" s="33"/>
      <c r="I100" s="33"/>
      <c r="J100" s="33"/>
      <c r="K100" s="33"/>
      <c r="L100" s="33"/>
      <c r="M100" s="33"/>
      <c r="N100" s="33"/>
      <c r="O100" s="33"/>
      <c r="P100" s="33"/>
      <c r="Q100" s="33"/>
      <c r="R100" s="33"/>
      <c r="S100" s="33"/>
      <c r="T100" s="33"/>
      <c r="U100" s="33"/>
      <c r="V100" s="33"/>
      <c r="W100" s="33"/>
      <c r="X100" s="33"/>
      <c r="Y100" s="33"/>
      <c r="Z100" s="33"/>
    </row>
    <row x14ac:dyDescent="0.25" r="101" customHeight="1" ht="15.75">
      <c r="A101" s="33"/>
      <c r="B101" s="552"/>
      <c r="C101" s="553"/>
      <c r="D101" s="553"/>
      <c r="E101" s="553"/>
      <c r="F101" s="485"/>
      <c r="G101" s="33"/>
      <c r="H101" s="33"/>
      <c r="I101" s="33"/>
      <c r="J101" s="33"/>
      <c r="K101" s="33"/>
      <c r="L101" s="33"/>
      <c r="M101" s="33"/>
      <c r="N101" s="33"/>
      <c r="O101" s="33"/>
      <c r="P101" s="33"/>
      <c r="Q101" s="33"/>
      <c r="R101" s="33"/>
      <c r="S101" s="33"/>
      <c r="T101" s="33"/>
      <c r="U101" s="33"/>
      <c r="V101" s="33"/>
      <c r="W101" s="33"/>
      <c r="X101" s="33"/>
      <c r="Y101" s="33"/>
      <c r="Z101" s="33"/>
    </row>
    <row x14ac:dyDescent="0.25" r="102" customHeight="1" ht="15.75">
      <c r="A102" s="33"/>
      <c r="B102" s="552"/>
      <c r="C102" s="553"/>
      <c r="D102" s="553"/>
      <c r="E102" s="553"/>
      <c r="F102" s="485"/>
      <c r="G102" s="33"/>
      <c r="H102" s="33"/>
      <c r="I102" s="33"/>
      <c r="J102" s="33"/>
      <c r="K102" s="33"/>
      <c r="L102" s="33"/>
      <c r="M102" s="33"/>
      <c r="N102" s="33"/>
      <c r="O102" s="33"/>
      <c r="P102" s="33"/>
      <c r="Q102" s="33"/>
      <c r="R102" s="33"/>
      <c r="S102" s="33"/>
      <c r="T102" s="33"/>
      <c r="U102" s="33"/>
      <c r="V102" s="33"/>
      <c r="W102" s="33"/>
      <c r="X102" s="33"/>
      <c r="Y102" s="33"/>
      <c r="Z102" s="33"/>
    </row>
    <row x14ac:dyDescent="0.25" r="103" customHeight="1" ht="15.75">
      <c r="A103" s="33"/>
      <c r="B103" s="552"/>
      <c r="C103" s="553"/>
      <c r="D103" s="553"/>
      <c r="E103" s="553"/>
      <c r="F103" s="485"/>
      <c r="G103" s="33"/>
      <c r="H103" s="33"/>
      <c r="I103" s="33"/>
      <c r="J103" s="33"/>
      <c r="K103" s="33"/>
      <c r="L103" s="33"/>
      <c r="M103" s="33"/>
      <c r="N103" s="33"/>
      <c r="O103" s="33"/>
      <c r="P103" s="33"/>
      <c r="Q103" s="33"/>
      <c r="R103" s="33"/>
      <c r="S103" s="33"/>
      <c r="T103" s="33"/>
      <c r="U103" s="33"/>
      <c r="V103" s="33"/>
      <c r="W103" s="33"/>
      <c r="X103" s="33"/>
      <c r="Y103" s="33"/>
      <c r="Z103" s="33"/>
    </row>
    <row x14ac:dyDescent="0.25" r="104" customHeight="1" ht="15.75">
      <c r="A104" s="33"/>
      <c r="B104" s="552"/>
      <c r="C104" s="553"/>
      <c r="D104" s="553"/>
      <c r="E104" s="553"/>
      <c r="F104" s="485"/>
      <c r="G104" s="33"/>
      <c r="H104" s="33"/>
      <c r="I104" s="33"/>
      <c r="J104" s="33"/>
      <c r="K104" s="33"/>
      <c r="L104" s="33"/>
      <c r="M104" s="33"/>
      <c r="N104" s="33"/>
      <c r="O104" s="33"/>
      <c r="P104" s="33"/>
      <c r="Q104" s="33"/>
      <c r="R104" s="33"/>
      <c r="S104" s="33"/>
      <c r="T104" s="33"/>
      <c r="U104" s="33"/>
      <c r="V104" s="33"/>
      <c r="W104" s="33"/>
      <c r="X104" s="33"/>
      <c r="Y104" s="33"/>
      <c r="Z104" s="33"/>
    </row>
    <row x14ac:dyDescent="0.25" r="105" customHeight="1" ht="15.75">
      <c r="A105" s="33"/>
      <c r="B105" s="552"/>
      <c r="C105" s="553"/>
      <c r="D105" s="553"/>
      <c r="E105" s="553"/>
      <c r="F105" s="485"/>
      <c r="G105" s="33"/>
      <c r="H105" s="33"/>
      <c r="I105" s="33"/>
      <c r="J105" s="33"/>
      <c r="K105" s="33"/>
      <c r="L105" s="33"/>
      <c r="M105" s="33"/>
      <c r="N105" s="33"/>
      <c r="O105" s="33"/>
      <c r="P105" s="33"/>
      <c r="Q105" s="33"/>
      <c r="R105" s="33"/>
      <c r="S105" s="33"/>
      <c r="T105" s="33"/>
      <c r="U105" s="33"/>
      <c r="V105" s="33"/>
      <c r="W105" s="33"/>
      <c r="X105" s="33"/>
      <c r="Y105" s="33"/>
      <c r="Z105" s="33"/>
    </row>
    <row x14ac:dyDescent="0.25" r="106" customHeight="1" ht="15.75">
      <c r="A106" s="33"/>
      <c r="B106" s="552"/>
      <c r="C106" s="553"/>
      <c r="D106" s="553"/>
      <c r="E106" s="553"/>
      <c r="F106" s="485"/>
      <c r="G106" s="33"/>
      <c r="H106" s="33"/>
      <c r="I106" s="33"/>
      <c r="J106" s="33"/>
      <c r="K106" s="33"/>
      <c r="L106" s="33"/>
      <c r="M106" s="33"/>
      <c r="N106" s="33"/>
      <c r="O106" s="33"/>
      <c r="P106" s="33"/>
      <c r="Q106" s="33"/>
      <c r="R106" s="33"/>
      <c r="S106" s="33"/>
      <c r="T106" s="33"/>
      <c r="U106" s="33"/>
      <c r="V106" s="33"/>
      <c r="W106" s="33"/>
      <c r="X106" s="33"/>
      <c r="Y106" s="33"/>
      <c r="Z106" s="33"/>
    </row>
    <row x14ac:dyDescent="0.25" r="107" customHeight="1" ht="15.75">
      <c r="A107" s="33"/>
      <c r="B107" s="552"/>
      <c r="C107" s="553"/>
      <c r="D107" s="553"/>
      <c r="E107" s="553"/>
      <c r="F107" s="485"/>
      <c r="G107" s="33"/>
      <c r="H107" s="33"/>
      <c r="I107" s="33"/>
      <c r="J107" s="33"/>
      <c r="K107" s="33"/>
      <c r="L107" s="33"/>
      <c r="M107" s="33"/>
      <c r="N107" s="33"/>
      <c r="O107" s="33"/>
      <c r="P107" s="33"/>
      <c r="Q107" s="33"/>
      <c r="R107" s="33"/>
      <c r="S107" s="33"/>
      <c r="T107" s="33"/>
      <c r="U107" s="33"/>
      <c r="V107" s="33"/>
      <c r="W107" s="33"/>
      <c r="X107" s="33"/>
      <c r="Y107" s="33"/>
      <c r="Z107" s="33"/>
    </row>
    <row x14ac:dyDescent="0.25" r="108" customHeight="1" ht="15.75">
      <c r="A108" s="33"/>
      <c r="B108" s="552"/>
      <c r="C108" s="553"/>
      <c r="D108" s="553"/>
      <c r="E108" s="553"/>
      <c r="F108" s="485"/>
      <c r="G108" s="33"/>
      <c r="H108" s="33"/>
      <c r="I108" s="33"/>
      <c r="J108" s="33"/>
      <c r="K108" s="33"/>
      <c r="L108" s="33"/>
      <c r="M108" s="33"/>
      <c r="N108" s="33"/>
      <c r="O108" s="33"/>
      <c r="P108" s="33"/>
      <c r="Q108" s="33"/>
      <c r="R108" s="33"/>
      <c r="S108" s="33"/>
      <c r="T108" s="33"/>
      <c r="U108" s="33"/>
      <c r="V108" s="33"/>
      <c r="W108" s="33"/>
      <c r="X108" s="33"/>
      <c r="Y108" s="33"/>
      <c r="Z108" s="33"/>
    </row>
    <row x14ac:dyDescent="0.25" r="109" customHeight="1" ht="15.75">
      <c r="A109" s="33"/>
      <c r="B109" s="552"/>
      <c r="C109" s="553"/>
      <c r="D109" s="553"/>
      <c r="E109" s="553"/>
      <c r="F109" s="485"/>
      <c r="G109" s="33"/>
      <c r="H109" s="33"/>
      <c r="I109" s="33"/>
      <c r="J109" s="33"/>
      <c r="K109" s="33"/>
      <c r="L109" s="33"/>
      <c r="M109" s="33"/>
      <c r="N109" s="33"/>
      <c r="O109" s="33"/>
      <c r="P109" s="33"/>
      <c r="Q109" s="33"/>
      <c r="R109" s="33"/>
      <c r="S109" s="33"/>
      <c r="T109" s="33"/>
      <c r="U109" s="33"/>
      <c r="V109" s="33"/>
      <c r="W109" s="33"/>
      <c r="X109" s="33"/>
      <c r="Y109" s="33"/>
      <c r="Z109" s="33"/>
    </row>
    <row x14ac:dyDescent="0.25" r="110" customHeight="1" ht="15.75">
      <c r="A110" s="33"/>
      <c r="B110" s="552"/>
      <c r="C110" s="553"/>
      <c r="D110" s="553"/>
      <c r="E110" s="553"/>
      <c r="F110" s="485"/>
      <c r="G110" s="33"/>
      <c r="H110" s="33"/>
      <c r="I110" s="33"/>
      <c r="J110" s="33"/>
      <c r="K110" s="33"/>
      <c r="L110" s="33"/>
      <c r="M110" s="33"/>
      <c r="N110" s="33"/>
      <c r="O110" s="33"/>
      <c r="P110" s="33"/>
      <c r="Q110" s="33"/>
      <c r="R110" s="33"/>
      <c r="S110" s="33"/>
      <c r="T110" s="33"/>
      <c r="U110" s="33"/>
      <c r="V110" s="33"/>
      <c r="W110" s="33"/>
      <c r="X110" s="33"/>
      <c r="Y110" s="33"/>
      <c r="Z110" s="33"/>
    </row>
    <row x14ac:dyDescent="0.25" r="111" customHeight="1" ht="15.75">
      <c r="A111" s="33"/>
      <c r="B111" s="552"/>
      <c r="C111" s="553"/>
      <c r="D111" s="553"/>
      <c r="E111" s="553"/>
      <c r="F111" s="485"/>
      <c r="G111" s="33"/>
      <c r="H111" s="33"/>
      <c r="I111" s="33"/>
      <c r="J111" s="33"/>
      <c r="K111" s="33"/>
      <c r="L111" s="33"/>
      <c r="M111" s="33"/>
      <c r="N111" s="33"/>
      <c r="O111" s="33"/>
      <c r="P111" s="33"/>
      <c r="Q111" s="33"/>
      <c r="R111" s="33"/>
      <c r="S111" s="33"/>
      <c r="T111" s="33"/>
      <c r="U111" s="33"/>
      <c r="V111" s="33"/>
      <c r="W111" s="33"/>
      <c r="X111" s="33"/>
      <c r="Y111" s="33"/>
      <c r="Z111" s="33"/>
    </row>
    <row x14ac:dyDescent="0.25" r="112" customHeight="1" ht="15.75">
      <c r="A112" s="33"/>
      <c r="B112" s="552"/>
      <c r="C112" s="553"/>
      <c r="D112" s="553"/>
      <c r="E112" s="553"/>
      <c r="F112" s="485"/>
      <c r="G112" s="33"/>
      <c r="H112" s="33"/>
      <c r="I112" s="33"/>
      <c r="J112" s="33"/>
      <c r="K112" s="33"/>
      <c r="L112" s="33"/>
      <c r="M112" s="33"/>
      <c r="N112" s="33"/>
      <c r="O112" s="33"/>
      <c r="P112" s="33"/>
      <c r="Q112" s="33"/>
      <c r="R112" s="33"/>
      <c r="S112" s="33"/>
      <c r="T112" s="33"/>
      <c r="U112" s="33"/>
      <c r="V112" s="33"/>
      <c r="W112" s="33"/>
      <c r="X112" s="33"/>
      <c r="Y112" s="33"/>
      <c r="Z112" s="33"/>
    </row>
    <row x14ac:dyDescent="0.25" r="113" customHeight="1" ht="15.75">
      <c r="A113" s="33"/>
      <c r="B113" s="552"/>
      <c r="C113" s="553"/>
      <c r="D113" s="553"/>
      <c r="E113" s="553"/>
      <c r="F113" s="485"/>
      <c r="G113" s="33"/>
      <c r="H113" s="33"/>
      <c r="I113" s="33"/>
      <c r="J113" s="33"/>
      <c r="K113" s="33"/>
      <c r="L113" s="33"/>
      <c r="M113" s="33"/>
      <c r="N113" s="33"/>
      <c r="O113" s="33"/>
      <c r="P113" s="33"/>
      <c r="Q113" s="33"/>
      <c r="R113" s="33"/>
      <c r="S113" s="33"/>
      <c r="T113" s="33"/>
      <c r="U113" s="33"/>
      <c r="V113" s="33"/>
      <c r="W113" s="33"/>
      <c r="X113" s="33"/>
      <c r="Y113" s="33"/>
      <c r="Z113" s="33"/>
    </row>
    <row x14ac:dyDescent="0.25" r="114" customHeight="1" ht="15.75">
      <c r="A114" s="33"/>
      <c r="B114" s="552"/>
      <c r="C114" s="553"/>
      <c r="D114" s="553"/>
      <c r="E114" s="553"/>
      <c r="F114" s="485"/>
      <c r="G114" s="33"/>
      <c r="H114" s="33"/>
      <c r="I114" s="33"/>
      <c r="J114" s="33"/>
      <c r="K114" s="33"/>
      <c r="L114" s="33"/>
      <c r="M114" s="33"/>
      <c r="N114" s="33"/>
      <c r="O114" s="33"/>
      <c r="P114" s="33"/>
      <c r="Q114" s="33"/>
      <c r="R114" s="33"/>
      <c r="S114" s="33"/>
      <c r="T114" s="33"/>
      <c r="U114" s="33"/>
      <c r="V114" s="33"/>
      <c r="W114" s="33"/>
      <c r="X114" s="33"/>
      <c r="Y114" s="33"/>
      <c r="Z114" s="33"/>
    </row>
    <row x14ac:dyDescent="0.25" r="115" customHeight="1" ht="15.75">
      <c r="A115" s="33"/>
      <c r="B115" s="552"/>
      <c r="C115" s="553"/>
      <c r="D115" s="553"/>
      <c r="E115" s="553"/>
      <c r="F115" s="485"/>
      <c r="G115" s="33"/>
      <c r="H115" s="33"/>
      <c r="I115" s="33"/>
      <c r="J115" s="33"/>
      <c r="K115" s="33"/>
      <c r="L115" s="33"/>
      <c r="M115" s="33"/>
      <c r="N115" s="33"/>
      <c r="O115" s="33"/>
      <c r="P115" s="33"/>
      <c r="Q115" s="33"/>
      <c r="R115" s="33"/>
      <c r="S115" s="33"/>
      <c r="T115" s="33"/>
      <c r="U115" s="33"/>
      <c r="V115" s="33"/>
      <c r="W115" s="33"/>
      <c r="X115" s="33"/>
      <c r="Y115" s="33"/>
      <c r="Z115" s="33"/>
    </row>
    <row x14ac:dyDescent="0.25" r="116" customHeight="1" ht="15.75">
      <c r="A116" s="33"/>
      <c r="B116" s="552"/>
      <c r="C116" s="553"/>
      <c r="D116" s="553"/>
      <c r="E116" s="553"/>
      <c r="F116" s="485"/>
      <c r="G116" s="33"/>
      <c r="H116" s="33"/>
      <c r="I116" s="33"/>
      <c r="J116" s="33"/>
      <c r="K116" s="33"/>
      <c r="L116" s="33"/>
      <c r="M116" s="33"/>
      <c r="N116" s="33"/>
      <c r="O116" s="33"/>
      <c r="P116" s="33"/>
      <c r="Q116" s="33"/>
      <c r="R116" s="33"/>
      <c r="S116" s="33"/>
      <c r="T116" s="33"/>
      <c r="U116" s="33"/>
      <c r="V116" s="33"/>
      <c r="W116" s="33"/>
      <c r="X116" s="33"/>
      <c r="Y116" s="33"/>
      <c r="Z116" s="33"/>
    </row>
    <row x14ac:dyDescent="0.25" r="117" customHeight="1" ht="15.75">
      <c r="A117" s="33"/>
      <c r="B117" s="552"/>
      <c r="C117" s="553"/>
      <c r="D117" s="553"/>
      <c r="E117" s="553"/>
      <c r="F117" s="485"/>
      <c r="G117" s="33"/>
      <c r="H117" s="33"/>
      <c r="I117" s="33"/>
      <c r="J117" s="33"/>
      <c r="K117" s="33"/>
      <c r="L117" s="33"/>
      <c r="M117" s="33"/>
      <c r="N117" s="33"/>
      <c r="O117" s="33"/>
      <c r="P117" s="33"/>
      <c r="Q117" s="33"/>
      <c r="R117" s="33"/>
      <c r="S117" s="33"/>
      <c r="T117" s="33"/>
      <c r="U117" s="33"/>
      <c r="V117" s="33"/>
      <c r="W117" s="33"/>
      <c r="X117" s="33"/>
      <c r="Y117" s="33"/>
      <c r="Z117" s="33"/>
    </row>
    <row x14ac:dyDescent="0.25" r="118" customHeight="1" ht="15.75">
      <c r="A118" s="33"/>
      <c r="B118" s="552"/>
      <c r="C118" s="553"/>
      <c r="D118" s="553"/>
      <c r="E118" s="553"/>
      <c r="F118" s="485"/>
      <c r="G118" s="33"/>
      <c r="H118" s="33"/>
      <c r="I118" s="33"/>
      <c r="J118" s="33"/>
      <c r="K118" s="33"/>
      <c r="L118" s="33"/>
      <c r="M118" s="33"/>
      <c r="N118" s="33"/>
      <c r="O118" s="33"/>
      <c r="P118" s="33"/>
      <c r="Q118" s="33"/>
      <c r="R118" s="33"/>
      <c r="S118" s="33"/>
      <c r="T118" s="33"/>
      <c r="U118" s="33"/>
      <c r="V118" s="33"/>
      <c r="W118" s="33"/>
      <c r="X118" s="33"/>
      <c r="Y118" s="33"/>
      <c r="Z118" s="33"/>
    </row>
    <row x14ac:dyDescent="0.25" r="119" customHeight="1" ht="15.75">
      <c r="A119" s="33"/>
      <c r="B119" s="552"/>
      <c r="C119" s="553"/>
      <c r="D119" s="553"/>
      <c r="E119" s="553"/>
      <c r="F119" s="485"/>
      <c r="G119" s="33"/>
      <c r="H119" s="33"/>
      <c r="I119" s="33"/>
      <c r="J119" s="33"/>
      <c r="K119" s="33"/>
      <c r="L119" s="33"/>
      <c r="M119" s="33"/>
      <c r="N119" s="33"/>
      <c r="O119" s="33"/>
      <c r="P119" s="33"/>
      <c r="Q119" s="33"/>
      <c r="R119" s="33"/>
      <c r="S119" s="33"/>
      <c r="T119" s="33"/>
      <c r="U119" s="33"/>
      <c r="V119" s="33"/>
      <c r="W119" s="33"/>
      <c r="X119" s="33"/>
      <c r="Y119" s="33"/>
      <c r="Z119" s="33"/>
    </row>
    <row x14ac:dyDescent="0.25" r="120" customHeight="1" ht="15.75">
      <c r="A120" s="33"/>
      <c r="B120" s="552"/>
      <c r="C120" s="553"/>
      <c r="D120" s="553"/>
      <c r="E120" s="553"/>
      <c r="F120" s="485"/>
      <c r="G120" s="33"/>
      <c r="H120" s="33"/>
      <c r="I120" s="33"/>
      <c r="J120" s="33"/>
      <c r="K120" s="33"/>
      <c r="L120" s="33"/>
      <c r="M120" s="33"/>
      <c r="N120" s="33"/>
      <c r="O120" s="33"/>
      <c r="P120" s="33"/>
      <c r="Q120" s="33"/>
      <c r="R120" s="33"/>
      <c r="S120" s="33"/>
      <c r="T120" s="33"/>
      <c r="U120" s="33"/>
      <c r="V120" s="33"/>
      <c r="W120" s="33"/>
      <c r="X120" s="33"/>
      <c r="Y120" s="33"/>
      <c r="Z120" s="33"/>
    </row>
    <row x14ac:dyDescent="0.25" r="121" customHeight="1" ht="15.75">
      <c r="A121" s="33"/>
      <c r="B121" s="552"/>
      <c r="C121" s="553"/>
      <c r="D121" s="553"/>
      <c r="E121" s="553"/>
      <c r="F121" s="485"/>
      <c r="G121" s="33"/>
      <c r="H121" s="33"/>
      <c r="I121" s="33"/>
      <c r="J121" s="33"/>
      <c r="K121" s="33"/>
      <c r="L121" s="33"/>
      <c r="M121" s="33"/>
      <c r="N121" s="33"/>
      <c r="O121" s="33"/>
      <c r="P121" s="33"/>
      <c r="Q121" s="33"/>
      <c r="R121" s="33"/>
      <c r="S121" s="33"/>
      <c r="T121" s="33"/>
      <c r="U121" s="33"/>
      <c r="V121" s="33"/>
      <c r="W121" s="33"/>
      <c r="X121" s="33"/>
      <c r="Y121" s="33"/>
      <c r="Z121" s="33"/>
    </row>
    <row x14ac:dyDescent="0.25" r="122" customHeight="1" ht="15.75">
      <c r="A122" s="33"/>
      <c r="B122" s="552"/>
      <c r="C122" s="553"/>
      <c r="D122" s="553"/>
      <c r="E122" s="553"/>
      <c r="F122" s="485"/>
      <c r="G122" s="33"/>
      <c r="H122" s="33"/>
      <c r="I122" s="33"/>
      <c r="J122" s="33"/>
      <c r="K122" s="33"/>
      <c r="L122" s="33"/>
      <c r="M122" s="33"/>
      <c r="N122" s="33"/>
      <c r="O122" s="33"/>
      <c r="P122" s="33"/>
      <c r="Q122" s="33"/>
      <c r="R122" s="33"/>
      <c r="S122" s="33"/>
      <c r="T122" s="33"/>
      <c r="U122" s="33"/>
      <c r="V122" s="33"/>
      <c r="W122" s="33"/>
      <c r="X122" s="33"/>
      <c r="Y122" s="33"/>
      <c r="Z122" s="33"/>
    </row>
    <row x14ac:dyDescent="0.25" r="123" customHeight="1" ht="15.75">
      <c r="A123" s="33"/>
      <c r="B123" s="552"/>
      <c r="C123" s="553"/>
      <c r="D123" s="553"/>
      <c r="E123" s="553"/>
      <c r="F123" s="485"/>
      <c r="G123" s="33"/>
      <c r="H123" s="33"/>
      <c r="I123" s="33"/>
      <c r="J123" s="33"/>
      <c r="K123" s="33"/>
      <c r="L123" s="33"/>
      <c r="M123" s="33"/>
      <c r="N123" s="33"/>
      <c r="O123" s="33"/>
      <c r="P123" s="33"/>
      <c r="Q123" s="33"/>
      <c r="R123" s="33"/>
      <c r="S123" s="33"/>
      <c r="T123" s="33"/>
      <c r="U123" s="33"/>
      <c r="V123" s="33"/>
      <c r="W123" s="33"/>
      <c r="X123" s="33"/>
      <c r="Y123" s="33"/>
      <c r="Z123" s="33"/>
    </row>
    <row x14ac:dyDescent="0.25" r="124" customHeight="1" ht="15.75">
      <c r="A124" s="33"/>
      <c r="B124" s="552"/>
      <c r="C124" s="553"/>
      <c r="D124" s="553"/>
      <c r="E124" s="553"/>
      <c r="F124" s="485"/>
      <c r="G124" s="33"/>
      <c r="H124" s="33"/>
      <c r="I124" s="33"/>
      <c r="J124" s="33"/>
      <c r="K124" s="33"/>
      <c r="L124" s="33"/>
      <c r="M124" s="33"/>
      <c r="N124" s="33"/>
      <c r="O124" s="33"/>
      <c r="P124" s="33"/>
      <c r="Q124" s="33"/>
      <c r="R124" s="33"/>
      <c r="S124" s="33"/>
      <c r="T124" s="33"/>
      <c r="U124" s="33"/>
      <c r="V124" s="33"/>
      <c r="W124" s="33"/>
      <c r="X124" s="33"/>
      <c r="Y124" s="33"/>
      <c r="Z124" s="33"/>
    </row>
    <row x14ac:dyDescent="0.25" r="125" customHeight="1" ht="15.75">
      <c r="A125" s="33"/>
      <c r="B125" s="552"/>
      <c r="C125" s="553"/>
      <c r="D125" s="553"/>
      <c r="E125" s="553"/>
      <c r="F125" s="485"/>
      <c r="G125" s="33"/>
      <c r="H125" s="33"/>
      <c r="I125" s="33"/>
      <c r="J125" s="33"/>
      <c r="K125" s="33"/>
      <c r="L125" s="33"/>
      <c r="M125" s="33"/>
      <c r="N125" s="33"/>
      <c r="O125" s="33"/>
      <c r="P125" s="33"/>
      <c r="Q125" s="33"/>
      <c r="R125" s="33"/>
      <c r="S125" s="33"/>
      <c r="T125" s="33"/>
      <c r="U125" s="33"/>
      <c r="V125" s="33"/>
      <c r="W125" s="33"/>
      <c r="X125" s="33"/>
      <c r="Y125" s="33"/>
      <c r="Z125" s="33"/>
    </row>
    <row x14ac:dyDescent="0.25" r="126" customHeight="1" ht="15.75">
      <c r="A126" s="33"/>
      <c r="B126" s="552"/>
      <c r="C126" s="553"/>
      <c r="D126" s="553"/>
      <c r="E126" s="553"/>
      <c r="F126" s="485"/>
      <c r="G126" s="33"/>
      <c r="H126" s="33"/>
      <c r="I126" s="33"/>
      <c r="J126" s="33"/>
      <c r="K126" s="33"/>
      <c r="L126" s="33"/>
      <c r="M126" s="33"/>
      <c r="N126" s="33"/>
      <c r="O126" s="33"/>
      <c r="P126" s="33"/>
      <c r="Q126" s="33"/>
      <c r="R126" s="33"/>
      <c r="S126" s="33"/>
      <c r="T126" s="33"/>
      <c r="U126" s="33"/>
      <c r="V126" s="33"/>
      <c r="W126" s="33"/>
      <c r="X126" s="33"/>
      <c r="Y126" s="33"/>
      <c r="Z126" s="33"/>
    </row>
    <row x14ac:dyDescent="0.25" r="127" customHeight="1" ht="15.75">
      <c r="A127" s="33"/>
      <c r="B127" s="552"/>
      <c r="C127" s="553"/>
      <c r="D127" s="553"/>
      <c r="E127" s="553"/>
      <c r="F127" s="485"/>
      <c r="G127" s="33"/>
      <c r="H127" s="33"/>
      <c r="I127" s="33"/>
      <c r="J127" s="33"/>
      <c r="K127" s="33"/>
      <c r="L127" s="33"/>
      <c r="M127" s="33"/>
      <c r="N127" s="33"/>
      <c r="O127" s="33"/>
      <c r="P127" s="33"/>
      <c r="Q127" s="33"/>
      <c r="R127" s="33"/>
      <c r="S127" s="33"/>
      <c r="T127" s="33"/>
      <c r="U127" s="33"/>
      <c r="V127" s="33"/>
      <c r="W127" s="33"/>
      <c r="X127" s="33"/>
      <c r="Y127" s="33"/>
      <c r="Z127" s="33"/>
    </row>
    <row x14ac:dyDescent="0.25" r="128" customHeight="1" ht="15.75">
      <c r="A128" s="33"/>
      <c r="B128" s="552"/>
      <c r="C128" s="553"/>
      <c r="D128" s="553"/>
      <c r="E128" s="553"/>
      <c r="F128" s="485"/>
      <c r="G128" s="33"/>
      <c r="H128" s="33"/>
      <c r="I128" s="33"/>
      <c r="J128" s="33"/>
      <c r="K128" s="33"/>
      <c r="L128" s="33"/>
      <c r="M128" s="33"/>
      <c r="N128" s="33"/>
      <c r="O128" s="33"/>
      <c r="P128" s="33"/>
      <c r="Q128" s="33"/>
      <c r="R128" s="33"/>
      <c r="S128" s="33"/>
      <c r="T128" s="33"/>
      <c r="U128" s="33"/>
      <c r="V128" s="33"/>
      <c r="W128" s="33"/>
      <c r="X128" s="33"/>
      <c r="Y128" s="33"/>
      <c r="Z128" s="33"/>
    </row>
    <row x14ac:dyDescent="0.25" r="129" customHeight="1" ht="15.75">
      <c r="A129" s="33"/>
      <c r="B129" s="552"/>
      <c r="C129" s="553"/>
      <c r="D129" s="553"/>
      <c r="E129" s="553"/>
      <c r="F129" s="485"/>
      <c r="G129" s="33"/>
      <c r="H129" s="33"/>
      <c r="I129" s="33"/>
      <c r="J129" s="33"/>
      <c r="K129" s="33"/>
      <c r="L129" s="33"/>
      <c r="M129" s="33"/>
      <c r="N129" s="33"/>
      <c r="O129" s="33"/>
      <c r="P129" s="33"/>
      <c r="Q129" s="33"/>
      <c r="R129" s="33"/>
      <c r="S129" s="33"/>
      <c r="T129" s="33"/>
      <c r="U129" s="33"/>
      <c r="V129" s="33"/>
      <c r="W129" s="33"/>
      <c r="X129" s="33"/>
      <c r="Y129" s="33"/>
      <c r="Z129" s="33"/>
    </row>
    <row x14ac:dyDescent="0.25" r="130" customHeight="1" ht="15.75">
      <c r="A130" s="33"/>
      <c r="B130" s="552"/>
      <c r="C130" s="553"/>
      <c r="D130" s="553"/>
      <c r="E130" s="553"/>
      <c r="F130" s="485"/>
      <c r="G130" s="33"/>
      <c r="H130" s="33"/>
      <c r="I130" s="33"/>
      <c r="J130" s="33"/>
      <c r="K130" s="33"/>
      <c r="L130" s="33"/>
      <c r="M130" s="33"/>
      <c r="N130" s="33"/>
      <c r="O130" s="33"/>
      <c r="P130" s="33"/>
      <c r="Q130" s="33"/>
      <c r="R130" s="33"/>
      <c r="S130" s="33"/>
      <c r="T130" s="33"/>
      <c r="U130" s="33"/>
      <c r="V130" s="33"/>
      <c r="W130" s="33"/>
      <c r="X130" s="33"/>
      <c r="Y130" s="33"/>
      <c r="Z130" s="33"/>
    </row>
    <row x14ac:dyDescent="0.25" r="131" customHeight="1" ht="15.75">
      <c r="A131" s="33"/>
      <c r="B131" s="552"/>
      <c r="C131" s="553"/>
      <c r="D131" s="553"/>
      <c r="E131" s="553"/>
      <c r="F131" s="485"/>
      <c r="G131" s="33"/>
      <c r="H131" s="33"/>
      <c r="I131" s="33"/>
      <c r="J131" s="33"/>
      <c r="K131" s="33"/>
      <c r="L131" s="33"/>
      <c r="M131" s="33"/>
      <c r="N131" s="33"/>
      <c r="O131" s="33"/>
      <c r="P131" s="33"/>
      <c r="Q131" s="33"/>
      <c r="R131" s="33"/>
      <c r="S131" s="33"/>
      <c r="T131" s="33"/>
      <c r="U131" s="33"/>
      <c r="V131" s="33"/>
      <c r="W131" s="33"/>
      <c r="X131" s="33"/>
      <c r="Y131" s="33"/>
      <c r="Z131" s="33"/>
    </row>
    <row x14ac:dyDescent="0.25" r="132" customHeight="1" ht="15.75">
      <c r="A132" s="33"/>
      <c r="B132" s="552"/>
      <c r="C132" s="553"/>
      <c r="D132" s="553"/>
      <c r="E132" s="553"/>
      <c r="F132" s="485"/>
      <c r="G132" s="33"/>
      <c r="H132" s="33"/>
      <c r="I132" s="33"/>
      <c r="J132" s="33"/>
      <c r="K132" s="33"/>
      <c r="L132" s="33"/>
      <c r="M132" s="33"/>
      <c r="N132" s="33"/>
      <c r="O132" s="33"/>
      <c r="P132" s="33"/>
      <c r="Q132" s="33"/>
      <c r="R132" s="33"/>
      <c r="S132" s="33"/>
      <c r="T132" s="33"/>
      <c r="U132" s="33"/>
      <c r="V132" s="33"/>
      <c r="W132" s="33"/>
      <c r="X132" s="33"/>
      <c r="Y132" s="33"/>
      <c r="Z132" s="33"/>
    </row>
    <row x14ac:dyDescent="0.25" r="133" customHeight="1" ht="15.75">
      <c r="A133" s="33"/>
      <c r="B133" s="552"/>
      <c r="C133" s="553"/>
      <c r="D133" s="553"/>
      <c r="E133" s="553"/>
      <c r="F133" s="485"/>
      <c r="G133" s="33"/>
      <c r="H133" s="33"/>
      <c r="I133" s="33"/>
      <c r="J133" s="33"/>
      <c r="K133" s="33"/>
      <c r="L133" s="33"/>
      <c r="M133" s="33"/>
      <c r="N133" s="33"/>
      <c r="O133" s="33"/>
      <c r="P133" s="33"/>
      <c r="Q133" s="33"/>
      <c r="R133" s="33"/>
      <c r="S133" s="33"/>
      <c r="T133" s="33"/>
      <c r="U133" s="33"/>
      <c r="V133" s="33"/>
      <c r="W133" s="33"/>
      <c r="X133" s="33"/>
      <c r="Y133" s="33"/>
      <c r="Z133" s="33"/>
    </row>
    <row x14ac:dyDescent="0.25" r="134" customHeight="1" ht="15.75">
      <c r="A134" s="33"/>
      <c r="B134" s="552"/>
      <c r="C134" s="553"/>
      <c r="D134" s="553"/>
      <c r="E134" s="553"/>
      <c r="F134" s="485"/>
      <c r="G134" s="33"/>
      <c r="H134" s="33"/>
      <c r="I134" s="33"/>
      <c r="J134" s="33"/>
      <c r="K134" s="33"/>
      <c r="L134" s="33"/>
      <c r="M134" s="33"/>
      <c r="N134" s="33"/>
      <c r="O134" s="33"/>
      <c r="P134" s="33"/>
      <c r="Q134" s="33"/>
      <c r="R134" s="33"/>
      <c r="S134" s="33"/>
      <c r="T134" s="33"/>
      <c r="U134" s="33"/>
      <c r="V134" s="33"/>
      <c r="W134" s="33"/>
      <c r="X134" s="33"/>
      <c r="Y134" s="33"/>
      <c r="Z134" s="33"/>
    </row>
    <row x14ac:dyDescent="0.25" r="135" customHeight="1" ht="15.75">
      <c r="A135" s="33"/>
      <c r="B135" s="552"/>
      <c r="C135" s="553"/>
      <c r="D135" s="553"/>
      <c r="E135" s="553"/>
      <c r="F135" s="485"/>
      <c r="G135" s="33"/>
      <c r="H135" s="33"/>
      <c r="I135" s="33"/>
      <c r="J135" s="33"/>
      <c r="K135" s="33"/>
      <c r="L135" s="33"/>
      <c r="M135" s="33"/>
      <c r="N135" s="33"/>
      <c r="O135" s="33"/>
      <c r="P135" s="33"/>
      <c r="Q135" s="33"/>
      <c r="R135" s="33"/>
      <c r="S135" s="33"/>
      <c r="T135" s="33"/>
      <c r="U135" s="33"/>
      <c r="V135" s="33"/>
      <c r="W135" s="33"/>
      <c r="X135" s="33"/>
      <c r="Y135" s="33"/>
      <c r="Z135" s="33"/>
    </row>
    <row x14ac:dyDescent="0.25" r="136" customHeight="1" ht="15.75">
      <c r="A136" s="33"/>
      <c r="B136" s="552"/>
      <c r="C136" s="553"/>
      <c r="D136" s="553"/>
      <c r="E136" s="553"/>
      <c r="F136" s="485"/>
      <c r="G136" s="33"/>
      <c r="H136" s="33"/>
      <c r="I136" s="33"/>
      <c r="J136" s="33"/>
      <c r="K136" s="33"/>
      <c r="L136" s="33"/>
      <c r="M136" s="33"/>
      <c r="N136" s="33"/>
      <c r="O136" s="33"/>
      <c r="P136" s="33"/>
      <c r="Q136" s="33"/>
      <c r="R136" s="33"/>
      <c r="S136" s="33"/>
      <c r="T136" s="33"/>
      <c r="U136" s="33"/>
      <c r="V136" s="33"/>
      <c r="W136" s="33"/>
      <c r="X136" s="33"/>
      <c r="Y136" s="33"/>
      <c r="Z136" s="33"/>
    </row>
    <row x14ac:dyDescent="0.25" r="137" customHeight="1" ht="15.75">
      <c r="A137" s="33"/>
      <c r="B137" s="552"/>
      <c r="C137" s="553"/>
      <c r="D137" s="553"/>
      <c r="E137" s="553"/>
      <c r="F137" s="485"/>
      <c r="G137" s="33"/>
      <c r="H137" s="33"/>
      <c r="I137" s="33"/>
      <c r="J137" s="33"/>
      <c r="K137" s="33"/>
      <c r="L137" s="33"/>
      <c r="M137" s="33"/>
      <c r="N137" s="33"/>
      <c r="O137" s="33"/>
      <c r="P137" s="33"/>
      <c r="Q137" s="33"/>
      <c r="R137" s="33"/>
      <c r="S137" s="33"/>
      <c r="T137" s="33"/>
      <c r="U137" s="33"/>
      <c r="V137" s="33"/>
      <c r="W137" s="33"/>
      <c r="X137" s="33"/>
      <c r="Y137" s="33"/>
      <c r="Z137" s="33"/>
    </row>
    <row x14ac:dyDescent="0.25" r="138" customHeight="1" ht="15.75">
      <c r="A138" s="33"/>
      <c r="B138" s="552"/>
      <c r="C138" s="553"/>
      <c r="D138" s="553"/>
      <c r="E138" s="553"/>
      <c r="F138" s="485"/>
      <c r="G138" s="33"/>
      <c r="H138" s="33"/>
      <c r="I138" s="33"/>
      <c r="J138" s="33"/>
      <c r="K138" s="33"/>
      <c r="L138" s="33"/>
      <c r="M138" s="33"/>
      <c r="N138" s="33"/>
      <c r="O138" s="33"/>
      <c r="P138" s="33"/>
      <c r="Q138" s="33"/>
      <c r="R138" s="33"/>
      <c r="S138" s="33"/>
      <c r="T138" s="33"/>
      <c r="U138" s="33"/>
      <c r="V138" s="33"/>
      <c r="W138" s="33"/>
      <c r="X138" s="33"/>
      <c r="Y138" s="33"/>
      <c r="Z138" s="33"/>
    </row>
    <row x14ac:dyDescent="0.25" r="139" customHeight="1" ht="15.75">
      <c r="A139" s="33"/>
      <c r="B139" s="552"/>
      <c r="C139" s="553"/>
      <c r="D139" s="553"/>
      <c r="E139" s="553"/>
      <c r="F139" s="485"/>
      <c r="G139" s="33"/>
      <c r="H139" s="33"/>
      <c r="I139" s="33"/>
      <c r="J139" s="33"/>
      <c r="K139" s="33"/>
      <c r="L139" s="33"/>
      <c r="M139" s="33"/>
      <c r="N139" s="33"/>
      <c r="O139" s="33"/>
      <c r="P139" s="33"/>
      <c r="Q139" s="33"/>
      <c r="R139" s="33"/>
      <c r="S139" s="33"/>
      <c r="T139" s="33"/>
      <c r="U139" s="33"/>
      <c r="V139" s="33"/>
      <c r="W139" s="33"/>
      <c r="X139" s="33"/>
      <c r="Y139" s="33"/>
      <c r="Z139" s="33"/>
    </row>
    <row x14ac:dyDescent="0.25" r="140" customHeight="1" ht="15.75">
      <c r="A140" s="33"/>
      <c r="B140" s="552"/>
      <c r="C140" s="553"/>
      <c r="D140" s="553"/>
      <c r="E140" s="553"/>
      <c r="F140" s="485"/>
      <c r="G140" s="33"/>
      <c r="H140" s="33"/>
      <c r="I140" s="33"/>
      <c r="J140" s="33"/>
      <c r="K140" s="33"/>
      <c r="L140" s="33"/>
      <c r="M140" s="33"/>
      <c r="N140" s="33"/>
      <c r="O140" s="33"/>
      <c r="P140" s="33"/>
      <c r="Q140" s="33"/>
      <c r="R140" s="33"/>
      <c r="S140" s="33"/>
      <c r="T140" s="33"/>
      <c r="U140" s="33"/>
      <c r="V140" s="33"/>
      <c r="W140" s="33"/>
      <c r="X140" s="33"/>
      <c r="Y140" s="33"/>
      <c r="Z140" s="33"/>
    </row>
    <row x14ac:dyDescent="0.25" r="141" customHeight="1" ht="15.75">
      <c r="A141" s="33"/>
      <c r="B141" s="552"/>
      <c r="C141" s="553"/>
      <c r="D141" s="553"/>
      <c r="E141" s="553"/>
      <c r="F141" s="485"/>
      <c r="G141" s="33"/>
      <c r="H141" s="33"/>
      <c r="I141" s="33"/>
      <c r="J141" s="33"/>
      <c r="K141" s="33"/>
      <c r="L141" s="33"/>
      <c r="M141" s="33"/>
      <c r="N141" s="33"/>
      <c r="O141" s="33"/>
      <c r="P141" s="33"/>
      <c r="Q141" s="33"/>
      <c r="R141" s="33"/>
      <c r="S141" s="33"/>
      <c r="T141" s="33"/>
      <c r="U141" s="33"/>
      <c r="V141" s="33"/>
      <c r="W141" s="33"/>
      <c r="X141" s="33"/>
      <c r="Y141" s="33"/>
      <c r="Z141" s="33"/>
    </row>
    <row x14ac:dyDescent="0.25" r="142" customHeight="1" ht="15.75">
      <c r="A142" s="33"/>
      <c r="B142" s="552"/>
      <c r="C142" s="553"/>
      <c r="D142" s="553"/>
      <c r="E142" s="553"/>
      <c r="F142" s="485"/>
      <c r="G142" s="33"/>
      <c r="H142" s="33"/>
      <c r="I142" s="33"/>
      <c r="J142" s="33"/>
      <c r="K142" s="33"/>
      <c r="L142" s="33"/>
      <c r="M142" s="33"/>
      <c r="N142" s="33"/>
      <c r="O142" s="33"/>
      <c r="P142" s="33"/>
      <c r="Q142" s="33"/>
      <c r="R142" s="33"/>
      <c r="S142" s="33"/>
      <c r="T142" s="33"/>
      <c r="U142" s="33"/>
      <c r="V142" s="33"/>
      <c r="W142" s="33"/>
      <c r="X142" s="33"/>
      <c r="Y142" s="33"/>
      <c r="Z142" s="33"/>
    </row>
    <row x14ac:dyDescent="0.25" r="143" customHeight="1" ht="15.75">
      <c r="A143" s="33"/>
      <c r="B143" s="552"/>
      <c r="C143" s="553"/>
      <c r="D143" s="553"/>
      <c r="E143" s="553"/>
      <c r="F143" s="485"/>
      <c r="G143" s="33"/>
      <c r="H143" s="33"/>
      <c r="I143" s="33"/>
      <c r="J143" s="33"/>
      <c r="K143" s="33"/>
      <c r="L143" s="33"/>
      <c r="M143" s="33"/>
      <c r="N143" s="33"/>
      <c r="O143" s="33"/>
      <c r="P143" s="33"/>
      <c r="Q143" s="33"/>
      <c r="R143" s="33"/>
      <c r="S143" s="33"/>
      <c r="T143" s="33"/>
      <c r="U143" s="33"/>
      <c r="V143" s="33"/>
      <c r="W143" s="33"/>
      <c r="X143" s="33"/>
      <c r="Y143" s="33"/>
      <c r="Z143" s="33"/>
    </row>
    <row x14ac:dyDescent="0.25" r="144" customHeight="1" ht="15.75">
      <c r="A144" s="33"/>
      <c r="B144" s="552"/>
      <c r="C144" s="553"/>
      <c r="D144" s="553"/>
      <c r="E144" s="553"/>
      <c r="F144" s="485"/>
      <c r="G144" s="33"/>
      <c r="H144" s="33"/>
      <c r="I144" s="33"/>
      <c r="J144" s="33"/>
      <c r="K144" s="33"/>
      <c r="L144" s="33"/>
      <c r="M144" s="33"/>
      <c r="N144" s="33"/>
      <c r="O144" s="33"/>
      <c r="P144" s="33"/>
      <c r="Q144" s="33"/>
      <c r="R144" s="33"/>
      <c r="S144" s="33"/>
      <c r="T144" s="33"/>
      <c r="U144" s="33"/>
      <c r="V144" s="33"/>
      <c r="W144" s="33"/>
      <c r="X144" s="33"/>
      <c r="Y144" s="33"/>
      <c r="Z144" s="33"/>
    </row>
    <row x14ac:dyDescent="0.25" r="145" customHeight="1" ht="15.75">
      <c r="A145" s="33"/>
      <c r="B145" s="552"/>
      <c r="C145" s="553"/>
      <c r="D145" s="553"/>
      <c r="E145" s="553"/>
      <c r="F145" s="485"/>
      <c r="G145" s="33"/>
      <c r="H145" s="33"/>
      <c r="I145" s="33"/>
      <c r="J145" s="33"/>
      <c r="K145" s="33"/>
      <c r="L145" s="33"/>
      <c r="M145" s="33"/>
      <c r="N145" s="33"/>
      <c r="O145" s="33"/>
      <c r="P145" s="33"/>
      <c r="Q145" s="33"/>
      <c r="R145" s="33"/>
      <c r="S145" s="33"/>
      <c r="T145" s="33"/>
      <c r="U145" s="33"/>
      <c r="V145" s="33"/>
      <c r="W145" s="33"/>
      <c r="X145" s="33"/>
      <c r="Y145" s="33"/>
      <c r="Z145" s="33"/>
    </row>
    <row x14ac:dyDescent="0.25" r="146" customHeight="1" ht="15.75">
      <c r="A146" s="33"/>
      <c r="B146" s="552"/>
      <c r="C146" s="553"/>
      <c r="D146" s="553"/>
      <c r="E146" s="553"/>
      <c r="F146" s="485"/>
      <c r="G146" s="33"/>
      <c r="H146" s="33"/>
      <c r="I146" s="33"/>
      <c r="J146" s="33"/>
      <c r="K146" s="33"/>
      <c r="L146" s="33"/>
      <c r="M146" s="33"/>
      <c r="N146" s="33"/>
      <c r="O146" s="33"/>
      <c r="P146" s="33"/>
      <c r="Q146" s="33"/>
      <c r="R146" s="33"/>
      <c r="S146" s="33"/>
      <c r="T146" s="33"/>
      <c r="U146" s="33"/>
      <c r="V146" s="33"/>
      <c r="W146" s="33"/>
      <c r="X146" s="33"/>
      <c r="Y146" s="33"/>
      <c r="Z146" s="33"/>
    </row>
    <row x14ac:dyDescent="0.25" r="147" customHeight="1" ht="15.75">
      <c r="A147" s="33"/>
      <c r="B147" s="552"/>
      <c r="C147" s="553"/>
      <c r="D147" s="553"/>
      <c r="E147" s="553"/>
      <c r="F147" s="485"/>
      <c r="G147" s="33"/>
      <c r="H147" s="33"/>
      <c r="I147" s="33"/>
      <c r="J147" s="33"/>
      <c r="K147" s="33"/>
      <c r="L147" s="33"/>
      <c r="M147" s="33"/>
      <c r="N147" s="33"/>
      <c r="O147" s="33"/>
      <c r="P147" s="33"/>
      <c r="Q147" s="33"/>
      <c r="R147" s="33"/>
      <c r="S147" s="33"/>
      <c r="T147" s="33"/>
      <c r="U147" s="33"/>
      <c r="V147" s="33"/>
      <c r="W147" s="33"/>
      <c r="X147" s="33"/>
      <c r="Y147" s="33"/>
      <c r="Z147" s="33"/>
    </row>
    <row x14ac:dyDescent="0.25" r="148" customHeight="1" ht="15.75">
      <c r="A148" s="33"/>
      <c r="B148" s="552"/>
      <c r="C148" s="553"/>
      <c r="D148" s="553"/>
      <c r="E148" s="553"/>
      <c r="F148" s="485"/>
      <c r="G148" s="33"/>
      <c r="H148" s="33"/>
      <c r="I148" s="33"/>
      <c r="J148" s="33"/>
      <c r="K148" s="33"/>
      <c r="L148" s="33"/>
      <c r="M148" s="33"/>
      <c r="N148" s="33"/>
      <c r="O148" s="33"/>
      <c r="P148" s="33"/>
      <c r="Q148" s="33"/>
      <c r="R148" s="33"/>
      <c r="S148" s="33"/>
      <c r="T148" s="33"/>
      <c r="U148" s="33"/>
      <c r="V148" s="33"/>
      <c r="W148" s="33"/>
      <c r="X148" s="33"/>
      <c r="Y148" s="33"/>
      <c r="Z148" s="33"/>
    </row>
    <row x14ac:dyDescent="0.25" r="149" customHeight="1" ht="15.75">
      <c r="A149" s="33"/>
      <c r="B149" s="552"/>
      <c r="C149" s="553"/>
      <c r="D149" s="553"/>
      <c r="E149" s="553"/>
      <c r="F149" s="485"/>
      <c r="G149" s="33"/>
      <c r="H149" s="33"/>
      <c r="I149" s="33"/>
      <c r="J149" s="33"/>
      <c r="K149" s="33"/>
      <c r="L149" s="33"/>
      <c r="M149" s="33"/>
      <c r="N149" s="33"/>
      <c r="O149" s="33"/>
      <c r="P149" s="33"/>
      <c r="Q149" s="33"/>
      <c r="R149" s="33"/>
      <c r="S149" s="33"/>
      <c r="T149" s="33"/>
      <c r="U149" s="33"/>
      <c r="V149" s="33"/>
      <c r="W149" s="33"/>
      <c r="X149" s="33"/>
      <c r="Y149" s="33"/>
      <c r="Z149" s="33"/>
    </row>
    <row x14ac:dyDescent="0.25" r="150" customHeight="1" ht="15.75">
      <c r="A150" s="33"/>
      <c r="B150" s="552"/>
      <c r="C150" s="553"/>
      <c r="D150" s="553"/>
      <c r="E150" s="553"/>
      <c r="F150" s="485"/>
      <c r="G150" s="33"/>
      <c r="H150" s="33"/>
      <c r="I150" s="33"/>
      <c r="J150" s="33"/>
      <c r="K150" s="33"/>
      <c r="L150" s="33"/>
      <c r="M150" s="33"/>
      <c r="N150" s="33"/>
      <c r="O150" s="33"/>
      <c r="P150" s="33"/>
      <c r="Q150" s="33"/>
      <c r="R150" s="33"/>
      <c r="S150" s="33"/>
      <c r="T150" s="33"/>
      <c r="U150" s="33"/>
      <c r="V150" s="33"/>
      <c r="W150" s="33"/>
      <c r="X150" s="33"/>
      <c r="Y150" s="33"/>
      <c r="Z150" s="33"/>
    </row>
    <row x14ac:dyDescent="0.25" r="151" customHeight="1" ht="15.75">
      <c r="A151" s="33"/>
      <c r="B151" s="552"/>
      <c r="C151" s="553"/>
      <c r="D151" s="553"/>
      <c r="E151" s="553"/>
      <c r="F151" s="485"/>
      <c r="G151" s="33"/>
      <c r="H151" s="33"/>
      <c r="I151" s="33"/>
      <c r="J151" s="33"/>
      <c r="K151" s="33"/>
      <c r="L151" s="33"/>
      <c r="M151" s="33"/>
      <c r="N151" s="33"/>
      <c r="O151" s="33"/>
      <c r="P151" s="33"/>
      <c r="Q151" s="33"/>
      <c r="R151" s="33"/>
      <c r="S151" s="33"/>
      <c r="T151" s="33"/>
      <c r="U151" s="33"/>
      <c r="V151" s="33"/>
      <c r="W151" s="33"/>
      <c r="X151" s="33"/>
      <c r="Y151" s="33"/>
      <c r="Z151" s="33"/>
    </row>
    <row x14ac:dyDescent="0.25" r="152" customHeight="1" ht="15.75">
      <c r="A152" s="33"/>
      <c r="B152" s="552"/>
      <c r="C152" s="553"/>
      <c r="D152" s="553"/>
      <c r="E152" s="553"/>
      <c r="F152" s="485"/>
      <c r="G152" s="33"/>
      <c r="H152" s="33"/>
      <c r="I152" s="33"/>
      <c r="J152" s="33"/>
      <c r="K152" s="33"/>
      <c r="L152" s="33"/>
      <c r="M152" s="33"/>
      <c r="N152" s="33"/>
      <c r="O152" s="33"/>
      <c r="P152" s="33"/>
      <c r="Q152" s="33"/>
      <c r="R152" s="33"/>
      <c r="S152" s="33"/>
      <c r="T152" s="33"/>
      <c r="U152" s="33"/>
      <c r="V152" s="33"/>
      <c r="W152" s="33"/>
      <c r="X152" s="33"/>
      <c r="Y152" s="33"/>
      <c r="Z152" s="33"/>
    </row>
    <row x14ac:dyDescent="0.25" r="153" customHeight="1" ht="15.75">
      <c r="A153" s="33"/>
      <c r="B153" s="552"/>
      <c r="C153" s="553"/>
      <c r="D153" s="553"/>
      <c r="E153" s="553"/>
      <c r="F153" s="485"/>
      <c r="G153" s="33"/>
      <c r="H153" s="33"/>
      <c r="I153" s="33"/>
      <c r="J153" s="33"/>
      <c r="K153" s="33"/>
      <c r="L153" s="33"/>
      <c r="M153" s="33"/>
      <c r="N153" s="33"/>
      <c r="O153" s="33"/>
      <c r="P153" s="33"/>
      <c r="Q153" s="33"/>
      <c r="R153" s="33"/>
      <c r="S153" s="33"/>
      <c r="T153" s="33"/>
      <c r="U153" s="33"/>
      <c r="V153" s="33"/>
      <c r="W153" s="33"/>
      <c r="X153" s="33"/>
      <c r="Y153" s="33"/>
      <c r="Z153" s="33"/>
    </row>
    <row x14ac:dyDescent="0.25" r="154" customHeight="1" ht="15.75">
      <c r="A154" s="33"/>
      <c r="B154" s="552"/>
      <c r="C154" s="553"/>
      <c r="D154" s="553"/>
      <c r="E154" s="553"/>
      <c r="F154" s="485"/>
      <c r="G154" s="33"/>
      <c r="H154" s="33"/>
      <c r="I154" s="33"/>
      <c r="J154" s="33"/>
      <c r="K154" s="33"/>
      <c r="L154" s="33"/>
      <c r="M154" s="33"/>
      <c r="N154" s="33"/>
      <c r="O154" s="33"/>
      <c r="P154" s="33"/>
      <c r="Q154" s="33"/>
      <c r="R154" s="33"/>
      <c r="S154" s="33"/>
      <c r="T154" s="33"/>
      <c r="U154" s="33"/>
      <c r="V154" s="33"/>
      <c r="W154" s="33"/>
      <c r="X154" s="33"/>
      <c r="Y154" s="33"/>
      <c r="Z154" s="33"/>
    </row>
    <row x14ac:dyDescent="0.25" r="155" customHeight="1" ht="15.75">
      <c r="A155" s="33"/>
      <c r="B155" s="552"/>
      <c r="C155" s="553"/>
      <c r="D155" s="553"/>
      <c r="E155" s="553"/>
      <c r="F155" s="485"/>
      <c r="G155" s="33"/>
      <c r="H155" s="33"/>
      <c r="I155" s="33"/>
      <c r="J155" s="33"/>
      <c r="K155" s="33"/>
      <c r="L155" s="33"/>
      <c r="M155" s="33"/>
      <c r="N155" s="33"/>
      <c r="O155" s="33"/>
      <c r="P155" s="33"/>
      <c r="Q155" s="33"/>
      <c r="R155" s="33"/>
      <c r="S155" s="33"/>
      <c r="T155" s="33"/>
      <c r="U155" s="33"/>
      <c r="V155" s="33"/>
      <c r="W155" s="33"/>
      <c r="X155" s="33"/>
      <c r="Y155" s="33"/>
      <c r="Z155" s="33"/>
    </row>
    <row x14ac:dyDescent="0.25" r="156" customHeight="1" ht="15.75">
      <c r="A156" s="33"/>
      <c r="B156" s="552"/>
      <c r="C156" s="553"/>
      <c r="D156" s="553"/>
      <c r="E156" s="553"/>
      <c r="F156" s="485"/>
      <c r="G156" s="33"/>
      <c r="H156" s="33"/>
      <c r="I156" s="33"/>
      <c r="J156" s="33"/>
      <c r="K156" s="33"/>
      <c r="L156" s="33"/>
      <c r="M156" s="33"/>
      <c r="N156" s="33"/>
      <c r="O156" s="33"/>
      <c r="P156" s="33"/>
      <c r="Q156" s="33"/>
      <c r="R156" s="33"/>
      <c r="S156" s="33"/>
      <c r="T156" s="33"/>
      <c r="U156" s="33"/>
      <c r="V156" s="33"/>
      <c r="W156" s="33"/>
      <c r="X156" s="33"/>
      <c r="Y156" s="33"/>
      <c r="Z156" s="33"/>
    </row>
    <row x14ac:dyDescent="0.25" r="157" customHeight="1" ht="15.75">
      <c r="A157" s="33"/>
      <c r="B157" s="552"/>
      <c r="C157" s="553"/>
      <c r="D157" s="553"/>
      <c r="E157" s="553"/>
      <c r="F157" s="485"/>
      <c r="G157" s="33"/>
      <c r="H157" s="33"/>
      <c r="I157" s="33"/>
      <c r="J157" s="33"/>
      <c r="K157" s="33"/>
      <c r="L157" s="33"/>
      <c r="M157" s="33"/>
      <c r="N157" s="33"/>
      <c r="O157" s="33"/>
      <c r="P157" s="33"/>
      <c r="Q157" s="33"/>
      <c r="R157" s="33"/>
      <c r="S157" s="33"/>
      <c r="T157" s="33"/>
      <c r="U157" s="33"/>
      <c r="V157" s="33"/>
      <c r="W157" s="33"/>
      <c r="X157" s="33"/>
      <c r="Y157" s="33"/>
      <c r="Z157" s="33"/>
    </row>
    <row x14ac:dyDescent="0.25" r="158" customHeight="1" ht="15.75">
      <c r="A158" s="33"/>
      <c r="B158" s="552"/>
      <c r="C158" s="553"/>
      <c r="D158" s="553"/>
      <c r="E158" s="553"/>
      <c r="F158" s="485"/>
      <c r="G158" s="33"/>
      <c r="H158" s="33"/>
      <c r="I158" s="33"/>
      <c r="J158" s="33"/>
      <c r="K158" s="33"/>
      <c r="L158" s="33"/>
      <c r="M158" s="33"/>
      <c r="N158" s="33"/>
      <c r="O158" s="33"/>
      <c r="P158" s="33"/>
      <c r="Q158" s="33"/>
      <c r="R158" s="33"/>
      <c r="S158" s="33"/>
      <c r="T158" s="33"/>
      <c r="U158" s="33"/>
      <c r="V158" s="33"/>
      <c r="W158" s="33"/>
      <c r="X158" s="33"/>
      <c r="Y158" s="33"/>
      <c r="Z158" s="33"/>
    </row>
    <row x14ac:dyDescent="0.25" r="159" customHeight="1" ht="15.75">
      <c r="A159" s="33"/>
      <c r="B159" s="552"/>
      <c r="C159" s="553"/>
      <c r="D159" s="553"/>
      <c r="E159" s="553"/>
      <c r="F159" s="485"/>
      <c r="G159" s="33"/>
      <c r="H159" s="33"/>
      <c r="I159" s="33"/>
      <c r="J159" s="33"/>
      <c r="K159" s="33"/>
      <c r="L159" s="33"/>
      <c r="M159" s="33"/>
      <c r="N159" s="33"/>
      <c r="O159" s="33"/>
      <c r="P159" s="33"/>
      <c r="Q159" s="33"/>
      <c r="R159" s="33"/>
      <c r="S159" s="33"/>
      <c r="T159" s="33"/>
      <c r="U159" s="33"/>
      <c r="V159" s="33"/>
      <c r="W159" s="33"/>
      <c r="X159" s="33"/>
      <c r="Y159" s="33"/>
      <c r="Z159" s="33"/>
    </row>
    <row x14ac:dyDescent="0.25" r="160" customHeight="1" ht="15.75">
      <c r="A160" s="33"/>
      <c r="B160" s="552"/>
      <c r="C160" s="553"/>
      <c r="D160" s="553"/>
      <c r="E160" s="553"/>
      <c r="F160" s="485"/>
      <c r="G160" s="33"/>
      <c r="H160" s="33"/>
      <c r="I160" s="33"/>
      <c r="J160" s="33"/>
      <c r="K160" s="33"/>
      <c r="L160" s="33"/>
      <c r="M160" s="33"/>
      <c r="N160" s="33"/>
      <c r="O160" s="33"/>
      <c r="P160" s="33"/>
      <c r="Q160" s="33"/>
      <c r="R160" s="33"/>
      <c r="S160" s="33"/>
      <c r="T160" s="33"/>
      <c r="U160" s="33"/>
      <c r="V160" s="33"/>
      <c r="W160" s="33"/>
      <c r="X160" s="33"/>
      <c r="Y160" s="33"/>
      <c r="Z160" s="33"/>
    </row>
    <row x14ac:dyDescent="0.25" r="161" customHeight="1" ht="15.75">
      <c r="A161" s="33"/>
      <c r="B161" s="552"/>
      <c r="C161" s="553"/>
      <c r="D161" s="553"/>
      <c r="E161" s="553"/>
      <c r="F161" s="485"/>
      <c r="G161" s="33"/>
      <c r="H161" s="33"/>
      <c r="I161" s="33"/>
      <c r="J161" s="33"/>
      <c r="K161" s="33"/>
      <c r="L161" s="33"/>
      <c r="M161" s="33"/>
      <c r="N161" s="33"/>
      <c r="O161" s="33"/>
      <c r="P161" s="33"/>
      <c r="Q161" s="33"/>
      <c r="R161" s="33"/>
      <c r="S161" s="33"/>
      <c r="T161" s="33"/>
      <c r="U161" s="33"/>
      <c r="V161" s="33"/>
      <c r="W161" s="33"/>
      <c r="X161" s="33"/>
      <c r="Y161" s="33"/>
      <c r="Z161" s="33"/>
    </row>
    <row x14ac:dyDescent="0.25" r="162" customHeight="1" ht="15.75">
      <c r="A162" s="33"/>
      <c r="B162" s="552"/>
      <c r="C162" s="553"/>
      <c r="D162" s="553"/>
      <c r="E162" s="553"/>
      <c r="F162" s="485"/>
      <c r="G162" s="33"/>
      <c r="H162" s="33"/>
      <c r="I162" s="33"/>
      <c r="J162" s="33"/>
      <c r="K162" s="33"/>
      <c r="L162" s="33"/>
      <c r="M162" s="33"/>
      <c r="N162" s="33"/>
      <c r="O162" s="33"/>
      <c r="P162" s="33"/>
      <c r="Q162" s="33"/>
      <c r="R162" s="33"/>
      <c r="S162" s="33"/>
      <c r="T162" s="33"/>
      <c r="U162" s="33"/>
      <c r="V162" s="33"/>
      <c r="W162" s="33"/>
      <c r="X162" s="33"/>
      <c r="Y162" s="33"/>
      <c r="Z162" s="33"/>
    </row>
    <row x14ac:dyDescent="0.25" r="163" customHeight="1" ht="15.75">
      <c r="A163" s="33"/>
      <c r="B163" s="552"/>
      <c r="C163" s="553"/>
      <c r="D163" s="553"/>
      <c r="E163" s="553"/>
      <c r="F163" s="485"/>
      <c r="G163" s="33"/>
      <c r="H163" s="33"/>
      <c r="I163" s="33"/>
      <c r="J163" s="33"/>
      <c r="K163" s="33"/>
      <c r="L163" s="33"/>
      <c r="M163" s="33"/>
      <c r="N163" s="33"/>
      <c r="O163" s="33"/>
      <c r="P163" s="33"/>
      <c r="Q163" s="33"/>
      <c r="R163" s="33"/>
      <c r="S163" s="33"/>
      <c r="T163" s="33"/>
      <c r="U163" s="33"/>
      <c r="V163" s="33"/>
      <c r="W163" s="33"/>
      <c r="X163" s="33"/>
      <c r="Y163" s="33"/>
      <c r="Z163" s="33"/>
    </row>
    <row x14ac:dyDescent="0.25" r="164" customHeight="1" ht="15.75">
      <c r="A164" s="33"/>
      <c r="B164" s="552"/>
      <c r="C164" s="553"/>
      <c r="D164" s="553"/>
      <c r="E164" s="553"/>
      <c r="F164" s="485"/>
      <c r="G164" s="33"/>
      <c r="H164" s="33"/>
      <c r="I164" s="33"/>
      <c r="J164" s="33"/>
      <c r="K164" s="33"/>
      <c r="L164" s="33"/>
      <c r="M164" s="33"/>
      <c r="N164" s="33"/>
      <c r="O164" s="33"/>
      <c r="P164" s="33"/>
      <c r="Q164" s="33"/>
      <c r="R164" s="33"/>
      <c r="S164" s="33"/>
      <c r="T164" s="33"/>
      <c r="U164" s="33"/>
      <c r="V164" s="33"/>
      <c r="W164" s="33"/>
      <c r="X164" s="33"/>
      <c r="Y164" s="33"/>
      <c r="Z164" s="33"/>
    </row>
    <row x14ac:dyDescent="0.25" r="165" customHeight="1" ht="15.75">
      <c r="A165" s="33"/>
      <c r="B165" s="552"/>
      <c r="C165" s="553"/>
      <c r="D165" s="553"/>
      <c r="E165" s="553"/>
      <c r="F165" s="485"/>
      <c r="G165" s="33"/>
      <c r="H165" s="33"/>
      <c r="I165" s="33"/>
      <c r="J165" s="33"/>
      <c r="K165" s="33"/>
      <c r="L165" s="33"/>
      <c r="M165" s="33"/>
      <c r="N165" s="33"/>
      <c r="O165" s="33"/>
      <c r="P165" s="33"/>
      <c r="Q165" s="33"/>
      <c r="R165" s="33"/>
      <c r="S165" s="33"/>
      <c r="T165" s="33"/>
      <c r="U165" s="33"/>
      <c r="V165" s="33"/>
      <c r="W165" s="33"/>
      <c r="X165" s="33"/>
      <c r="Y165" s="33"/>
      <c r="Z165" s="33"/>
    </row>
    <row x14ac:dyDescent="0.25" r="166" customHeight="1" ht="15.75">
      <c r="A166" s="33"/>
      <c r="B166" s="552"/>
      <c r="C166" s="553"/>
      <c r="D166" s="553"/>
      <c r="E166" s="553"/>
      <c r="F166" s="485"/>
      <c r="G166" s="33"/>
      <c r="H166" s="33"/>
      <c r="I166" s="33"/>
      <c r="J166" s="33"/>
      <c r="K166" s="33"/>
      <c r="L166" s="33"/>
      <c r="M166" s="33"/>
      <c r="N166" s="33"/>
      <c r="O166" s="33"/>
      <c r="P166" s="33"/>
      <c r="Q166" s="33"/>
      <c r="R166" s="33"/>
      <c r="S166" s="33"/>
      <c r="T166" s="33"/>
      <c r="U166" s="33"/>
      <c r="V166" s="33"/>
      <c r="W166" s="33"/>
      <c r="X166" s="33"/>
      <c r="Y166" s="33"/>
      <c r="Z166" s="33"/>
    </row>
    <row x14ac:dyDescent="0.25" r="167" customHeight="1" ht="15.75">
      <c r="A167" s="33"/>
      <c r="B167" s="552"/>
      <c r="C167" s="553"/>
      <c r="D167" s="553"/>
      <c r="E167" s="553"/>
      <c r="F167" s="485"/>
      <c r="G167" s="33"/>
      <c r="H167" s="33"/>
      <c r="I167" s="33"/>
      <c r="J167" s="33"/>
      <c r="K167" s="33"/>
      <c r="L167" s="33"/>
      <c r="M167" s="33"/>
      <c r="N167" s="33"/>
      <c r="O167" s="33"/>
      <c r="P167" s="33"/>
      <c r="Q167" s="33"/>
      <c r="R167" s="33"/>
      <c r="S167" s="33"/>
      <c r="T167" s="33"/>
      <c r="U167" s="33"/>
      <c r="V167" s="33"/>
      <c r="W167" s="33"/>
      <c r="X167" s="33"/>
      <c r="Y167" s="33"/>
      <c r="Z167" s="33"/>
    </row>
    <row x14ac:dyDescent="0.25" r="168" customHeight="1" ht="15.75">
      <c r="A168" s="33"/>
      <c r="B168" s="552"/>
      <c r="C168" s="553"/>
      <c r="D168" s="553"/>
      <c r="E168" s="553"/>
      <c r="F168" s="485"/>
      <c r="G168" s="33"/>
      <c r="H168" s="33"/>
      <c r="I168" s="33"/>
      <c r="J168" s="33"/>
      <c r="K168" s="33"/>
      <c r="L168" s="33"/>
      <c r="M168" s="33"/>
      <c r="N168" s="33"/>
      <c r="O168" s="33"/>
      <c r="P168" s="33"/>
      <c r="Q168" s="33"/>
      <c r="R168" s="33"/>
      <c r="S168" s="33"/>
      <c r="T168" s="33"/>
      <c r="U168" s="33"/>
      <c r="V168" s="33"/>
      <c r="W168" s="33"/>
      <c r="X168" s="33"/>
      <c r="Y168" s="33"/>
      <c r="Z168" s="33"/>
    </row>
    <row x14ac:dyDescent="0.25" r="169" customHeight="1" ht="15.75">
      <c r="A169" s="33"/>
      <c r="B169" s="552"/>
      <c r="C169" s="553"/>
      <c r="D169" s="553"/>
      <c r="E169" s="553"/>
      <c r="F169" s="485"/>
      <c r="G169" s="33"/>
      <c r="H169" s="33"/>
      <c r="I169" s="33"/>
      <c r="J169" s="33"/>
      <c r="K169" s="33"/>
      <c r="L169" s="33"/>
      <c r="M169" s="33"/>
      <c r="N169" s="33"/>
      <c r="O169" s="33"/>
      <c r="P169" s="33"/>
      <c r="Q169" s="33"/>
      <c r="R169" s="33"/>
      <c r="S169" s="33"/>
      <c r="T169" s="33"/>
      <c r="U169" s="33"/>
      <c r="V169" s="33"/>
      <c r="W169" s="33"/>
      <c r="X169" s="33"/>
      <c r="Y169" s="33"/>
      <c r="Z169" s="33"/>
    </row>
    <row x14ac:dyDescent="0.25" r="170" customHeight="1" ht="15.75">
      <c r="A170" s="33"/>
      <c r="B170" s="552"/>
      <c r="C170" s="553"/>
      <c r="D170" s="553"/>
      <c r="E170" s="553"/>
      <c r="F170" s="485"/>
      <c r="G170" s="33"/>
      <c r="H170" s="33"/>
      <c r="I170" s="33"/>
      <c r="J170" s="33"/>
      <c r="K170" s="33"/>
      <c r="L170" s="33"/>
      <c r="M170" s="33"/>
      <c r="N170" s="33"/>
      <c r="O170" s="33"/>
      <c r="P170" s="33"/>
      <c r="Q170" s="33"/>
      <c r="R170" s="33"/>
      <c r="S170" s="33"/>
      <c r="T170" s="33"/>
      <c r="U170" s="33"/>
      <c r="V170" s="33"/>
      <c r="W170" s="33"/>
      <c r="X170" s="33"/>
      <c r="Y170" s="33"/>
      <c r="Z170" s="33"/>
    </row>
    <row x14ac:dyDescent="0.25" r="171" customHeight="1" ht="15.75">
      <c r="A171" s="33"/>
      <c r="B171" s="552"/>
      <c r="C171" s="553"/>
      <c r="D171" s="553"/>
      <c r="E171" s="553"/>
      <c r="F171" s="485"/>
      <c r="G171" s="33"/>
      <c r="H171" s="33"/>
      <c r="I171" s="33"/>
      <c r="J171" s="33"/>
      <c r="K171" s="33"/>
      <c r="L171" s="33"/>
      <c r="M171" s="33"/>
      <c r="N171" s="33"/>
      <c r="O171" s="33"/>
      <c r="P171" s="33"/>
      <c r="Q171" s="33"/>
      <c r="R171" s="33"/>
      <c r="S171" s="33"/>
      <c r="T171" s="33"/>
      <c r="U171" s="33"/>
      <c r="V171" s="33"/>
      <c r="W171" s="33"/>
      <c r="X171" s="33"/>
      <c r="Y171" s="33"/>
      <c r="Z171" s="33"/>
    </row>
    <row x14ac:dyDescent="0.25" r="172" customHeight="1" ht="15.75">
      <c r="A172" s="33"/>
      <c r="B172" s="552"/>
      <c r="C172" s="553"/>
      <c r="D172" s="553"/>
      <c r="E172" s="553"/>
      <c r="F172" s="485"/>
      <c r="G172" s="33"/>
      <c r="H172" s="33"/>
      <c r="I172" s="33"/>
      <c r="J172" s="33"/>
      <c r="K172" s="33"/>
      <c r="L172" s="33"/>
      <c r="M172" s="33"/>
      <c r="N172" s="33"/>
      <c r="O172" s="33"/>
      <c r="P172" s="33"/>
      <c r="Q172" s="33"/>
      <c r="R172" s="33"/>
      <c r="S172" s="33"/>
      <c r="T172" s="33"/>
      <c r="U172" s="33"/>
      <c r="V172" s="33"/>
      <c r="W172" s="33"/>
      <c r="X172" s="33"/>
      <c r="Y172" s="33"/>
      <c r="Z172" s="33"/>
    </row>
    <row x14ac:dyDescent="0.25" r="173" customHeight="1" ht="15.75">
      <c r="A173" s="33"/>
      <c r="B173" s="552"/>
      <c r="C173" s="553"/>
      <c r="D173" s="553"/>
      <c r="E173" s="553"/>
      <c r="F173" s="485"/>
      <c r="G173" s="33"/>
      <c r="H173" s="33"/>
      <c r="I173" s="33"/>
      <c r="J173" s="33"/>
      <c r="K173" s="33"/>
      <c r="L173" s="33"/>
      <c r="M173" s="33"/>
      <c r="N173" s="33"/>
      <c r="O173" s="33"/>
      <c r="P173" s="33"/>
      <c r="Q173" s="33"/>
      <c r="R173" s="33"/>
      <c r="S173" s="33"/>
      <c r="T173" s="33"/>
      <c r="U173" s="33"/>
      <c r="V173" s="33"/>
      <c r="W173" s="33"/>
      <c r="X173" s="33"/>
      <c r="Y173" s="33"/>
      <c r="Z173" s="33"/>
    </row>
    <row x14ac:dyDescent="0.25" r="174" customHeight="1" ht="15.75">
      <c r="A174" s="33"/>
      <c r="B174" s="552"/>
      <c r="C174" s="553"/>
      <c r="D174" s="553"/>
      <c r="E174" s="553"/>
      <c r="F174" s="485"/>
      <c r="G174" s="33"/>
      <c r="H174" s="33"/>
      <c r="I174" s="33"/>
      <c r="J174" s="33"/>
      <c r="K174" s="33"/>
      <c r="L174" s="33"/>
      <c r="M174" s="33"/>
      <c r="N174" s="33"/>
      <c r="O174" s="33"/>
      <c r="P174" s="33"/>
      <c r="Q174" s="33"/>
      <c r="R174" s="33"/>
      <c r="S174" s="33"/>
      <c r="T174" s="33"/>
      <c r="U174" s="33"/>
      <c r="V174" s="33"/>
      <c r="W174" s="33"/>
      <c r="X174" s="33"/>
      <c r="Y174" s="33"/>
      <c r="Z174" s="33"/>
    </row>
    <row x14ac:dyDescent="0.25" r="175" customHeight="1" ht="15.75">
      <c r="A175" s="33"/>
      <c r="B175" s="552"/>
      <c r="C175" s="553"/>
      <c r="D175" s="553"/>
      <c r="E175" s="553"/>
      <c r="F175" s="485"/>
      <c r="G175" s="33"/>
      <c r="H175" s="33"/>
      <c r="I175" s="33"/>
      <c r="J175" s="33"/>
      <c r="K175" s="33"/>
      <c r="L175" s="33"/>
      <c r="M175" s="33"/>
      <c r="N175" s="33"/>
      <c r="O175" s="33"/>
      <c r="P175" s="33"/>
      <c r="Q175" s="33"/>
      <c r="R175" s="33"/>
      <c r="S175" s="33"/>
      <c r="T175" s="33"/>
      <c r="U175" s="33"/>
      <c r="V175" s="33"/>
      <c r="W175" s="33"/>
      <c r="X175" s="33"/>
      <c r="Y175" s="33"/>
      <c r="Z175" s="33"/>
    </row>
    <row x14ac:dyDescent="0.25" r="176" customHeight="1" ht="15.75">
      <c r="A176" s="33"/>
      <c r="B176" s="552"/>
      <c r="C176" s="553"/>
      <c r="D176" s="553"/>
      <c r="E176" s="553"/>
      <c r="F176" s="485"/>
      <c r="G176" s="33"/>
      <c r="H176" s="33"/>
      <c r="I176" s="33"/>
      <c r="J176" s="33"/>
      <c r="K176" s="33"/>
      <c r="L176" s="33"/>
      <c r="M176" s="33"/>
      <c r="N176" s="33"/>
      <c r="O176" s="33"/>
      <c r="P176" s="33"/>
      <c r="Q176" s="33"/>
      <c r="R176" s="33"/>
      <c r="S176" s="33"/>
      <c r="T176" s="33"/>
      <c r="U176" s="33"/>
      <c r="V176" s="33"/>
      <c r="W176" s="33"/>
      <c r="X176" s="33"/>
      <c r="Y176" s="33"/>
      <c r="Z176" s="33"/>
    </row>
    <row x14ac:dyDescent="0.25" r="177" customHeight="1" ht="15.75">
      <c r="A177" s="33"/>
      <c r="B177" s="552"/>
      <c r="C177" s="553"/>
      <c r="D177" s="553"/>
      <c r="E177" s="553"/>
      <c r="F177" s="485"/>
      <c r="G177" s="33"/>
      <c r="H177" s="33"/>
      <c r="I177" s="33"/>
      <c r="J177" s="33"/>
      <c r="K177" s="33"/>
      <c r="L177" s="33"/>
      <c r="M177" s="33"/>
      <c r="N177" s="33"/>
      <c r="O177" s="33"/>
      <c r="P177" s="33"/>
      <c r="Q177" s="33"/>
      <c r="R177" s="33"/>
      <c r="S177" s="33"/>
      <c r="T177" s="33"/>
      <c r="U177" s="33"/>
      <c r="V177" s="33"/>
      <c r="W177" s="33"/>
      <c r="X177" s="33"/>
      <c r="Y177" s="33"/>
      <c r="Z177" s="33"/>
    </row>
    <row x14ac:dyDescent="0.25" r="178" customHeight="1" ht="15.75">
      <c r="A178" s="33"/>
      <c r="B178" s="552"/>
      <c r="C178" s="553"/>
      <c r="D178" s="553"/>
      <c r="E178" s="553"/>
      <c r="F178" s="485"/>
      <c r="G178" s="33"/>
      <c r="H178" s="33"/>
      <c r="I178" s="33"/>
      <c r="J178" s="33"/>
      <c r="K178" s="33"/>
      <c r="L178" s="33"/>
      <c r="M178" s="33"/>
      <c r="N178" s="33"/>
      <c r="O178" s="33"/>
      <c r="P178" s="33"/>
      <c r="Q178" s="33"/>
      <c r="R178" s="33"/>
      <c r="S178" s="33"/>
      <c r="T178" s="33"/>
      <c r="U178" s="33"/>
      <c r="V178" s="33"/>
      <c r="W178" s="33"/>
      <c r="X178" s="33"/>
      <c r="Y178" s="33"/>
      <c r="Z178" s="33"/>
    </row>
    <row x14ac:dyDescent="0.25" r="179" customHeight="1" ht="15.75">
      <c r="A179" s="33"/>
      <c r="B179" s="552"/>
      <c r="C179" s="553"/>
      <c r="D179" s="553"/>
      <c r="E179" s="553"/>
      <c r="F179" s="485"/>
      <c r="G179" s="33"/>
      <c r="H179" s="33"/>
      <c r="I179" s="33"/>
      <c r="J179" s="33"/>
      <c r="K179" s="33"/>
      <c r="L179" s="33"/>
      <c r="M179" s="33"/>
      <c r="N179" s="33"/>
      <c r="O179" s="33"/>
      <c r="P179" s="33"/>
      <c r="Q179" s="33"/>
      <c r="R179" s="33"/>
      <c r="S179" s="33"/>
      <c r="T179" s="33"/>
      <c r="U179" s="33"/>
      <c r="V179" s="33"/>
      <c r="W179" s="33"/>
      <c r="X179" s="33"/>
      <c r="Y179" s="33"/>
      <c r="Z179" s="33"/>
    </row>
    <row x14ac:dyDescent="0.25" r="180" customHeight="1" ht="15.75">
      <c r="A180" s="33"/>
      <c r="B180" s="552"/>
      <c r="C180" s="553"/>
      <c r="D180" s="553"/>
      <c r="E180" s="553"/>
      <c r="F180" s="485"/>
      <c r="G180" s="33"/>
      <c r="H180" s="33"/>
      <c r="I180" s="33"/>
      <c r="J180" s="33"/>
      <c r="K180" s="33"/>
      <c r="L180" s="33"/>
      <c r="M180" s="33"/>
      <c r="N180" s="33"/>
      <c r="O180" s="33"/>
      <c r="P180" s="33"/>
      <c r="Q180" s="33"/>
      <c r="R180" s="33"/>
      <c r="S180" s="33"/>
      <c r="T180" s="33"/>
      <c r="U180" s="33"/>
      <c r="V180" s="33"/>
      <c r="W180" s="33"/>
      <c r="X180" s="33"/>
      <c r="Y180" s="33"/>
      <c r="Z180" s="33"/>
    </row>
    <row x14ac:dyDescent="0.25" r="181" customHeight="1" ht="15.75">
      <c r="A181" s="33"/>
      <c r="B181" s="552"/>
      <c r="C181" s="553"/>
      <c r="D181" s="553"/>
      <c r="E181" s="553"/>
      <c r="F181" s="485"/>
      <c r="G181" s="33"/>
      <c r="H181" s="33"/>
      <c r="I181" s="33"/>
      <c r="J181" s="33"/>
      <c r="K181" s="33"/>
      <c r="L181" s="33"/>
      <c r="M181" s="33"/>
      <c r="N181" s="33"/>
      <c r="O181" s="33"/>
      <c r="P181" s="33"/>
      <c r="Q181" s="33"/>
      <c r="R181" s="33"/>
      <c r="S181" s="33"/>
      <c r="T181" s="33"/>
      <c r="U181" s="33"/>
      <c r="V181" s="33"/>
      <c r="W181" s="33"/>
      <c r="X181" s="33"/>
      <c r="Y181" s="33"/>
      <c r="Z181" s="33"/>
    </row>
    <row x14ac:dyDescent="0.25" r="182" customHeight="1" ht="15.75">
      <c r="A182" s="33"/>
      <c r="B182" s="552"/>
      <c r="C182" s="553"/>
      <c r="D182" s="553"/>
      <c r="E182" s="553"/>
      <c r="F182" s="485"/>
      <c r="G182" s="33"/>
      <c r="H182" s="33"/>
      <c r="I182" s="33"/>
      <c r="J182" s="33"/>
      <c r="K182" s="33"/>
      <c r="L182" s="33"/>
      <c r="M182" s="33"/>
      <c r="N182" s="33"/>
      <c r="O182" s="33"/>
      <c r="P182" s="33"/>
      <c r="Q182" s="33"/>
      <c r="R182" s="33"/>
      <c r="S182" s="33"/>
      <c r="T182" s="33"/>
      <c r="U182" s="33"/>
      <c r="V182" s="33"/>
      <c r="W182" s="33"/>
      <c r="X182" s="33"/>
      <c r="Y182" s="33"/>
      <c r="Z182" s="33"/>
    </row>
    <row x14ac:dyDescent="0.25" r="183" customHeight="1" ht="15.75">
      <c r="A183" s="33"/>
      <c r="B183" s="552"/>
      <c r="C183" s="553"/>
      <c r="D183" s="553"/>
      <c r="E183" s="553"/>
      <c r="F183" s="485"/>
      <c r="G183" s="33"/>
      <c r="H183" s="33"/>
      <c r="I183" s="33"/>
      <c r="J183" s="33"/>
      <c r="K183" s="33"/>
      <c r="L183" s="33"/>
      <c r="M183" s="33"/>
      <c r="N183" s="33"/>
      <c r="O183" s="33"/>
      <c r="P183" s="33"/>
      <c r="Q183" s="33"/>
      <c r="R183" s="33"/>
      <c r="S183" s="33"/>
      <c r="T183" s="33"/>
      <c r="U183" s="33"/>
      <c r="V183" s="33"/>
      <c r="W183" s="33"/>
      <c r="X183" s="33"/>
      <c r="Y183" s="33"/>
      <c r="Z183" s="33"/>
    </row>
    <row x14ac:dyDescent="0.25" r="184" customHeight="1" ht="15.75">
      <c r="A184" s="33"/>
      <c r="B184" s="552"/>
      <c r="C184" s="553"/>
      <c r="D184" s="553"/>
      <c r="E184" s="553"/>
      <c r="F184" s="485"/>
      <c r="G184" s="33"/>
      <c r="H184" s="33"/>
      <c r="I184" s="33"/>
      <c r="J184" s="33"/>
      <c r="K184" s="33"/>
      <c r="L184" s="33"/>
      <c r="M184" s="33"/>
      <c r="N184" s="33"/>
      <c r="O184" s="33"/>
      <c r="P184" s="33"/>
      <c r="Q184" s="33"/>
      <c r="R184" s="33"/>
      <c r="S184" s="33"/>
      <c r="T184" s="33"/>
      <c r="U184" s="33"/>
      <c r="V184" s="33"/>
      <c r="W184" s="33"/>
      <c r="X184" s="33"/>
      <c r="Y184" s="33"/>
      <c r="Z184" s="33"/>
    </row>
    <row x14ac:dyDescent="0.25" r="185" customHeight="1" ht="15.75">
      <c r="A185" s="33"/>
      <c r="B185" s="552"/>
      <c r="C185" s="553"/>
      <c r="D185" s="553"/>
      <c r="E185" s="553"/>
      <c r="F185" s="485"/>
      <c r="G185" s="33"/>
      <c r="H185" s="33"/>
      <c r="I185" s="33"/>
      <c r="J185" s="33"/>
      <c r="K185" s="33"/>
      <c r="L185" s="33"/>
      <c r="M185" s="33"/>
      <c r="N185" s="33"/>
      <c r="O185" s="33"/>
      <c r="P185" s="33"/>
      <c r="Q185" s="33"/>
      <c r="R185" s="33"/>
      <c r="S185" s="33"/>
      <c r="T185" s="33"/>
      <c r="U185" s="33"/>
      <c r="V185" s="33"/>
      <c r="W185" s="33"/>
      <c r="X185" s="33"/>
      <c r="Y185" s="33"/>
      <c r="Z185" s="33"/>
    </row>
    <row x14ac:dyDescent="0.25" r="186" customHeight="1" ht="15.75">
      <c r="A186" s="33"/>
      <c r="B186" s="552"/>
      <c r="C186" s="553"/>
      <c r="D186" s="553"/>
      <c r="E186" s="553"/>
      <c r="F186" s="485"/>
      <c r="G186" s="33"/>
      <c r="H186" s="33"/>
      <c r="I186" s="33"/>
      <c r="J186" s="33"/>
      <c r="K186" s="33"/>
      <c r="L186" s="33"/>
      <c r="M186" s="33"/>
      <c r="N186" s="33"/>
      <c r="O186" s="33"/>
      <c r="P186" s="33"/>
      <c r="Q186" s="33"/>
      <c r="R186" s="33"/>
      <c r="S186" s="33"/>
      <c r="T186" s="33"/>
      <c r="U186" s="33"/>
      <c r="V186" s="33"/>
      <c r="W186" s="33"/>
      <c r="X186" s="33"/>
      <c r="Y186" s="33"/>
      <c r="Z186" s="33"/>
    </row>
    <row x14ac:dyDescent="0.25" r="187" customHeight="1" ht="15.75">
      <c r="A187" s="33"/>
      <c r="B187" s="552"/>
      <c r="C187" s="553"/>
      <c r="D187" s="553"/>
      <c r="E187" s="553"/>
      <c r="F187" s="485"/>
      <c r="G187" s="33"/>
      <c r="H187" s="33"/>
      <c r="I187" s="33"/>
      <c r="J187" s="33"/>
      <c r="K187" s="33"/>
      <c r="L187" s="33"/>
      <c r="M187" s="33"/>
      <c r="N187" s="33"/>
      <c r="O187" s="33"/>
      <c r="P187" s="33"/>
      <c r="Q187" s="33"/>
      <c r="R187" s="33"/>
      <c r="S187" s="33"/>
      <c r="T187" s="33"/>
      <c r="U187" s="33"/>
      <c r="V187" s="33"/>
      <c r="W187" s="33"/>
      <c r="X187" s="33"/>
      <c r="Y187" s="33"/>
      <c r="Z187" s="33"/>
    </row>
    <row x14ac:dyDescent="0.25" r="188" customHeight="1" ht="15.75">
      <c r="A188" s="33"/>
      <c r="B188" s="552"/>
      <c r="C188" s="553"/>
      <c r="D188" s="553"/>
      <c r="E188" s="553"/>
      <c r="F188" s="485"/>
      <c r="G188" s="33"/>
      <c r="H188" s="33"/>
      <c r="I188" s="33"/>
      <c r="J188" s="33"/>
      <c r="K188" s="33"/>
      <c r="L188" s="33"/>
      <c r="M188" s="33"/>
      <c r="N188" s="33"/>
      <c r="O188" s="33"/>
      <c r="P188" s="33"/>
      <c r="Q188" s="33"/>
      <c r="R188" s="33"/>
      <c r="S188" s="33"/>
      <c r="T188" s="33"/>
      <c r="U188" s="33"/>
      <c r="V188" s="33"/>
      <c r="W188" s="33"/>
      <c r="X188" s="33"/>
      <c r="Y188" s="33"/>
      <c r="Z188" s="33"/>
    </row>
    <row x14ac:dyDescent="0.25" r="189" customHeight="1" ht="15.75">
      <c r="A189" s="33"/>
      <c r="B189" s="552"/>
      <c r="C189" s="553"/>
      <c r="D189" s="553"/>
      <c r="E189" s="553"/>
      <c r="F189" s="485"/>
      <c r="G189" s="33"/>
      <c r="H189" s="33"/>
      <c r="I189" s="33"/>
      <c r="J189" s="33"/>
      <c r="K189" s="33"/>
      <c r="L189" s="33"/>
      <c r="M189" s="33"/>
      <c r="N189" s="33"/>
      <c r="O189" s="33"/>
      <c r="P189" s="33"/>
      <c r="Q189" s="33"/>
      <c r="R189" s="33"/>
      <c r="S189" s="33"/>
      <c r="T189" s="33"/>
      <c r="U189" s="33"/>
      <c r="V189" s="33"/>
      <c r="W189" s="33"/>
      <c r="X189" s="33"/>
      <c r="Y189" s="33"/>
      <c r="Z189" s="33"/>
    </row>
    <row x14ac:dyDescent="0.25" r="190" customHeight="1" ht="15.75">
      <c r="A190" s="33"/>
      <c r="B190" s="552"/>
      <c r="C190" s="553"/>
      <c r="D190" s="553"/>
      <c r="E190" s="553"/>
      <c r="F190" s="485"/>
      <c r="G190" s="33"/>
      <c r="H190" s="33"/>
      <c r="I190" s="33"/>
      <c r="J190" s="33"/>
      <c r="K190" s="33"/>
      <c r="L190" s="33"/>
      <c r="M190" s="33"/>
      <c r="N190" s="33"/>
      <c r="O190" s="33"/>
      <c r="P190" s="33"/>
      <c r="Q190" s="33"/>
      <c r="R190" s="33"/>
      <c r="S190" s="33"/>
      <c r="T190" s="33"/>
      <c r="U190" s="33"/>
      <c r="V190" s="33"/>
      <c r="W190" s="33"/>
      <c r="X190" s="33"/>
      <c r="Y190" s="33"/>
      <c r="Z190" s="33"/>
    </row>
    <row x14ac:dyDescent="0.25" r="191" customHeight="1" ht="15.75">
      <c r="A191" s="33"/>
      <c r="B191" s="552"/>
      <c r="C191" s="553"/>
      <c r="D191" s="553"/>
      <c r="E191" s="553"/>
      <c r="F191" s="485"/>
      <c r="G191" s="33"/>
      <c r="H191" s="33"/>
      <c r="I191" s="33"/>
      <c r="J191" s="33"/>
      <c r="K191" s="33"/>
      <c r="L191" s="33"/>
      <c r="M191" s="33"/>
      <c r="N191" s="33"/>
      <c r="O191" s="33"/>
      <c r="P191" s="33"/>
      <c r="Q191" s="33"/>
      <c r="R191" s="33"/>
      <c r="S191" s="33"/>
      <c r="T191" s="33"/>
      <c r="U191" s="33"/>
      <c r="V191" s="33"/>
      <c r="W191" s="33"/>
      <c r="X191" s="33"/>
      <c r="Y191" s="33"/>
      <c r="Z191" s="33"/>
    </row>
    <row x14ac:dyDescent="0.25" r="192" customHeight="1" ht="15.75">
      <c r="A192" s="33"/>
      <c r="B192" s="552"/>
      <c r="C192" s="553"/>
      <c r="D192" s="553"/>
      <c r="E192" s="553"/>
      <c r="F192" s="485"/>
      <c r="G192" s="33"/>
      <c r="H192" s="33"/>
      <c r="I192" s="33"/>
      <c r="J192" s="33"/>
      <c r="K192" s="33"/>
      <c r="L192" s="33"/>
      <c r="M192" s="33"/>
      <c r="N192" s="33"/>
      <c r="O192" s="33"/>
      <c r="P192" s="33"/>
      <c r="Q192" s="33"/>
      <c r="R192" s="33"/>
      <c r="S192" s="33"/>
      <c r="T192" s="33"/>
      <c r="U192" s="33"/>
      <c r="V192" s="33"/>
      <c r="W192" s="33"/>
      <c r="X192" s="33"/>
      <c r="Y192" s="33"/>
      <c r="Z192" s="33"/>
    </row>
    <row x14ac:dyDescent="0.25" r="193" customHeight="1" ht="15.75">
      <c r="A193" s="33"/>
      <c r="B193" s="552"/>
      <c r="C193" s="553"/>
      <c r="D193" s="553"/>
      <c r="E193" s="553"/>
      <c r="F193" s="485"/>
      <c r="G193" s="33"/>
      <c r="H193" s="33"/>
      <c r="I193" s="33"/>
      <c r="J193" s="33"/>
      <c r="K193" s="33"/>
      <c r="L193" s="33"/>
      <c r="M193" s="33"/>
      <c r="N193" s="33"/>
      <c r="O193" s="33"/>
      <c r="P193" s="33"/>
      <c r="Q193" s="33"/>
      <c r="R193" s="33"/>
      <c r="S193" s="33"/>
      <c r="T193" s="33"/>
      <c r="U193" s="33"/>
      <c r="V193" s="33"/>
      <c r="W193" s="33"/>
      <c r="X193" s="33"/>
      <c r="Y193" s="33"/>
      <c r="Z193" s="33"/>
    </row>
    <row x14ac:dyDescent="0.25" r="194" customHeight="1" ht="15.75">
      <c r="A194" s="33"/>
      <c r="B194" s="552"/>
      <c r="C194" s="553"/>
      <c r="D194" s="553"/>
      <c r="E194" s="553"/>
      <c r="F194" s="485"/>
      <c r="G194" s="33"/>
      <c r="H194" s="33"/>
      <c r="I194" s="33"/>
      <c r="J194" s="33"/>
      <c r="K194" s="33"/>
      <c r="L194" s="33"/>
      <c r="M194" s="33"/>
      <c r="N194" s="33"/>
      <c r="O194" s="33"/>
      <c r="P194" s="33"/>
      <c r="Q194" s="33"/>
      <c r="R194" s="33"/>
      <c r="S194" s="33"/>
      <c r="T194" s="33"/>
      <c r="U194" s="33"/>
      <c r="V194" s="33"/>
      <c r="W194" s="33"/>
      <c r="X194" s="33"/>
      <c r="Y194" s="33"/>
      <c r="Z194" s="33"/>
    </row>
    <row x14ac:dyDescent="0.25" r="195" customHeight="1" ht="15.75">
      <c r="A195" s="33"/>
      <c r="B195" s="552"/>
      <c r="C195" s="553"/>
      <c r="D195" s="553"/>
      <c r="E195" s="553"/>
      <c r="F195" s="485"/>
      <c r="G195" s="33"/>
      <c r="H195" s="33"/>
      <c r="I195" s="33"/>
      <c r="J195" s="33"/>
      <c r="K195" s="33"/>
      <c r="L195" s="33"/>
      <c r="M195" s="33"/>
      <c r="N195" s="33"/>
      <c r="O195" s="33"/>
      <c r="P195" s="33"/>
      <c r="Q195" s="33"/>
      <c r="R195" s="33"/>
      <c r="S195" s="33"/>
      <c r="T195" s="33"/>
      <c r="U195" s="33"/>
      <c r="V195" s="33"/>
      <c r="W195" s="33"/>
      <c r="X195" s="33"/>
      <c r="Y195" s="33"/>
      <c r="Z195" s="33"/>
    </row>
    <row x14ac:dyDescent="0.25" r="196" customHeight="1" ht="15.75">
      <c r="A196" s="33"/>
      <c r="B196" s="552"/>
      <c r="C196" s="553"/>
      <c r="D196" s="553"/>
      <c r="E196" s="553"/>
      <c r="F196" s="485"/>
      <c r="G196" s="33"/>
      <c r="H196" s="33"/>
      <c r="I196" s="33"/>
      <c r="J196" s="33"/>
      <c r="K196" s="33"/>
      <c r="L196" s="33"/>
      <c r="M196" s="33"/>
      <c r="N196" s="33"/>
      <c r="O196" s="33"/>
      <c r="P196" s="33"/>
      <c r="Q196" s="33"/>
      <c r="R196" s="33"/>
      <c r="S196" s="33"/>
      <c r="T196" s="33"/>
      <c r="U196" s="33"/>
      <c r="V196" s="33"/>
      <c r="W196" s="33"/>
      <c r="X196" s="33"/>
      <c r="Y196" s="33"/>
      <c r="Z196" s="33"/>
    </row>
    <row x14ac:dyDescent="0.25" r="197" customHeight="1" ht="15.75">
      <c r="A197" s="33"/>
      <c r="B197" s="552"/>
      <c r="C197" s="553"/>
      <c r="D197" s="553"/>
      <c r="E197" s="553"/>
      <c r="F197" s="485"/>
      <c r="G197" s="33"/>
      <c r="H197" s="33"/>
      <c r="I197" s="33"/>
      <c r="J197" s="33"/>
      <c r="K197" s="33"/>
      <c r="L197" s="33"/>
      <c r="M197" s="33"/>
      <c r="N197" s="33"/>
      <c r="O197" s="33"/>
      <c r="P197" s="33"/>
      <c r="Q197" s="33"/>
      <c r="R197" s="33"/>
      <c r="S197" s="33"/>
      <c r="T197" s="33"/>
      <c r="U197" s="33"/>
      <c r="V197" s="33"/>
      <c r="W197" s="33"/>
      <c r="X197" s="33"/>
      <c r="Y197" s="33"/>
      <c r="Z197" s="33"/>
    </row>
    <row x14ac:dyDescent="0.25" r="198" customHeight="1" ht="15.75">
      <c r="A198" s="33"/>
      <c r="B198" s="552"/>
      <c r="C198" s="553"/>
      <c r="D198" s="553"/>
      <c r="E198" s="553"/>
      <c r="F198" s="485"/>
      <c r="G198" s="33"/>
      <c r="H198" s="33"/>
      <c r="I198" s="33"/>
      <c r="J198" s="33"/>
      <c r="K198" s="33"/>
      <c r="L198" s="33"/>
      <c r="M198" s="33"/>
      <c r="N198" s="33"/>
      <c r="O198" s="33"/>
      <c r="P198" s="33"/>
      <c r="Q198" s="33"/>
      <c r="R198" s="33"/>
      <c r="S198" s="33"/>
      <c r="T198" s="33"/>
      <c r="U198" s="33"/>
      <c r="V198" s="33"/>
      <c r="W198" s="33"/>
      <c r="X198" s="33"/>
      <c r="Y198" s="33"/>
      <c r="Z198" s="33"/>
    </row>
    <row x14ac:dyDescent="0.25" r="199" customHeight="1" ht="15.75">
      <c r="A199" s="33"/>
      <c r="B199" s="552"/>
      <c r="C199" s="553"/>
      <c r="D199" s="553"/>
      <c r="E199" s="553"/>
      <c r="F199" s="485"/>
      <c r="G199" s="33"/>
      <c r="H199" s="33"/>
      <c r="I199" s="33"/>
      <c r="J199" s="33"/>
      <c r="K199" s="33"/>
      <c r="L199" s="33"/>
      <c r="M199" s="33"/>
      <c r="N199" s="33"/>
      <c r="O199" s="33"/>
      <c r="P199" s="33"/>
      <c r="Q199" s="33"/>
      <c r="R199" s="33"/>
      <c r="S199" s="33"/>
      <c r="T199" s="33"/>
      <c r="U199" s="33"/>
      <c r="V199" s="33"/>
      <c r="W199" s="33"/>
      <c r="X199" s="33"/>
      <c r="Y199" s="33"/>
      <c r="Z199" s="33"/>
    </row>
    <row x14ac:dyDescent="0.25" r="200" customHeight="1" ht="15.75">
      <c r="A200" s="33"/>
      <c r="B200" s="552"/>
      <c r="C200" s="553"/>
      <c r="D200" s="553"/>
      <c r="E200" s="553"/>
      <c r="F200" s="485"/>
      <c r="G200" s="33"/>
      <c r="H200" s="33"/>
      <c r="I200" s="33"/>
      <c r="J200" s="33"/>
      <c r="K200" s="33"/>
      <c r="L200" s="33"/>
      <c r="M200" s="33"/>
      <c r="N200" s="33"/>
      <c r="O200" s="33"/>
      <c r="P200" s="33"/>
      <c r="Q200" s="33"/>
      <c r="R200" s="33"/>
      <c r="S200" s="33"/>
      <c r="T200" s="33"/>
      <c r="U200" s="33"/>
      <c r="V200" s="33"/>
      <c r="W200" s="33"/>
      <c r="X200" s="33"/>
      <c r="Y200" s="33"/>
      <c r="Z200" s="33"/>
    </row>
    <row x14ac:dyDescent="0.25" r="201" customHeight="1" ht="15.75">
      <c r="A201" s="33"/>
      <c r="B201" s="552"/>
      <c r="C201" s="553"/>
      <c r="D201" s="553"/>
      <c r="E201" s="553"/>
      <c r="F201" s="485"/>
      <c r="G201" s="33"/>
      <c r="H201" s="33"/>
      <c r="I201" s="33"/>
      <c r="J201" s="33"/>
      <c r="K201" s="33"/>
      <c r="L201" s="33"/>
      <c r="M201" s="33"/>
      <c r="N201" s="33"/>
      <c r="O201" s="33"/>
      <c r="P201" s="33"/>
      <c r="Q201" s="33"/>
      <c r="R201" s="33"/>
      <c r="S201" s="33"/>
      <c r="T201" s="33"/>
      <c r="U201" s="33"/>
      <c r="V201" s="33"/>
      <c r="W201" s="33"/>
      <c r="X201" s="33"/>
      <c r="Y201" s="33"/>
      <c r="Z201" s="33"/>
    </row>
    <row x14ac:dyDescent="0.25" r="202" customHeight="1" ht="15.75">
      <c r="A202" s="33"/>
      <c r="B202" s="552"/>
      <c r="C202" s="553"/>
      <c r="D202" s="553"/>
      <c r="E202" s="553"/>
      <c r="F202" s="485"/>
      <c r="G202" s="33"/>
      <c r="H202" s="33"/>
      <c r="I202" s="33"/>
      <c r="J202" s="33"/>
      <c r="K202" s="33"/>
      <c r="L202" s="33"/>
      <c r="M202" s="33"/>
      <c r="N202" s="33"/>
      <c r="O202" s="33"/>
      <c r="P202" s="33"/>
      <c r="Q202" s="33"/>
      <c r="R202" s="33"/>
      <c r="S202" s="33"/>
      <c r="T202" s="33"/>
      <c r="U202" s="33"/>
      <c r="V202" s="33"/>
      <c r="W202" s="33"/>
      <c r="X202" s="33"/>
      <c r="Y202" s="33"/>
      <c r="Z202" s="33"/>
    </row>
    <row x14ac:dyDescent="0.25" r="203" customHeight="1" ht="15.75">
      <c r="A203" s="33"/>
      <c r="B203" s="552"/>
      <c r="C203" s="553"/>
      <c r="D203" s="553"/>
      <c r="E203" s="553"/>
      <c r="F203" s="485"/>
      <c r="G203" s="33"/>
      <c r="H203" s="33"/>
      <c r="I203" s="33"/>
      <c r="J203" s="33"/>
      <c r="K203" s="33"/>
      <c r="L203" s="33"/>
      <c r="M203" s="33"/>
      <c r="N203" s="33"/>
      <c r="O203" s="33"/>
      <c r="P203" s="33"/>
      <c r="Q203" s="33"/>
      <c r="R203" s="33"/>
      <c r="S203" s="33"/>
      <c r="T203" s="33"/>
      <c r="U203" s="33"/>
      <c r="V203" s="33"/>
      <c r="W203" s="33"/>
      <c r="X203" s="33"/>
      <c r="Y203" s="33"/>
      <c r="Z203" s="33"/>
    </row>
    <row x14ac:dyDescent="0.25" r="204" customHeight="1" ht="15.75">
      <c r="A204" s="33"/>
      <c r="B204" s="552"/>
      <c r="C204" s="553"/>
      <c r="D204" s="553"/>
      <c r="E204" s="553"/>
      <c r="F204" s="485"/>
      <c r="G204" s="33"/>
      <c r="H204" s="33"/>
      <c r="I204" s="33"/>
      <c r="J204" s="33"/>
      <c r="K204" s="33"/>
      <c r="L204" s="33"/>
      <c r="M204" s="33"/>
      <c r="N204" s="33"/>
      <c r="O204" s="33"/>
      <c r="P204" s="33"/>
      <c r="Q204" s="33"/>
      <c r="R204" s="33"/>
      <c r="S204" s="33"/>
      <c r="T204" s="33"/>
      <c r="U204" s="33"/>
      <c r="V204" s="33"/>
      <c r="W204" s="33"/>
      <c r="X204" s="33"/>
      <c r="Y204" s="33"/>
      <c r="Z204" s="33"/>
    </row>
    <row x14ac:dyDescent="0.25" r="205" customHeight="1" ht="15.75">
      <c r="A205" s="33"/>
      <c r="B205" s="552"/>
      <c r="C205" s="553"/>
      <c r="D205" s="553"/>
      <c r="E205" s="553"/>
      <c r="F205" s="485"/>
      <c r="G205" s="33"/>
      <c r="H205" s="33"/>
      <c r="I205" s="33"/>
      <c r="J205" s="33"/>
      <c r="K205" s="33"/>
      <c r="L205" s="33"/>
      <c r="M205" s="33"/>
      <c r="N205" s="33"/>
      <c r="O205" s="33"/>
      <c r="P205" s="33"/>
      <c r="Q205" s="33"/>
      <c r="R205" s="33"/>
      <c r="S205" s="33"/>
      <c r="T205" s="33"/>
      <c r="U205" s="33"/>
      <c r="V205" s="33"/>
      <c r="W205" s="33"/>
      <c r="X205" s="33"/>
      <c r="Y205" s="33"/>
      <c r="Z205" s="33"/>
    </row>
    <row x14ac:dyDescent="0.25" r="206" customHeight="1" ht="15.75">
      <c r="A206" s="33"/>
      <c r="B206" s="552"/>
      <c r="C206" s="553"/>
      <c r="D206" s="553"/>
      <c r="E206" s="553"/>
      <c r="F206" s="485"/>
      <c r="G206" s="33"/>
      <c r="H206" s="33"/>
      <c r="I206" s="33"/>
      <c r="J206" s="33"/>
      <c r="K206" s="33"/>
      <c r="L206" s="33"/>
      <c r="M206" s="33"/>
      <c r="N206" s="33"/>
      <c r="O206" s="33"/>
      <c r="P206" s="33"/>
      <c r="Q206" s="33"/>
      <c r="R206" s="33"/>
      <c r="S206" s="33"/>
      <c r="T206" s="33"/>
      <c r="U206" s="33"/>
      <c r="V206" s="33"/>
      <c r="W206" s="33"/>
      <c r="X206" s="33"/>
      <c r="Y206" s="33"/>
      <c r="Z206" s="33"/>
    </row>
    <row x14ac:dyDescent="0.25" r="207" customHeight="1" ht="15.75">
      <c r="A207" s="33"/>
      <c r="B207" s="552"/>
      <c r="C207" s="553"/>
      <c r="D207" s="553"/>
      <c r="E207" s="553"/>
      <c r="F207" s="485"/>
      <c r="G207" s="33"/>
      <c r="H207" s="33"/>
      <c r="I207" s="33"/>
      <c r="J207" s="33"/>
      <c r="K207" s="33"/>
      <c r="L207" s="33"/>
      <c r="M207" s="33"/>
      <c r="N207" s="33"/>
      <c r="O207" s="33"/>
      <c r="P207" s="33"/>
      <c r="Q207" s="33"/>
      <c r="R207" s="33"/>
      <c r="S207" s="33"/>
      <c r="T207" s="33"/>
      <c r="U207" s="33"/>
      <c r="V207" s="33"/>
      <c r="W207" s="33"/>
      <c r="X207" s="33"/>
      <c r="Y207" s="33"/>
      <c r="Z207" s="33"/>
    </row>
    <row x14ac:dyDescent="0.25" r="208" customHeight="1" ht="15.75">
      <c r="A208" s="33"/>
      <c r="B208" s="552"/>
      <c r="C208" s="553"/>
      <c r="D208" s="553"/>
      <c r="E208" s="553"/>
      <c r="F208" s="485"/>
      <c r="G208" s="33"/>
      <c r="H208" s="33"/>
      <c r="I208" s="33"/>
      <c r="J208" s="33"/>
      <c r="K208" s="33"/>
      <c r="L208" s="33"/>
      <c r="M208" s="33"/>
      <c r="N208" s="33"/>
      <c r="O208" s="33"/>
      <c r="P208" s="33"/>
      <c r="Q208" s="33"/>
      <c r="R208" s="33"/>
      <c r="S208" s="33"/>
      <c r="T208" s="33"/>
      <c r="U208" s="33"/>
      <c r="V208" s="33"/>
      <c r="W208" s="33"/>
      <c r="X208" s="33"/>
      <c r="Y208" s="33"/>
      <c r="Z208" s="33"/>
    </row>
    <row x14ac:dyDescent="0.25" r="209" customHeight="1" ht="15.75">
      <c r="A209" s="33"/>
      <c r="B209" s="552"/>
      <c r="C209" s="553"/>
      <c r="D209" s="553"/>
      <c r="E209" s="553"/>
      <c r="F209" s="485"/>
      <c r="G209" s="33"/>
      <c r="H209" s="33"/>
      <c r="I209" s="33"/>
      <c r="J209" s="33"/>
      <c r="K209" s="33"/>
      <c r="L209" s="33"/>
      <c r="M209" s="33"/>
      <c r="N209" s="33"/>
      <c r="O209" s="33"/>
      <c r="P209" s="33"/>
      <c r="Q209" s="33"/>
      <c r="R209" s="33"/>
      <c r="S209" s="33"/>
      <c r="T209" s="33"/>
      <c r="U209" s="33"/>
      <c r="V209" s="33"/>
      <c r="W209" s="33"/>
      <c r="X209" s="33"/>
      <c r="Y209" s="33"/>
      <c r="Z209" s="33"/>
    </row>
    <row x14ac:dyDescent="0.25" r="210" customHeight="1" ht="15.75">
      <c r="A210" s="33"/>
      <c r="B210" s="552"/>
      <c r="C210" s="553"/>
      <c r="D210" s="553"/>
      <c r="E210" s="553"/>
      <c r="F210" s="485"/>
      <c r="G210" s="33"/>
      <c r="H210" s="33"/>
      <c r="I210" s="33"/>
      <c r="J210" s="33"/>
      <c r="K210" s="33"/>
      <c r="L210" s="33"/>
      <c r="M210" s="33"/>
      <c r="N210" s="33"/>
      <c r="O210" s="33"/>
      <c r="P210" s="33"/>
      <c r="Q210" s="33"/>
      <c r="R210" s="33"/>
      <c r="S210" s="33"/>
      <c r="T210" s="33"/>
      <c r="U210" s="33"/>
      <c r="V210" s="33"/>
      <c r="W210" s="33"/>
      <c r="X210" s="33"/>
      <c r="Y210" s="33"/>
      <c r="Z210" s="33"/>
    </row>
    <row x14ac:dyDescent="0.25" r="211" customHeight="1" ht="15.75">
      <c r="A211" s="33"/>
      <c r="B211" s="552"/>
      <c r="C211" s="553"/>
      <c r="D211" s="553"/>
      <c r="E211" s="553"/>
      <c r="F211" s="485"/>
      <c r="G211" s="33"/>
      <c r="H211" s="33"/>
      <c r="I211" s="33"/>
      <c r="J211" s="33"/>
      <c r="K211" s="33"/>
      <c r="L211" s="33"/>
      <c r="M211" s="33"/>
      <c r="N211" s="33"/>
      <c r="O211" s="33"/>
      <c r="P211" s="33"/>
      <c r="Q211" s="33"/>
      <c r="R211" s="33"/>
      <c r="S211" s="33"/>
      <c r="T211" s="33"/>
      <c r="U211" s="33"/>
      <c r="V211" s="33"/>
      <c r="W211" s="33"/>
      <c r="X211" s="33"/>
      <c r="Y211" s="33"/>
      <c r="Z211" s="33"/>
    </row>
    <row x14ac:dyDescent="0.25" r="212" customHeight="1" ht="15.75">
      <c r="A212" s="33"/>
      <c r="B212" s="552"/>
      <c r="C212" s="553"/>
      <c r="D212" s="553"/>
      <c r="E212" s="553"/>
      <c r="F212" s="485"/>
      <c r="G212" s="33"/>
      <c r="H212" s="33"/>
      <c r="I212" s="33"/>
      <c r="J212" s="33"/>
      <c r="K212" s="33"/>
      <c r="L212" s="33"/>
      <c r="M212" s="33"/>
      <c r="N212" s="33"/>
      <c r="O212" s="33"/>
      <c r="P212" s="33"/>
      <c r="Q212" s="33"/>
      <c r="R212" s="33"/>
      <c r="S212" s="33"/>
      <c r="T212" s="33"/>
      <c r="U212" s="33"/>
      <c r="V212" s="33"/>
      <c r="W212" s="33"/>
      <c r="X212" s="33"/>
      <c r="Y212" s="33"/>
      <c r="Z212" s="33"/>
    </row>
    <row x14ac:dyDescent="0.25" r="213" customHeight="1" ht="15.75">
      <c r="A213" s="33"/>
      <c r="B213" s="552"/>
      <c r="C213" s="553"/>
      <c r="D213" s="553"/>
      <c r="E213" s="553"/>
      <c r="F213" s="485"/>
      <c r="G213" s="33"/>
      <c r="H213" s="33"/>
      <c r="I213" s="33"/>
      <c r="J213" s="33"/>
      <c r="K213" s="33"/>
      <c r="L213" s="33"/>
      <c r="M213" s="33"/>
      <c r="N213" s="33"/>
      <c r="O213" s="33"/>
      <c r="P213" s="33"/>
      <c r="Q213" s="33"/>
      <c r="R213" s="33"/>
      <c r="S213" s="33"/>
      <c r="T213" s="33"/>
      <c r="U213" s="33"/>
      <c r="V213" s="33"/>
      <c r="W213" s="33"/>
      <c r="X213" s="33"/>
      <c r="Y213" s="33"/>
      <c r="Z213" s="33"/>
    </row>
    <row x14ac:dyDescent="0.25" r="214" customHeight="1" ht="15.75">
      <c r="A214" s="33"/>
      <c r="B214" s="552"/>
      <c r="C214" s="553"/>
      <c r="D214" s="553"/>
      <c r="E214" s="553"/>
      <c r="F214" s="485"/>
      <c r="G214" s="33"/>
      <c r="H214" s="33"/>
      <c r="I214" s="33"/>
      <c r="J214" s="33"/>
      <c r="K214" s="33"/>
      <c r="L214" s="33"/>
      <c r="M214" s="33"/>
      <c r="N214" s="33"/>
      <c r="O214" s="33"/>
      <c r="P214" s="33"/>
      <c r="Q214" s="33"/>
      <c r="R214" s="33"/>
      <c r="S214" s="33"/>
      <c r="T214" s="33"/>
      <c r="U214" s="33"/>
      <c r="V214" s="33"/>
      <c r="W214" s="33"/>
      <c r="X214" s="33"/>
      <c r="Y214" s="33"/>
      <c r="Z214" s="33"/>
    </row>
    <row x14ac:dyDescent="0.25" r="215" customHeight="1" ht="15.75">
      <c r="A215" s="33"/>
      <c r="B215" s="552"/>
      <c r="C215" s="553"/>
      <c r="D215" s="553"/>
      <c r="E215" s="553"/>
      <c r="F215" s="485"/>
      <c r="G215" s="33"/>
      <c r="H215" s="33"/>
      <c r="I215" s="33"/>
      <c r="J215" s="33"/>
      <c r="K215" s="33"/>
      <c r="L215" s="33"/>
      <c r="M215" s="33"/>
      <c r="N215" s="33"/>
      <c r="O215" s="33"/>
      <c r="P215" s="33"/>
      <c r="Q215" s="33"/>
      <c r="R215" s="33"/>
      <c r="S215" s="33"/>
      <c r="T215" s="33"/>
      <c r="U215" s="33"/>
      <c r="V215" s="33"/>
      <c r="W215" s="33"/>
      <c r="X215" s="33"/>
      <c r="Y215" s="33"/>
      <c r="Z215" s="33"/>
    </row>
    <row x14ac:dyDescent="0.25" r="216" customHeight="1" ht="15.75">
      <c r="A216" s="33"/>
      <c r="B216" s="552"/>
      <c r="C216" s="553"/>
      <c r="D216" s="553"/>
      <c r="E216" s="553"/>
      <c r="F216" s="485"/>
      <c r="G216" s="33"/>
      <c r="H216" s="33"/>
      <c r="I216" s="33"/>
      <c r="J216" s="33"/>
      <c r="K216" s="33"/>
      <c r="L216" s="33"/>
      <c r="M216" s="33"/>
      <c r="N216" s="33"/>
      <c r="O216" s="33"/>
      <c r="P216" s="33"/>
      <c r="Q216" s="33"/>
      <c r="R216" s="33"/>
      <c r="S216" s="33"/>
      <c r="T216" s="33"/>
      <c r="U216" s="33"/>
      <c r="V216" s="33"/>
      <c r="W216" s="33"/>
      <c r="X216" s="33"/>
      <c r="Y216" s="33"/>
      <c r="Z216" s="33"/>
    </row>
    <row x14ac:dyDescent="0.25" r="217" customHeight="1" ht="15.75">
      <c r="A217" s="33"/>
      <c r="B217" s="552"/>
      <c r="C217" s="553"/>
      <c r="D217" s="553"/>
      <c r="E217" s="553"/>
      <c r="F217" s="485"/>
      <c r="G217" s="33"/>
      <c r="H217" s="33"/>
      <c r="I217" s="33"/>
      <c r="J217" s="33"/>
      <c r="K217" s="33"/>
      <c r="L217" s="33"/>
      <c r="M217" s="33"/>
      <c r="N217" s="33"/>
      <c r="O217" s="33"/>
      <c r="P217" s="33"/>
      <c r="Q217" s="33"/>
      <c r="R217" s="33"/>
      <c r="S217" s="33"/>
      <c r="T217" s="33"/>
      <c r="U217" s="33"/>
      <c r="V217" s="33"/>
      <c r="W217" s="33"/>
      <c r="X217" s="33"/>
      <c r="Y217" s="33"/>
      <c r="Z217" s="33"/>
    </row>
    <row x14ac:dyDescent="0.25" r="218" customHeight="1" ht="15.75">
      <c r="A218" s="33"/>
      <c r="B218" s="552"/>
      <c r="C218" s="553"/>
      <c r="D218" s="553"/>
      <c r="E218" s="553"/>
      <c r="F218" s="485"/>
      <c r="G218" s="33"/>
      <c r="H218" s="33"/>
      <c r="I218" s="33"/>
      <c r="J218" s="33"/>
      <c r="K218" s="33"/>
      <c r="L218" s="33"/>
      <c r="M218" s="33"/>
      <c r="N218" s="33"/>
      <c r="O218" s="33"/>
      <c r="P218" s="33"/>
      <c r="Q218" s="33"/>
      <c r="R218" s="33"/>
      <c r="S218" s="33"/>
      <c r="T218" s="33"/>
      <c r="U218" s="33"/>
      <c r="V218" s="33"/>
      <c r="W218" s="33"/>
      <c r="X218" s="33"/>
      <c r="Y218" s="33"/>
      <c r="Z218" s="33"/>
    </row>
    <row x14ac:dyDescent="0.25" r="219" customHeight="1" ht="15.75">
      <c r="A219" s="33"/>
      <c r="B219" s="552"/>
      <c r="C219" s="553"/>
      <c r="D219" s="553"/>
      <c r="E219" s="553"/>
      <c r="F219" s="485"/>
      <c r="G219" s="33"/>
      <c r="H219" s="33"/>
      <c r="I219" s="33"/>
      <c r="J219" s="33"/>
      <c r="K219" s="33"/>
      <c r="L219" s="33"/>
      <c r="M219" s="33"/>
      <c r="N219" s="33"/>
      <c r="O219" s="33"/>
      <c r="P219" s="33"/>
      <c r="Q219" s="33"/>
      <c r="R219" s="33"/>
      <c r="S219" s="33"/>
      <c r="T219" s="33"/>
      <c r="U219" s="33"/>
      <c r="V219" s="33"/>
      <c r="W219" s="33"/>
      <c r="X219" s="33"/>
      <c r="Y219" s="33"/>
      <c r="Z219" s="33"/>
    </row>
    <row x14ac:dyDescent="0.25" r="220" customHeight="1" ht="15.75">
      <c r="A220" s="33"/>
      <c r="B220" s="552"/>
      <c r="C220" s="553"/>
      <c r="D220" s="553"/>
      <c r="E220" s="553"/>
      <c r="F220" s="485"/>
      <c r="G220" s="33"/>
      <c r="H220" s="33"/>
      <c r="I220" s="33"/>
      <c r="J220" s="33"/>
      <c r="K220" s="33"/>
      <c r="L220" s="33"/>
      <c r="M220" s="33"/>
      <c r="N220" s="33"/>
      <c r="O220" s="33"/>
      <c r="P220" s="33"/>
      <c r="Q220" s="33"/>
      <c r="R220" s="33"/>
      <c r="S220" s="33"/>
      <c r="T220" s="33"/>
      <c r="U220" s="33"/>
      <c r="V220" s="33"/>
      <c r="W220" s="33"/>
      <c r="X220" s="33"/>
      <c r="Y220" s="33"/>
      <c r="Z220" s="33"/>
    </row>
    <row x14ac:dyDescent="0.25" r="221" customHeight="1" ht="15.75">
      <c r="A221" s="33"/>
      <c r="B221" s="552"/>
      <c r="C221" s="553"/>
      <c r="D221" s="553"/>
      <c r="E221" s="553"/>
      <c r="F221" s="485"/>
      <c r="G221" s="33"/>
      <c r="H221" s="33"/>
      <c r="I221" s="33"/>
      <c r="J221" s="33"/>
      <c r="K221" s="33"/>
      <c r="L221" s="33"/>
      <c r="M221" s="33"/>
      <c r="N221" s="33"/>
      <c r="O221" s="33"/>
      <c r="P221" s="33"/>
      <c r="Q221" s="33"/>
      <c r="R221" s="33"/>
      <c r="S221" s="33"/>
      <c r="T221" s="33"/>
      <c r="U221" s="33"/>
      <c r="V221" s="33"/>
      <c r="W221" s="33"/>
      <c r="X221" s="33"/>
      <c r="Y221" s="33"/>
      <c r="Z221" s="33"/>
    </row>
    <row x14ac:dyDescent="0.25" r="222" customHeight="1" ht="15.75">
      <c r="A222" s="33"/>
      <c r="B222" s="552"/>
      <c r="C222" s="553"/>
      <c r="D222" s="553"/>
      <c r="E222" s="553"/>
      <c r="F222" s="485"/>
      <c r="G222" s="33"/>
      <c r="H222" s="33"/>
      <c r="I222" s="33"/>
      <c r="J222" s="33"/>
      <c r="K222" s="33"/>
      <c r="L222" s="33"/>
      <c r="M222" s="33"/>
      <c r="N222" s="33"/>
      <c r="O222" s="33"/>
      <c r="P222" s="33"/>
      <c r="Q222" s="33"/>
      <c r="R222" s="33"/>
      <c r="S222" s="33"/>
      <c r="T222" s="33"/>
      <c r="U222" s="33"/>
      <c r="V222" s="33"/>
      <c r="W222" s="33"/>
      <c r="X222" s="33"/>
      <c r="Y222" s="33"/>
      <c r="Z222" s="33"/>
    </row>
    <row x14ac:dyDescent="0.25" r="223" customHeight="1" ht="15.75">
      <c r="A223" s="33"/>
      <c r="B223" s="552"/>
      <c r="C223" s="553"/>
      <c r="D223" s="553"/>
      <c r="E223" s="553"/>
      <c r="F223" s="485"/>
      <c r="G223" s="33"/>
      <c r="H223" s="33"/>
      <c r="I223" s="33"/>
      <c r="J223" s="33"/>
      <c r="K223" s="33"/>
      <c r="L223" s="33"/>
      <c r="M223" s="33"/>
      <c r="N223" s="33"/>
      <c r="O223" s="33"/>
      <c r="P223" s="33"/>
      <c r="Q223" s="33"/>
      <c r="R223" s="33"/>
      <c r="S223" s="33"/>
      <c r="T223" s="33"/>
      <c r="U223" s="33"/>
      <c r="V223" s="33"/>
      <c r="W223" s="33"/>
      <c r="X223" s="33"/>
      <c r="Y223" s="33"/>
      <c r="Z223" s="33"/>
    </row>
    <row x14ac:dyDescent="0.25" r="224" customHeight="1" ht="15.75">
      <c r="A224" s="33"/>
      <c r="B224" s="552"/>
      <c r="C224" s="553"/>
      <c r="D224" s="553"/>
      <c r="E224" s="553"/>
      <c r="F224" s="485"/>
      <c r="G224" s="33"/>
      <c r="H224" s="33"/>
      <c r="I224" s="33"/>
      <c r="J224" s="33"/>
      <c r="K224" s="33"/>
      <c r="L224" s="33"/>
      <c r="M224" s="33"/>
      <c r="N224" s="33"/>
      <c r="O224" s="33"/>
      <c r="P224" s="33"/>
      <c r="Q224" s="33"/>
      <c r="R224" s="33"/>
      <c r="S224" s="33"/>
      <c r="T224" s="33"/>
      <c r="U224" s="33"/>
      <c r="V224" s="33"/>
      <c r="W224" s="33"/>
      <c r="X224" s="33"/>
      <c r="Y224" s="33"/>
      <c r="Z224" s="33"/>
    </row>
    <row x14ac:dyDescent="0.25" r="225" customHeight="1" ht="15.75">
      <c r="A225" s="33"/>
      <c r="B225" s="552"/>
      <c r="C225" s="553"/>
      <c r="D225" s="553"/>
      <c r="E225" s="553"/>
      <c r="F225" s="485"/>
      <c r="G225" s="33"/>
      <c r="H225" s="33"/>
      <c r="I225" s="33"/>
      <c r="J225" s="33"/>
      <c r="K225" s="33"/>
      <c r="L225" s="33"/>
      <c r="M225" s="33"/>
      <c r="N225" s="33"/>
      <c r="O225" s="33"/>
      <c r="P225" s="33"/>
      <c r="Q225" s="33"/>
      <c r="R225" s="33"/>
      <c r="S225" s="33"/>
      <c r="T225" s="33"/>
      <c r="U225" s="33"/>
      <c r="V225" s="33"/>
      <c r="W225" s="33"/>
      <c r="X225" s="33"/>
      <c r="Y225" s="33"/>
      <c r="Z225" s="33"/>
    </row>
    <row x14ac:dyDescent="0.25" r="226" customHeight="1" ht="15.75">
      <c r="A226" s="33"/>
      <c r="B226" s="552"/>
      <c r="C226" s="553"/>
      <c r="D226" s="553"/>
      <c r="E226" s="553"/>
      <c r="F226" s="485"/>
      <c r="G226" s="33"/>
      <c r="H226" s="33"/>
      <c r="I226" s="33"/>
      <c r="J226" s="33"/>
      <c r="K226" s="33"/>
      <c r="L226" s="33"/>
      <c r="M226" s="33"/>
      <c r="N226" s="33"/>
      <c r="O226" s="33"/>
      <c r="P226" s="33"/>
      <c r="Q226" s="33"/>
      <c r="R226" s="33"/>
      <c r="S226" s="33"/>
      <c r="T226" s="33"/>
      <c r="U226" s="33"/>
      <c r="V226" s="33"/>
      <c r="W226" s="33"/>
      <c r="X226" s="33"/>
      <c r="Y226" s="33"/>
      <c r="Z226" s="33"/>
    </row>
    <row x14ac:dyDescent="0.25" r="227" customHeight="1" ht="15.75">
      <c r="A227" s="33"/>
      <c r="B227" s="552"/>
      <c r="C227" s="553"/>
      <c r="D227" s="553"/>
      <c r="E227" s="553"/>
      <c r="F227" s="485"/>
      <c r="G227" s="33"/>
      <c r="H227" s="33"/>
      <c r="I227" s="33"/>
      <c r="J227" s="33"/>
      <c r="K227" s="33"/>
      <c r="L227" s="33"/>
      <c r="M227" s="33"/>
      <c r="N227" s="33"/>
      <c r="O227" s="33"/>
      <c r="P227" s="33"/>
      <c r="Q227" s="33"/>
      <c r="R227" s="33"/>
      <c r="S227" s="33"/>
      <c r="T227" s="33"/>
      <c r="U227" s="33"/>
      <c r="V227" s="33"/>
      <c r="W227" s="33"/>
      <c r="X227" s="33"/>
      <c r="Y227" s="33"/>
      <c r="Z227" s="33"/>
    </row>
    <row x14ac:dyDescent="0.25" r="228" customHeight="1" ht="15.75">
      <c r="A228" s="33"/>
      <c r="B228" s="552"/>
      <c r="C228" s="553"/>
      <c r="D228" s="553"/>
      <c r="E228" s="553"/>
      <c r="F228" s="485"/>
      <c r="G228" s="33"/>
      <c r="H228" s="33"/>
      <c r="I228" s="33"/>
      <c r="J228" s="33"/>
      <c r="K228" s="33"/>
      <c r="L228" s="33"/>
      <c r="M228" s="33"/>
      <c r="N228" s="33"/>
      <c r="O228" s="33"/>
      <c r="P228" s="33"/>
      <c r="Q228" s="33"/>
      <c r="R228" s="33"/>
      <c r="S228" s="33"/>
      <c r="T228" s="33"/>
      <c r="U228" s="33"/>
      <c r="V228" s="33"/>
      <c r="W228" s="33"/>
      <c r="X228" s="33"/>
      <c r="Y228" s="33"/>
      <c r="Z228" s="33"/>
    </row>
    <row x14ac:dyDescent="0.25" r="229" customHeight="1" ht="15.75">
      <c r="A229" s="33"/>
      <c r="B229" s="552"/>
      <c r="C229" s="553"/>
      <c r="D229" s="553"/>
      <c r="E229" s="553"/>
      <c r="F229" s="485"/>
      <c r="G229" s="33"/>
      <c r="H229" s="33"/>
      <c r="I229" s="33"/>
      <c r="J229" s="33"/>
      <c r="K229" s="33"/>
      <c r="L229" s="33"/>
      <c r="M229" s="33"/>
      <c r="N229" s="33"/>
      <c r="O229" s="33"/>
      <c r="P229" s="33"/>
      <c r="Q229" s="33"/>
      <c r="R229" s="33"/>
      <c r="S229" s="33"/>
      <c r="T229" s="33"/>
      <c r="U229" s="33"/>
      <c r="V229" s="33"/>
      <c r="W229" s="33"/>
      <c r="X229" s="33"/>
      <c r="Y229" s="33"/>
      <c r="Z229" s="33"/>
    </row>
    <row x14ac:dyDescent="0.25" r="230" customHeight="1" ht="15.75">
      <c r="A230" s="33"/>
      <c r="B230" s="552"/>
      <c r="C230" s="553"/>
      <c r="D230" s="553"/>
      <c r="E230" s="553"/>
      <c r="F230" s="485"/>
      <c r="G230" s="33"/>
      <c r="H230" s="33"/>
      <c r="I230" s="33"/>
      <c r="J230" s="33"/>
      <c r="K230" s="33"/>
      <c r="L230" s="33"/>
      <c r="M230" s="33"/>
      <c r="N230" s="33"/>
      <c r="O230" s="33"/>
      <c r="P230" s="33"/>
      <c r="Q230" s="33"/>
      <c r="R230" s="33"/>
      <c r="S230" s="33"/>
      <c r="T230" s="33"/>
      <c r="U230" s="33"/>
      <c r="V230" s="33"/>
      <c r="W230" s="33"/>
      <c r="X230" s="33"/>
      <c r="Y230" s="33"/>
      <c r="Z230" s="33"/>
    </row>
    <row x14ac:dyDescent="0.25" r="231" customHeight="1" ht="15.75">
      <c r="A231" s="33"/>
      <c r="B231" s="552"/>
      <c r="C231" s="553"/>
      <c r="D231" s="553"/>
      <c r="E231" s="553"/>
      <c r="F231" s="485"/>
      <c r="G231" s="33"/>
      <c r="H231" s="33"/>
      <c r="I231" s="33"/>
      <c r="J231" s="33"/>
      <c r="K231" s="33"/>
      <c r="L231" s="33"/>
      <c r="M231" s="33"/>
      <c r="N231" s="33"/>
      <c r="O231" s="33"/>
      <c r="P231" s="33"/>
      <c r="Q231" s="33"/>
      <c r="R231" s="33"/>
      <c r="S231" s="33"/>
      <c r="T231" s="33"/>
      <c r="U231" s="33"/>
      <c r="V231" s="33"/>
      <c r="W231" s="33"/>
      <c r="X231" s="33"/>
      <c r="Y231" s="33"/>
      <c r="Z231" s="33"/>
    </row>
    <row x14ac:dyDescent="0.25" r="232" customHeight="1" ht="15.75">
      <c r="A232" s="33"/>
      <c r="B232" s="552"/>
      <c r="C232" s="553"/>
      <c r="D232" s="553"/>
      <c r="E232" s="553"/>
      <c r="F232" s="485"/>
      <c r="G232" s="33"/>
      <c r="H232" s="33"/>
      <c r="I232" s="33"/>
      <c r="J232" s="33"/>
      <c r="K232" s="33"/>
      <c r="L232" s="33"/>
      <c r="M232" s="33"/>
      <c r="N232" s="33"/>
      <c r="O232" s="33"/>
      <c r="P232" s="33"/>
      <c r="Q232" s="33"/>
      <c r="R232" s="33"/>
      <c r="S232" s="33"/>
      <c r="T232" s="33"/>
      <c r="U232" s="33"/>
      <c r="V232" s="33"/>
      <c r="W232" s="33"/>
      <c r="X232" s="33"/>
      <c r="Y232" s="33"/>
      <c r="Z232" s="33"/>
    </row>
    <row x14ac:dyDescent="0.25" r="233" customHeight="1" ht="15.75">
      <c r="A233" s="33"/>
      <c r="B233" s="552"/>
      <c r="C233" s="553"/>
      <c r="D233" s="553"/>
      <c r="E233" s="553"/>
      <c r="F233" s="485"/>
      <c r="G233" s="33"/>
      <c r="H233" s="33"/>
      <c r="I233" s="33"/>
      <c r="J233" s="33"/>
      <c r="K233" s="33"/>
      <c r="L233" s="33"/>
      <c r="M233" s="33"/>
      <c r="N233" s="33"/>
      <c r="O233" s="33"/>
      <c r="P233" s="33"/>
      <c r="Q233" s="33"/>
      <c r="R233" s="33"/>
      <c r="S233" s="33"/>
      <c r="T233" s="33"/>
      <c r="U233" s="33"/>
      <c r="V233" s="33"/>
      <c r="W233" s="33"/>
      <c r="X233" s="33"/>
      <c r="Y233" s="33"/>
      <c r="Z233" s="33"/>
    </row>
    <row x14ac:dyDescent="0.25" r="234" customHeight="1" ht="15.75">
      <c r="A234" s="33"/>
      <c r="B234" s="552"/>
      <c r="C234" s="553"/>
      <c r="D234" s="553"/>
      <c r="E234" s="553"/>
      <c r="F234" s="485"/>
      <c r="G234" s="33"/>
      <c r="H234" s="33"/>
      <c r="I234" s="33"/>
      <c r="J234" s="33"/>
      <c r="K234" s="33"/>
      <c r="L234" s="33"/>
      <c r="M234" s="33"/>
      <c r="N234" s="33"/>
      <c r="O234" s="33"/>
      <c r="P234" s="33"/>
      <c r="Q234" s="33"/>
      <c r="R234" s="33"/>
      <c r="S234" s="33"/>
      <c r="T234" s="33"/>
      <c r="U234" s="33"/>
      <c r="V234" s="33"/>
      <c r="W234" s="33"/>
      <c r="X234" s="33"/>
      <c r="Y234" s="33"/>
      <c r="Z234" s="33"/>
    </row>
    <row x14ac:dyDescent="0.25" r="235" customHeight="1" ht="15.75">
      <c r="A235" s="33"/>
      <c r="B235" s="552"/>
      <c r="C235" s="553"/>
      <c r="D235" s="553"/>
      <c r="E235" s="553"/>
      <c r="F235" s="485"/>
      <c r="G235" s="33"/>
      <c r="H235" s="33"/>
      <c r="I235" s="33"/>
      <c r="J235" s="33"/>
      <c r="K235" s="33"/>
      <c r="L235" s="33"/>
      <c r="M235" s="33"/>
      <c r="N235" s="33"/>
      <c r="O235" s="33"/>
      <c r="P235" s="33"/>
      <c r="Q235" s="33"/>
      <c r="R235" s="33"/>
      <c r="S235" s="33"/>
      <c r="T235" s="33"/>
      <c r="U235" s="33"/>
      <c r="V235" s="33"/>
      <c r="W235" s="33"/>
      <c r="X235" s="33"/>
      <c r="Y235" s="33"/>
      <c r="Z235" s="33"/>
    </row>
    <row x14ac:dyDescent="0.25" r="236" customHeight="1" ht="15.75">
      <c r="A236" s="33"/>
      <c r="B236" s="552"/>
      <c r="C236" s="553"/>
      <c r="D236" s="553"/>
      <c r="E236" s="553"/>
      <c r="F236" s="485"/>
      <c r="G236" s="33"/>
      <c r="H236" s="33"/>
      <c r="I236" s="33"/>
      <c r="J236" s="33"/>
      <c r="K236" s="33"/>
      <c r="L236" s="33"/>
      <c r="M236" s="33"/>
      <c r="N236" s="33"/>
      <c r="O236" s="33"/>
      <c r="P236" s="33"/>
      <c r="Q236" s="33"/>
      <c r="R236" s="33"/>
      <c r="S236" s="33"/>
      <c r="T236" s="33"/>
      <c r="U236" s="33"/>
      <c r="V236" s="33"/>
      <c r="W236" s="33"/>
      <c r="X236" s="33"/>
      <c r="Y236" s="33"/>
      <c r="Z236" s="33"/>
    </row>
    <row x14ac:dyDescent="0.25" r="237" customHeight="1" ht="15.75">
      <c r="A237" s="33"/>
      <c r="B237" s="552"/>
      <c r="C237" s="553"/>
      <c r="D237" s="553"/>
      <c r="E237" s="553"/>
      <c r="F237" s="485"/>
      <c r="G237" s="33"/>
      <c r="H237" s="33"/>
      <c r="I237" s="33"/>
      <c r="J237" s="33"/>
      <c r="K237" s="33"/>
      <c r="L237" s="33"/>
      <c r="M237" s="33"/>
      <c r="N237" s="33"/>
      <c r="O237" s="33"/>
      <c r="P237" s="33"/>
      <c r="Q237" s="33"/>
      <c r="R237" s="33"/>
      <c r="S237" s="33"/>
      <c r="T237" s="33"/>
      <c r="U237" s="33"/>
      <c r="V237" s="33"/>
      <c r="W237" s="33"/>
      <c r="X237" s="33"/>
      <c r="Y237" s="33"/>
      <c r="Z237" s="33"/>
    </row>
    <row x14ac:dyDescent="0.25" r="238" customHeight="1" ht="15.75">
      <c r="A238" s="33"/>
      <c r="B238" s="552"/>
      <c r="C238" s="553"/>
      <c r="D238" s="553"/>
      <c r="E238" s="553"/>
      <c r="F238" s="485"/>
      <c r="G238" s="33"/>
      <c r="H238" s="33"/>
      <c r="I238" s="33"/>
      <c r="J238" s="33"/>
      <c r="K238" s="33"/>
      <c r="L238" s="33"/>
      <c r="M238" s="33"/>
      <c r="N238" s="33"/>
      <c r="O238" s="33"/>
      <c r="P238" s="33"/>
      <c r="Q238" s="33"/>
      <c r="R238" s="33"/>
      <c r="S238" s="33"/>
      <c r="T238" s="33"/>
      <c r="U238" s="33"/>
      <c r="V238" s="33"/>
      <c r="W238" s="33"/>
      <c r="X238" s="33"/>
      <c r="Y238" s="33"/>
      <c r="Z238" s="33"/>
    </row>
    <row x14ac:dyDescent="0.25" r="239" customHeight="1" ht="15.75">
      <c r="A239" s="33"/>
      <c r="B239" s="552"/>
      <c r="C239" s="553"/>
      <c r="D239" s="553"/>
      <c r="E239" s="553"/>
      <c r="F239" s="485"/>
      <c r="G239" s="33"/>
      <c r="H239" s="33"/>
      <c r="I239" s="33"/>
      <c r="J239" s="33"/>
      <c r="K239" s="33"/>
      <c r="L239" s="33"/>
      <c r="M239" s="33"/>
      <c r="N239" s="33"/>
      <c r="O239" s="33"/>
      <c r="P239" s="33"/>
      <c r="Q239" s="33"/>
      <c r="R239" s="33"/>
      <c r="S239" s="33"/>
      <c r="T239" s="33"/>
      <c r="U239" s="33"/>
      <c r="V239" s="33"/>
      <c r="W239" s="33"/>
      <c r="X239" s="33"/>
      <c r="Y239" s="33"/>
      <c r="Z239" s="33"/>
    </row>
    <row x14ac:dyDescent="0.25" r="240" customHeight="1" ht="15.75">
      <c r="A240" s="33"/>
      <c r="B240" s="552"/>
      <c r="C240" s="553"/>
      <c r="D240" s="553"/>
      <c r="E240" s="553"/>
      <c r="F240" s="485"/>
      <c r="G240" s="33"/>
      <c r="H240" s="33"/>
      <c r="I240" s="33"/>
      <c r="J240" s="33"/>
      <c r="K240" s="33"/>
      <c r="L240" s="33"/>
      <c r="M240" s="33"/>
      <c r="N240" s="33"/>
      <c r="O240" s="33"/>
      <c r="P240" s="33"/>
      <c r="Q240" s="33"/>
      <c r="R240" s="33"/>
      <c r="S240" s="33"/>
      <c r="T240" s="33"/>
      <c r="U240" s="33"/>
      <c r="V240" s="33"/>
      <c r="W240" s="33"/>
      <c r="X240" s="33"/>
      <c r="Y240" s="33"/>
      <c r="Z240" s="33"/>
    </row>
    <row x14ac:dyDescent="0.25" r="241" customHeight="1" ht="15.75">
      <c r="A241" s="33"/>
      <c r="B241" s="552"/>
      <c r="C241" s="553"/>
      <c r="D241" s="553"/>
      <c r="E241" s="553"/>
      <c r="F241" s="485"/>
      <c r="G241" s="33"/>
      <c r="H241" s="33"/>
      <c r="I241" s="33"/>
      <c r="J241" s="33"/>
      <c r="K241" s="33"/>
      <c r="L241" s="33"/>
      <c r="M241" s="33"/>
      <c r="N241" s="33"/>
      <c r="O241" s="33"/>
      <c r="P241" s="33"/>
      <c r="Q241" s="33"/>
      <c r="R241" s="33"/>
      <c r="S241" s="33"/>
      <c r="T241" s="33"/>
      <c r="U241" s="33"/>
      <c r="V241" s="33"/>
      <c r="W241" s="33"/>
      <c r="X241" s="33"/>
      <c r="Y241" s="33"/>
      <c r="Z241" s="33"/>
    </row>
    <row x14ac:dyDescent="0.25" r="242" customHeight="1" ht="15.75">
      <c r="A242" s="33"/>
      <c r="B242" s="552"/>
      <c r="C242" s="553"/>
      <c r="D242" s="553"/>
      <c r="E242" s="553"/>
      <c r="F242" s="485"/>
      <c r="G242" s="33"/>
      <c r="H242" s="33"/>
      <c r="I242" s="33"/>
      <c r="J242" s="33"/>
      <c r="K242" s="33"/>
      <c r="L242" s="33"/>
      <c r="M242" s="33"/>
      <c r="N242" s="33"/>
      <c r="O242" s="33"/>
      <c r="P242" s="33"/>
      <c r="Q242" s="33"/>
      <c r="R242" s="33"/>
      <c r="S242" s="33"/>
      <c r="T242" s="33"/>
      <c r="U242" s="33"/>
      <c r="V242" s="33"/>
      <c r="W242" s="33"/>
      <c r="X242" s="33"/>
      <c r="Y242" s="33"/>
      <c r="Z242" s="33"/>
    </row>
    <row x14ac:dyDescent="0.25" r="243" customHeight="1" ht="15.75">
      <c r="A243" s="33"/>
      <c r="B243" s="552"/>
      <c r="C243" s="553"/>
      <c r="D243" s="553"/>
      <c r="E243" s="553"/>
      <c r="F243" s="485"/>
      <c r="G243" s="33"/>
      <c r="H243" s="33"/>
      <c r="I243" s="33"/>
      <c r="J243" s="33"/>
      <c r="K243" s="33"/>
      <c r="L243" s="33"/>
      <c r="M243" s="33"/>
      <c r="N243" s="33"/>
      <c r="O243" s="33"/>
      <c r="P243" s="33"/>
      <c r="Q243" s="33"/>
      <c r="R243" s="33"/>
      <c r="S243" s="33"/>
      <c r="T243" s="33"/>
      <c r="U243" s="33"/>
      <c r="V243" s="33"/>
      <c r="W243" s="33"/>
      <c r="X243" s="33"/>
      <c r="Y243" s="33"/>
      <c r="Z243" s="33"/>
    </row>
    <row x14ac:dyDescent="0.25" r="244" customHeight="1" ht="15.75">
      <c r="A244" s="33"/>
      <c r="B244" s="552"/>
      <c r="C244" s="553"/>
      <c r="D244" s="553"/>
      <c r="E244" s="553"/>
      <c r="F244" s="485"/>
      <c r="G244" s="33"/>
      <c r="H244" s="33"/>
      <c r="I244" s="33"/>
      <c r="J244" s="33"/>
      <c r="K244" s="33"/>
      <c r="L244" s="33"/>
      <c r="M244" s="33"/>
      <c r="N244" s="33"/>
      <c r="O244" s="33"/>
      <c r="P244" s="33"/>
      <c r="Q244" s="33"/>
      <c r="R244" s="33"/>
      <c r="S244" s="33"/>
      <c r="T244" s="33"/>
      <c r="U244" s="33"/>
      <c r="V244" s="33"/>
      <c r="W244" s="33"/>
      <c r="X244" s="33"/>
      <c r="Y244" s="33"/>
      <c r="Z244" s="33"/>
    </row>
    <row x14ac:dyDescent="0.25" r="245" customHeight="1" ht="15.75">
      <c r="A245" s="33"/>
      <c r="B245" s="552"/>
      <c r="C245" s="553"/>
      <c r="D245" s="553"/>
      <c r="E245" s="553"/>
      <c r="F245" s="485"/>
      <c r="G245" s="33"/>
      <c r="H245" s="33"/>
      <c r="I245" s="33"/>
      <c r="J245" s="33"/>
      <c r="K245" s="33"/>
      <c r="L245" s="33"/>
      <c r="M245" s="33"/>
      <c r="N245" s="33"/>
      <c r="O245" s="33"/>
      <c r="P245" s="33"/>
      <c r="Q245" s="33"/>
      <c r="R245" s="33"/>
      <c r="S245" s="33"/>
      <c r="T245" s="33"/>
      <c r="U245" s="33"/>
      <c r="V245" s="33"/>
      <c r="W245" s="33"/>
      <c r="X245" s="33"/>
      <c r="Y245" s="33"/>
      <c r="Z245" s="33"/>
    </row>
    <row x14ac:dyDescent="0.25" r="246" customHeight="1" ht="15.75">
      <c r="A246" s="33"/>
      <c r="B246" s="552"/>
      <c r="C246" s="553"/>
      <c r="D246" s="553"/>
      <c r="E246" s="553"/>
      <c r="F246" s="485"/>
      <c r="G246" s="33"/>
      <c r="H246" s="33"/>
      <c r="I246" s="33"/>
      <c r="J246" s="33"/>
      <c r="K246" s="33"/>
      <c r="L246" s="33"/>
      <c r="M246" s="33"/>
      <c r="N246" s="33"/>
      <c r="O246" s="33"/>
      <c r="P246" s="33"/>
      <c r="Q246" s="33"/>
      <c r="R246" s="33"/>
      <c r="S246" s="33"/>
      <c r="T246" s="33"/>
      <c r="U246" s="33"/>
      <c r="V246" s="33"/>
      <c r="W246" s="33"/>
      <c r="X246" s="33"/>
      <c r="Y246" s="33"/>
      <c r="Z246" s="33"/>
    </row>
    <row x14ac:dyDescent="0.25" r="247" customHeight="1" ht="15.75">
      <c r="A247" s="33"/>
      <c r="B247" s="552"/>
      <c r="C247" s="553"/>
      <c r="D247" s="553"/>
      <c r="E247" s="553"/>
      <c r="F247" s="485"/>
      <c r="G247" s="33"/>
      <c r="H247" s="33"/>
      <c r="I247" s="33"/>
      <c r="J247" s="33"/>
      <c r="K247" s="33"/>
      <c r="L247" s="33"/>
      <c r="M247" s="33"/>
      <c r="N247" s="33"/>
      <c r="O247" s="33"/>
      <c r="P247" s="33"/>
      <c r="Q247" s="33"/>
      <c r="R247" s="33"/>
      <c r="S247" s="33"/>
      <c r="T247" s="33"/>
      <c r="U247" s="33"/>
      <c r="V247" s="33"/>
      <c r="W247" s="33"/>
      <c r="X247" s="33"/>
      <c r="Y247" s="33"/>
      <c r="Z247" s="33"/>
    </row>
    <row x14ac:dyDescent="0.25" r="248" customHeight="1" ht="15.75">
      <c r="A248" s="33"/>
      <c r="B248" s="552"/>
      <c r="C248" s="553"/>
      <c r="D248" s="553"/>
      <c r="E248" s="553"/>
      <c r="F248" s="485"/>
      <c r="G248" s="33"/>
      <c r="H248" s="33"/>
      <c r="I248" s="33"/>
      <c r="J248" s="33"/>
      <c r="K248" s="33"/>
      <c r="L248" s="33"/>
      <c r="M248" s="33"/>
      <c r="N248" s="33"/>
      <c r="O248" s="33"/>
      <c r="P248" s="33"/>
      <c r="Q248" s="33"/>
      <c r="R248" s="33"/>
      <c r="S248" s="33"/>
      <c r="T248" s="33"/>
      <c r="U248" s="33"/>
      <c r="V248" s="33"/>
      <c r="W248" s="33"/>
      <c r="X248" s="33"/>
      <c r="Y248" s="33"/>
      <c r="Z248" s="33"/>
    </row>
    <row x14ac:dyDescent="0.25" r="249" customHeight="1" ht="15.75">
      <c r="A249" s="33"/>
      <c r="B249" s="552"/>
      <c r="C249" s="553"/>
      <c r="D249" s="553"/>
      <c r="E249" s="553"/>
      <c r="F249" s="485"/>
      <c r="G249" s="33"/>
      <c r="H249" s="33"/>
      <c r="I249" s="33"/>
      <c r="J249" s="33"/>
      <c r="K249" s="33"/>
      <c r="L249" s="33"/>
      <c r="M249" s="33"/>
      <c r="N249" s="33"/>
      <c r="O249" s="33"/>
      <c r="P249" s="33"/>
      <c r="Q249" s="33"/>
      <c r="R249" s="33"/>
      <c r="S249" s="33"/>
      <c r="T249" s="33"/>
      <c r="U249" s="33"/>
      <c r="V249" s="33"/>
      <c r="W249" s="33"/>
      <c r="X249" s="33"/>
      <c r="Y249" s="33"/>
      <c r="Z249" s="33"/>
    </row>
    <row x14ac:dyDescent="0.25" r="250" customHeight="1" ht="15.75">
      <c r="A250" s="33"/>
      <c r="B250" s="552"/>
      <c r="C250" s="553"/>
      <c r="D250" s="553"/>
      <c r="E250" s="553"/>
      <c r="F250" s="485"/>
      <c r="G250" s="33"/>
      <c r="H250" s="33"/>
      <c r="I250" s="33"/>
      <c r="J250" s="33"/>
      <c r="K250" s="33"/>
      <c r="L250" s="33"/>
      <c r="M250" s="33"/>
      <c r="N250" s="33"/>
      <c r="O250" s="33"/>
      <c r="P250" s="33"/>
      <c r="Q250" s="33"/>
      <c r="R250" s="33"/>
      <c r="S250" s="33"/>
      <c r="T250" s="33"/>
      <c r="U250" s="33"/>
      <c r="V250" s="33"/>
      <c r="W250" s="33"/>
      <c r="X250" s="33"/>
      <c r="Y250" s="33"/>
      <c r="Z250" s="33"/>
    </row>
    <row x14ac:dyDescent="0.25" r="251" customHeight="1" ht="15.75">
      <c r="A251" s="33"/>
      <c r="B251" s="552"/>
      <c r="C251" s="553"/>
      <c r="D251" s="553"/>
      <c r="E251" s="553"/>
      <c r="F251" s="485"/>
      <c r="G251" s="33"/>
      <c r="H251" s="33"/>
      <c r="I251" s="33"/>
      <c r="J251" s="33"/>
      <c r="K251" s="33"/>
      <c r="L251" s="33"/>
      <c r="M251" s="33"/>
      <c r="N251" s="33"/>
      <c r="O251" s="33"/>
      <c r="P251" s="33"/>
      <c r="Q251" s="33"/>
      <c r="R251" s="33"/>
      <c r="S251" s="33"/>
      <c r="T251" s="33"/>
      <c r="U251" s="33"/>
      <c r="V251" s="33"/>
      <c r="W251" s="33"/>
      <c r="X251" s="33"/>
      <c r="Y251" s="33"/>
      <c r="Z251" s="33"/>
    </row>
    <row x14ac:dyDescent="0.25" r="252" customHeight="1" ht="15.75">
      <c r="A252" s="33"/>
      <c r="B252" s="552"/>
      <c r="C252" s="553"/>
      <c r="D252" s="553"/>
      <c r="E252" s="553"/>
      <c r="F252" s="485"/>
      <c r="G252" s="33"/>
      <c r="H252" s="33"/>
      <c r="I252" s="33"/>
      <c r="J252" s="33"/>
      <c r="K252" s="33"/>
      <c r="L252" s="33"/>
      <c r="M252" s="33"/>
      <c r="N252" s="33"/>
      <c r="O252" s="33"/>
      <c r="P252" s="33"/>
      <c r="Q252" s="33"/>
      <c r="R252" s="33"/>
      <c r="S252" s="33"/>
      <c r="T252" s="33"/>
      <c r="U252" s="33"/>
      <c r="V252" s="33"/>
      <c r="W252" s="33"/>
      <c r="X252" s="33"/>
      <c r="Y252" s="33"/>
      <c r="Z252" s="33"/>
    </row>
    <row x14ac:dyDescent="0.25" r="253" customHeight="1" ht="15.75">
      <c r="A253" s="33"/>
      <c r="B253" s="552"/>
      <c r="C253" s="553"/>
      <c r="D253" s="553"/>
      <c r="E253" s="553"/>
      <c r="F253" s="485"/>
      <c r="G253" s="33"/>
      <c r="H253" s="33"/>
      <c r="I253" s="33"/>
      <c r="J253" s="33"/>
      <c r="K253" s="33"/>
      <c r="L253" s="33"/>
      <c r="M253" s="33"/>
      <c r="N253" s="33"/>
      <c r="O253" s="33"/>
      <c r="P253" s="33"/>
      <c r="Q253" s="33"/>
      <c r="R253" s="33"/>
      <c r="S253" s="33"/>
      <c r="T253" s="33"/>
      <c r="U253" s="33"/>
      <c r="V253" s="33"/>
      <c r="W253" s="33"/>
      <c r="X253" s="33"/>
      <c r="Y253" s="33"/>
      <c r="Z253" s="33"/>
    </row>
    <row x14ac:dyDescent="0.25" r="254" customHeight="1" ht="15.75">
      <c r="A254" s="33"/>
      <c r="B254" s="552"/>
      <c r="C254" s="553"/>
      <c r="D254" s="553"/>
      <c r="E254" s="553"/>
      <c r="F254" s="485"/>
      <c r="G254" s="33"/>
      <c r="H254" s="33"/>
      <c r="I254" s="33"/>
      <c r="J254" s="33"/>
      <c r="K254" s="33"/>
      <c r="L254" s="33"/>
      <c r="M254" s="33"/>
      <c r="N254" s="33"/>
      <c r="O254" s="33"/>
      <c r="P254" s="33"/>
      <c r="Q254" s="33"/>
      <c r="R254" s="33"/>
      <c r="S254" s="33"/>
      <c r="T254" s="33"/>
      <c r="U254" s="33"/>
      <c r="V254" s="33"/>
      <c r="W254" s="33"/>
      <c r="X254" s="33"/>
      <c r="Y254" s="33"/>
      <c r="Z254" s="33"/>
    </row>
    <row x14ac:dyDescent="0.25" r="255" customHeight="1" ht="15.75">
      <c r="A255" s="33"/>
      <c r="B255" s="552"/>
      <c r="C255" s="553"/>
      <c r="D255" s="553"/>
      <c r="E255" s="553"/>
      <c r="F255" s="485"/>
      <c r="G255" s="33"/>
      <c r="H255" s="33"/>
      <c r="I255" s="33"/>
      <c r="J255" s="33"/>
      <c r="K255" s="33"/>
      <c r="L255" s="33"/>
      <c r="M255" s="33"/>
      <c r="N255" s="33"/>
      <c r="O255" s="33"/>
      <c r="P255" s="33"/>
      <c r="Q255" s="33"/>
      <c r="R255" s="33"/>
      <c r="S255" s="33"/>
      <c r="T255" s="33"/>
      <c r="U255" s="33"/>
      <c r="V255" s="33"/>
      <c r="W255" s="33"/>
      <c r="X255" s="33"/>
      <c r="Y255" s="33"/>
      <c r="Z255" s="33"/>
    </row>
    <row x14ac:dyDescent="0.25" r="256" customHeight="1" ht="15.75">
      <c r="A256" s="33"/>
      <c r="B256" s="552"/>
      <c r="C256" s="553"/>
      <c r="D256" s="553"/>
      <c r="E256" s="553"/>
      <c r="F256" s="485"/>
      <c r="G256" s="33"/>
      <c r="H256" s="33"/>
      <c r="I256" s="33"/>
      <c r="J256" s="33"/>
      <c r="K256" s="33"/>
      <c r="L256" s="33"/>
      <c r="M256" s="33"/>
      <c r="N256" s="33"/>
      <c r="O256" s="33"/>
      <c r="P256" s="33"/>
      <c r="Q256" s="33"/>
      <c r="R256" s="33"/>
      <c r="S256" s="33"/>
      <c r="T256" s="33"/>
      <c r="U256" s="33"/>
      <c r="V256" s="33"/>
      <c r="W256" s="33"/>
      <c r="X256" s="33"/>
      <c r="Y256" s="33"/>
      <c r="Z256" s="33"/>
    </row>
    <row x14ac:dyDescent="0.25" r="257" customHeight="1" ht="15.75">
      <c r="A257" s="33"/>
      <c r="B257" s="552"/>
      <c r="C257" s="553"/>
      <c r="D257" s="553"/>
      <c r="E257" s="553"/>
      <c r="F257" s="485"/>
      <c r="G257" s="33"/>
      <c r="H257" s="33"/>
      <c r="I257" s="33"/>
      <c r="J257" s="33"/>
      <c r="K257" s="33"/>
      <c r="L257" s="33"/>
      <c r="M257" s="33"/>
      <c r="N257" s="33"/>
      <c r="O257" s="33"/>
      <c r="P257" s="33"/>
      <c r="Q257" s="33"/>
      <c r="R257" s="33"/>
      <c r="S257" s="33"/>
      <c r="T257" s="33"/>
      <c r="U257" s="33"/>
      <c r="V257" s="33"/>
      <c r="W257" s="33"/>
      <c r="X257" s="33"/>
      <c r="Y257" s="33"/>
      <c r="Z257" s="33"/>
    </row>
    <row x14ac:dyDescent="0.25" r="258" customHeight="1" ht="15.75">
      <c r="A258" s="33"/>
      <c r="B258" s="552"/>
      <c r="C258" s="553"/>
      <c r="D258" s="553"/>
      <c r="E258" s="553"/>
      <c r="F258" s="485"/>
      <c r="G258" s="33"/>
      <c r="H258" s="33"/>
      <c r="I258" s="33"/>
      <c r="J258" s="33"/>
      <c r="K258" s="33"/>
      <c r="L258" s="33"/>
      <c r="M258" s="33"/>
      <c r="N258" s="33"/>
      <c r="O258" s="33"/>
      <c r="P258" s="33"/>
      <c r="Q258" s="33"/>
      <c r="R258" s="33"/>
      <c r="S258" s="33"/>
      <c r="T258" s="33"/>
      <c r="U258" s="33"/>
      <c r="V258" s="33"/>
      <c r="W258" s="33"/>
      <c r="X258" s="33"/>
      <c r="Y258" s="33"/>
      <c r="Z258" s="33"/>
    </row>
    <row x14ac:dyDescent="0.25" r="259" customHeight="1" ht="15.75">
      <c r="A259" s="33"/>
      <c r="B259" s="552"/>
      <c r="C259" s="553"/>
      <c r="D259" s="553"/>
      <c r="E259" s="553"/>
      <c r="F259" s="485"/>
      <c r="G259" s="33"/>
      <c r="H259" s="33"/>
      <c r="I259" s="33"/>
      <c r="J259" s="33"/>
      <c r="K259" s="33"/>
      <c r="L259" s="33"/>
      <c r="M259" s="33"/>
      <c r="N259" s="33"/>
      <c r="O259" s="33"/>
      <c r="P259" s="33"/>
      <c r="Q259" s="33"/>
      <c r="R259" s="33"/>
      <c r="S259" s="33"/>
      <c r="T259" s="33"/>
      <c r="U259" s="33"/>
      <c r="V259" s="33"/>
      <c r="W259" s="33"/>
      <c r="X259" s="33"/>
      <c r="Y259" s="33"/>
      <c r="Z259" s="33"/>
    </row>
    <row x14ac:dyDescent="0.25" r="260" customHeight="1" ht="15.75">
      <c r="A260" s="33"/>
      <c r="B260" s="552"/>
      <c r="C260" s="553"/>
      <c r="D260" s="553"/>
      <c r="E260" s="553"/>
      <c r="F260" s="485"/>
      <c r="G260" s="33"/>
      <c r="H260" s="33"/>
      <c r="I260" s="33"/>
      <c r="J260" s="33"/>
      <c r="K260" s="33"/>
      <c r="L260" s="33"/>
      <c r="M260" s="33"/>
      <c r="N260" s="33"/>
      <c r="O260" s="33"/>
      <c r="P260" s="33"/>
      <c r="Q260" s="33"/>
      <c r="R260" s="33"/>
      <c r="S260" s="33"/>
      <c r="T260" s="33"/>
      <c r="U260" s="33"/>
      <c r="V260" s="33"/>
      <c r="W260" s="33"/>
      <c r="X260" s="33"/>
      <c r="Y260" s="33"/>
      <c r="Z260" s="33"/>
    </row>
    <row x14ac:dyDescent="0.25" r="261" customHeight="1" ht="15.75">
      <c r="A261" s="33"/>
      <c r="B261" s="552"/>
      <c r="C261" s="553"/>
      <c r="D261" s="553"/>
      <c r="E261" s="553"/>
      <c r="F261" s="485"/>
      <c r="G261" s="33"/>
      <c r="H261" s="33"/>
      <c r="I261" s="33"/>
      <c r="J261" s="33"/>
      <c r="K261" s="33"/>
      <c r="L261" s="33"/>
      <c r="M261" s="33"/>
      <c r="N261" s="33"/>
      <c r="O261" s="33"/>
      <c r="P261" s="33"/>
      <c r="Q261" s="33"/>
      <c r="R261" s="33"/>
      <c r="S261" s="33"/>
      <c r="T261" s="33"/>
      <c r="U261" s="33"/>
      <c r="V261" s="33"/>
      <c r="W261" s="33"/>
      <c r="X261" s="33"/>
      <c r="Y261" s="33"/>
      <c r="Z261" s="33"/>
    </row>
    <row x14ac:dyDescent="0.25" r="262" customHeight="1" ht="15.75">
      <c r="A262" s="33"/>
      <c r="B262" s="552"/>
      <c r="C262" s="553"/>
      <c r="D262" s="553"/>
      <c r="E262" s="553"/>
      <c r="F262" s="485"/>
      <c r="G262" s="33"/>
      <c r="H262" s="33"/>
      <c r="I262" s="33"/>
      <c r="J262" s="33"/>
      <c r="K262" s="33"/>
      <c r="L262" s="33"/>
      <c r="M262" s="33"/>
      <c r="N262" s="33"/>
      <c r="O262" s="33"/>
      <c r="P262" s="33"/>
      <c r="Q262" s="33"/>
      <c r="R262" s="33"/>
      <c r="S262" s="33"/>
      <c r="T262" s="33"/>
      <c r="U262" s="33"/>
      <c r="V262" s="33"/>
      <c r="W262" s="33"/>
      <c r="X262" s="33"/>
      <c r="Y262" s="33"/>
      <c r="Z262" s="33"/>
    </row>
    <row x14ac:dyDescent="0.25" r="263" customHeight="1" ht="15.75">
      <c r="A263" s="33"/>
      <c r="B263" s="552"/>
      <c r="C263" s="553"/>
      <c r="D263" s="553"/>
      <c r="E263" s="553"/>
      <c r="F263" s="485"/>
      <c r="G263" s="33"/>
      <c r="H263" s="33"/>
      <c r="I263" s="33"/>
      <c r="J263" s="33"/>
      <c r="K263" s="33"/>
      <c r="L263" s="33"/>
      <c r="M263" s="33"/>
      <c r="N263" s="33"/>
      <c r="O263" s="33"/>
      <c r="P263" s="33"/>
      <c r="Q263" s="33"/>
      <c r="R263" s="33"/>
      <c r="S263" s="33"/>
      <c r="T263" s="33"/>
      <c r="U263" s="33"/>
      <c r="V263" s="33"/>
      <c r="W263" s="33"/>
      <c r="X263" s="33"/>
      <c r="Y263" s="33"/>
      <c r="Z263" s="33"/>
    </row>
    <row x14ac:dyDescent="0.25" r="264" customHeight="1" ht="15.75">
      <c r="A264" s="33"/>
      <c r="B264" s="552"/>
      <c r="C264" s="553"/>
      <c r="D264" s="553"/>
      <c r="E264" s="553"/>
      <c r="F264" s="485"/>
      <c r="G264" s="33"/>
      <c r="H264" s="33"/>
      <c r="I264" s="33"/>
      <c r="J264" s="33"/>
      <c r="K264" s="33"/>
      <c r="L264" s="33"/>
      <c r="M264" s="33"/>
      <c r="N264" s="33"/>
      <c r="O264" s="33"/>
      <c r="P264" s="33"/>
      <c r="Q264" s="33"/>
      <c r="R264" s="33"/>
      <c r="S264" s="33"/>
      <c r="T264" s="33"/>
      <c r="U264" s="33"/>
      <c r="V264" s="33"/>
      <c r="W264" s="33"/>
      <c r="X264" s="33"/>
      <c r="Y264" s="33"/>
      <c r="Z264" s="33"/>
    </row>
    <row x14ac:dyDescent="0.25" r="265" customHeight="1" ht="15.75">
      <c r="A265" s="33"/>
      <c r="B265" s="552"/>
      <c r="C265" s="553"/>
      <c r="D265" s="553"/>
      <c r="E265" s="553"/>
      <c r="F265" s="485"/>
      <c r="G265" s="33"/>
      <c r="H265" s="33"/>
      <c r="I265" s="33"/>
      <c r="J265" s="33"/>
      <c r="K265" s="33"/>
      <c r="L265" s="33"/>
      <c r="M265" s="33"/>
      <c r="N265" s="33"/>
      <c r="O265" s="33"/>
      <c r="P265" s="33"/>
      <c r="Q265" s="33"/>
      <c r="R265" s="33"/>
      <c r="S265" s="33"/>
      <c r="T265" s="33"/>
      <c r="U265" s="33"/>
      <c r="V265" s="33"/>
      <c r="W265" s="33"/>
      <c r="X265" s="33"/>
      <c r="Y265" s="33"/>
      <c r="Z265" s="33"/>
    </row>
    <row x14ac:dyDescent="0.25" r="266" customHeight="1" ht="15.75">
      <c r="A266" s="33"/>
      <c r="B266" s="552"/>
      <c r="C266" s="553"/>
      <c r="D266" s="553"/>
      <c r="E266" s="553"/>
      <c r="F266" s="485"/>
      <c r="G266" s="33"/>
      <c r="H266" s="33"/>
      <c r="I266" s="33"/>
      <c r="J266" s="33"/>
      <c r="K266" s="33"/>
      <c r="L266" s="33"/>
      <c r="M266" s="33"/>
      <c r="N266" s="33"/>
      <c r="O266" s="33"/>
      <c r="P266" s="33"/>
      <c r="Q266" s="33"/>
      <c r="R266" s="33"/>
      <c r="S266" s="33"/>
      <c r="T266" s="33"/>
      <c r="U266" s="33"/>
      <c r="V266" s="33"/>
      <c r="W266" s="33"/>
      <c r="X266" s="33"/>
      <c r="Y266" s="33"/>
      <c r="Z266" s="33"/>
    </row>
    <row x14ac:dyDescent="0.25" r="267" customHeight="1" ht="15.75">
      <c r="A267" s="33"/>
      <c r="B267" s="552"/>
      <c r="C267" s="553"/>
      <c r="D267" s="553"/>
      <c r="E267" s="553"/>
      <c r="F267" s="485"/>
      <c r="G267" s="33"/>
      <c r="H267" s="33"/>
      <c r="I267" s="33"/>
      <c r="J267" s="33"/>
      <c r="K267" s="33"/>
      <c r="L267" s="33"/>
      <c r="M267" s="33"/>
      <c r="N267" s="33"/>
      <c r="O267" s="33"/>
      <c r="P267" s="33"/>
      <c r="Q267" s="33"/>
      <c r="R267" s="33"/>
      <c r="S267" s="33"/>
      <c r="T267" s="33"/>
      <c r="U267" s="33"/>
      <c r="V267" s="33"/>
      <c r="W267" s="33"/>
      <c r="X267" s="33"/>
      <c r="Y267" s="33"/>
      <c r="Z267" s="33"/>
    </row>
    <row x14ac:dyDescent="0.25" r="268" customHeight="1" ht="15.75">
      <c r="A268" s="33"/>
      <c r="B268" s="552"/>
      <c r="C268" s="553"/>
      <c r="D268" s="553"/>
      <c r="E268" s="553"/>
      <c r="F268" s="485"/>
      <c r="G268" s="33"/>
      <c r="H268" s="33"/>
      <c r="I268" s="33"/>
      <c r="J268" s="33"/>
      <c r="K268" s="33"/>
      <c r="L268" s="33"/>
      <c r="M268" s="33"/>
      <c r="N268" s="33"/>
      <c r="O268" s="33"/>
      <c r="P268" s="33"/>
      <c r="Q268" s="33"/>
      <c r="R268" s="33"/>
      <c r="S268" s="33"/>
      <c r="T268" s="33"/>
      <c r="U268" s="33"/>
      <c r="V268" s="33"/>
      <c r="W268" s="33"/>
      <c r="X268" s="33"/>
      <c r="Y268" s="33"/>
      <c r="Z268" s="33"/>
    </row>
    <row x14ac:dyDescent="0.25" r="269" customHeight="1" ht="15.75">
      <c r="A269" s="33"/>
      <c r="B269" s="552"/>
      <c r="C269" s="553"/>
      <c r="D269" s="553"/>
      <c r="E269" s="553"/>
      <c r="F269" s="485"/>
      <c r="G269" s="33"/>
      <c r="H269" s="33"/>
      <c r="I269" s="33"/>
      <c r="J269" s="33"/>
      <c r="K269" s="33"/>
      <c r="L269" s="33"/>
      <c r="M269" s="33"/>
      <c r="N269" s="33"/>
      <c r="O269" s="33"/>
      <c r="P269" s="33"/>
      <c r="Q269" s="33"/>
      <c r="R269" s="33"/>
      <c r="S269" s="33"/>
      <c r="T269" s="33"/>
      <c r="U269" s="33"/>
      <c r="V269" s="33"/>
      <c r="W269" s="33"/>
      <c r="X269" s="33"/>
      <c r="Y269" s="33"/>
      <c r="Z269" s="33"/>
    </row>
    <row x14ac:dyDescent="0.25" r="270" customHeight="1" ht="15.75">
      <c r="A270" s="33"/>
      <c r="B270" s="552"/>
      <c r="C270" s="553"/>
      <c r="D270" s="553"/>
      <c r="E270" s="553"/>
      <c r="F270" s="485"/>
      <c r="G270" s="33"/>
      <c r="H270" s="33"/>
      <c r="I270" s="33"/>
      <c r="J270" s="33"/>
      <c r="K270" s="33"/>
      <c r="L270" s="33"/>
      <c r="M270" s="33"/>
      <c r="N270" s="33"/>
      <c r="O270" s="33"/>
      <c r="P270" s="33"/>
      <c r="Q270" s="33"/>
      <c r="R270" s="33"/>
      <c r="S270" s="33"/>
      <c r="T270" s="33"/>
      <c r="U270" s="33"/>
      <c r="V270" s="33"/>
      <c r="W270" s="33"/>
      <c r="X270" s="33"/>
      <c r="Y270" s="33"/>
      <c r="Z270" s="33"/>
    </row>
    <row x14ac:dyDescent="0.25" r="271" customHeight="1" ht="15.75">
      <c r="A271" s="33"/>
      <c r="B271" s="552"/>
      <c r="C271" s="553"/>
      <c r="D271" s="553"/>
      <c r="E271" s="553"/>
      <c r="F271" s="485"/>
      <c r="G271" s="33"/>
      <c r="H271" s="33"/>
      <c r="I271" s="33"/>
      <c r="J271" s="33"/>
      <c r="K271" s="33"/>
      <c r="L271" s="33"/>
      <c r="M271" s="33"/>
      <c r="N271" s="33"/>
      <c r="O271" s="33"/>
      <c r="P271" s="33"/>
      <c r="Q271" s="33"/>
      <c r="R271" s="33"/>
      <c r="S271" s="33"/>
      <c r="T271" s="33"/>
      <c r="U271" s="33"/>
      <c r="V271" s="33"/>
      <c r="W271" s="33"/>
      <c r="X271" s="33"/>
      <c r="Y271" s="33"/>
      <c r="Z271" s="33"/>
    </row>
    <row x14ac:dyDescent="0.25" r="272" customHeight="1" ht="15.75">
      <c r="A272" s="33"/>
      <c r="B272" s="552"/>
      <c r="C272" s="553"/>
      <c r="D272" s="553"/>
      <c r="E272" s="553"/>
      <c r="F272" s="485"/>
      <c r="G272" s="33"/>
      <c r="H272" s="33"/>
      <c r="I272" s="33"/>
      <c r="J272" s="33"/>
      <c r="K272" s="33"/>
      <c r="L272" s="33"/>
      <c r="M272" s="33"/>
      <c r="N272" s="33"/>
      <c r="O272" s="33"/>
      <c r="P272" s="33"/>
      <c r="Q272" s="33"/>
      <c r="R272" s="33"/>
      <c r="S272" s="33"/>
      <c r="T272" s="33"/>
      <c r="U272" s="33"/>
      <c r="V272" s="33"/>
      <c r="W272" s="33"/>
      <c r="X272" s="33"/>
      <c r="Y272" s="33"/>
      <c r="Z272" s="33"/>
    </row>
    <row x14ac:dyDescent="0.25" r="273" customHeight="1" ht="15.75">
      <c r="A273" s="33"/>
      <c r="B273" s="552"/>
      <c r="C273" s="553"/>
      <c r="D273" s="553"/>
      <c r="E273" s="553"/>
      <c r="F273" s="485"/>
      <c r="G273" s="33"/>
      <c r="H273" s="33"/>
      <c r="I273" s="33"/>
      <c r="J273" s="33"/>
      <c r="K273" s="33"/>
      <c r="L273" s="33"/>
      <c r="M273" s="33"/>
      <c r="N273" s="33"/>
      <c r="O273" s="33"/>
      <c r="P273" s="33"/>
      <c r="Q273" s="33"/>
      <c r="R273" s="33"/>
      <c r="S273" s="33"/>
      <c r="T273" s="33"/>
      <c r="U273" s="33"/>
      <c r="V273" s="33"/>
      <c r="W273" s="33"/>
      <c r="X273" s="33"/>
      <c r="Y273" s="33"/>
      <c r="Z273" s="33"/>
    </row>
    <row x14ac:dyDescent="0.25" r="274" customHeight="1" ht="15.75">
      <c r="A274" s="33"/>
      <c r="B274" s="552"/>
      <c r="C274" s="553"/>
      <c r="D274" s="553"/>
      <c r="E274" s="553"/>
      <c r="F274" s="485"/>
      <c r="G274" s="33"/>
      <c r="H274" s="33"/>
      <c r="I274" s="33"/>
      <c r="J274" s="33"/>
      <c r="K274" s="33"/>
      <c r="L274" s="33"/>
      <c r="M274" s="33"/>
      <c r="N274" s="33"/>
      <c r="O274" s="33"/>
      <c r="P274" s="33"/>
      <c r="Q274" s="33"/>
      <c r="R274" s="33"/>
      <c r="S274" s="33"/>
      <c r="T274" s="33"/>
      <c r="U274" s="33"/>
      <c r="V274" s="33"/>
      <c r="W274" s="33"/>
      <c r="X274" s="33"/>
      <c r="Y274" s="33"/>
      <c r="Z274" s="33"/>
    </row>
    <row x14ac:dyDescent="0.25" r="275" customHeight="1" ht="15.75">
      <c r="A275" s="33"/>
      <c r="B275" s="552"/>
      <c r="C275" s="553"/>
      <c r="D275" s="553"/>
      <c r="E275" s="553"/>
      <c r="F275" s="485"/>
      <c r="G275" s="33"/>
      <c r="H275" s="33"/>
      <c r="I275" s="33"/>
      <c r="J275" s="33"/>
      <c r="K275" s="33"/>
      <c r="L275" s="33"/>
      <c r="M275" s="33"/>
      <c r="N275" s="33"/>
      <c r="O275" s="33"/>
      <c r="P275" s="33"/>
      <c r="Q275" s="33"/>
      <c r="R275" s="33"/>
      <c r="S275" s="33"/>
      <c r="T275" s="33"/>
      <c r="U275" s="33"/>
      <c r="V275" s="33"/>
      <c r="W275" s="33"/>
      <c r="X275" s="33"/>
      <c r="Y275" s="33"/>
      <c r="Z275" s="33"/>
    </row>
    <row x14ac:dyDescent="0.25" r="276" customHeight="1" ht="15.75">
      <c r="A276" s="33"/>
      <c r="B276" s="552"/>
      <c r="C276" s="553"/>
      <c r="D276" s="553"/>
      <c r="E276" s="553"/>
      <c r="F276" s="485"/>
      <c r="G276" s="33"/>
      <c r="H276" s="33"/>
      <c r="I276" s="33"/>
      <c r="J276" s="33"/>
      <c r="K276" s="33"/>
      <c r="L276" s="33"/>
      <c r="M276" s="33"/>
      <c r="N276" s="33"/>
      <c r="O276" s="33"/>
      <c r="P276" s="33"/>
      <c r="Q276" s="33"/>
      <c r="R276" s="33"/>
      <c r="S276" s="33"/>
      <c r="T276" s="33"/>
      <c r="U276" s="33"/>
      <c r="V276" s="33"/>
      <c r="W276" s="33"/>
      <c r="X276" s="33"/>
      <c r="Y276" s="33"/>
      <c r="Z276" s="33"/>
    </row>
    <row x14ac:dyDescent="0.25" r="277" customHeight="1" ht="15.75">
      <c r="A277" s="33"/>
      <c r="B277" s="552"/>
      <c r="C277" s="553"/>
      <c r="D277" s="553"/>
      <c r="E277" s="553"/>
      <c r="F277" s="485"/>
      <c r="G277" s="33"/>
      <c r="H277" s="33"/>
      <c r="I277" s="33"/>
      <c r="J277" s="33"/>
      <c r="K277" s="33"/>
      <c r="L277" s="33"/>
      <c r="M277" s="33"/>
      <c r="N277" s="33"/>
      <c r="O277" s="33"/>
      <c r="P277" s="33"/>
      <c r="Q277" s="33"/>
      <c r="R277" s="33"/>
      <c r="S277" s="33"/>
      <c r="T277" s="33"/>
      <c r="U277" s="33"/>
      <c r="V277" s="33"/>
      <c r="W277" s="33"/>
      <c r="X277" s="33"/>
      <c r="Y277" s="33"/>
      <c r="Z277" s="33"/>
    </row>
    <row x14ac:dyDescent="0.25" r="278" customHeight="1" ht="15.75">
      <c r="A278" s="33"/>
      <c r="B278" s="552"/>
      <c r="C278" s="553"/>
      <c r="D278" s="553"/>
      <c r="E278" s="553"/>
      <c r="F278" s="485"/>
      <c r="G278" s="33"/>
      <c r="H278" s="33"/>
      <c r="I278" s="33"/>
      <c r="J278" s="33"/>
      <c r="K278" s="33"/>
      <c r="L278" s="33"/>
      <c r="M278" s="33"/>
      <c r="N278" s="33"/>
      <c r="O278" s="33"/>
      <c r="P278" s="33"/>
      <c r="Q278" s="33"/>
      <c r="R278" s="33"/>
      <c r="S278" s="33"/>
      <c r="T278" s="33"/>
      <c r="U278" s="33"/>
      <c r="V278" s="33"/>
      <c r="W278" s="33"/>
      <c r="X278" s="33"/>
      <c r="Y278" s="33"/>
      <c r="Z278" s="33"/>
    </row>
    <row x14ac:dyDescent="0.25" r="279" customHeight="1" ht="15.75">
      <c r="A279" s="33"/>
      <c r="B279" s="552"/>
      <c r="C279" s="553"/>
      <c r="D279" s="553"/>
      <c r="E279" s="553"/>
      <c r="F279" s="485"/>
      <c r="G279" s="33"/>
      <c r="H279" s="33"/>
      <c r="I279" s="33"/>
      <c r="J279" s="33"/>
      <c r="K279" s="33"/>
      <c r="L279" s="33"/>
      <c r="M279" s="33"/>
      <c r="N279" s="33"/>
      <c r="O279" s="33"/>
      <c r="P279" s="33"/>
      <c r="Q279" s="33"/>
      <c r="R279" s="33"/>
      <c r="S279" s="33"/>
      <c r="T279" s="33"/>
      <c r="U279" s="33"/>
      <c r="V279" s="33"/>
      <c r="W279" s="33"/>
      <c r="X279" s="33"/>
      <c r="Y279" s="33"/>
      <c r="Z279" s="33"/>
    </row>
    <row x14ac:dyDescent="0.25" r="280" customHeight="1" ht="15.75">
      <c r="A280" s="33"/>
      <c r="B280" s="552"/>
      <c r="C280" s="553"/>
      <c r="D280" s="553"/>
      <c r="E280" s="553"/>
      <c r="F280" s="485"/>
      <c r="G280" s="33"/>
      <c r="H280" s="33"/>
      <c r="I280" s="33"/>
      <c r="J280" s="33"/>
      <c r="K280" s="33"/>
      <c r="L280" s="33"/>
      <c r="M280" s="33"/>
      <c r="N280" s="33"/>
      <c r="O280" s="33"/>
      <c r="P280" s="33"/>
      <c r="Q280" s="33"/>
      <c r="R280" s="33"/>
      <c r="S280" s="33"/>
      <c r="T280" s="33"/>
      <c r="U280" s="33"/>
      <c r="V280" s="33"/>
      <c r="W280" s="33"/>
      <c r="X280" s="33"/>
      <c r="Y280" s="33"/>
      <c r="Z280" s="33"/>
    </row>
    <row x14ac:dyDescent="0.25" r="281" customHeight="1" ht="15.75">
      <c r="A281" s="33"/>
      <c r="B281" s="552"/>
      <c r="C281" s="553"/>
      <c r="D281" s="553"/>
      <c r="E281" s="553"/>
      <c r="F281" s="485"/>
      <c r="G281" s="33"/>
      <c r="H281" s="33"/>
      <c r="I281" s="33"/>
      <c r="J281" s="33"/>
      <c r="K281" s="33"/>
      <c r="L281" s="33"/>
      <c r="M281" s="33"/>
      <c r="N281" s="33"/>
      <c r="O281" s="33"/>
      <c r="P281" s="33"/>
      <c r="Q281" s="33"/>
      <c r="R281" s="33"/>
      <c r="S281" s="33"/>
      <c r="T281" s="33"/>
      <c r="U281" s="33"/>
      <c r="V281" s="33"/>
      <c r="W281" s="33"/>
      <c r="X281" s="33"/>
      <c r="Y281" s="33"/>
      <c r="Z281" s="33"/>
    </row>
    <row x14ac:dyDescent="0.25" r="282" customHeight="1" ht="15.75">
      <c r="A282" s="33"/>
      <c r="B282" s="552"/>
      <c r="C282" s="553"/>
      <c r="D282" s="553"/>
      <c r="E282" s="553"/>
      <c r="F282" s="485"/>
      <c r="G282" s="33"/>
      <c r="H282" s="33"/>
      <c r="I282" s="33"/>
      <c r="J282" s="33"/>
      <c r="K282" s="33"/>
      <c r="L282" s="33"/>
      <c r="M282" s="33"/>
      <c r="N282" s="33"/>
      <c r="O282" s="33"/>
      <c r="P282" s="33"/>
      <c r="Q282" s="33"/>
      <c r="R282" s="33"/>
      <c r="S282" s="33"/>
      <c r="T282" s="33"/>
      <c r="U282" s="33"/>
      <c r="V282" s="33"/>
      <c r="W282" s="33"/>
      <c r="X282" s="33"/>
      <c r="Y282" s="33"/>
      <c r="Z282" s="33"/>
    </row>
    <row x14ac:dyDescent="0.25" r="283" customHeight="1" ht="15.75">
      <c r="A283" s="33"/>
      <c r="B283" s="552"/>
      <c r="C283" s="553"/>
      <c r="D283" s="553"/>
      <c r="E283" s="553"/>
      <c r="F283" s="485"/>
      <c r="G283" s="33"/>
      <c r="H283" s="33"/>
      <c r="I283" s="33"/>
      <c r="J283" s="33"/>
      <c r="K283" s="33"/>
      <c r="L283" s="33"/>
      <c r="M283" s="33"/>
      <c r="N283" s="33"/>
      <c r="O283" s="33"/>
      <c r="P283" s="33"/>
      <c r="Q283" s="33"/>
      <c r="R283" s="33"/>
      <c r="S283" s="33"/>
      <c r="T283" s="33"/>
      <c r="U283" s="33"/>
      <c r="V283" s="33"/>
      <c r="W283" s="33"/>
      <c r="X283" s="33"/>
      <c r="Y283" s="33"/>
      <c r="Z283" s="33"/>
    </row>
    <row x14ac:dyDescent="0.25" r="284" customHeight="1" ht="15.75">
      <c r="A284" s="33"/>
      <c r="B284" s="552"/>
      <c r="C284" s="553"/>
      <c r="D284" s="553"/>
      <c r="E284" s="553"/>
      <c r="F284" s="485"/>
      <c r="G284" s="33"/>
      <c r="H284" s="33"/>
      <c r="I284" s="33"/>
      <c r="J284" s="33"/>
      <c r="K284" s="33"/>
      <c r="L284" s="33"/>
      <c r="M284" s="33"/>
      <c r="N284" s="33"/>
      <c r="O284" s="33"/>
      <c r="P284" s="33"/>
      <c r="Q284" s="33"/>
      <c r="R284" s="33"/>
      <c r="S284" s="33"/>
      <c r="T284" s="33"/>
      <c r="U284" s="33"/>
      <c r="V284" s="33"/>
      <c r="W284" s="33"/>
      <c r="X284" s="33"/>
      <c r="Y284" s="33"/>
      <c r="Z284" s="33"/>
    </row>
    <row x14ac:dyDescent="0.25" r="285" customHeight="1" ht="15.75">
      <c r="A285" s="33"/>
      <c r="B285" s="552"/>
      <c r="C285" s="553"/>
      <c r="D285" s="553"/>
      <c r="E285" s="553"/>
      <c r="F285" s="485"/>
      <c r="G285" s="33"/>
      <c r="H285" s="33"/>
      <c r="I285" s="33"/>
      <c r="J285" s="33"/>
      <c r="K285" s="33"/>
      <c r="L285" s="33"/>
      <c r="M285" s="33"/>
      <c r="N285" s="33"/>
      <c r="O285" s="33"/>
      <c r="P285" s="33"/>
      <c r="Q285" s="33"/>
      <c r="R285" s="33"/>
      <c r="S285" s="33"/>
      <c r="T285" s="33"/>
      <c r="U285" s="33"/>
      <c r="V285" s="33"/>
      <c r="W285" s="33"/>
      <c r="X285" s="33"/>
      <c r="Y285" s="33"/>
      <c r="Z285" s="33"/>
    </row>
    <row x14ac:dyDescent="0.25" r="286" customHeight="1" ht="15.75">
      <c r="A286" s="33"/>
      <c r="B286" s="552"/>
      <c r="C286" s="553"/>
      <c r="D286" s="553"/>
      <c r="E286" s="553"/>
      <c r="F286" s="485"/>
      <c r="G286" s="33"/>
      <c r="H286" s="33"/>
      <c r="I286" s="33"/>
      <c r="J286" s="33"/>
      <c r="K286" s="33"/>
      <c r="L286" s="33"/>
      <c r="M286" s="33"/>
      <c r="N286" s="33"/>
      <c r="O286" s="33"/>
      <c r="P286" s="33"/>
      <c r="Q286" s="33"/>
      <c r="R286" s="33"/>
      <c r="S286" s="33"/>
      <c r="T286" s="33"/>
      <c r="U286" s="33"/>
      <c r="V286" s="33"/>
      <c r="W286" s="33"/>
      <c r="X286" s="33"/>
      <c r="Y286" s="33"/>
      <c r="Z286" s="33"/>
    </row>
    <row x14ac:dyDescent="0.25" r="287" customHeight="1" ht="15.75">
      <c r="A287" s="33"/>
      <c r="B287" s="552"/>
      <c r="C287" s="553"/>
      <c r="D287" s="553"/>
      <c r="E287" s="553"/>
      <c r="F287" s="485"/>
      <c r="G287" s="33"/>
      <c r="H287" s="33"/>
      <c r="I287" s="33"/>
      <c r="J287" s="33"/>
      <c r="K287" s="33"/>
      <c r="L287" s="33"/>
      <c r="M287" s="33"/>
      <c r="N287" s="33"/>
      <c r="O287" s="33"/>
      <c r="P287" s="33"/>
      <c r="Q287" s="33"/>
      <c r="R287" s="33"/>
      <c r="S287" s="33"/>
      <c r="T287" s="33"/>
      <c r="U287" s="33"/>
      <c r="V287" s="33"/>
      <c r="W287" s="33"/>
      <c r="X287" s="33"/>
      <c r="Y287" s="33"/>
      <c r="Z287" s="33"/>
    </row>
    <row x14ac:dyDescent="0.25" r="288" customHeight="1" ht="15.75">
      <c r="A288" s="33"/>
      <c r="B288" s="552"/>
      <c r="C288" s="553"/>
      <c r="D288" s="553"/>
      <c r="E288" s="553"/>
      <c r="F288" s="485"/>
      <c r="G288" s="33"/>
      <c r="H288" s="33"/>
      <c r="I288" s="33"/>
      <c r="J288" s="33"/>
      <c r="K288" s="33"/>
      <c r="L288" s="33"/>
      <c r="M288" s="33"/>
      <c r="N288" s="33"/>
      <c r="O288" s="33"/>
      <c r="P288" s="33"/>
      <c r="Q288" s="33"/>
      <c r="R288" s="33"/>
      <c r="S288" s="33"/>
      <c r="T288" s="33"/>
      <c r="U288" s="33"/>
      <c r="V288" s="33"/>
      <c r="W288" s="33"/>
      <c r="X288" s="33"/>
      <c r="Y288" s="33"/>
      <c r="Z288" s="33"/>
    </row>
    <row x14ac:dyDescent="0.25" r="289" customHeight="1" ht="15.75">
      <c r="A289" s="33"/>
      <c r="B289" s="552"/>
      <c r="C289" s="553"/>
      <c r="D289" s="553"/>
      <c r="E289" s="553"/>
      <c r="F289" s="485"/>
      <c r="G289" s="33"/>
      <c r="H289" s="33"/>
      <c r="I289" s="33"/>
      <c r="J289" s="33"/>
      <c r="K289" s="33"/>
      <c r="L289" s="33"/>
      <c r="M289" s="33"/>
      <c r="N289" s="33"/>
      <c r="O289" s="33"/>
      <c r="P289" s="33"/>
      <c r="Q289" s="33"/>
      <c r="R289" s="33"/>
      <c r="S289" s="33"/>
      <c r="T289" s="33"/>
      <c r="U289" s="33"/>
      <c r="V289" s="33"/>
      <c r="W289" s="33"/>
      <c r="X289" s="33"/>
      <c r="Y289" s="33"/>
      <c r="Z289" s="33"/>
    </row>
    <row x14ac:dyDescent="0.25" r="290" customHeight="1" ht="15.75">
      <c r="A290" s="33"/>
      <c r="B290" s="552"/>
      <c r="C290" s="553"/>
      <c r="D290" s="553"/>
      <c r="E290" s="553"/>
      <c r="F290" s="485"/>
      <c r="G290" s="33"/>
      <c r="H290" s="33"/>
      <c r="I290" s="33"/>
      <c r="J290" s="33"/>
      <c r="K290" s="33"/>
      <c r="L290" s="33"/>
      <c r="M290" s="33"/>
      <c r="N290" s="33"/>
      <c r="O290" s="33"/>
      <c r="P290" s="33"/>
      <c r="Q290" s="33"/>
      <c r="R290" s="33"/>
      <c r="S290" s="33"/>
      <c r="T290" s="33"/>
      <c r="U290" s="33"/>
      <c r="V290" s="33"/>
      <c r="W290" s="33"/>
      <c r="X290" s="33"/>
      <c r="Y290" s="33"/>
      <c r="Z290" s="33"/>
    </row>
    <row x14ac:dyDescent="0.25" r="291" customHeight="1" ht="15.75">
      <c r="A291" s="33"/>
      <c r="B291" s="552"/>
      <c r="C291" s="553"/>
      <c r="D291" s="553"/>
      <c r="E291" s="553"/>
      <c r="F291" s="485"/>
      <c r="G291" s="33"/>
      <c r="H291" s="33"/>
      <c r="I291" s="33"/>
      <c r="J291" s="33"/>
      <c r="K291" s="33"/>
      <c r="L291" s="33"/>
      <c r="M291" s="33"/>
      <c r="N291" s="33"/>
      <c r="O291" s="33"/>
      <c r="P291" s="33"/>
      <c r="Q291" s="33"/>
      <c r="R291" s="33"/>
      <c r="S291" s="33"/>
      <c r="T291" s="33"/>
      <c r="U291" s="33"/>
      <c r="V291" s="33"/>
      <c r="W291" s="33"/>
      <c r="X291" s="33"/>
      <c r="Y291" s="33"/>
      <c r="Z291" s="33"/>
    </row>
    <row x14ac:dyDescent="0.25" r="292" customHeight="1" ht="15.75">
      <c r="A292" s="33"/>
      <c r="B292" s="552"/>
      <c r="C292" s="553"/>
      <c r="D292" s="553"/>
      <c r="E292" s="553"/>
      <c r="F292" s="485"/>
      <c r="G292" s="33"/>
      <c r="H292" s="33"/>
      <c r="I292" s="33"/>
      <c r="J292" s="33"/>
      <c r="K292" s="33"/>
      <c r="L292" s="33"/>
      <c r="M292" s="33"/>
      <c r="N292" s="33"/>
      <c r="O292" s="33"/>
      <c r="P292" s="33"/>
      <c r="Q292" s="33"/>
      <c r="R292" s="33"/>
      <c r="S292" s="33"/>
      <c r="T292" s="33"/>
      <c r="U292" s="33"/>
      <c r="V292" s="33"/>
      <c r="W292" s="33"/>
      <c r="X292" s="33"/>
      <c r="Y292" s="33"/>
      <c r="Z292" s="33"/>
    </row>
    <row x14ac:dyDescent="0.25" r="293" customHeight="1" ht="15.75">
      <c r="A293" s="33"/>
      <c r="B293" s="552"/>
      <c r="C293" s="553"/>
      <c r="D293" s="553"/>
      <c r="E293" s="553"/>
      <c r="F293" s="485"/>
      <c r="G293" s="33"/>
      <c r="H293" s="33"/>
      <c r="I293" s="33"/>
      <c r="J293" s="33"/>
      <c r="K293" s="33"/>
      <c r="L293" s="33"/>
      <c r="M293" s="33"/>
      <c r="N293" s="33"/>
      <c r="O293" s="33"/>
      <c r="P293" s="33"/>
      <c r="Q293" s="33"/>
      <c r="R293" s="33"/>
      <c r="S293" s="33"/>
      <c r="T293" s="33"/>
      <c r="U293" s="33"/>
      <c r="V293" s="33"/>
      <c r="W293" s="33"/>
      <c r="X293" s="33"/>
      <c r="Y293" s="33"/>
      <c r="Z293" s="33"/>
    </row>
    <row x14ac:dyDescent="0.25" r="294" customHeight="1" ht="15.75">
      <c r="A294" s="33"/>
      <c r="B294" s="552"/>
      <c r="C294" s="553"/>
      <c r="D294" s="553"/>
      <c r="E294" s="553"/>
      <c r="F294" s="485"/>
      <c r="G294" s="33"/>
      <c r="H294" s="33"/>
      <c r="I294" s="33"/>
      <c r="J294" s="33"/>
      <c r="K294" s="33"/>
      <c r="L294" s="33"/>
      <c r="M294" s="33"/>
      <c r="N294" s="33"/>
      <c r="O294" s="33"/>
      <c r="P294" s="33"/>
      <c r="Q294" s="33"/>
      <c r="R294" s="33"/>
      <c r="S294" s="33"/>
      <c r="T294" s="33"/>
      <c r="U294" s="33"/>
      <c r="V294" s="33"/>
      <c r="W294" s="33"/>
      <c r="X294" s="33"/>
      <c r="Y294" s="33"/>
      <c r="Z294" s="33"/>
    </row>
    <row x14ac:dyDescent="0.25" r="295" customHeight="1" ht="15.75">
      <c r="A295" s="33"/>
      <c r="B295" s="552"/>
      <c r="C295" s="553"/>
      <c r="D295" s="553"/>
      <c r="E295" s="553"/>
      <c r="F295" s="485"/>
      <c r="G295" s="33"/>
      <c r="H295" s="33"/>
      <c r="I295" s="33"/>
      <c r="J295" s="33"/>
      <c r="K295" s="33"/>
      <c r="L295" s="33"/>
      <c r="M295" s="33"/>
      <c r="N295" s="33"/>
      <c r="O295" s="33"/>
      <c r="P295" s="33"/>
      <c r="Q295" s="33"/>
      <c r="R295" s="33"/>
      <c r="S295" s="33"/>
      <c r="T295" s="33"/>
      <c r="U295" s="33"/>
      <c r="V295" s="33"/>
      <c r="W295" s="33"/>
      <c r="X295" s="33"/>
      <c r="Y295" s="33"/>
      <c r="Z295" s="33"/>
    </row>
    <row x14ac:dyDescent="0.25" r="296" customHeight="1" ht="15.75">
      <c r="A296" s="33"/>
      <c r="B296" s="552"/>
      <c r="C296" s="553"/>
      <c r="D296" s="553"/>
      <c r="E296" s="553"/>
      <c r="F296" s="485"/>
      <c r="G296" s="33"/>
      <c r="H296" s="33"/>
      <c r="I296" s="33"/>
      <c r="J296" s="33"/>
      <c r="K296" s="33"/>
      <c r="L296" s="33"/>
      <c r="M296" s="33"/>
      <c r="N296" s="33"/>
      <c r="O296" s="33"/>
      <c r="P296" s="33"/>
      <c r="Q296" s="33"/>
      <c r="R296" s="33"/>
      <c r="S296" s="33"/>
      <c r="T296" s="33"/>
      <c r="U296" s="33"/>
      <c r="V296" s="33"/>
      <c r="W296" s="33"/>
      <c r="X296" s="33"/>
      <c r="Y296" s="33"/>
      <c r="Z296" s="33"/>
    </row>
    <row x14ac:dyDescent="0.25" r="297" customHeight="1" ht="15.75">
      <c r="A297" s="33"/>
      <c r="B297" s="552"/>
      <c r="C297" s="553"/>
      <c r="D297" s="553"/>
      <c r="E297" s="553"/>
      <c r="F297" s="485"/>
      <c r="G297" s="33"/>
      <c r="H297" s="33"/>
      <c r="I297" s="33"/>
      <c r="J297" s="33"/>
      <c r="K297" s="33"/>
      <c r="L297" s="33"/>
      <c r="M297" s="33"/>
      <c r="N297" s="33"/>
      <c r="O297" s="33"/>
      <c r="P297" s="33"/>
      <c r="Q297" s="33"/>
      <c r="R297" s="33"/>
      <c r="S297" s="33"/>
      <c r="T297" s="33"/>
      <c r="U297" s="33"/>
      <c r="V297" s="33"/>
      <c r="W297" s="33"/>
      <c r="X297" s="33"/>
      <c r="Y297" s="33"/>
      <c r="Z297" s="33"/>
    </row>
    <row x14ac:dyDescent="0.25" r="298" customHeight="1" ht="15.75">
      <c r="A298" s="33"/>
      <c r="B298" s="552"/>
      <c r="C298" s="553"/>
      <c r="D298" s="553"/>
      <c r="E298" s="553"/>
      <c r="F298" s="485"/>
      <c r="G298" s="33"/>
      <c r="H298" s="33"/>
      <c r="I298" s="33"/>
      <c r="J298" s="33"/>
      <c r="K298" s="33"/>
      <c r="L298" s="33"/>
      <c r="M298" s="33"/>
      <c r="N298" s="33"/>
      <c r="O298" s="33"/>
      <c r="P298" s="33"/>
      <c r="Q298" s="33"/>
      <c r="R298" s="33"/>
      <c r="S298" s="33"/>
      <c r="T298" s="33"/>
      <c r="U298" s="33"/>
      <c r="V298" s="33"/>
      <c r="W298" s="33"/>
      <c r="X298" s="33"/>
      <c r="Y298" s="33"/>
      <c r="Z298" s="33"/>
    </row>
    <row x14ac:dyDescent="0.25" r="299" customHeight="1" ht="15.75">
      <c r="A299" s="33"/>
      <c r="B299" s="552"/>
      <c r="C299" s="553"/>
      <c r="D299" s="553"/>
      <c r="E299" s="553"/>
      <c r="F299" s="485"/>
      <c r="G299" s="33"/>
      <c r="H299" s="33"/>
      <c r="I299" s="33"/>
      <c r="J299" s="33"/>
      <c r="K299" s="33"/>
      <c r="L299" s="33"/>
      <c r="M299" s="33"/>
      <c r="N299" s="33"/>
      <c r="O299" s="33"/>
      <c r="P299" s="33"/>
      <c r="Q299" s="33"/>
      <c r="R299" s="33"/>
      <c r="S299" s="33"/>
      <c r="T299" s="33"/>
      <c r="U299" s="33"/>
      <c r="V299" s="33"/>
      <c r="W299" s="33"/>
      <c r="X299" s="33"/>
      <c r="Y299" s="33"/>
      <c r="Z299" s="33"/>
    </row>
    <row x14ac:dyDescent="0.25" r="300" customHeight="1" ht="15.75">
      <c r="A300" s="33"/>
      <c r="B300" s="552"/>
      <c r="C300" s="553"/>
      <c r="D300" s="553"/>
      <c r="E300" s="553"/>
      <c r="F300" s="485"/>
      <c r="G300" s="33"/>
      <c r="H300" s="33"/>
      <c r="I300" s="33"/>
      <c r="J300" s="33"/>
      <c r="K300" s="33"/>
      <c r="L300" s="33"/>
      <c r="M300" s="33"/>
      <c r="N300" s="33"/>
      <c r="O300" s="33"/>
      <c r="P300" s="33"/>
      <c r="Q300" s="33"/>
      <c r="R300" s="33"/>
      <c r="S300" s="33"/>
      <c r="T300" s="33"/>
      <c r="U300" s="33"/>
      <c r="V300" s="33"/>
      <c r="W300" s="33"/>
      <c r="X300" s="33"/>
      <c r="Y300" s="33"/>
      <c r="Z300" s="33"/>
    </row>
    <row x14ac:dyDescent="0.25" r="301" customHeight="1" ht="15.75">
      <c r="A301" s="33"/>
      <c r="B301" s="552"/>
      <c r="C301" s="553"/>
      <c r="D301" s="553"/>
      <c r="E301" s="553"/>
      <c r="F301" s="485"/>
      <c r="G301" s="33"/>
      <c r="H301" s="33"/>
      <c r="I301" s="33"/>
      <c r="J301" s="33"/>
      <c r="K301" s="33"/>
      <c r="L301" s="33"/>
      <c r="M301" s="33"/>
      <c r="N301" s="33"/>
      <c r="O301" s="33"/>
      <c r="P301" s="33"/>
      <c r="Q301" s="33"/>
      <c r="R301" s="33"/>
      <c r="S301" s="33"/>
      <c r="T301" s="33"/>
      <c r="U301" s="33"/>
      <c r="V301" s="33"/>
      <c r="W301" s="33"/>
      <c r="X301" s="33"/>
      <c r="Y301" s="33"/>
      <c r="Z301" s="33"/>
    </row>
    <row x14ac:dyDescent="0.25" r="302" customHeight="1" ht="15.75">
      <c r="A302" s="33"/>
      <c r="B302" s="552"/>
      <c r="C302" s="553"/>
      <c r="D302" s="553"/>
      <c r="E302" s="553"/>
      <c r="F302" s="485"/>
      <c r="G302" s="33"/>
      <c r="H302" s="33"/>
      <c r="I302" s="33"/>
      <c r="J302" s="33"/>
      <c r="K302" s="33"/>
      <c r="L302" s="33"/>
      <c r="M302" s="33"/>
      <c r="N302" s="33"/>
      <c r="O302" s="33"/>
      <c r="P302" s="33"/>
      <c r="Q302" s="33"/>
      <c r="R302" s="33"/>
      <c r="S302" s="33"/>
      <c r="T302" s="33"/>
      <c r="U302" s="33"/>
      <c r="V302" s="33"/>
      <c r="W302" s="33"/>
      <c r="X302" s="33"/>
      <c r="Y302" s="33"/>
      <c r="Z302" s="33"/>
    </row>
    <row x14ac:dyDescent="0.25" r="303" customHeight="1" ht="15.75">
      <c r="A303" s="33"/>
      <c r="B303" s="552"/>
      <c r="C303" s="553"/>
      <c r="D303" s="553"/>
      <c r="E303" s="553"/>
      <c r="F303" s="485"/>
      <c r="G303" s="33"/>
      <c r="H303" s="33"/>
      <c r="I303" s="33"/>
      <c r="J303" s="33"/>
      <c r="K303" s="33"/>
      <c r="L303" s="33"/>
      <c r="M303" s="33"/>
      <c r="N303" s="33"/>
      <c r="O303" s="33"/>
      <c r="P303" s="33"/>
      <c r="Q303" s="33"/>
      <c r="R303" s="33"/>
      <c r="S303" s="33"/>
      <c r="T303" s="33"/>
      <c r="U303" s="33"/>
      <c r="V303" s="33"/>
      <c r="W303" s="33"/>
      <c r="X303" s="33"/>
      <c r="Y303" s="33"/>
      <c r="Z303" s="33"/>
    </row>
    <row x14ac:dyDescent="0.25" r="304" customHeight="1" ht="15.75">
      <c r="A304" s="33"/>
      <c r="B304" s="552"/>
      <c r="C304" s="553"/>
      <c r="D304" s="553"/>
      <c r="E304" s="553"/>
      <c r="F304" s="485"/>
      <c r="G304" s="33"/>
      <c r="H304" s="33"/>
      <c r="I304" s="33"/>
      <c r="J304" s="33"/>
      <c r="K304" s="33"/>
      <c r="L304" s="33"/>
      <c r="M304" s="33"/>
      <c r="N304" s="33"/>
      <c r="O304" s="33"/>
      <c r="P304" s="33"/>
      <c r="Q304" s="33"/>
      <c r="R304" s="33"/>
      <c r="S304" s="33"/>
      <c r="T304" s="33"/>
      <c r="U304" s="33"/>
      <c r="V304" s="33"/>
      <c r="W304" s="33"/>
      <c r="X304" s="33"/>
      <c r="Y304" s="33"/>
      <c r="Z304" s="33"/>
    </row>
    <row x14ac:dyDescent="0.25" r="305" customHeight="1" ht="15.75">
      <c r="A305" s="33"/>
      <c r="B305" s="552"/>
      <c r="C305" s="553"/>
      <c r="D305" s="553"/>
      <c r="E305" s="553"/>
      <c r="F305" s="485"/>
      <c r="G305" s="33"/>
      <c r="H305" s="33"/>
      <c r="I305" s="33"/>
      <c r="J305" s="33"/>
      <c r="K305" s="33"/>
      <c r="L305" s="33"/>
      <c r="M305" s="33"/>
      <c r="N305" s="33"/>
      <c r="O305" s="33"/>
      <c r="P305" s="33"/>
      <c r="Q305" s="33"/>
      <c r="R305" s="33"/>
      <c r="S305" s="33"/>
      <c r="T305" s="33"/>
      <c r="U305" s="33"/>
      <c r="V305" s="33"/>
      <c r="W305" s="33"/>
      <c r="X305" s="33"/>
      <c r="Y305" s="33"/>
      <c r="Z305" s="33"/>
    </row>
    <row x14ac:dyDescent="0.25" r="306" customHeight="1" ht="15.75">
      <c r="A306" s="33"/>
      <c r="B306" s="552"/>
      <c r="C306" s="553"/>
      <c r="D306" s="553"/>
      <c r="E306" s="553"/>
      <c r="F306" s="485"/>
      <c r="G306" s="33"/>
      <c r="H306" s="33"/>
      <c r="I306" s="33"/>
      <c r="J306" s="33"/>
      <c r="K306" s="33"/>
      <c r="L306" s="33"/>
      <c r="M306" s="33"/>
      <c r="N306" s="33"/>
      <c r="O306" s="33"/>
      <c r="P306" s="33"/>
      <c r="Q306" s="33"/>
      <c r="R306" s="33"/>
      <c r="S306" s="33"/>
      <c r="T306" s="33"/>
      <c r="U306" s="33"/>
      <c r="V306" s="33"/>
      <c r="W306" s="33"/>
      <c r="X306" s="33"/>
      <c r="Y306" s="33"/>
      <c r="Z306" s="33"/>
    </row>
    <row x14ac:dyDescent="0.25" r="307" customHeight="1" ht="15.75">
      <c r="A307" s="33"/>
      <c r="B307" s="552"/>
      <c r="C307" s="553"/>
      <c r="D307" s="553"/>
      <c r="E307" s="553"/>
      <c r="F307" s="485"/>
      <c r="G307" s="33"/>
      <c r="H307" s="33"/>
      <c r="I307" s="33"/>
      <c r="J307" s="33"/>
      <c r="K307" s="33"/>
      <c r="L307" s="33"/>
      <c r="M307" s="33"/>
      <c r="N307" s="33"/>
      <c r="O307" s="33"/>
      <c r="P307" s="33"/>
      <c r="Q307" s="33"/>
      <c r="R307" s="33"/>
      <c r="S307" s="33"/>
      <c r="T307" s="33"/>
      <c r="U307" s="33"/>
      <c r="V307" s="33"/>
      <c r="W307" s="33"/>
      <c r="X307" s="33"/>
      <c r="Y307" s="33"/>
      <c r="Z307" s="33"/>
    </row>
    <row x14ac:dyDescent="0.25" r="308" customHeight="1" ht="15.75">
      <c r="A308" s="33"/>
      <c r="B308" s="552"/>
      <c r="C308" s="553"/>
      <c r="D308" s="553"/>
      <c r="E308" s="553"/>
      <c r="F308" s="485"/>
      <c r="G308" s="33"/>
      <c r="H308" s="33"/>
      <c r="I308" s="33"/>
      <c r="J308" s="33"/>
      <c r="K308" s="33"/>
      <c r="L308" s="33"/>
      <c r="M308" s="33"/>
      <c r="N308" s="33"/>
      <c r="O308" s="33"/>
      <c r="P308" s="33"/>
      <c r="Q308" s="33"/>
      <c r="R308" s="33"/>
      <c r="S308" s="33"/>
      <c r="T308" s="33"/>
      <c r="U308" s="33"/>
      <c r="V308" s="33"/>
      <c r="W308" s="33"/>
      <c r="X308" s="33"/>
      <c r="Y308" s="33"/>
      <c r="Z308" s="33"/>
    </row>
    <row x14ac:dyDescent="0.25" r="309" customHeight="1" ht="15.75">
      <c r="A309" s="33"/>
      <c r="B309" s="552"/>
      <c r="C309" s="553"/>
      <c r="D309" s="553"/>
      <c r="E309" s="553"/>
      <c r="F309" s="485"/>
      <c r="G309" s="33"/>
      <c r="H309" s="33"/>
      <c r="I309" s="33"/>
      <c r="J309" s="33"/>
      <c r="K309" s="33"/>
      <c r="L309" s="33"/>
      <c r="M309" s="33"/>
      <c r="N309" s="33"/>
      <c r="O309" s="33"/>
      <c r="P309" s="33"/>
      <c r="Q309" s="33"/>
      <c r="R309" s="33"/>
      <c r="S309" s="33"/>
      <c r="T309" s="33"/>
      <c r="U309" s="33"/>
      <c r="V309" s="33"/>
      <c r="W309" s="33"/>
      <c r="X309" s="33"/>
      <c r="Y309" s="33"/>
      <c r="Z309" s="33"/>
    </row>
    <row x14ac:dyDescent="0.25" r="310" customHeight="1" ht="15.75">
      <c r="A310" s="33"/>
      <c r="B310" s="552"/>
      <c r="C310" s="553"/>
      <c r="D310" s="553"/>
      <c r="E310" s="553"/>
      <c r="F310" s="485"/>
      <c r="G310" s="33"/>
      <c r="H310" s="33"/>
      <c r="I310" s="33"/>
      <c r="J310" s="33"/>
      <c r="K310" s="33"/>
      <c r="L310" s="33"/>
      <c r="M310" s="33"/>
      <c r="N310" s="33"/>
      <c r="O310" s="33"/>
      <c r="P310" s="33"/>
      <c r="Q310" s="33"/>
      <c r="R310" s="33"/>
      <c r="S310" s="33"/>
      <c r="T310" s="33"/>
      <c r="U310" s="33"/>
      <c r="V310" s="33"/>
      <c r="W310" s="33"/>
      <c r="X310" s="33"/>
      <c r="Y310" s="33"/>
      <c r="Z310" s="33"/>
    </row>
    <row x14ac:dyDescent="0.25" r="311" customHeight="1" ht="15.75">
      <c r="A311" s="33"/>
      <c r="B311" s="552"/>
      <c r="C311" s="553"/>
      <c r="D311" s="553"/>
      <c r="E311" s="553"/>
      <c r="F311" s="485"/>
      <c r="G311" s="33"/>
      <c r="H311" s="33"/>
      <c r="I311" s="33"/>
      <c r="J311" s="33"/>
      <c r="K311" s="33"/>
      <c r="L311" s="33"/>
      <c r="M311" s="33"/>
      <c r="N311" s="33"/>
      <c r="O311" s="33"/>
      <c r="P311" s="33"/>
      <c r="Q311" s="33"/>
      <c r="R311" s="33"/>
      <c r="S311" s="33"/>
      <c r="T311" s="33"/>
      <c r="U311" s="33"/>
      <c r="V311" s="33"/>
      <c r="W311" s="33"/>
      <c r="X311" s="33"/>
      <c r="Y311" s="33"/>
      <c r="Z311" s="33"/>
    </row>
    <row x14ac:dyDescent="0.25" r="312" customHeight="1" ht="15.75">
      <c r="A312" s="33"/>
      <c r="B312" s="552"/>
      <c r="C312" s="553"/>
      <c r="D312" s="553"/>
      <c r="E312" s="553"/>
      <c r="F312" s="485"/>
      <c r="G312" s="33"/>
      <c r="H312" s="33"/>
      <c r="I312" s="33"/>
      <c r="J312" s="33"/>
      <c r="K312" s="33"/>
      <c r="L312" s="33"/>
      <c r="M312" s="33"/>
      <c r="N312" s="33"/>
      <c r="O312" s="33"/>
      <c r="P312" s="33"/>
      <c r="Q312" s="33"/>
      <c r="R312" s="33"/>
      <c r="S312" s="33"/>
      <c r="T312" s="33"/>
      <c r="U312" s="33"/>
      <c r="V312" s="33"/>
      <c r="W312" s="33"/>
      <c r="X312" s="33"/>
      <c r="Y312" s="33"/>
      <c r="Z312" s="33"/>
    </row>
    <row x14ac:dyDescent="0.25" r="313" customHeight="1" ht="15.75">
      <c r="A313" s="33"/>
      <c r="B313" s="552"/>
      <c r="C313" s="553"/>
      <c r="D313" s="553"/>
      <c r="E313" s="553"/>
      <c r="F313" s="485"/>
      <c r="G313" s="33"/>
      <c r="H313" s="33"/>
      <c r="I313" s="33"/>
      <c r="J313" s="33"/>
      <c r="K313" s="33"/>
      <c r="L313" s="33"/>
      <c r="M313" s="33"/>
      <c r="N313" s="33"/>
      <c r="O313" s="33"/>
      <c r="P313" s="33"/>
      <c r="Q313" s="33"/>
      <c r="R313" s="33"/>
      <c r="S313" s="33"/>
      <c r="T313" s="33"/>
      <c r="U313" s="33"/>
      <c r="V313" s="33"/>
      <c r="W313" s="33"/>
      <c r="X313" s="33"/>
      <c r="Y313" s="33"/>
      <c r="Z313" s="33"/>
    </row>
    <row x14ac:dyDescent="0.25" r="314" customHeight="1" ht="15.75">
      <c r="A314" s="33"/>
      <c r="B314" s="552"/>
      <c r="C314" s="553"/>
      <c r="D314" s="553"/>
      <c r="E314" s="553"/>
      <c r="F314" s="485"/>
      <c r="G314" s="33"/>
      <c r="H314" s="33"/>
      <c r="I314" s="33"/>
      <c r="J314" s="33"/>
      <c r="K314" s="33"/>
      <c r="L314" s="33"/>
      <c r="M314" s="33"/>
      <c r="N314" s="33"/>
      <c r="O314" s="33"/>
      <c r="P314" s="33"/>
      <c r="Q314" s="33"/>
      <c r="R314" s="33"/>
      <c r="S314" s="33"/>
      <c r="T314" s="33"/>
      <c r="U314" s="33"/>
      <c r="V314" s="33"/>
      <c r="W314" s="33"/>
      <c r="X314" s="33"/>
      <c r="Y314" s="33"/>
      <c r="Z314" s="33"/>
    </row>
    <row x14ac:dyDescent="0.25" r="315" customHeight="1" ht="15.75">
      <c r="A315" s="33"/>
      <c r="B315" s="552"/>
      <c r="C315" s="553"/>
      <c r="D315" s="553"/>
      <c r="E315" s="553"/>
      <c r="F315" s="485"/>
      <c r="G315" s="33"/>
      <c r="H315" s="33"/>
      <c r="I315" s="33"/>
      <c r="J315" s="33"/>
      <c r="K315" s="33"/>
      <c r="L315" s="33"/>
      <c r="M315" s="33"/>
      <c r="N315" s="33"/>
      <c r="O315" s="33"/>
      <c r="P315" s="33"/>
      <c r="Q315" s="33"/>
      <c r="R315" s="33"/>
      <c r="S315" s="33"/>
      <c r="T315" s="33"/>
      <c r="U315" s="33"/>
      <c r="V315" s="33"/>
      <c r="W315" s="33"/>
      <c r="X315" s="33"/>
      <c r="Y315" s="33"/>
      <c r="Z315" s="33"/>
    </row>
    <row x14ac:dyDescent="0.25" r="316" customHeight="1" ht="15.75">
      <c r="A316" s="33"/>
      <c r="B316" s="552"/>
      <c r="C316" s="553"/>
      <c r="D316" s="553"/>
      <c r="E316" s="553"/>
      <c r="F316" s="485"/>
      <c r="G316" s="33"/>
      <c r="H316" s="33"/>
      <c r="I316" s="33"/>
      <c r="J316" s="33"/>
      <c r="K316" s="33"/>
      <c r="L316" s="33"/>
      <c r="M316" s="33"/>
      <c r="N316" s="33"/>
      <c r="O316" s="33"/>
      <c r="P316" s="33"/>
      <c r="Q316" s="33"/>
      <c r="R316" s="33"/>
      <c r="S316" s="33"/>
      <c r="T316" s="33"/>
      <c r="U316" s="33"/>
      <c r="V316" s="33"/>
      <c r="W316" s="33"/>
      <c r="X316" s="33"/>
      <c r="Y316" s="33"/>
      <c r="Z316" s="33"/>
    </row>
    <row x14ac:dyDescent="0.25" r="317" customHeight="1" ht="15.75">
      <c r="A317" s="33"/>
      <c r="B317" s="552"/>
      <c r="C317" s="553"/>
      <c r="D317" s="553"/>
      <c r="E317" s="553"/>
      <c r="F317" s="485"/>
      <c r="G317" s="33"/>
      <c r="H317" s="33"/>
      <c r="I317" s="33"/>
      <c r="J317" s="33"/>
      <c r="K317" s="33"/>
      <c r="L317" s="33"/>
      <c r="M317" s="33"/>
      <c r="N317" s="33"/>
      <c r="O317" s="33"/>
      <c r="P317" s="33"/>
      <c r="Q317" s="33"/>
      <c r="R317" s="33"/>
      <c r="S317" s="33"/>
      <c r="T317" s="33"/>
      <c r="U317" s="33"/>
      <c r="V317" s="33"/>
      <c r="W317" s="33"/>
      <c r="X317" s="33"/>
      <c r="Y317" s="33"/>
      <c r="Z317" s="33"/>
    </row>
    <row x14ac:dyDescent="0.25" r="318" customHeight="1" ht="15.75">
      <c r="A318" s="33"/>
      <c r="B318" s="552"/>
      <c r="C318" s="553"/>
      <c r="D318" s="553"/>
      <c r="E318" s="553"/>
      <c r="F318" s="485"/>
      <c r="G318" s="33"/>
      <c r="H318" s="33"/>
      <c r="I318" s="33"/>
      <c r="J318" s="33"/>
      <c r="K318" s="33"/>
      <c r="L318" s="33"/>
      <c r="M318" s="33"/>
      <c r="N318" s="33"/>
      <c r="O318" s="33"/>
      <c r="P318" s="33"/>
      <c r="Q318" s="33"/>
      <c r="R318" s="33"/>
      <c r="S318" s="33"/>
      <c r="T318" s="33"/>
      <c r="U318" s="33"/>
      <c r="V318" s="33"/>
      <c r="W318" s="33"/>
      <c r="X318" s="33"/>
      <c r="Y318" s="33"/>
      <c r="Z318" s="33"/>
    </row>
    <row x14ac:dyDescent="0.25" r="319" customHeight="1" ht="15.75">
      <c r="A319" s="33"/>
      <c r="B319" s="552"/>
      <c r="C319" s="553"/>
      <c r="D319" s="553"/>
      <c r="E319" s="553"/>
      <c r="F319" s="485"/>
      <c r="G319" s="33"/>
      <c r="H319" s="33"/>
      <c r="I319" s="33"/>
      <c r="J319" s="33"/>
      <c r="K319" s="33"/>
      <c r="L319" s="33"/>
      <c r="M319" s="33"/>
      <c r="N319" s="33"/>
      <c r="O319" s="33"/>
      <c r="P319" s="33"/>
      <c r="Q319" s="33"/>
      <c r="R319" s="33"/>
      <c r="S319" s="33"/>
      <c r="T319" s="33"/>
      <c r="U319" s="33"/>
      <c r="V319" s="33"/>
      <c r="W319" s="33"/>
      <c r="X319" s="33"/>
      <c r="Y319" s="33"/>
      <c r="Z319" s="33"/>
    </row>
    <row x14ac:dyDescent="0.25" r="320" customHeight="1" ht="15.75">
      <c r="A320" s="33"/>
      <c r="B320" s="552"/>
      <c r="C320" s="553"/>
      <c r="D320" s="553"/>
      <c r="E320" s="553"/>
      <c r="F320" s="485"/>
      <c r="G320" s="33"/>
      <c r="H320" s="33"/>
      <c r="I320" s="33"/>
      <c r="J320" s="33"/>
      <c r="K320" s="33"/>
      <c r="L320" s="33"/>
      <c r="M320" s="33"/>
      <c r="N320" s="33"/>
      <c r="O320" s="33"/>
      <c r="P320" s="33"/>
      <c r="Q320" s="33"/>
      <c r="R320" s="33"/>
      <c r="S320" s="33"/>
      <c r="T320" s="33"/>
      <c r="U320" s="33"/>
      <c r="V320" s="33"/>
      <c r="W320" s="33"/>
      <c r="X320" s="33"/>
      <c r="Y320" s="33"/>
      <c r="Z320" s="33"/>
    </row>
    <row x14ac:dyDescent="0.25" r="321" customHeight="1" ht="15.75">
      <c r="A321" s="33"/>
      <c r="B321" s="552"/>
      <c r="C321" s="553"/>
      <c r="D321" s="553"/>
      <c r="E321" s="553"/>
      <c r="F321" s="485"/>
      <c r="G321" s="33"/>
      <c r="H321" s="33"/>
      <c r="I321" s="33"/>
      <c r="J321" s="33"/>
      <c r="K321" s="33"/>
      <c r="L321" s="33"/>
      <c r="M321" s="33"/>
      <c r="N321" s="33"/>
      <c r="O321" s="33"/>
      <c r="P321" s="33"/>
      <c r="Q321" s="33"/>
      <c r="R321" s="33"/>
      <c r="S321" s="33"/>
      <c r="T321" s="33"/>
      <c r="U321" s="33"/>
      <c r="V321" s="33"/>
      <c r="W321" s="33"/>
      <c r="X321" s="33"/>
      <c r="Y321" s="33"/>
      <c r="Z321" s="33"/>
    </row>
    <row x14ac:dyDescent="0.25" r="322" customHeight="1" ht="15.75">
      <c r="A322" s="33"/>
      <c r="B322" s="552"/>
      <c r="C322" s="553"/>
      <c r="D322" s="553"/>
      <c r="E322" s="553"/>
      <c r="F322" s="485"/>
      <c r="G322" s="33"/>
      <c r="H322" s="33"/>
      <c r="I322" s="33"/>
      <c r="J322" s="33"/>
      <c r="K322" s="33"/>
      <c r="L322" s="33"/>
      <c r="M322" s="33"/>
      <c r="N322" s="33"/>
      <c r="O322" s="33"/>
      <c r="P322" s="33"/>
      <c r="Q322" s="33"/>
      <c r="R322" s="33"/>
      <c r="S322" s="33"/>
      <c r="T322" s="33"/>
      <c r="U322" s="33"/>
      <c r="V322" s="33"/>
      <c r="W322" s="33"/>
      <c r="X322" s="33"/>
      <c r="Y322" s="33"/>
      <c r="Z322" s="33"/>
    </row>
    <row x14ac:dyDescent="0.25" r="323" customHeight="1" ht="15.75">
      <c r="A323" s="33"/>
      <c r="B323" s="552"/>
      <c r="C323" s="553"/>
      <c r="D323" s="553"/>
      <c r="E323" s="553"/>
      <c r="F323" s="485"/>
      <c r="G323" s="33"/>
      <c r="H323" s="33"/>
      <c r="I323" s="33"/>
      <c r="J323" s="33"/>
      <c r="K323" s="33"/>
      <c r="L323" s="33"/>
      <c r="M323" s="33"/>
      <c r="N323" s="33"/>
      <c r="O323" s="33"/>
      <c r="P323" s="33"/>
      <c r="Q323" s="33"/>
      <c r="R323" s="33"/>
      <c r="S323" s="33"/>
      <c r="T323" s="33"/>
      <c r="U323" s="33"/>
      <c r="V323" s="33"/>
      <c r="W323" s="33"/>
      <c r="X323" s="33"/>
      <c r="Y323" s="33"/>
      <c r="Z323" s="33"/>
    </row>
    <row x14ac:dyDescent="0.25" r="324" customHeight="1" ht="15.75">
      <c r="A324" s="33"/>
      <c r="B324" s="552"/>
      <c r="C324" s="553"/>
      <c r="D324" s="553"/>
      <c r="E324" s="553"/>
      <c r="F324" s="485"/>
      <c r="G324" s="33"/>
      <c r="H324" s="33"/>
      <c r="I324" s="33"/>
      <c r="J324" s="33"/>
      <c r="K324" s="33"/>
      <c r="L324" s="33"/>
      <c r="M324" s="33"/>
      <c r="N324" s="33"/>
      <c r="O324" s="33"/>
      <c r="P324" s="33"/>
      <c r="Q324" s="33"/>
      <c r="R324" s="33"/>
      <c r="S324" s="33"/>
      <c r="T324" s="33"/>
      <c r="U324" s="33"/>
      <c r="V324" s="33"/>
      <c r="W324" s="33"/>
      <c r="X324" s="33"/>
      <c r="Y324" s="33"/>
      <c r="Z324" s="33"/>
    </row>
    <row x14ac:dyDescent="0.25" r="325" customHeight="1" ht="15.75">
      <c r="A325" s="33"/>
      <c r="B325" s="552"/>
      <c r="C325" s="553"/>
      <c r="D325" s="553"/>
      <c r="E325" s="553"/>
      <c r="F325" s="485"/>
      <c r="G325" s="33"/>
      <c r="H325" s="33"/>
      <c r="I325" s="33"/>
      <c r="J325" s="33"/>
      <c r="K325" s="33"/>
      <c r="L325" s="33"/>
      <c r="M325" s="33"/>
      <c r="N325" s="33"/>
      <c r="O325" s="33"/>
      <c r="P325" s="33"/>
      <c r="Q325" s="33"/>
      <c r="R325" s="33"/>
      <c r="S325" s="33"/>
      <c r="T325" s="33"/>
      <c r="U325" s="33"/>
      <c r="V325" s="33"/>
      <c r="W325" s="33"/>
      <c r="X325" s="33"/>
      <c r="Y325" s="33"/>
      <c r="Z325" s="33"/>
    </row>
    <row x14ac:dyDescent="0.25" r="326" customHeight="1" ht="15.75">
      <c r="A326" s="33"/>
      <c r="B326" s="552"/>
      <c r="C326" s="553"/>
      <c r="D326" s="553"/>
      <c r="E326" s="553"/>
      <c r="F326" s="485"/>
      <c r="G326" s="33"/>
      <c r="H326" s="33"/>
      <c r="I326" s="33"/>
      <c r="J326" s="33"/>
      <c r="K326" s="33"/>
      <c r="L326" s="33"/>
      <c r="M326" s="33"/>
      <c r="N326" s="33"/>
      <c r="O326" s="33"/>
      <c r="P326" s="33"/>
      <c r="Q326" s="33"/>
      <c r="R326" s="33"/>
      <c r="S326" s="33"/>
      <c r="T326" s="33"/>
      <c r="U326" s="33"/>
      <c r="V326" s="33"/>
      <c r="W326" s="33"/>
      <c r="X326" s="33"/>
      <c r="Y326" s="33"/>
      <c r="Z326" s="33"/>
    </row>
    <row x14ac:dyDescent="0.25" r="327" customHeight="1" ht="15.75">
      <c r="A327" s="33"/>
      <c r="B327" s="552"/>
      <c r="C327" s="553"/>
      <c r="D327" s="553"/>
      <c r="E327" s="553"/>
      <c r="F327" s="485"/>
      <c r="G327" s="33"/>
      <c r="H327" s="33"/>
      <c r="I327" s="33"/>
      <c r="J327" s="33"/>
      <c r="K327" s="33"/>
      <c r="L327" s="33"/>
      <c r="M327" s="33"/>
      <c r="N327" s="33"/>
      <c r="O327" s="33"/>
      <c r="P327" s="33"/>
      <c r="Q327" s="33"/>
      <c r="R327" s="33"/>
      <c r="S327" s="33"/>
      <c r="T327" s="33"/>
      <c r="U327" s="33"/>
      <c r="V327" s="33"/>
      <c r="W327" s="33"/>
      <c r="X327" s="33"/>
      <c r="Y327" s="33"/>
      <c r="Z327" s="33"/>
    </row>
    <row x14ac:dyDescent="0.25" r="328" customHeight="1" ht="15.75">
      <c r="A328" s="33"/>
      <c r="B328" s="552"/>
      <c r="C328" s="553"/>
      <c r="D328" s="553"/>
      <c r="E328" s="553"/>
      <c r="F328" s="485"/>
      <c r="G328" s="33"/>
      <c r="H328" s="33"/>
      <c r="I328" s="33"/>
      <c r="J328" s="33"/>
      <c r="K328" s="33"/>
      <c r="L328" s="33"/>
      <c r="M328" s="33"/>
      <c r="N328" s="33"/>
      <c r="O328" s="33"/>
      <c r="P328" s="33"/>
      <c r="Q328" s="33"/>
      <c r="R328" s="33"/>
      <c r="S328" s="33"/>
      <c r="T328" s="33"/>
      <c r="U328" s="33"/>
      <c r="V328" s="33"/>
      <c r="W328" s="33"/>
      <c r="X328" s="33"/>
      <c r="Y328" s="33"/>
      <c r="Z328" s="33"/>
    </row>
    <row x14ac:dyDescent="0.25" r="329" customHeight="1" ht="15.75">
      <c r="A329" s="33"/>
      <c r="B329" s="552"/>
      <c r="C329" s="553"/>
      <c r="D329" s="553"/>
      <c r="E329" s="553"/>
      <c r="F329" s="485"/>
      <c r="G329" s="33"/>
      <c r="H329" s="33"/>
      <c r="I329" s="33"/>
      <c r="J329" s="33"/>
      <c r="K329" s="33"/>
      <c r="L329" s="33"/>
      <c r="M329" s="33"/>
      <c r="N329" s="33"/>
      <c r="O329" s="33"/>
      <c r="P329" s="33"/>
      <c r="Q329" s="33"/>
      <c r="R329" s="33"/>
      <c r="S329" s="33"/>
      <c r="T329" s="33"/>
      <c r="U329" s="33"/>
      <c r="V329" s="33"/>
      <c r="W329" s="33"/>
      <c r="X329" s="33"/>
      <c r="Y329" s="33"/>
      <c r="Z329" s="33"/>
    </row>
    <row x14ac:dyDescent="0.25" r="330" customHeight="1" ht="15.75">
      <c r="A330" s="33"/>
      <c r="B330" s="552"/>
      <c r="C330" s="553"/>
      <c r="D330" s="553"/>
      <c r="E330" s="553"/>
      <c r="F330" s="485"/>
      <c r="G330" s="33"/>
      <c r="H330" s="33"/>
      <c r="I330" s="33"/>
      <c r="J330" s="33"/>
      <c r="K330" s="33"/>
      <c r="L330" s="33"/>
      <c r="M330" s="33"/>
      <c r="N330" s="33"/>
      <c r="O330" s="33"/>
      <c r="P330" s="33"/>
      <c r="Q330" s="33"/>
      <c r="R330" s="33"/>
      <c r="S330" s="33"/>
      <c r="T330" s="33"/>
      <c r="U330" s="33"/>
      <c r="V330" s="33"/>
      <c r="W330" s="33"/>
      <c r="X330" s="33"/>
      <c r="Y330" s="33"/>
      <c r="Z330" s="33"/>
    </row>
    <row x14ac:dyDescent="0.25" r="331" customHeight="1" ht="15.75">
      <c r="A331" s="33"/>
      <c r="B331" s="552"/>
      <c r="C331" s="553"/>
      <c r="D331" s="553"/>
      <c r="E331" s="553"/>
      <c r="F331" s="485"/>
      <c r="G331" s="33"/>
      <c r="H331" s="33"/>
      <c r="I331" s="33"/>
      <c r="J331" s="33"/>
      <c r="K331" s="33"/>
      <c r="L331" s="33"/>
      <c r="M331" s="33"/>
      <c r="N331" s="33"/>
      <c r="O331" s="33"/>
      <c r="P331" s="33"/>
      <c r="Q331" s="33"/>
      <c r="R331" s="33"/>
      <c r="S331" s="33"/>
      <c r="T331" s="33"/>
      <c r="U331" s="33"/>
      <c r="V331" s="33"/>
      <c r="W331" s="33"/>
      <c r="X331" s="33"/>
      <c r="Y331" s="33"/>
      <c r="Z331" s="33"/>
    </row>
    <row x14ac:dyDescent="0.25" r="332" customHeight="1" ht="15.75">
      <c r="A332" s="33"/>
      <c r="B332" s="552"/>
      <c r="C332" s="553"/>
      <c r="D332" s="553"/>
      <c r="E332" s="553"/>
      <c r="F332" s="485"/>
      <c r="G332" s="33"/>
      <c r="H332" s="33"/>
      <c r="I332" s="33"/>
      <c r="J332" s="33"/>
      <c r="K332" s="33"/>
      <c r="L332" s="33"/>
      <c r="M332" s="33"/>
      <c r="N332" s="33"/>
      <c r="O332" s="33"/>
      <c r="P332" s="33"/>
      <c r="Q332" s="33"/>
      <c r="R332" s="33"/>
      <c r="S332" s="33"/>
      <c r="T332" s="33"/>
      <c r="U332" s="33"/>
      <c r="V332" s="33"/>
      <c r="W332" s="33"/>
      <c r="X332" s="33"/>
      <c r="Y332" s="33"/>
      <c r="Z332" s="33"/>
    </row>
    <row x14ac:dyDescent="0.25" r="333" customHeight="1" ht="15.75">
      <c r="A333" s="33"/>
      <c r="B333" s="552"/>
      <c r="C333" s="553"/>
      <c r="D333" s="553"/>
      <c r="E333" s="553"/>
      <c r="F333" s="485"/>
      <c r="G333" s="33"/>
      <c r="H333" s="33"/>
      <c r="I333" s="33"/>
      <c r="J333" s="33"/>
      <c r="K333" s="33"/>
      <c r="L333" s="33"/>
      <c r="M333" s="33"/>
      <c r="N333" s="33"/>
      <c r="O333" s="33"/>
      <c r="P333" s="33"/>
      <c r="Q333" s="33"/>
      <c r="R333" s="33"/>
      <c r="S333" s="33"/>
      <c r="T333" s="33"/>
      <c r="U333" s="33"/>
      <c r="V333" s="33"/>
      <c r="W333" s="33"/>
      <c r="X333" s="33"/>
      <c r="Y333" s="33"/>
      <c r="Z333" s="33"/>
    </row>
    <row x14ac:dyDescent="0.25" r="334" customHeight="1" ht="15.75">
      <c r="A334" s="33"/>
      <c r="B334" s="552"/>
      <c r="C334" s="553"/>
      <c r="D334" s="553"/>
      <c r="E334" s="553"/>
      <c r="F334" s="485"/>
      <c r="G334" s="33"/>
      <c r="H334" s="33"/>
      <c r="I334" s="33"/>
      <c r="J334" s="33"/>
      <c r="K334" s="33"/>
      <c r="L334" s="33"/>
      <c r="M334" s="33"/>
      <c r="N334" s="33"/>
      <c r="O334" s="33"/>
      <c r="P334" s="33"/>
      <c r="Q334" s="33"/>
      <c r="R334" s="33"/>
      <c r="S334" s="33"/>
      <c r="T334" s="33"/>
      <c r="U334" s="33"/>
      <c r="V334" s="33"/>
      <c r="W334" s="33"/>
      <c r="X334" s="33"/>
      <c r="Y334" s="33"/>
      <c r="Z334" s="33"/>
    </row>
    <row x14ac:dyDescent="0.25" r="335" customHeight="1" ht="15.75">
      <c r="A335" s="33"/>
      <c r="B335" s="552"/>
      <c r="C335" s="553"/>
      <c r="D335" s="553"/>
      <c r="E335" s="553"/>
      <c r="F335" s="485"/>
      <c r="G335" s="33"/>
      <c r="H335" s="33"/>
      <c r="I335" s="33"/>
      <c r="J335" s="33"/>
      <c r="K335" s="33"/>
      <c r="L335" s="33"/>
      <c r="M335" s="33"/>
      <c r="N335" s="33"/>
      <c r="O335" s="33"/>
      <c r="P335" s="33"/>
      <c r="Q335" s="33"/>
      <c r="R335" s="33"/>
      <c r="S335" s="33"/>
      <c r="T335" s="33"/>
      <c r="U335" s="33"/>
      <c r="V335" s="33"/>
      <c r="W335" s="33"/>
      <c r="X335" s="33"/>
      <c r="Y335" s="33"/>
      <c r="Z335" s="33"/>
    </row>
    <row x14ac:dyDescent="0.25" r="336" customHeight="1" ht="15.75">
      <c r="A336" s="33"/>
      <c r="B336" s="552"/>
      <c r="C336" s="553"/>
      <c r="D336" s="553"/>
      <c r="E336" s="553"/>
      <c r="F336" s="485"/>
      <c r="G336" s="33"/>
      <c r="H336" s="33"/>
      <c r="I336" s="33"/>
      <c r="J336" s="33"/>
      <c r="K336" s="33"/>
      <c r="L336" s="33"/>
      <c r="M336" s="33"/>
      <c r="N336" s="33"/>
      <c r="O336" s="33"/>
      <c r="P336" s="33"/>
      <c r="Q336" s="33"/>
      <c r="R336" s="33"/>
      <c r="S336" s="33"/>
      <c r="T336" s="33"/>
      <c r="U336" s="33"/>
      <c r="V336" s="33"/>
      <c r="W336" s="33"/>
      <c r="X336" s="33"/>
      <c r="Y336" s="33"/>
      <c r="Z336" s="33"/>
    </row>
    <row x14ac:dyDescent="0.25" r="337" customHeight="1" ht="15.75">
      <c r="A337" s="33"/>
      <c r="B337" s="552"/>
      <c r="C337" s="553"/>
      <c r="D337" s="553"/>
      <c r="E337" s="553"/>
      <c r="F337" s="485"/>
      <c r="G337" s="33"/>
      <c r="H337" s="33"/>
      <c r="I337" s="33"/>
      <c r="J337" s="33"/>
      <c r="K337" s="33"/>
      <c r="L337" s="33"/>
      <c r="M337" s="33"/>
      <c r="N337" s="33"/>
      <c r="O337" s="33"/>
      <c r="P337" s="33"/>
      <c r="Q337" s="33"/>
      <c r="R337" s="33"/>
      <c r="S337" s="33"/>
      <c r="T337" s="33"/>
      <c r="U337" s="33"/>
      <c r="V337" s="33"/>
      <c r="W337" s="33"/>
      <c r="X337" s="33"/>
      <c r="Y337" s="33"/>
      <c r="Z337" s="33"/>
    </row>
    <row x14ac:dyDescent="0.25" r="338" customHeight="1" ht="15.75">
      <c r="A338" s="33"/>
      <c r="B338" s="552"/>
      <c r="C338" s="553"/>
      <c r="D338" s="553"/>
      <c r="E338" s="553"/>
      <c r="F338" s="485"/>
      <c r="G338" s="33"/>
      <c r="H338" s="33"/>
      <c r="I338" s="33"/>
      <c r="J338" s="33"/>
      <c r="K338" s="33"/>
      <c r="L338" s="33"/>
      <c r="M338" s="33"/>
      <c r="N338" s="33"/>
      <c r="O338" s="33"/>
      <c r="P338" s="33"/>
      <c r="Q338" s="33"/>
      <c r="R338" s="33"/>
      <c r="S338" s="33"/>
      <c r="T338" s="33"/>
      <c r="U338" s="33"/>
      <c r="V338" s="33"/>
      <c r="W338" s="33"/>
      <c r="X338" s="33"/>
      <c r="Y338" s="33"/>
      <c r="Z338" s="33"/>
    </row>
    <row x14ac:dyDescent="0.25" r="339" customHeight="1" ht="15.75">
      <c r="A339" s="33"/>
      <c r="B339" s="552"/>
      <c r="C339" s="553"/>
      <c r="D339" s="553"/>
      <c r="E339" s="553"/>
      <c r="F339" s="485"/>
      <c r="G339" s="33"/>
      <c r="H339" s="33"/>
      <c r="I339" s="33"/>
      <c r="J339" s="33"/>
      <c r="K339" s="33"/>
      <c r="L339" s="33"/>
      <c r="M339" s="33"/>
      <c r="N339" s="33"/>
      <c r="O339" s="33"/>
      <c r="P339" s="33"/>
      <c r="Q339" s="33"/>
      <c r="R339" s="33"/>
      <c r="S339" s="33"/>
      <c r="T339" s="33"/>
      <c r="U339" s="33"/>
      <c r="V339" s="33"/>
      <c r="W339" s="33"/>
      <c r="X339" s="33"/>
      <c r="Y339" s="33"/>
      <c r="Z339" s="33"/>
    </row>
    <row x14ac:dyDescent="0.25" r="340" customHeight="1" ht="15.75">
      <c r="A340" s="33"/>
      <c r="B340" s="552"/>
      <c r="C340" s="553"/>
      <c r="D340" s="553"/>
      <c r="E340" s="553"/>
      <c r="F340" s="485"/>
      <c r="G340" s="33"/>
      <c r="H340" s="33"/>
      <c r="I340" s="33"/>
      <c r="J340" s="33"/>
      <c r="K340" s="33"/>
      <c r="L340" s="33"/>
      <c r="M340" s="33"/>
      <c r="N340" s="33"/>
      <c r="O340" s="33"/>
      <c r="P340" s="33"/>
      <c r="Q340" s="33"/>
      <c r="R340" s="33"/>
      <c r="S340" s="33"/>
      <c r="T340" s="33"/>
      <c r="U340" s="33"/>
      <c r="V340" s="33"/>
      <c r="W340" s="33"/>
      <c r="X340" s="33"/>
      <c r="Y340" s="33"/>
      <c r="Z340" s="33"/>
    </row>
    <row x14ac:dyDescent="0.25" r="341" customHeight="1" ht="15.75">
      <c r="A341" s="33"/>
      <c r="B341" s="552"/>
      <c r="C341" s="553"/>
      <c r="D341" s="553"/>
      <c r="E341" s="553"/>
      <c r="F341" s="485"/>
      <c r="G341" s="33"/>
      <c r="H341" s="33"/>
      <c r="I341" s="33"/>
      <c r="J341" s="33"/>
      <c r="K341" s="33"/>
      <c r="L341" s="33"/>
      <c r="M341" s="33"/>
      <c r="N341" s="33"/>
      <c r="O341" s="33"/>
      <c r="P341" s="33"/>
      <c r="Q341" s="33"/>
      <c r="R341" s="33"/>
      <c r="S341" s="33"/>
      <c r="T341" s="33"/>
      <c r="U341" s="33"/>
      <c r="V341" s="33"/>
      <c r="W341" s="33"/>
      <c r="X341" s="33"/>
      <c r="Y341" s="33"/>
      <c r="Z341" s="33"/>
    </row>
    <row x14ac:dyDescent="0.25" r="342" customHeight="1" ht="15.75">
      <c r="A342" s="33"/>
      <c r="B342" s="552"/>
      <c r="C342" s="553"/>
      <c r="D342" s="553"/>
      <c r="E342" s="553"/>
      <c r="F342" s="485"/>
      <c r="G342" s="33"/>
      <c r="H342" s="33"/>
      <c r="I342" s="33"/>
      <c r="J342" s="33"/>
      <c r="K342" s="33"/>
      <c r="L342" s="33"/>
      <c r="M342" s="33"/>
      <c r="N342" s="33"/>
      <c r="O342" s="33"/>
      <c r="P342" s="33"/>
      <c r="Q342" s="33"/>
      <c r="R342" s="33"/>
      <c r="S342" s="33"/>
      <c r="T342" s="33"/>
      <c r="U342" s="33"/>
      <c r="V342" s="33"/>
      <c r="W342" s="33"/>
      <c r="X342" s="33"/>
      <c r="Y342" s="33"/>
      <c r="Z342" s="33"/>
    </row>
    <row x14ac:dyDescent="0.25" r="343" customHeight="1" ht="15.75">
      <c r="A343" s="33"/>
      <c r="B343" s="552"/>
      <c r="C343" s="553"/>
      <c r="D343" s="553"/>
      <c r="E343" s="553"/>
      <c r="F343" s="485"/>
      <c r="G343" s="33"/>
      <c r="H343" s="33"/>
      <c r="I343" s="33"/>
      <c r="J343" s="33"/>
      <c r="K343" s="33"/>
      <c r="L343" s="33"/>
      <c r="M343" s="33"/>
      <c r="N343" s="33"/>
      <c r="O343" s="33"/>
      <c r="P343" s="33"/>
      <c r="Q343" s="33"/>
      <c r="R343" s="33"/>
      <c r="S343" s="33"/>
      <c r="T343" s="33"/>
      <c r="U343" s="33"/>
      <c r="V343" s="33"/>
      <c r="W343" s="33"/>
      <c r="X343" s="33"/>
      <c r="Y343" s="33"/>
      <c r="Z343" s="33"/>
    </row>
    <row x14ac:dyDescent="0.25" r="344" customHeight="1" ht="15.75">
      <c r="A344" s="33"/>
      <c r="B344" s="552"/>
      <c r="C344" s="553"/>
      <c r="D344" s="553"/>
      <c r="E344" s="553"/>
      <c r="F344" s="485"/>
      <c r="G344" s="33"/>
      <c r="H344" s="33"/>
      <c r="I344" s="33"/>
      <c r="J344" s="33"/>
      <c r="K344" s="33"/>
      <c r="L344" s="33"/>
      <c r="M344" s="33"/>
      <c r="N344" s="33"/>
      <c r="O344" s="33"/>
      <c r="P344" s="33"/>
      <c r="Q344" s="33"/>
      <c r="R344" s="33"/>
      <c r="S344" s="33"/>
      <c r="T344" s="33"/>
      <c r="U344" s="33"/>
      <c r="V344" s="33"/>
      <c r="W344" s="33"/>
      <c r="X344" s="33"/>
      <c r="Y344" s="33"/>
      <c r="Z344" s="33"/>
    </row>
    <row x14ac:dyDescent="0.25" r="345" customHeight="1" ht="15.75">
      <c r="A345" s="33"/>
      <c r="B345" s="552"/>
      <c r="C345" s="553"/>
      <c r="D345" s="553"/>
      <c r="E345" s="553"/>
      <c r="F345" s="485"/>
      <c r="G345" s="33"/>
      <c r="H345" s="33"/>
      <c r="I345" s="33"/>
      <c r="J345" s="33"/>
      <c r="K345" s="33"/>
      <c r="L345" s="33"/>
      <c r="M345" s="33"/>
      <c r="N345" s="33"/>
      <c r="O345" s="33"/>
      <c r="P345" s="33"/>
      <c r="Q345" s="33"/>
      <c r="R345" s="33"/>
      <c r="S345" s="33"/>
      <c r="T345" s="33"/>
      <c r="U345" s="33"/>
      <c r="V345" s="33"/>
      <c r="W345" s="33"/>
      <c r="X345" s="33"/>
      <c r="Y345" s="33"/>
      <c r="Z345" s="33"/>
    </row>
    <row x14ac:dyDescent="0.25" r="346" customHeight="1" ht="15.75">
      <c r="A346" s="33"/>
      <c r="B346" s="552"/>
      <c r="C346" s="553"/>
      <c r="D346" s="553"/>
      <c r="E346" s="553"/>
      <c r="F346" s="485"/>
      <c r="G346" s="33"/>
      <c r="H346" s="33"/>
      <c r="I346" s="33"/>
      <c r="J346" s="33"/>
      <c r="K346" s="33"/>
      <c r="L346" s="33"/>
      <c r="M346" s="33"/>
      <c r="N346" s="33"/>
      <c r="O346" s="33"/>
      <c r="P346" s="33"/>
      <c r="Q346" s="33"/>
      <c r="R346" s="33"/>
      <c r="S346" s="33"/>
      <c r="T346" s="33"/>
      <c r="U346" s="33"/>
      <c r="V346" s="33"/>
      <c r="W346" s="33"/>
      <c r="X346" s="33"/>
      <c r="Y346" s="33"/>
      <c r="Z346" s="33"/>
    </row>
    <row x14ac:dyDescent="0.25" r="347" customHeight="1" ht="15.75">
      <c r="A347" s="33"/>
      <c r="B347" s="552"/>
      <c r="C347" s="553"/>
      <c r="D347" s="553"/>
      <c r="E347" s="553"/>
      <c r="F347" s="485"/>
      <c r="G347" s="33"/>
      <c r="H347" s="33"/>
      <c r="I347" s="33"/>
      <c r="J347" s="33"/>
      <c r="K347" s="33"/>
      <c r="L347" s="33"/>
      <c r="M347" s="33"/>
      <c r="N347" s="33"/>
      <c r="O347" s="33"/>
      <c r="P347" s="33"/>
      <c r="Q347" s="33"/>
      <c r="R347" s="33"/>
      <c r="S347" s="33"/>
      <c r="T347" s="33"/>
      <c r="U347" s="33"/>
      <c r="V347" s="33"/>
      <c r="W347" s="33"/>
      <c r="X347" s="33"/>
      <c r="Y347" s="33"/>
      <c r="Z347" s="33"/>
    </row>
    <row x14ac:dyDescent="0.25" r="348" customHeight="1" ht="15.75">
      <c r="A348" s="33"/>
      <c r="B348" s="552"/>
      <c r="C348" s="553"/>
      <c r="D348" s="553"/>
      <c r="E348" s="553"/>
      <c r="F348" s="485"/>
      <c r="G348" s="33"/>
      <c r="H348" s="33"/>
      <c r="I348" s="33"/>
      <c r="J348" s="33"/>
      <c r="K348" s="33"/>
      <c r="L348" s="33"/>
      <c r="M348" s="33"/>
      <c r="N348" s="33"/>
      <c r="O348" s="33"/>
      <c r="P348" s="33"/>
      <c r="Q348" s="33"/>
      <c r="R348" s="33"/>
      <c r="S348" s="33"/>
      <c r="T348" s="33"/>
      <c r="U348" s="33"/>
      <c r="V348" s="33"/>
      <c r="W348" s="33"/>
      <c r="X348" s="33"/>
      <c r="Y348" s="33"/>
      <c r="Z348" s="33"/>
    </row>
    <row x14ac:dyDescent="0.25" r="349" customHeight="1" ht="15.75">
      <c r="A349" s="33"/>
      <c r="B349" s="552"/>
      <c r="C349" s="553"/>
      <c r="D349" s="553"/>
      <c r="E349" s="553"/>
      <c r="F349" s="485"/>
      <c r="G349" s="33"/>
      <c r="H349" s="33"/>
      <c r="I349" s="33"/>
      <c r="J349" s="33"/>
      <c r="K349" s="33"/>
      <c r="L349" s="33"/>
      <c r="M349" s="33"/>
      <c r="N349" s="33"/>
      <c r="O349" s="33"/>
      <c r="P349" s="33"/>
      <c r="Q349" s="33"/>
      <c r="R349" s="33"/>
      <c r="S349" s="33"/>
      <c r="T349" s="33"/>
      <c r="U349" s="33"/>
      <c r="V349" s="33"/>
      <c r="W349" s="33"/>
      <c r="X349" s="33"/>
      <c r="Y349" s="33"/>
      <c r="Z349" s="33"/>
    </row>
    <row x14ac:dyDescent="0.25" r="350" customHeight="1" ht="15.75">
      <c r="A350" s="33"/>
      <c r="B350" s="552"/>
      <c r="C350" s="553"/>
      <c r="D350" s="553"/>
      <c r="E350" s="553"/>
      <c r="F350" s="485"/>
      <c r="G350" s="33"/>
      <c r="H350" s="33"/>
      <c r="I350" s="33"/>
      <c r="J350" s="33"/>
      <c r="K350" s="33"/>
      <c r="L350" s="33"/>
      <c r="M350" s="33"/>
      <c r="N350" s="33"/>
      <c r="O350" s="33"/>
      <c r="P350" s="33"/>
      <c r="Q350" s="33"/>
      <c r="R350" s="33"/>
      <c r="S350" s="33"/>
      <c r="T350" s="33"/>
      <c r="U350" s="33"/>
      <c r="V350" s="33"/>
      <c r="W350" s="33"/>
      <c r="X350" s="33"/>
      <c r="Y350" s="33"/>
      <c r="Z350" s="33"/>
    </row>
    <row x14ac:dyDescent="0.25" r="351" customHeight="1" ht="15.75">
      <c r="A351" s="33"/>
      <c r="B351" s="552"/>
      <c r="C351" s="553"/>
      <c r="D351" s="553"/>
      <c r="E351" s="553"/>
      <c r="F351" s="485"/>
      <c r="G351" s="33"/>
      <c r="H351" s="33"/>
      <c r="I351" s="33"/>
      <c r="J351" s="33"/>
      <c r="K351" s="33"/>
      <c r="L351" s="33"/>
      <c r="M351" s="33"/>
      <c r="N351" s="33"/>
      <c r="O351" s="33"/>
      <c r="P351" s="33"/>
      <c r="Q351" s="33"/>
      <c r="R351" s="33"/>
      <c r="S351" s="33"/>
      <c r="T351" s="33"/>
      <c r="U351" s="33"/>
      <c r="V351" s="33"/>
      <c r="W351" s="33"/>
      <c r="X351" s="33"/>
      <c r="Y351" s="33"/>
      <c r="Z351" s="33"/>
    </row>
    <row x14ac:dyDescent="0.25" r="352" customHeight="1" ht="15.75">
      <c r="A352" s="33"/>
      <c r="B352" s="552"/>
      <c r="C352" s="553"/>
      <c r="D352" s="553"/>
      <c r="E352" s="553"/>
      <c r="F352" s="485"/>
      <c r="G352" s="33"/>
      <c r="H352" s="33"/>
      <c r="I352" s="33"/>
      <c r="J352" s="33"/>
      <c r="K352" s="33"/>
      <c r="L352" s="33"/>
      <c r="M352" s="33"/>
      <c r="N352" s="33"/>
      <c r="O352" s="33"/>
      <c r="P352" s="33"/>
      <c r="Q352" s="33"/>
      <c r="R352" s="33"/>
      <c r="S352" s="33"/>
      <c r="T352" s="33"/>
      <c r="U352" s="33"/>
      <c r="V352" s="33"/>
      <c r="W352" s="33"/>
      <c r="X352" s="33"/>
      <c r="Y352" s="33"/>
      <c r="Z352" s="33"/>
    </row>
    <row x14ac:dyDescent="0.25" r="353" customHeight="1" ht="15.75">
      <c r="A353" s="33"/>
      <c r="B353" s="552"/>
      <c r="C353" s="553"/>
      <c r="D353" s="553"/>
      <c r="E353" s="553"/>
      <c r="F353" s="485"/>
      <c r="G353" s="33"/>
      <c r="H353" s="33"/>
      <c r="I353" s="33"/>
      <c r="J353" s="33"/>
      <c r="K353" s="33"/>
      <c r="L353" s="33"/>
      <c r="M353" s="33"/>
      <c r="N353" s="33"/>
      <c r="O353" s="33"/>
      <c r="P353" s="33"/>
      <c r="Q353" s="33"/>
      <c r="R353" s="33"/>
      <c r="S353" s="33"/>
      <c r="T353" s="33"/>
      <c r="U353" s="33"/>
      <c r="V353" s="33"/>
      <c r="W353" s="33"/>
      <c r="X353" s="33"/>
      <c r="Y353" s="33"/>
      <c r="Z353" s="33"/>
    </row>
    <row x14ac:dyDescent="0.25" r="354" customHeight="1" ht="15.75">
      <c r="A354" s="33"/>
      <c r="B354" s="552"/>
      <c r="C354" s="553"/>
      <c r="D354" s="553"/>
      <c r="E354" s="553"/>
      <c r="F354" s="485"/>
      <c r="G354" s="33"/>
      <c r="H354" s="33"/>
      <c r="I354" s="33"/>
      <c r="J354" s="33"/>
      <c r="K354" s="33"/>
      <c r="L354" s="33"/>
      <c r="M354" s="33"/>
      <c r="N354" s="33"/>
      <c r="O354" s="33"/>
      <c r="P354" s="33"/>
      <c r="Q354" s="33"/>
      <c r="R354" s="33"/>
      <c r="S354" s="33"/>
      <c r="T354" s="33"/>
      <c r="U354" s="33"/>
      <c r="V354" s="33"/>
      <c r="W354" s="33"/>
      <c r="X354" s="33"/>
      <c r="Y354" s="33"/>
      <c r="Z354" s="33"/>
    </row>
    <row x14ac:dyDescent="0.25" r="355" customHeight="1" ht="15.75">
      <c r="A355" s="33"/>
      <c r="B355" s="552"/>
      <c r="C355" s="553"/>
      <c r="D355" s="553"/>
      <c r="E355" s="553"/>
      <c r="F355" s="485"/>
      <c r="G355" s="33"/>
      <c r="H355" s="33"/>
      <c r="I355" s="33"/>
      <c r="J355" s="33"/>
      <c r="K355" s="33"/>
      <c r="L355" s="33"/>
      <c r="M355" s="33"/>
      <c r="N355" s="33"/>
      <c r="O355" s="33"/>
      <c r="P355" s="33"/>
      <c r="Q355" s="33"/>
      <c r="R355" s="33"/>
      <c r="S355" s="33"/>
      <c r="T355" s="33"/>
      <c r="U355" s="33"/>
      <c r="V355" s="33"/>
      <c r="W355" s="33"/>
      <c r="X355" s="33"/>
      <c r="Y355" s="33"/>
      <c r="Z355" s="33"/>
    </row>
    <row x14ac:dyDescent="0.25" r="356" customHeight="1" ht="15.75">
      <c r="A356" s="33"/>
      <c r="B356" s="552"/>
      <c r="C356" s="553"/>
      <c r="D356" s="553"/>
      <c r="E356" s="553"/>
      <c r="F356" s="485"/>
      <c r="G356" s="33"/>
      <c r="H356" s="33"/>
      <c r="I356" s="33"/>
      <c r="J356" s="33"/>
      <c r="K356" s="33"/>
      <c r="L356" s="33"/>
      <c r="M356" s="33"/>
      <c r="N356" s="33"/>
      <c r="O356" s="33"/>
      <c r="P356" s="33"/>
      <c r="Q356" s="33"/>
      <c r="R356" s="33"/>
      <c r="S356" s="33"/>
      <c r="T356" s="33"/>
      <c r="U356" s="33"/>
      <c r="V356" s="33"/>
      <c r="W356" s="33"/>
      <c r="X356" s="33"/>
      <c r="Y356" s="33"/>
      <c r="Z356" s="33"/>
    </row>
    <row x14ac:dyDescent="0.25" r="357" customHeight="1" ht="15.75">
      <c r="A357" s="33"/>
      <c r="B357" s="552"/>
      <c r="C357" s="553"/>
      <c r="D357" s="553"/>
      <c r="E357" s="553"/>
      <c r="F357" s="485"/>
      <c r="G357" s="33"/>
      <c r="H357" s="33"/>
      <c r="I357" s="33"/>
      <c r="J357" s="33"/>
      <c r="K357" s="33"/>
      <c r="L357" s="33"/>
      <c r="M357" s="33"/>
      <c r="N357" s="33"/>
      <c r="O357" s="33"/>
      <c r="P357" s="33"/>
      <c r="Q357" s="33"/>
      <c r="R357" s="33"/>
      <c r="S357" s="33"/>
      <c r="T357" s="33"/>
      <c r="U357" s="33"/>
      <c r="V357" s="33"/>
      <c r="W357" s="33"/>
      <c r="X357" s="33"/>
      <c r="Y357" s="33"/>
      <c r="Z357" s="33"/>
    </row>
    <row x14ac:dyDescent="0.25" r="358" customHeight="1" ht="15.75">
      <c r="A358" s="33"/>
      <c r="B358" s="552"/>
      <c r="C358" s="553"/>
      <c r="D358" s="553"/>
      <c r="E358" s="553"/>
      <c r="F358" s="485"/>
      <c r="G358" s="33"/>
      <c r="H358" s="33"/>
      <c r="I358" s="33"/>
      <c r="J358" s="33"/>
      <c r="K358" s="33"/>
      <c r="L358" s="33"/>
      <c r="M358" s="33"/>
      <c r="N358" s="33"/>
      <c r="O358" s="33"/>
      <c r="P358" s="33"/>
      <c r="Q358" s="33"/>
      <c r="R358" s="33"/>
      <c r="S358" s="33"/>
      <c r="T358" s="33"/>
      <c r="U358" s="33"/>
      <c r="V358" s="33"/>
      <c r="W358" s="33"/>
      <c r="X358" s="33"/>
      <c r="Y358" s="33"/>
      <c r="Z358" s="33"/>
    </row>
    <row x14ac:dyDescent="0.25" r="359" customHeight="1" ht="15.75">
      <c r="A359" s="33"/>
      <c r="B359" s="552"/>
      <c r="C359" s="553"/>
      <c r="D359" s="553"/>
      <c r="E359" s="553"/>
      <c r="F359" s="485"/>
      <c r="G359" s="33"/>
      <c r="H359" s="33"/>
      <c r="I359" s="33"/>
      <c r="J359" s="33"/>
      <c r="K359" s="33"/>
      <c r="L359" s="33"/>
      <c r="M359" s="33"/>
      <c r="N359" s="33"/>
      <c r="O359" s="33"/>
      <c r="P359" s="33"/>
      <c r="Q359" s="33"/>
      <c r="R359" s="33"/>
      <c r="S359" s="33"/>
      <c r="T359" s="33"/>
      <c r="U359" s="33"/>
      <c r="V359" s="33"/>
      <c r="W359" s="33"/>
      <c r="X359" s="33"/>
      <c r="Y359" s="33"/>
      <c r="Z359" s="33"/>
    </row>
    <row x14ac:dyDescent="0.25" r="360" customHeight="1" ht="15.75">
      <c r="A360" s="33"/>
      <c r="B360" s="552"/>
      <c r="C360" s="553"/>
      <c r="D360" s="553"/>
      <c r="E360" s="553"/>
      <c r="F360" s="485"/>
      <c r="G360" s="33"/>
      <c r="H360" s="33"/>
      <c r="I360" s="33"/>
      <c r="J360" s="33"/>
      <c r="K360" s="33"/>
      <c r="L360" s="33"/>
      <c r="M360" s="33"/>
      <c r="N360" s="33"/>
      <c r="O360" s="33"/>
      <c r="P360" s="33"/>
      <c r="Q360" s="33"/>
      <c r="R360" s="33"/>
      <c r="S360" s="33"/>
      <c r="T360" s="33"/>
      <c r="U360" s="33"/>
      <c r="V360" s="33"/>
      <c r="W360" s="33"/>
      <c r="X360" s="33"/>
      <c r="Y360" s="33"/>
      <c r="Z360" s="33"/>
    </row>
    <row x14ac:dyDescent="0.25" r="361" customHeight="1" ht="15.75">
      <c r="A361" s="33"/>
      <c r="B361" s="552"/>
      <c r="C361" s="553"/>
      <c r="D361" s="553"/>
      <c r="E361" s="553"/>
      <c r="F361" s="485"/>
      <c r="G361" s="33"/>
      <c r="H361" s="33"/>
      <c r="I361" s="33"/>
      <c r="J361" s="33"/>
      <c r="K361" s="33"/>
      <c r="L361" s="33"/>
      <c r="M361" s="33"/>
      <c r="N361" s="33"/>
      <c r="O361" s="33"/>
      <c r="P361" s="33"/>
      <c r="Q361" s="33"/>
      <c r="R361" s="33"/>
      <c r="S361" s="33"/>
      <c r="T361" s="33"/>
      <c r="U361" s="33"/>
      <c r="V361" s="33"/>
      <c r="W361" s="33"/>
      <c r="X361" s="33"/>
      <c r="Y361" s="33"/>
      <c r="Z361" s="33"/>
    </row>
    <row x14ac:dyDescent="0.25" r="362" customHeight="1" ht="15.75">
      <c r="A362" s="33"/>
      <c r="B362" s="552"/>
      <c r="C362" s="553"/>
      <c r="D362" s="553"/>
      <c r="E362" s="553"/>
      <c r="F362" s="485"/>
      <c r="G362" s="33"/>
      <c r="H362" s="33"/>
      <c r="I362" s="33"/>
      <c r="J362" s="33"/>
      <c r="K362" s="33"/>
      <c r="L362" s="33"/>
      <c r="M362" s="33"/>
      <c r="N362" s="33"/>
      <c r="O362" s="33"/>
      <c r="P362" s="33"/>
      <c r="Q362" s="33"/>
      <c r="R362" s="33"/>
      <c r="S362" s="33"/>
      <c r="T362" s="33"/>
      <c r="U362" s="33"/>
      <c r="V362" s="33"/>
      <c r="W362" s="33"/>
      <c r="X362" s="33"/>
      <c r="Y362" s="33"/>
      <c r="Z362" s="33"/>
    </row>
    <row x14ac:dyDescent="0.25" r="363" customHeight="1" ht="15.75">
      <c r="A363" s="33"/>
      <c r="B363" s="552"/>
      <c r="C363" s="553"/>
      <c r="D363" s="553"/>
      <c r="E363" s="553"/>
      <c r="F363" s="485"/>
      <c r="G363" s="33"/>
      <c r="H363" s="33"/>
      <c r="I363" s="33"/>
      <c r="J363" s="33"/>
      <c r="K363" s="33"/>
      <c r="L363" s="33"/>
      <c r="M363" s="33"/>
      <c r="N363" s="33"/>
      <c r="O363" s="33"/>
      <c r="P363" s="33"/>
      <c r="Q363" s="33"/>
      <c r="R363" s="33"/>
      <c r="S363" s="33"/>
      <c r="T363" s="33"/>
      <c r="U363" s="33"/>
      <c r="V363" s="33"/>
      <c r="W363" s="33"/>
      <c r="X363" s="33"/>
      <c r="Y363" s="33"/>
      <c r="Z363" s="33"/>
    </row>
    <row x14ac:dyDescent="0.25" r="364" customHeight="1" ht="15.75">
      <c r="A364" s="33"/>
      <c r="B364" s="552"/>
      <c r="C364" s="553"/>
      <c r="D364" s="553"/>
      <c r="E364" s="553"/>
      <c r="F364" s="485"/>
      <c r="G364" s="33"/>
      <c r="H364" s="33"/>
      <c r="I364" s="33"/>
      <c r="J364" s="33"/>
      <c r="K364" s="33"/>
      <c r="L364" s="33"/>
      <c r="M364" s="33"/>
      <c r="N364" s="33"/>
      <c r="O364" s="33"/>
      <c r="P364" s="33"/>
      <c r="Q364" s="33"/>
      <c r="R364" s="33"/>
      <c r="S364" s="33"/>
      <c r="T364" s="33"/>
      <c r="U364" s="33"/>
      <c r="V364" s="33"/>
      <c r="W364" s="33"/>
      <c r="X364" s="33"/>
      <c r="Y364" s="33"/>
      <c r="Z364" s="33"/>
    </row>
    <row x14ac:dyDescent="0.25" r="365" customHeight="1" ht="15.75">
      <c r="A365" s="33"/>
      <c r="B365" s="552"/>
      <c r="C365" s="553"/>
      <c r="D365" s="553"/>
      <c r="E365" s="553"/>
      <c r="F365" s="485"/>
      <c r="G365" s="33"/>
      <c r="H365" s="33"/>
      <c r="I365" s="33"/>
      <c r="J365" s="33"/>
      <c r="K365" s="33"/>
      <c r="L365" s="33"/>
      <c r="M365" s="33"/>
      <c r="N365" s="33"/>
      <c r="O365" s="33"/>
      <c r="P365" s="33"/>
      <c r="Q365" s="33"/>
      <c r="R365" s="33"/>
      <c r="S365" s="33"/>
      <c r="T365" s="33"/>
      <c r="U365" s="33"/>
      <c r="V365" s="33"/>
      <c r="W365" s="33"/>
      <c r="X365" s="33"/>
      <c r="Y365" s="33"/>
      <c r="Z365" s="33"/>
    </row>
    <row x14ac:dyDescent="0.25" r="366" customHeight="1" ht="15.75">
      <c r="A366" s="33"/>
      <c r="B366" s="552"/>
      <c r="C366" s="553"/>
      <c r="D366" s="553"/>
      <c r="E366" s="553"/>
      <c r="F366" s="485"/>
      <c r="G366" s="33"/>
      <c r="H366" s="33"/>
      <c r="I366" s="33"/>
      <c r="J366" s="33"/>
      <c r="K366" s="33"/>
      <c r="L366" s="33"/>
      <c r="M366" s="33"/>
      <c r="N366" s="33"/>
      <c r="O366" s="33"/>
      <c r="P366" s="33"/>
      <c r="Q366" s="33"/>
      <c r="R366" s="33"/>
      <c r="S366" s="33"/>
      <c r="T366" s="33"/>
      <c r="U366" s="33"/>
      <c r="V366" s="33"/>
      <c r="W366" s="33"/>
      <c r="X366" s="33"/>
      <c r="Y366" s="33"/>
      <c r="Z366" s="33"/>
    </row>
    <row x14ac:dyDescent="0.25" r="367" customHeight="1" ht="15.75">
      <c r="A367" s="33"/>
      <c r="B367" s="552"/>
      <c r="C367" s="553"/>
      <c r="D367" s="553"/>
      <c r="E367" s="553"/>
      <c r="F367" s="485"/>
      <c r="G367" s="33"/>
      <c r="H367" s="33"/>
      <c r="I367" s="33"/>
      <c r="J367" s="33"/>
      <c r="K367" s="33"/>
      <c r="L367" s="33"/>
      <c r="M367" s="33"/>
      <c r="N367" s="33"/>
      <c r="O367" s="33"/>
      <c r="P367" s="33"/>
      <c r="Q367" s="33"/>
      <c r="R367" s="33"/>
      <c r="S367" s="33"/>
      <c r="T367" s="33"/>
      <c r="U367" s="33"/>
      <c r="V367" s="33"/>
      <c r="W367" s="33"/>
      <c r="X367" s="33"/>
      <c r="Y367" s="33"/>
      <c r="Z367" s="33"/>
    </row>
    <row x14ac:dyDescent="0.25" r="368" customHeight="1" ht="15.75">
      <c r="A368" s="33"/>
      <c r="B368" s="552"/>
      <c r="C368" s="553"/>
      <c r="D368" s="553"/>
      <c r="E368" s="553"/>
      <c r="F368" s="485"/>
      <c r="G368" s="33"/>
      <c r="H368" s="33"/>
      <c r="I368" s="33"/>
      <c r="J368" s="33"/>
      <c r="K368" s="33"/>
      <c r="L368" s="33"/>
      <c r="M368" s="33"/>
      <c r="N368" s="33"/>
      <c r="O368" s="33"/>
      <c r="P368" s="33"/>
      <c r="Q368" s="33"/>
      <c r="R368" s="33"/>
      <c r="S368" s="33"/>
      <c r="T368" s="33"/>
      <c r="U368" s="33"/>
      <c r="V368" s="33"/>
      <c r="W368" s="33"/>
      <c r="X368" s="33"/>
      <c r="Y368" s="33"/>
      <c r="Z368" s="33"/>
    </row>
    <row x14ac:dyDescent="0.25" r="369" customHeight="1" ht="15.75">
      <c r="A369" s="33"/>
      <c r="B369" s="552"/>
      <c r="C369" s="553"/>
      <c r="D369" s="553"/>
      <c r="E369" s="553"/>
      <c r="F369" s="485"/>
      <c r="G369" s="33"/>
      <c r="H369" s="33"/>
      <c r="I369" s="33"/>
      <c r="J369" s="33"/>
      <c r="K369" s="33"/>
      <c r="L369" s="33"/>
      <c r="M369" s="33"/>
      <c r="N369" s="33"/>
      <c r="O369" s="33"/>
      <c r="P369" s="33"/>
      <c r="Q369" s="33"/>
      <c r="R369" s="33"/>
      <c r="S369" s="33"/>
      <c r="T369" s="33"/>
      <c r="U369" s="33"/>
      <c r="V369" s="33"/>
      <c r="W369" s="33"/>
      <c r="X369" s="33"/>
      <c r="Y369" s="33"/>
      <c r="Z369" s="33"/>
    </row>
    <row x14ac:dyDescent="0.25" r="370" customHeight="1" ht="15.75">
      <c r="A370" s="33"/>
      <c r="B370" s="552"/>
      <c r="C370" s="553"/>
      <c r="D370" s="553"/>
      <c r="E370" s="553"/>
      <c r="F370" s="485"/>
      <c r="G370" s="33"/>
      <c r="H370" s="33"/>
      <c r="I370" s="33"/>
      <c r="J370" s="33"/>
      <c r="K370" s="33"/>
      <c r="L370" s="33"/>
      <c r="M370" s="33"/>
      <c r="N370" s="33"/>
      <c r="O370" s="33"/>
      <c r="P370" s="33"/>
      <c r="Q370" s="33"/>
      <c r="R370" s="33"/>
      <c r="S370" s="33"/>
      <c r="T370" s="33"/>
      <c r="U370" s="33"/>
      <c r="V370" s="33"/>
      <c r="W370" s="33"/>
      <c r="X370" s="33"/>
      <c r="Y370" s="33"/>
      <c r="Z370" s="33"/>
    </row>
    <row x14ac:dyDescent="0.25" r="371" customHeight="1" ht="15.75">
      <c r="A371" s="33"/>
      <c r="B371" s="552"/>
      <c r="C371" s="553"/>
      <c r="D371" s="553"/>
      <c r="E371" s="553"/>
      <c r="F371" s="485"/>
      <c r="G371" s="33"/>
      <c r="H371" s="33"/>
      <c r="I371" s="33"/>
      <c r="J371" s="33"/>
      <c r="K371" s="33"/>
      <c r="L371" s="33"/>
      <c r="M371" s="33"/>
      <c r="N371" s="33"/>
      <c r="O371" s="33"/>
      <c r="P371" s="33"/>
      <c r="Q371" s="33"/>
      <c r="R371" s="33"/>
      <c r="S371" s="33"/>
      <c r="T371" s="33"/>
      <c r="U371" s="33"/>
      <c r="V371" s="33"/>
      <c r="W371" s="33"/>
      <c r="X371" s="33"/>
      <c r="Y371" s="33"/>
      <c r="Z371" s="33"/>
    </row>
    <row x14ac:dyDescent="0.25" r="372" customHeight="1" ht="15.75">
      <c r="A372" s="33"/>
      <c r="B372" s="552"/>
      <c r="C372" s="553"/>
      <c r="D372" s="553"/>
      <c r="E372" s="553"/>
      <c r="F372" s="485"/>
      <c r="G372" s="33"/>
      <c r="H372" s="33"/>
      <c r="I372" s="33"/>
      <c r="J372" s="33"/>
      <c r="K372" s="33"/>
      <c r="L372" s="33"/>
      <c r="M372" s="33"/>
      <c r="N372" s="33"/>
      <c r="O372" s="33"/>
      <c r="P372" s="33"/>
      <c r="Q372" s="33"/>
      <c r="R372" s="33"/>
      <c r="S372" s="33"/>
      <c r="T372" s="33"/>
      <c r="U372" s="33"/>
      <c r="V372" s="33"/>
      <c r="W372" s="33"/>
      <c r="X372" s="33"/>
      <c r="Y372" s="33"/>
      <c r="Z372" s="33"/>
    </row>
    <row x14ac:dyDescent="0.25" r="373" customHeight="1" ht="15.75">
      <c r="A373" s="33"/>
      <c r="B373" s="552"/>
      <c r="C373" s="553"/>
      <c r="D373" s="553"/>
      <c r="E373" s="553"/>
      <c r="F373" s="485"/>
      <c r="G373" s="33"/>
      <c r="H373" s="33"/>
      <c r="I373" s="33"/>
      <c r="J373" s="33"/>
      <c r="K373" s="33"/>
      <c r="L373" s="33"/>
      <c r="M373" s="33"/>
      <c r="N373" s="33"/>
      <c r="O373" s="33"/>
      <c r="P373" s="33"/>
      <c r="Q373" s="33"/>
      <c r="R373" s="33"/>
      <c r="S373" s="33"/>
      <c r="T373" s="33"/>
      <c r="U373" s="33"/>
      <c r="V373" s="33"/>
      <c r="W373" s="33"/>
      <c r="X373" s="33"/>
      <c r="Y373" s="33"/>
      <c r="Z373" s="33"/>
    </row>
    <row x14ac:dyDescent="0.25" r="374" customHeight="1" ht="15.75">
      <c r="A374" s="33"/>
      <c r="B374" s="552"/>
      <c r="C374" s="553"/>
      <c r="D374" s="553"/>
      <c r="E374" s="553"/>
      <c r="F374" s="485"/>
      <c r="G374" s="33"/>
      <c r="H374" s="33"/>
      <c r="I374" s="33"/>
      <c r="J374" s="33"/>
      <c r="K374" s="33"/>
      <c r="L374" s="33"/>
      <c r="M374" s="33"/>
      <c r="N374" s="33"/>
      <c r="O374" s="33"/>
      <c r="P374" s="33"/>
      <c r="Q374" s="33"/>
      <c r="R374" s="33"/>
      <c r="S374" s="33"/>
      <c r="T374" s="33"/>
      <c r="U374" s="33"/>
      <c r="V374" s="33"/>
      <c r="W374" s="33"/>
      <c r="X374" s="33"/>
      <c r="Y374" s="33"/>
      <c r="Z374" s="33"/>
    </row>
    <row x14ac:dyDescent="0.25" r="375" customHeight="1" ht="15.75">
      <c r="A375" s="33"/>
      <c r="B375" s="552"/>
      <c r="C375" s="553"/>
      <c r="D375" s="553"/>
      <c r="E375" s="553"/>
      <c r="F375" s="485"/>
      <c r="G375" s="33"/>
      <c r="H375" s="33"/>
      <c r="I375" s="33"/>
      <c r="J375" s="33"/>
      <c r="K375" s="33"/>
      <c r="L375" s="33"/>
      <c r="M375" s="33"/>
      <c r="N375" s="33"/>
      <c r="O375" s="33"/>
      <c r="P375" s="33"/>
      <c r="Q375" s="33"/>
      <c r="R375" s="33"/>
      <c r="S375" s="33"/>
      <c r="T375" s="33"/>
      <c r="U375" s="33"/>
      <c r="V375" s="33"/>
      <c r="W375" s="33"/>
      <c r="X375" s="33"/>
      <c r="Y375" s="33"/>
      <c r="Z375" s="33"/>
    </row>
    <row x14ac:dyDescent="0.25" r="376" customHeight="1" ht="15.75">
      <c r="A376" s="33"/>
      <c r="B376" s="552"/>
      <c r="C376" s="553"/>
      <c r="D376" s="553"/>
      <c r="E376" s="553"/>
      <c r="F376" s="485"/>
      <c r="G376" s="33"/>
      <c r="H376" s="33"/>
      <c r="I376" s="33"/>
      <c r="J376" s="33"/>
      <c r="K376" s="33"/>
      <c r="L376" s="33"/>
      <c r="M376" s="33"/>
      <c r="N376" s="33"/>
      <c r="O376" s="33"/>
      <c r="P376" s="33"/>
      <c r="Q376" s="33"/>
      <c r="R376" s="33"/>
      <c r="S376" s="33"/>
      <c r="T376" s="33"/>
      <c r="U376" s="33"/>
      <c r="V376" s="33"/>
      <c r="W376" s="33"/>
      <c r="X376" s="33"/>
      <c r="Y376" s="33"/>
      <c r="Z376" s="33"/>
    </row>
    <row x14ac:dyDescent="0.25" r="377" customHeight="1" ht="15.75">
      <c r="A377" s="33"/>
      <c r="B377" s="552"/>
      <c r="C377" s="553"/>
      <c r="D377" s="553"/>
      <c r="E377" s="553"/>
      <c r="F377" s="485"/>
      <c r="G377" s="33"/>
      <c r="H377" s="33"/>
      <c r="I377" s="33"/>
      <c r="J377" s="33"/>
      <c r="K377" s="33"/>
      <c r="L377" s="33"/>
      <c r="M377" s="33"/>
      <c r="N377" s="33"/>
      <c r="O377" s="33"/>
      <c r="P377" s="33"/>
      <c r="Q377" s="33"/>
      <c r="R377" s="33"/>
      <c r="S377" s="33"/>
      <c r="T377" s="33"/>
      <c r="U377" s="33"/>
      <c r="V377" s="33"/>
      <c r="W377" s="33"/>
      <c r="X377" s="33"/>
      <c r="Y377" s="33"/>
      <c r="Z377" s="33"/>
    </row>
    <row x14ac:dyDescent="0.25" r="378" customHeight="1" ht="15.75">
      <c r="A378" s="33"/>
      <c r="B378" s="552"/>
      <c r="C378" s="553"/>
      <c r="D378" s="553"/>
      <c r="E378" s="553"/>
      <c r="F378" s="485"/>
      <c r="G378" s="33"/>
      <c r="H378" s="33"/>
      <c r="I378" s="33"/>
      <c r="J378" s="33"/>
      <c r="K378" s="33"/>
      <c r="L378" s="33"/>
      <c r="M378" s="33"/>
      <c r="N378" s="33"/>
      <c r="O378" s="33"/>
      <c r="P378" s="33"/>
      <c r="Q378" s="33"/>
      <c r="R378" s="33"/>
      <c r="S378" s="33"/>
      <c r="T378" s="33"/>
      <c r="U378" s="33"/>
      <c r="V378" s="33"/>
      <c r="W378" s="33"/>
      <c r="X378" s="33"/>
      <c r="Y378" s="33"/>
      <c r="Z378" s="33"/>
    </row>
    <row x14ac:dyDescent="0.25" r="379" customHeight="1" ht="15.75">
      <c r="A379" s="33"/>
      <c r="B379" s="552"/>
      <c r="C379" s="553"/>
      <c r="D379" s="553"/>
      <c r="E379" s="553"/>
      <c r="F379" s="485"/>
      <c r="G379" s="33"/>
      <c r="H379" s="33"/>
      <c r="I379" s="33"/>
      <c r="J379" s="33"/>
      <c r="K379" s="33"/>
      <c r="L379" s="33"/>
      <c r="M379" s="33"/>
      <c r="N379" s="33"/>
      <c r="O379" s="33"/>
      <c r="P379" s="33"/>
      <c r="Q379" s="33"/>
      <c r="R379" s="33"/>
      <c r="S379" s="33"/>
      <c r="T379" s="33"/>
      <c r="U379" s="33"/>
      <c r="V379" s="33"/>
      <c r="W379" s="33"/>
      <c r="X379" s="33"/>
      <c r="Y379" s="33"/>
      <c r="Z379" s="33"/>
    </row>
    <row x14ac:dyDescent="0.25" r="380" customHeight="1" ht="15.75">
      <c r="A380" s="33"/>
      <c r="B380" s="552"/>
      <c r="C380" s="553"/>
      <c r="D380" s="553"/>
      <c r="E380" s="553"/>
      <c r="F380" s="485"/>
      <c r="G380" s="33"/>
      <c r="H380" s="33"/>
      <c r="I380" s="33"/>
      <c r="J380" s="33"/>
      <c r="K380" s="33"/>
      <c r="L380" s="33"/>
      <c r="M380" s="33"/>
      <c r="N380" s="33"/>
      <c r="O380" s="33"/>
      <c r="P380" s="33"/>
      <c r="Q380" s="33"/>
      <c r="R380" s="33"/>
      <c r="S380" s="33"/>
      <c r="T380" s="33"/>
      <c r="U380" s="33"/>
      <c r="V380" s="33"/>
      <c r="W380" s="33"/>
      <c r="X380" s="33"/>
      <c r="Y380" s="33"/>
      <c r="Z380" s="33"/>
    </row>
    <row x14ac:dyDescent="0.25" r="381" customHeight="1" ht="15.75">
      <c r="A381" s="33"/>
      <c r="B381" s="552"/>
      <c r="C381" s="553"/>
      <c r="D381" s="553"/>
      <c r="E381" s="553"/>
      <c r="F381" s="485"/>
      <c r="G381" s="33"/>
      <c r="H381" s="33"/>
      <c r="I381" s="33"/>
      <c r="J381" s="33"/>
      <c r="K381" s="33"/>
      <c r="L381" s="33"/>
      <c r="M381" s="33"/>
      <c r="N381" s="33"/>
      <c r="O381" s="33"/>
      <c r="P381" s="33"/>
      <c r="Q381" s="33"/>
      <c r="R381" s="33"/>
      <c r="S381" s="33"/>
      <c r="T381" s="33"/>
      <c r="U381" s="33"/>
      <c r="V381" s="33"/>
      <c r="W381" s="33"/>
      <c r="X381" s="33"/>
      <c r="Y381" s="33"/>
      <c r="Z381" s="33"/>
    </row>
    <row x14ac:dyDescent="0.25" r="382" customHeight="1" ht="15.75">
      <c r="A382" s="33"/>
      <c r="B382" s="552"/>
      <c r="C382" s="553"/>
      <c r="D382" s="553"/>
      <c r="E382" s="553"/>
      <c r="F382" s="485"/>
      <c r="G382" s="33"/>
      <c r="H382" s="33"/>
      <c r="I382" s="33"/>
      <c r="J382" s="33"/>
      <c r="K382" s="33"/>
      <c r="L382" s="33"/>
      <c r="M382" s="33"/>
      <c r="N382" s="33"/>
      <c r="O382" s="33"/>
      <c r="P382" s="33"/>
      <c r="Q382" s="33"/>
      <c r="R382" s="33"/>
      <c r="S382" s="33"/>
      <c r="T382" s="33"/>
      <c r="U382" s="33"/>
      <c r="V382" s="33"/>
      <c r="W382" s="33"/>
      <c r="X382" s="33"/>
      <c r="Y382" s="33"/>
      <c r="Z382" s="33"/>
    </row>
    <row x14ac:dyDescent="0.25" r="383" customHeight="1" ht="15.75">
      <c r="A383" s="33"/>
      <c r="B383" s="552"/>
      <c r="C383" s="553"/>
      <c r="D383" s="553"/>
      <c r="E383" s="553"/>
      <c r="F383" s="485"/>
      <c r="G383" s="33"/>
      <c r="H383" s="33"/>
      <c r="I383" s="33"/>
      <c r="J383" s="33"/>
      <c r="K383" s="33"/>
      <c r="L383" s="33"/>
      <c r="M383" s="33"/>
      <c r="N383" s="33"/>
      <c r="O383" s="33"/>
      <c r="P383" s="33"/>
      <c r="Q383" s="33"/>
      <c r="R383" s="33"/>
      <c r="S383" s="33"/>
      <c r="T383" s="33"/>
      <c r="U383" s="33"/>
      <c r="V383" s="33"/>
      <c r="W383" s="33"/>
      <c r="X383" s="33"/>
      <c r="Y383" s="33"/>
      <c r="Z383" s="33"/>
    </row>
    <row x14ac:dyDescent="0.25" r="384" customHeight="1" ht="15.75">
      <c r="A384" s="33"/>
      <c r="B384" s="552"/>
      <c r="C384" s="553"/>
      <c r="D384" s="553"/>
      <c r="E384" s="553"/>
      <c r="F384" s="485"/>
      <c r="G384" s="33"/>
      <c r="H384" s="33"/>
      <c r="I384" s="33"/>
      <c r="J384" s="33"/>
      <c r="K384" s="33"/>
      <c r="L384" s="33"/>
      <c r="M384" s="33"/>
      <c r="N384" s="33"/>
      <c r="O384" s="33"/>
      <c r="P384" s="33"/>
      <c r="Q384" s="33"/>
      <c r="R384" s="33"/>
      <c r="S384" s="33"/>
      <c r="T384" s="33"/>
      <c r="U384" s="33"/>
      <c r="V384" s="33"/>
      <c r="W384" s="33"/>
      <c r="X384" s="33"/>
      <c r="Y384" s="33"/>
      <c r="Z384" s="33"/>
    </row>
    <row x14ac:dyDescent="0.25" r="385" customHeight="1" ht="15.75">
      <c r="A385" s="33"/>
      <c r="B385" s="552"/>
      <c r="C385" s="553"/>
      <c r="D385" s="553"/>
      <c r="E385" s="553"/>
      <c r="F385" s="485"/>
      <c r="G385" s="33"/>
      <c r="H385" s="33"/>
      <c r="I385" s="33"/>
      <c r="J385" s="33"/>
      <c r="K385" s="33"/>
      <c r="L385" s="33"/>
      <c r="M385" s="33"/>
      <c r="N385" s="33"/>
      <c r="O385" s="33"/>
      <c r="P385" s="33"/>
      <c r="Q385" s="33"/>
      <c r="R385" s="33"/>
      <c r="S385" s="33"/>
      <c r="T385" s="33"/>
      <c r="U385" s="33"/>
      <c r="V385" s="33"/>
      <c r="W385" s="33"/>
      <c r="X385" s="33"/>
      <c r="Y385" s="33"/>
      <c r="Z385" s="33"/>
    </row>
    <row x14ac:dyDescent="0.25" r="386" customHeight="1" ht="15.75">
      <c r="A386" s="33"/>
      <c r="B386" s="552"/>
      <c r="C386" s="553"/>
      <c r="D386" s="553"/>
      <c r="E386" s="553"/>
      <c r="F386" s="485"/>
      <c r="G386" s="33"/>
      <c r="H386" s="33"/>
      <c r="I386" s="33"/>
      <c r="J386" s="33"/>
      <c r="K386" s="33"/>
      <c r="L386" s="33"/>
      <c r="M386" s="33"/>
      <c r="N386" s="33"/>
      <c r="O386" s="33"/>
      <c r="P386" s="33"/>
      <c r="Q386" s="33"/>
      <c r="R386" s="33"/>
      <c r="S386" s="33"/>
      <c r="T386" s="33"/>
      <c r="U386" s="33"/>
      <c r="V386" s="33"/>
      <c r="W386" s="33"/>
      <c r="X386" s="33"/>
      <c r="Y386" s="33"/>
      <c r="Z386" s="33"/>
    </row>
    <row x14ac:dyDescent="0.25" r="387" customHeight="1" ht="15.75">
      <c r="A387" s="33"/>
      <c r="B387" s="552"/>
      <c r="C387" s="553"/>
      <c r="D387" s="553"/>
      <c r="E387" s="553"/>
      <c r="F387" s="485"/>
      <c r="G387" s="33"/>
      <c r="H387" s="33"/>
      <c r="I387" s="33"/>
      <c r="J387" s="33"/>
      <c r="K387" s="33"/>
      <c r="L387" s="33"/>
      <c r="M387" s="33"/>
      <c r="N387" s="33"/>
      <c r="O387" s="33"/>
      <c r="P387" s="33"/>
      <c r="Q387" s="33"/>
      <c r="R387" s="33"/>
      <c r="S387" s="33"/>
      <c r="T387" s="33"/>
      <c r="U387" s="33"/>
      <c r="V387" s="33"/>
      <c r="W387" s="33"/>
      <c r="X387" s="33"/>
      <c r="Y387" s="33"/>
      <c r="Z387" s="33"/>
    </row>
    <row x14ac:dyDescent="0.25" r="388" customHeight="1" ht="15.75">
      <c r="A388" s="33"/>
      <c r="B388" s="552"/>
      <c r="C388" s="553"/>
      <c r="D388" s="553"/>
      <c r="E388" s="553"/>
      <c r="F388" s="485"/>
      <c r="G388" s="33"/>
      <c r="H388" s="33"/>
      <c r="I388" s="33"/>
      <c r="J388" s="33"/>
      <c r="K388" s="33"/>
      <c r="L388" s="33"/>
      <c r="M388" s="33"/>
      <c r="N388" s="33"/>
      <c r="O388" s="33"/>
      <c r="P388" s="33"/>
      <c r="Q388" s="33"/>
      <c r="R388" s="33"/>
      <c r="S388" s="33"/>
      <c r="T388" s="33"/>
      <c r="U388" s="33"/>
      <c r="V388" s="33"/>
      <c r="W388" s="33"/>
      <c r="X388" s="33"/>
      <c r="Y388" s="33"/>
      <c r="Z388" s="33"/>
    </row>
    <row x14ac:dyDescent="0.25" r="389" customHeight="1" ht="15.75">
      <c r="A389" s="33"/>
      <c r="B389" s="552"/>
      <c r="C389" s="553"/>
      <c r="D389" s="553"/>
      <c r="E389" s="553"/>
      <c r="F389" s="485"/>
      <c r="G389" s="33"/>
      <c r="H389" s="33"/>
      <c r="I389" s="33"/>
      <c r="J389" s="33"/>
      <c r="K389" s="33"/>
      <c r="L389" s="33"/>
      <c r="M389" s="33"/>
      <c r="N389" s="33"/>
      <c r="O389" s="33"/>
      <c r="P389" s="33"/>
      <c r="Q389" s="33"/>
      <c r="R389" s="33"/>
      <c r="S389" s="33"/>
      <c r="T389" s="33"/>
      <c r="U389" s="33"/>
      <c r="V389" s="33"/>
      <c r="W389" s="33"/>
      <c r="X389" s="33"/>
      <c r="Y389" s="33"/>
      <c r="Z389" s="33"/>
    </row>
    <row x14ac:dyDescent="0.25" r="390" customHeight="1" ht="15.75">
      <c r="A390" s="33"/>
      <c r="B390" s="552"/>
      <c r="C390" s="553"/>
      <c r="D390" s="553"/>
      <c r="E390" s="553"/>
      <c r="F390" s="485"/>
      <c r="G390" s="33"/>
      <c r="H390" s="33"/>
      <c r="I390" s="33"/>
      <c r="J390" s="33"/>
      <c r="K390" s="33"/>
      <c r="L390" s="33"/>
      <c r="M390" s="33"/>
      <c r="N390" s="33"/>
      <c r="O390" s="33"/>
      <c r="P390" s="33"/>
      <c r="Q390" s="33"/>
      <c r="R390" s="33"/>
      <c r="S390" s="33"/>
      <c r="T390" s="33"/>
      <c r="U390" s="33"/>
      <c r="V390" s="33"/>
      <c r="W390" s="33"/>
      <c r="X390" s="33"/>
      <c r="Y390" s="33"/>
      <c r="Z390" s="33"/>
    </row>
    <row x14ac:dyDescent="0.25" r="391" customHeight="1" ht="15.75">
      <c r="A391" s="33"/>
      <c r="B391" s="552"/>
      <c r="C391" s="553"/>
      <c r="D391" s="553"/>
      <c r="E391" s="553"/>
      <c r="F391" s="485"/>
      <c r="G391" s="33"/>
      <c r="H391" s="33"/>
      <c r="I391" s="33"/>
      <c r="J391" s="33"/>
      <c r="K391" s="33"/>
      <c r="L391" s="33"/>
      <c r="M391" s="33"/>
      <c r="N391" s="33"/>
      <c r="O391" s="33"/>
      <c r="P391" s="33"/>
      <c r="Q391" s="33"/>
      <c r="R391" s="33"/>
      <c r="S391" s="33"/>
      <c r="T391" s="33"/>
      <c r="U391" s="33"/>
      <c r="V391" s="33"/>
      <c r="W391" s="33"/>
      <c r="X391" s="33"/>
      <c r="Y391" s="33"/>
      <c r="Z391" s="33"/>
    </row>
    <row x14ac:dyDescent="0.25" r="392" customHeight="1" ht="15.75">
      <c r="A392" s="33"/>
      <c r="B392" s="552"/>
      <c r="C392" s="553"/>
      <c r="D392" s="553"/>
      <c r="E392" s="553"/>
      <c r="F392" s="485"/>
      <c r="G392" s="33"/>
      <c r="H392" s="33"/>
      <c r="I392" s="33"/>
      <c r="J392" s="33"/>
      <c r="K392" s="33"/>
      <c r="L392" s="33"/>
      <c r="M392" s="33"/>
      <c r="N392" s="33"/>
      <c r="O392" s="33"/>
      <c r="P392" s="33"/>
      <c r="Q392" s="33"/>
      <c r="R392" s="33"/>
      <c r="S392" s="33"/>
      <c r="T392" s="33"/>
      <c r="U392" s="33"/>
      <c r="V392" s="33"/>
      <c r="W392" s="33"/>
      <c r="X392" s="33"/>
      <c r="Y392" s="33"/>
      <c r="Z392" s="33"/>
    </row>
    <row x14ac:dyDescent="0.25" r="393" customHeight="1" ht="15.75">
      <c r="A393" s="33"/>
      <c r="B393" s="552"/>
      <c r="C393" s="553"/>
      <c r="D393" s="553"/>
      <c r="E393" s="553"/>
      <c r="F393" s="485"/>
      <c r="G393" s="33"/>
      <c r="H393" s="33"/>
      <c r="I393" s="33"/>
      <c r="J393" s="33"/>
      <c r="K393" s="33"/>
      <c r="L393" s="33"/>
      <c r="M393" s="33"/>
      <c r="N393" s="33"/>
      <c r="O393" s="33"/>
      <c r="P393" s="33"/>
      <c r="Q393" s="33"/>
      <c r="R393" s="33"/>
      <c r="S393" s="33"/>
      <c r="T393" s="33"/>
      <c r="U393" s="33"/>
      <c r="V393" s="33"/>
      <c r="W393" s="33"/>
      <c r="X393" s="33"/>
      <c r="Y393" s="33"/>
      <c r="Z393" s="33"/>
    </row>
    <row x14ac:dyDescent="0.25" r="394" customHeight="1" ht="15.75">
      <c r="A394" s="33"/>
      <c r="B394" s="552"/>
      <c r="C394" s="553"/>
      <c r="D394" s="553"/>
      <c r="E394" s="553"/>
      <c r="F394" s="485"/>
      <c r="G394" s="33"/>
      <c r="H394" s="33"/>
      <c r="I394" s="33"/>
      <c r="J394" s="33"/>
      <c r="K394" s="33"/>
      <c r="L394" s="33"/>
      <c r="M394" s="33"/>
      <c r="N394" s="33"/>
      <c r="O394" s="33"/>
      <c r="P394" s="33"/>
      <c r="Q394" s="33"/>
      <c r="R394" s="33"/>
      <c r="S394" s="33"/>
      <c r="T394" s="33"/>
      <c r="U394" s="33"/>
      <c r="V394" s="33"/>
      <c r="W394" s="33"/>
      <c r="X394" s="33"/>
      <c r="Y394" s="33"/>
      <c r="Z394" s="33"/>
    </row>
    <row x14ac:dyDescent="0.25" r="395" customHeight="1" ht="15.75">
      <c r="A395" s="33"/>
      <c r="B395" s="552"/>
      <c r="C395" s="553"/>
      <c r="D395" s="553"/>
      <c r="E395" s="553"/>
      <c r="F395" s="485"/>
      <c r="G395" s="33"/>
      <c r="H395" s="33"/>
      <c r="I395" s="33"/>
      <c r="J395" s="33"/>
      <c r="K395" s="33"/>
      <c r="L395" s="33"/>
      <c r="M395" s="33"/>
      <c r="N395" s="33"/>
      <c r="O395" s="33"/>
      <c r="P395" s="33"/>
      <c r="Q395" s="33"/>
      <c r="R395" s="33"/>
      <c r="S395" s="33"/>
      <c r="T395" s="33"/>
      <c r="U395" s="33"/>
      <c r="V395" s="33"/>
      <c r="W395" s="33"/>
      <c r="X395" s="33"/>
      <c r="Y395" s="33"/>
      <c r="Z395" s="33"/>
    </row>
    <row x14ac:dyDescent="0.25" r="396" customHeight="1" ht="15.75">
      <c r="A396" s="33"/>
      <c r="B396" s="552"/>
      <c r="C396" s="553"/>
      <c r="D396" s="553"/>
      <c r="E396" s="553"/>
      <c r="F396" s="485"/>
      <c r="G396" s="33"/>
      <c r="H396" s="33"/>
      <c r="I396" s="33"/>
      <c r="J396" s="33"/>
      <c r="K396" s="33"/>
      <c r="L396" s="33"/>
      <c r="M396" s="33"/>
      <c r="N396" s="33"/>
      <c r="O396" s="33"/>
      <c r="P396" s="33"/>
      <c r="Q396" s="33"/>
      <c r="R396" s="33"/>
      <c r="S396" s="33"/>
      <c r="T396" s="33"/>
      <c r="U396" s="33"/>
      <c r="V396" s="33"/>
      <c r="W396" s="33"/>
      <c r="X396" s="33"/>
      <c r="Y396" s="33"/>
      <c r="Z396" s="33"/>
    </row>
    <row x14ac:dyDescent="0.25" r="397" customHeight="1" ht="15.75">
      <c r="A397" s="33"/>
      <c r="B397" s="552"/>
      <c r="C397" s="553"/>
      <c r="D397" s="553"/>
      <c r="E397" s="553"/>
      <c r="F397" s="485"/>
      <c r="G397" s="33"/>
      <c r="H397" s="33"/>
      <c r="I397" s="33"/>
      <c r="J397" s="33"/>
      <c r="K397" s="33"/>
      <c r="L397" s="33"/>
      <c r="M397" s="33"/>
      <c r="N397" s="33"/>
      <c r="O397" s="33"/>
      <c r="P397" s="33"/>
      <c r="Q397" s="33"/>
      <c r="R397" s="33"/>
      <c r="S397" s="33"/>
      <c r="T397" s="33"/>
      <c r="U397" s="33"/>
      <c r="V397" s="33"/>
      <c r="W397" s="33"/>
      <c r="X397" s="33"/>
      <c r="Y397" s="33"/>
      <c r="Z397" s="33"/>
    </row>
    <row x14ac:dyDescent="0.25" r="398" customHeight="1" ht="15.75">
      <c r="A398" s="33"/>
      <c r="B398" s="552"/>
      <c r="C398" s="553"/>
      <c r="D398" s="553"/>
      <c r="E398" s="553"/>
      <c r="F398" s="485"/>
      <c r="G398" s="33"/>
      <c r="H398" s="33"/>
      <c r="I398" s="33"/>
      <c r="J398" s="33"/>
      <c r="K398" s="33"/>
      <c r="L398" s="33"/>
      <c r="M398" s="33"/>
      <c r="N398" s="33"/>
      <c r="O398" s="33"/>
      <c r="P398" s="33"/>
      <c r="Q398" s="33"/>
      <c r="R398" s="33"/>
      <c r="S398" s="33"/>
      <c r="T398" s="33"/>
      <c r="U398" s="33"/>
      <c r="V398" s="33"/>
      <c r="W398" s="33"/>
      <c r="X398" s="33"/>
      <c r="Y398" s="33"/>
      <c r="Z398" s="33"/>
    </row>
    <row x14ac:dyDescent="0.25" r="399" customHeight="1" ht="15.75">
      <c r="A399" s="33"/>
      <c r="B399" s="552"/>
      <c r="C399" s="553"/>
      <c r="D399" s="553"/>
      <c r="E399" s="553"/>
      <c r="F399" s="485"/>
      <c r="G399" s="33"/>
      <c r="H399" s="33"/>
      <c r="I399" s="33"/>
      <c r="J399" s="33"/>
      <c r="K399" s="33"/>
      <c r="L399" s="33"/>
      <c r="M399" s="33"/>
      <c r="N399" s="33"/>
      <c r="O399" s="33"/>
      <c r="P399" s="33"/>
      <c r="Q399" s="33"/>
      <c r="R399" s="33"/>
      <c r="S399" s="33"/>
      <c r="T399" s="33"/>
      <c r="U399" s="33"/>
      <c r="V399" s="33"/>
      <c r="W399" s="33"/>
      <c r="X399" s="33"/>
      <c r="Y399" s="33"/>
      <c r="Z399" s="33"/>
    </row>
    <row x14ac:dyDescent="0.25" r="400" customHeight="1" ht="15.75">
      <c r="A400" s="33"/>
      <c r="B400" s="552"/>
      <c r="C400" s="553"/>
      <c r="D400" s="553"/>
      <c r="E400" s="553"/>
      <c r="F400" s="485"/>
      <c r="G400" s="33"/>
      <c r="H400" s="33"/>
      <c r="I400" s="33"/>
      <c r="J400" s="33"/>
      <c r="K400" s="33"/>
      <c r="L400" s="33"/>
      <c r="M400" s="33"/>
      <c r="N400" s="33"/>
      <c r="O400" s="33"/>
      <c r="P400" s="33"/>
      <c r="Q400" s="33"/>
      <c r="R400" s="33"/>
      <c r="S400" s="33"/>
      <c r="T400" s="33"/>
      <c r="U400" s="33"/>
      <c r="V400" s="33"/>
      <c r="W400" s="33"/>
      <c r="X400" s="33"/>
      <c r="Y400" s="33"/>
      <c r="Z400" s="33"/>
    </row>
    <row x14ac:dyDescent="0.25" r="401" customHeight="1" ht="15.75">
      <c r="A401" s="33"/>
      <c r="B401" s="552"/>
      <c r="C401" s="553"/>
      <c r="D401" s="553"/>
      <c r="E401" s="553"/>
      <c r="F401" s="485"/>
      <c r="G401" s="33"/>
      <c r="H401" s="33"/>
      <c r="I401" s="33"/>
      <c r="J401" s="33"/>
      <c r="K401" s="33"/>
      <c r="L401" s="33"/>
      <c r="M401" s="33"/>
      <c r="N401" s="33"/>
      <c r="O401" s="33"/>
      <c r="P401" s="33"/>
      <c r="Q401" s="33"/>
      <c r="R401" s="33"/>
      <c r="S401" s="33"/>
      <c r="T401" s="33"/>
      <c r="U401" s="33"/>
      <c r="V401" s="33"/>
      <c r="W401" s="33"/>
      <c r="X401" s="33"/>
      <c r="Y401" s="33"/>
      <c r="Z401" s="33"/>
    </row>
    <row x14ac:dyDescent="0.25" r="402" customHeight="1" ht="15.75">
      <c r="A402" s="33"/>
      <c r="B402" s="552"/>
      <c r="C402" s="553"/>
      <c r="D402" s="553"/>
      <c r="E402" s="553"/>
      <c r="F402" s="485"/>
      <c r="G402" s="33"/>
      <c r="H402" s="33"/>
      <c r="I402" s="33"/>
      <c r="J402" s="33"/>
      <c r="K402" s="33"/>
      <c r="L402" s="33"/>
      <c r="M402" s="33"/>
      <c r="N402" s="33"/>
      <c r="O402" s="33"/>
      <c r="P402" s="33"/>
      <c r="Q402" s="33"/>
      <c r="R402" s="33"/>
      <c r="S402" s="33"/>
      <c r="T402" s="33"/>
      <c r="U402" s="33"/>
      <c r="V402" s="33"/>
      <c r="W402" s="33"/>
      <c r="X402" s="33"/>
      <c r="Y402" s="33"/>
      <c r="Z402" s="33"/>
    </row>
    <row x14ac:dyDescent="0.25" r="403" customHeight="1" ht="15.75">
      <c r="A403" s="33"/>
      <c r="B403" s="552"/>
      <c r="C403" s="553"/>
      <c r="D403" s="553"/>
      <c r="E403" s="553"/>
      <c r="F403" s="485"/>
      <c r="G403" s="33"/>
      <c r="H403" s="33"/>
      <c r="I403" s="33"/>
      <c r="J403" s="33"/>
      <c r="K403" s="33"/>
      <c r="L403" s="33"/>
      <c r="M403" s="33"/>
      <c r="N403" s="33"/>
      <c r="O403" s="33"/>
      <c r="P403" s="33"/>
      <c r="Q403" s="33"/>
      <c r="R403" s="33"/>
      <c r="S403" s="33"/>
      <c r="T403" s="33"/>
      <c r="U403" s="33"/>
      <c r="V403" s="33"/>
      <c r="W403" s="33"/>
      <c r="X403" s="33"/>
      <c r="Y403" s="33"/>
      <c r="Z403" s="33"/>
    </row>
    <row x14ac:dyDescent="0.25" r="404" customHeight="1" ht="15.75">
      <c r="A404" s="33"/>
      <c r="B404" s="552"/>
      <c r="C404" s="553"/>
      <c r="D404" s="553"/>
      <c r="E404" s="553"/>
      <c r="F404" s="485"/>
      <c r="G404" s="33"/>
      <c r="H404" s="33"/>
      <c r="I404" s="33"/>
      <c r="J404" s="33"/>
      <c r="K404" s="33"/>
      <c r="L404" s="33"/>
      <c r="M404" s="33"/>
      <c r="N404" s="33"/>
      <c r="O404" s="33"/>
      <c r="P404" s="33"/>
      <c r="Q404" s="33"/>
      <c r="R404" s="33"/>
      <c r="S404" s="33"/>
      <c r="T404" s="33"/>
      <c r="U404" s="33"/>
      <c r="V404" s="33"/>
      <c r="W404" s="33"/>
      <c r="X404" s="33"/>
      <c r="Y404" s="33"/>
      <c r="Z404" s="33"/>
    </row>
    <row x14ac:dyDescent="0.25" r="405" customHeight="1" ht="15.75">
      <c r="A405" s="33"/>
      <c r="B405" s="552"/>
      <c r="C405" s="553"/>
      <c r="D405" s="553"/>
      <c r="E405" s="553"/>
      <c r="F405" s="485"/>
      <c r="G405" s="33"/>
      <c r="H405" s="33"/>
      <c r="I405" s="33"/>
      <c r="J405" s="33"/>
      <c r="K405" s="33"/>
      <c r="L405" s="33"/>
      <c r="M405" s="33"/>
      <c r="N405" s="33"/>
      <c r="O405" s="33"/>
      <c r="P405" s="33"/>
      <c r="Q405" s="33"/>
      <c r="R405" s="33"/>
      <c r="S405" s="33"/>
      <c r="T405" s="33"/>
      <c r="U405" s="33"/>
      <c r="V405" s="33"/>
      <c r="W405" s="33"/>
      <c r="X405" s="33"/>
      <c r="Y405" s="33"/>
      <c r="Z405" s="33"/>
    </row>
    <row x14ac:dyDescent="0.25" r="406" customHeight="1" ht="15.75">
      <c r="A406" s="33"/>
      <c r="B406" s="552"/>
      <c r="C406" s="553"/>
      <c r="D406" s="553"/>
      <c r="E406" s="553"/>
      <c r="F406" s="485"/>
      <c r="G406" s="33"/>
      <c r="H406" s="33"/>
      <c r="I406" s="33"/>
      <c r="J406" s="33"/>
      <c r="K406" s="33"/>
      <c r="L406" s="33"/>
      <c r="M406" s="33"/>
      <c r="N406" s="33"/>
      <c r="O406" s="33"/>
      <c r="P406" s="33"/>
      <c r="Q406" s="33"/>
      <c r="R406" s="33"/>
      <c r="S406" s="33"/>
      <c r="T406" s="33"/>
      <c r="U406" s="33"/>
      <c r="V406" s="33"/>
      <c r="W406" s="33"/>
      <c r="X406" s="33"/>
      <c r="Y406" s="33"/>
      <c r="Z406" s="33"/>
    </row>
    <row x14ac:dyDescent="0.25" r="407" customHeight="1" ht="15.75">
      <c r="A407" s="33"/>
      <c r="B407" s="552"/>
      <c r="C407" s="553"/>
      <c r="D407" s="553"/>
      <c r="E407" s="553"/>
      <c r="F407" s="485"/>
      <c r="G407" s="33"/>
      <c r="H407" s="33"/>
      <c r="I407" s="33"/>
      <c r="J407" s="33"/>
      <c r="K407" s="33"/>
      <c r="L407" s="33"/>
      <c r="M407" s="33"/>
      <c r="N407" s="33"/>
      <c r="O407" s="33"/>
      <c r="P407" s="33"/>
      <c r="Q407" s="33"/>
      <c r="R407" s="33"/>
      <c r="S407" s="33"/>
      <c r="T407" s="33"/>
      <c r="U407" s="33"/>
      <c r="V407" s="33"/>
      <c r="W407" s="33"/>
      <c r="X407" s="33"/>
      <c r="Y407" s="33"/>
      <c r="Z407" s="33"/>
    </row>
    <row x14ac:dyDescent="0.25" r="408" customHeight="1" ht="15.75">
      <c r="A408" s="33"/>
      <c r="B408" s="552"/>
      <c r="C408" s="553"/>
      <c r="D408" s="553"/>
      <c r="E408" s="553"/>
      <c r="F408" s="485"/>
      <c r="G408" s="33"/>
      <c r="H408" s="33"/>
      <c r="I408" s="33"/>
      <c r="J408" s="33"/>
      <c r="K408" s="33"/>
      <c r="L408" s="33"/>
      <c r="M408" s="33"/>
      <c r="N408" s="33"/>
      <c r="O408" s="33"/>
      <c r="P408" s="33"/>
      <c r="Q408" s="33"/>
      <c r="R408" s="33"/>
      <c r="S408" s="33"/>
      <c r="T408" s="33"/>
      <c r="U408" s="33"/>
      <c r="V408" s="33"/>
      <c r="W408" s="33"/>
      <c r="X408" s="33"/>
      <c r="Y408" s="33"/>
      <c r="Z408" s="33"/>
    </row>
    <row x14ac:dyDescent="0.25" r="409" customHeight="1" ht="15.75">
      <c r="A409" s="33"/>
      <c r="B409" s="552"/>
      <c r="C409" s="553"/>
      <c r="D409" s="553"/>
      <c r="E409" s="553"/>
      <c r="F409" s="485"/>
      <c r="G409" s="33"/>
      <c r="H409" s="33"/>
      <c r="I409" s="33"/>
      <c r="J409" s="33"/>
      <c r="K409" s="33"/>
      <c r="L409" s="33"/>
      <c r="M409" s="33"/>
      <c r="N409" s="33"/>
      <c r="O409" s="33"/>
      <c r="P409" s="33"/>
      <c r="Q409" s="33"/>
      <c r="R409" s="33"/>
      <c r="S409" s="33"/>
      <c r="T409" s="33"/>
      <c r="U409" s="33"/>
      <c r="V409" s="33"/>
      <c r="W409" s="33"/>
      <c r="X409" s="33"/>
      <c r="Y409" s="33"/>
      <c r="Z409" s="33"/>
    </row>
    <row x14ac:dyDescent="0.25" r="410" customHeight="1" ht="15.75">
      <c r="A410" s="33"/>
      <c r="B410" s="552"/>
      <c r="C410" s="553"/>
      <c r="D410" s="553"/>
      <c r="E410" s="553"/>
      <c r="F410" s="485"/>
      <c r="G410" s="33"/>
      <c r="H410" s="33"/>
      <c r="I410" s="33"/>
      <c r="J410" s="33"/>
      <c r="K410" s="33"/>
      <c r="L410" s="33"/>
      <c r="M410" s="33"/>
      <c r="N410" s="33"/>
      <c r="O410" s="33"/>
      <c r="P410" s="33"/>
      <c r="Q410" s="33"/>
      <c r="R410" s="33"/>
      <c r="S410" s="33"/>
      <c r="T410" s="33"/>
      <c r="U410" s="33"/>
      <c r="V410" s="33"/>
      <c r="W410" s="33"/>
      <c r="X410" s="33"/>
      <c r="Y410" s="33"/>
      <c r="Z410" s="33"/>
    </row>
    <row x14ac:dyDescent="0.25" r="411" customHeight="1" ht="15.75">
      <c r="A411" s="33"/>
      <c r="B411" s="552"/>
      <c r="C411" s="553"/>
      <c r="D411" s="553"/>
      <c r="E411" s="553"/>
      <c r="F411" s="485"/>
      <c r="G411" s="33"/>
      <c r="H411" s="33"/>
      <c r="I411" s="33"/>
      <c r="J411" s="33"/>
      <c r="K411" s="33"/>
      <c r="L411" s="33"/>
      <c r="M411" s="33"/>
      <c r="N411" s="33"/>
      <c r="O411" s="33"/>
      <c r="P411" s="33"/>
      <c r="Q411" s="33"/>
      <c r="R411" s="33"/>
      <c r="S411" s="33"/>
      <c r="T411" s="33"/>
      <c r="U411" s="33"/>
      <c r="V411" s="33"/>
      <c r="W411" s="33"/>
      <c r="X411" s="33"/>
      <c r="Y411" s="33"/>
      <c r="Z411" s="33"/>
    </row>
    <row x14ac:dyDescent="0.25" r="412" customHeight="1" ht="15.75">
      <c r="A412" s="33"/>
      <c r="B412" s="552"/>
      <c r="C412" s="553"/>
      <c r="D412" s="553"/>
      <c r="E412" s="553"/>
      <c r="F412" s="485"/>
      <c r="G412" s="33"/>
      <c r="H412" s="33"/>
      <c r="I412" s="33"/>
      <c r="J412" s="33"/>
      <c r="K412" s="33"/>
      <c r="L412" s="33"/>
      <c r="M412" s="33"/>
      <c r="N412" s="33"/>
      <c r="O412" s="33"/>
      <c r="P412" s="33"/>
      <c r="Q412" s="33"/>
      <c r="R412" s="33"/>
      <c r="S412" s="33"/>
      <c r="T412" s="33"/>
      <c r="U412" s="33"/>
      <c r="V412" s="33"/>
      <c r="W412" s="33"/>
      <c r="X412" s="33"/>
      <c r="Y412" s="33"/>
      <c r="Z412" s="33"/>
    </row>
    <row x14ac:dyDescent="0.25" r="413" customHeight="1" ht="15.75">
      <c r="A413" s="33"/>
      <c r="B413" s="552"/>
      <c r="C413" s="553"/>
      <c r="D413" s="553"/>
      <c r="E413" s="553"/>
      <c r="F413" s="485"/>
      <c r="G413" s="33"/>
      <c r="H413" s="33"/>
      <c r="I413" s="33"/>
      <c r="J413" s="33"/>
      <c r="K413" s="33"/>
      <c r="L413" s="33"/>
      <c r="M413" s="33"/>
      <c r="N413" s="33"/>
      <c r="O413" s="33"/>
      <c r="P413" s="33"/>
      <c r="Q413" s="33"/>
      <c r="R413" s="33"/>
      <c r="S413" s="33"/>
      <c r="T413" s="33"/>
      <c r="U413" s="33"/>
      <c r="V413" s="33"/>
      <c r="W413" s="33"/>
      <c r="X413" s="33"/>
      <c r="Y413" s="33"/>
      <c r="Z413" s="33"/>
    </row>
    <row x14ac:dyDescent="0.25" r="414" customHeight="1" ht="15.75">
      <c r="A414" s="33"/>
      <c r="B414" s="552"/>
      <c r="C414" s="553"/>
      <c r="D414" s="553"/>
      <c r="E414" s="553"/>
      <c r="F414" s="485"/>
      <c r="G414" s="33"/>
      <c r="H414" s="33"/>
      <c r="I414" s="33"/>
      <c r="J414" s="33"/>
      <c r="K414" s="33"/>
      <c r="L414" s="33"/>
      <c r="M414" s="33"/>
      <c r="N414" s="33"/>
      <c r="O414" s="33"/>
      <c r="P414" s="33"/>
      <c r="Q414" s="33"/>
      <c r="R414" s="33"/>
      <c r="S414" s="33"/>
      <c r="T414" s="33"/>
      <c r="U414" s="33"/>
      <c r="V414" s="33"/>
      <c r="W414" s="33"/>
      <c r="X414" s="33"/>
      <c r="Y414" s="33"/>
      <c r="Z414" s="33"/>
    </row>
    <row x14ac:dyDescent="0.25" r="415" customHeight="1" ht="15.75">
      <c r="A415" s="33"/>
      <c r="B415" s="552"/>
      <c r="C415" s="553"/>
      <c r="D415" s="553"/>
      <c r="E415" s="553"/>
      <c r="F415" s="485"/>
      <c r="G415" s="33"/>
      <c r="H415" s="33"/>
      <c r="I415" s="33"/>
      <c r="J415" s="33"/>
      <c r="K415" s="33"/>
      <c r="L415" s="33"/>
      <c r="M415" s="33"/>
      <c r="N415" s="33"/>
      <c r="O415" s="33"/>
      <c r="P415" s="33"/>
      <c r="Q415" s="33"/>
      <c r="R415" s="33"/>
      <c r="S415" s="33"/>
      <c r="T415" s="33"/>
      <c r="U415" s="33"/>
      <c r="V415" s="33"/>
      <c r="W415" s="33"/>
      <c r="X415" s="33"/>
      <c r="Y415" s="33"/>
      <c r="Z415" s="33"/>
    </row>
    <row x14ac:dyDescent="0.25" r="416" customHeight="1" ht="15.75">
      <c r="A416" s="33"/>
      <c r="B416" s="552"/>
      <c r="C416" s="553"/>
      <c r="D416" s="553"/>
      <c r="E416" s="553"/>
      <c r="F416" s="485"/>
      <c r="G416" s="33"/>
      <c r="H416" s="33"/>
      <c r="I416" s="33"/>
      <c r="J416" s="33"/>
      <c r="K416" s="33"/>
      <c r="L416" s="33"/>
      <c r="M416" s="33"/>
      <c r="N416" s="33"/>
      <c r="O416" s="33"/>
      <c r="P416" s="33"/>
      <c r="Q416" s="33"/>
      <c r="R416" s="33"/>
      <c r="S416" s="33"/>
      <c r="T416" s="33"/>
      <c r="U416" s="33"/>
      <c r="V416" s="33"/>
      <c r="W416" s="33"/>
      <c r="X416" s="33"/>
      <c r="Y416" s="33"/>
      <c r="Z416" s="33"/>
    </row>
    <row x14ac:dyDescent="0.25" r="417" customHeight="1" ht="15.75">
      <c r="A417" s="33"/>
      <c r="B417" s="552"/>
      <c r="C417" s="553"/>
      <c r="D417" s="553"/>
      <c r="E417" s="553"/>
      <c r="F417" s="485"/>
      <c r="G417" s="33"/>
      <c r="H417" s="33"/>
      <c r="I417" s="33"/>
      <c r="J417" s="33"/>
      <c r="K417" s="33"/>
      <c r="L417" s="33"/>
      <c r="M417" s="33"/>
      <c r="N417" s="33"/>
      <c r="O417" s="33"/>
      <c r="P417" s="33"/>
      <c r="Q417" s="33"/>
      <c r="R417" s="33"/>
      <c r="S417" s="33"/>
      <c r="T417" s="33"/>
      <c r="U417" s="33"/>
      <c r="V417" s="33"/>
      <c r="W417" s="33"/>
      <c r="X417" s="33"/>
      <c r="Y417" s="33"/>
      <c r="Z417" s="33"/>
    </row>
    <row x14ac:dyDescent="0.25" r="418" customHeight="1" ht="15.75">
      <c r="A418" s="33"/>
      <c r="B418" s="552"/>
      <c r="C418" s="553"/>
      <c r="D418" s="553"/>
      <c r="E418" s="553"/>
      <c r="F418" s="485"/>
      <c r="G418" s="33"/>
      <c r="H418" s="33"/>
      <c r="I418" s="33"/>
      <c r="J418" s="33"/>
      <c r="K418" s="33"/>
      <c r="L418" s="33"/>
      <c r="M418" s="33"/>
      <c r="N418" s="33"/>
      <c r="O418" s="33"/>
      <c r="P418" s="33"/>
      <c r="Q418" s="33"/>
      <c r="R418" s="33"/>
      <c r="S418" s="33"/>
      <c r="T418" s="33"/>
      <c r="U418" s="33"/>
      <c r="V418" s="33"/>
      <c r="W418" s="33"/>
      <c r="X418" s="33"/>
      <c r="Y418" s="33"/>
      <c r="Z418" s="33"/>
    </row>
    <row x14ac:dyDescent="0.25" r="419" customHeight="1" ht="15.75">
      <c r="A419" s="33"/>
      <c r="B419" s="552"/>
      <c r="C419" s="553"/>
      <c r="D419" s="553"/>
      <c r="E419" s="553"/>
      <c r="F419" s="485"/>
      <c r="G419" s="33"/>
      <c r="H419" s="33"/>
      <c r="I419" s="33"/>
      <c r="J419" s="33"/>
      <c r="K419" s="33"/>
      <c r="L419" s="33"/>
      <c r="M419" s="33"/>
      <c r="N419" s="33"/>
      <c r="O419" s="33"/>
      <c r="P419" s="33"/>
      <c r="Q419" s="33"/>
      <c r="R419" s="33"/>
      <c r="S419" s="33"/>
      <c r="T419" s="33"/>
      <c r="U419" s="33"/>
      <c r="V419" s="33"/>
      <c r="W419" s="33"/>
      <c r="X419" s="33"/>
      <c r="Y419" s="33"/>
      <c r="Z419" s="33"/>
    </row>
    <row x14ac:dyDescent="0.25" r="420" customHeight="1" ht="15.75">
      <c r="A420" s="33"/>
      <c r="B420" s="552"/>
      <c r="C420" s="553"/>
      <c r="D420" s="553"/>
      <c r="E420" s="553"/>
      <c r="F420" s="485"/>
      <c r="G420" s="33"/>
      <c r="H420" s="33"/>
      <c r="I420" s="33"/>
      <c r="J420" s="33"/>
      <c r="K420" s="33"/>
      <c r="L420" s="33"/>
      <c r="M420" s="33"/>
      <c r="N420" s="33"/>
      <c r="O420" s="33"/>
      <c r="P420" s="33"/>
      <c r="Q420" s="33"/>
      <c r="R420" s="33"/>
      <c r="S420" s="33"/>
      <c r="T420" s="33"/>
      <c r="U420" s="33"/>
      <c r="V420" s="33"/>
      <c r="W420" s="33"/>
      <c r="X420" s="33"/>
      <c r="Y420" s="33"/>
      <c r="Z420" s="33"/>
    </row>
    <row x14ac:dyDescent="0.25" r="421" customHeight="1" ht="15.75">
      <c r="A421" s="33"/>
      <c r="B421" s="552"/>
      <c r="C421" s="553"/>
      <c r="D421" s="553"/>
      <c r="E421" s="553"/>
      <c r="F421" s="485"/>
      <c r="G421" s="33"/>
      <c r="H421" s="33"/>
      <c r="I421" s="33"/>
      <c r="J421" s="33"/>
      <c r="K421" s="33"/>
      <c r="L421" s="33"/>
      <c r="M421" s="33"/>
      <c r="N421" s="33"/>
      <c r="O421" s="33"/>
      <c r="P421" s="33"/>
      <c r="Q421" s="33"/>
      <c r="R421" s="33"/>
      <c r="S421" s="33"/>
      <c r="T421" s="33"/>
      <c r="U421" s="33"/>
      <c r="V421" s="33"/>
      <c r="W421" s="33"/>
      <c r="X421" s="33"/>
      <c r="Y421" s="33"/>
      <c r="Z421" s="33"/>
    </row>
    <row x14ac:dyDescent="0.25" r="422" customHeight="1" ht="15.75">
      <c r="A422" s="33"/>
      <c r="B422" s="552"/>
      <c r="C422" s="553"/>
      <c r="D422" s="553"/>
      <c r="E422" s="553"/>
      <c r="F422" s="485"/>
      <c r="G422" s="33"/>
      <c r="H422" s="33"/>
      <c r="I422" s="33"/>
      <c r="J422" s="33"/>
      <c r="K422" s="33"/>
      <c r="L422" s="33"/>
      <c r="M422" s="33"/>
      <c r="N422" s="33"/>
      <c r="O422" s="33"/>
      <c r="P422" s="33"/>
      <c r="Q422" s="33"/>
      <c r="R422" s="33"/>
      <c r="S422" s="33"/>
      <c r="T422" s="33"/>
      <c r="U422" s="33"/>
      <c r="V422" s="33"/>
      <c r="W422" s="33"/>
      <c r="X422" s="33"/>
      <c r="Y422" s="33"/>
      <c r="Z422" s="33"/>
    </row>
    <row x14ac:dyDescent="0.25" r="423" customHeight="1" ht="15.75">
      <c r="A423" s="33"/>
      <c r="B423" s="552"/>
      <c r="C423" s="553"/>
      <c r="D423" s="553"/>
      <c r="E423" s="553"/>
      <c r="F423" s="485"/>
      <c r="G423" s="33"/>
      <c r="H423" s="33"/>
      <c r="I423" s="33"/>
      <c r="J423" s="33"/>
      <c r="K423" s="33"/>
      <c r="L423" s="33"/>
      <c r="M423" s="33"/>
      <c r="N423" s="33"/>
      <c r="O423" s="33"/>
      <c r="P423" s="33"/>
      <c r="Q423" s="33"/>
      <c r="R423" s="33"/>
      <c r="S423" s="33"/>
      <c r="T423" s="33"/>
      <c r="U423" s="33"/>
      <c r="V423" s="33"/>
      <c r="W423" s="33"/>
      <c r="X423" s="33"/>
      <c r="Y423" s="33"/>
      <c r="Z423" s="33"/>
    </row>
    <row x14ac:dyDescent="0.25" r="424" customHeight="1" ht="15.75">
      <c r="A424" s="33"/>
      <c r="B424" s="552"/>
      <c r="C424" s="553"/>
      <c r="D424" s="553"/>
      <c r="E424" s="553"/>
      <c r="F424" s="485"/>
      <c r="G424" s="33"/>
      <c r="H424" s="33"/>
      <c r="I424" s="33"/>
      <c r="J424" s="33"/>
      <c r="K424" s="33"/>
      <c r="L424" s="33"/>
      <c r="M424" s="33"/>
      <c r="N424" s="33"/>
      <c r="O424" s="33"/>
      <c r="P424" s="33"/>
      <c r="Q424" s="33"/>
      <c r="R424" s="33"/>
      <c r="S424" s="33"/>
      <c r="T424" s="33"/>
      <c r="U424" s="33"/>
      <c r="V424" s="33"/>
      <c r="W424" s="33"/>
      <c r="X424" s="33"/>
      <c r="Y424" s="33"/>
      <c r="Z424" s="33"/>
    </row>
    <row x14ac:dyDescent="0.25" r="425" customHeight="1" ht="15.75">
      <c r="A425" s="33"/>
      <c r="B425" s="552"/>
      <c r="C425" s="553"/>
      <c r="D425" s="553"/>
      <c r="E425" s="553"/>
      <c r="F425" s="485"/>
      <c r="G425" s="33"/>
      <c r="H425" s="33"/>
      <c r="I425" s="33"/>
      <c r="J425" s="33"/>
      <c r="K425" s="33"/>
      <c r="L425" s="33"/>
      <c r="M425" s="33"/>
      <c r="N425" s="33"/>
      <c r="O425" s="33"/>
      <c r="P425" s="33"/>
      <c r="Q425" s="33"/>
      <c r="R425" s="33"/>
      <c r="S425" s="33"/>
      <c r="T425" s="33"/>
      <c r="U425" s="33"/>
      <c r="V425" s="33"/>
      <c r="W425" s="33"/>
      <c r="X425" s="33"/>
      <c r="Y425" s="33"/>
      <c r="Z425" s="33"/>
    </row>
    <row x14ac:dyDescent="0.25" r="426" customHeight="1" ht="15.75">
      <c r="A426" s="33"/>
      <c r="B426" s="552"/>
      <c r="C426" s="553"/>
      <c r="D426" s="553"/>
      <c r="E426" s="553"/>
      <c r="F426" s="485"/>
      <c r="G426" s="33"/>
      <c r="H426" s="33"/>
      <c r="I426" s="33"/>
      <c r="J426" s="33"/>
      <c r="K426" s="33"/>
      <c r="L426" s="33"/>
      <c r="M426" s="33"/>
      <c r="N426" s="33"/>
      <c r="O426" s="33"/>
      <c r="P426" s="33"/>
      <c r="Q426" s="33"/>
      <c r="R426" s="33"/>
      <c r="S426" s="33"/>
      <c r="T426" s="33"/>
      <c r="U426" s="33"/>
      <c r="V426" s="33"/>
      <c r="W426" s="33"/>
      <c r="X426" s="33"/>
      <c r="Y426" s="33"/>
      <c r="Z426" s="33"/>
    </row>
    <row x14ac:dyDescent="0.25" r="427" customHeight="1" ht="15.75">
      <c r="A427" s="33"/>
      <c r="B427" s="552"/>
      <c r="C427" s="553"/>
      <c r="D427" s="553"/>
      <c r="E427" s="553"/>
      <c r="F427" s="485"/>
      <c r="G427" s="33"/>
      <c r="H427" s="33"/>
      <c r="I427" s="33"/>
      <c r="J427" s="33"/>
      <c r="K427" s="33"/>
      <c r="L427" s="33"/>
      <c r="M427" s="33"/>
      <c r="N427" s="33"/>
      <c r="O427" s="33"/>
      <c r="P427" s="33"/>
      <c r="Q427" s="33"/>
      <c r="R427" s="33"/>
      <c r="S427" s="33"/>
      <c r="T427" s="33"/>
      <c r="U427" s="33"/>
      <c r="V427" s="33"/>
      <c r="W427" s="33"/>
      <c r="X427" s="33"/>
      <c r="Y427" s="33"/>
      <c r="Z427" s="33"/>
    </row>
    <row x14ac:dyDescent="0.25" r="428" customHeight="1" ht="15.75">
      <c r="A428" s="33"/>
      <c r="B428" s="552"/>
      <c r="C428" s="553"/>
      <c r="D428" s="553"/>
      <c r="E428" s="553"/>
      <c r="F428" s="485"/>
      <c r="G428" s="33"/>
      <c r="H428" s="33"/>
      <c r="I428" s="33"/>
      <c r="J428" s="33"/>
      <c r="K428" s="33"/>
      <c r="L428" s="33"/>
      <c r="M428" s="33"/>
      <c r="N428" s="33"/>
      <c r="O428" s="33"/>
      <c r="P428" s="33"/>
      <c r="Q428" s="33"/>
      <c r="R428" s="33"/>
      <c r="S428" s="33"/>
      <c r="T428" s="33"/>
      <c r="U428" s="33"/>
      <c r="V428" s="33"/>
      <c r="W428" s="33"/>
      <c r="X428" s="33"/>
      <c r="Y428" s="33"/>
      <c r="Z428" s="33"/>
    </row>
    <row x14ac:dyDescent="0.25" r="429" customHeight="1" ht="15.75">
      <c r="A429" s="33"/>
      <c r="B429" s="552"/>
      <c r="C429" s="553"/>
      <c r="D429" s="553"/>
      <c r="E429" s="553"/>
      <c r="F429" s="485"/>
      <c r="G429" s="33"/>
      <c r="H429" s="33"/>
      <c r="I429" s="33"/>
      <c r="J429" s="33"/>
      <c r="K429" s="33"/>
      <c r="L429" s="33"/>
      <c r="M429" s="33"/>
      <c r="N429" s="33"/>
      <c r="O429" s="33"/>
      <c r="P429" s="33"/>
      <c r="Q429" s="33"/>
      <c r="R429" s="33"/>
      <c r="S429" s="33"/>
      <c r="T429" s="33"/>
      <c r="U429" s="33"/>
      <c r="V429" s="33"/>
      <c r="W429" s="33"/>
      <c r="X429" s="33"/>
      <c r="Y429" s="33"/>
      <c r="Z429" s="33"/>
    </row>
    <row x14ac:dyDescent="0.25" r="430" customHeight="1" ht="15.75">
      <c r="A430" s="33"/>
      <c r="B430" s="552"/>
      <c r="C430" s="553"/>
      <c r="D430" s="553"/>
      <c r="E430" s="553"/>
      <c r="F430" s="485"/>
      <c r="G430" s="33"/>
      <c r="H430" s="33"/>
      <c r="I430" s="33"/>
      <c r="J430" s="33"/>
      <c r="K430" s="33"/>
      <c r="L430" s="33"/>
      <c r="M430" s="33"/>
      <c r="N430" s="33"/>
      <c r="O430" s="33"/>
      <c r="P430" s="33"/>
      <c r="Q430" s="33"/>
      <c r="R430" s="33"/>
      <c r="S430" s="33"/>
      <c r="T430" s="33"/>
      <c r="U430" s="33"/>
      <c r="V430" s="33"/>
      <c r="W430" s="33"/>
      <c r="X430" s="33"/>
      <c r="Y430" s="33"/>
      <c r="Z430" s="33"/>
    </row>
    <row x14ac:dyDescent="0.25" r="431" customHeight="1" ht="15.75">
      <c r="A431" s="33"/>
      <c r="B431" s="552"/>
      <c r="C431" s="553"/>
      <c r="D431" s="553"/>
      <c r="E431" s="553"/>
      <c r="F431" s="485"/>
      <c r="G431" s="33"/>
      <c r="H431" s="33"/>
      <c r="I431" s="33"/>
      <c r="J431" s="33"/>
      <c r="K431" s="33"/>
      <c r="L431" s="33"/>
      <c r="M431" s="33"/>
      <c r="N431" s="33"/>
      <c r="O431" s="33"/>
      <c r="P431" s="33"/>
      <c r="Q431" s="33"/>
      <c r="R431" s="33"/>
      <c r="S431" s="33"/>
      <c r="T431" s="33"/>
      <c r="U431" s="33"/>
      <c r="V431" s="33"/>
      <c r="W431" s="33"/>
      <c r="X431" s="33"/>
      <c r="Y431" s="33"/>
      <c r="Z431" s="33"/>
    </row>
    <row x14ac:dyDescent="0.25" r="432" customHeight="1" ht="15.75">
      <c r="A432" s="33"/>
      <c r="B432" s="552"/>
      <c r="C432" s="553"/>
      <c r="D432" s="553"/>
      <c r="E432" s="553"/>
      <c r="F432" s="485"/>
      <c r="G432" s="33"/>
      <c r="H432" s="33"/>
      <c r="I432" s="33"/>
      <c r="J432" s="33"/>
      <c r="K432" s="33"/>
      <c r="L432" s="33"/>
      <c r="M432" s="33"/>
      <c r="N432" s="33"/>
      <c r="O432" s="33"/>
      <c r="P432" s="33"/>
      <c r="Q432" s="33"/>
      <c r="R432" s="33"/>
      <c r="S432" s="33"/>
      <c r="T432" s="33"/>
      <c r="U432" s="33"/>
      <c r="V432" s="33"/>
      <c r="W432" s="33"/>
      <c r="X432" s="33"/>
      <c r="Y432" s="33"/>
      <c r="Z432" s="33"/>
    </row>
    <row x14ac:dyDescent="0.25" r="433" customHeight="1" ht="15.75">
      <c r="A433" s="33"/>
      <c r="B433" s="552"/>
      <c r="C433" s="553"/>
      <c r="D433" s="553"/>
      <c r="E433" s="553"/>
      <c r="F433" s="485"/>
      <c r="G433" s="33"/>
      <c r="H433" s="33"/>
      <c r="I433" s="33"/>
      <c r="J433" s="33"/>
      <c r="K433" s="33"/>
      <c r="L433" s="33"/>
      <c r="M433" s="33"/>
      <c r="N433" s="33"/>
      <c r="O433" s="33"/>
      <c r="P433" s="33"/>
      <c r="Q433" s="33"/>
      <c r="R433" s="33"/>
      <c r="S433" s="33"/>
      <c r="T433" s="33"/>
      <c r="U433" s="33"/>
      <c r="V433" s="33"/>
      <c r="W433" s="33"/>
      <c r="X433" s="33"/>
      <c r="Y433" s="33"/>
      <c r="Z433" s="33"/>
    </row>
    <row x14ac:dyDescent="0.25" r="434" customHeight="1" ht="15.75">
      <c r="A434" s="33"/>
      <c r="B434" s="552"/>
      <c r="C434" s="553"/>
      <c r="D434" s="553"/>
      <c r="E434" s="553"/>
      <c r="F434" s="485"/>
      <c r="G434" s="33"/>
      <c r="H434" s="33"/>
      <c r="I434" s="33"/>
      <c r="J434" s="33"/>
      <c r="K434" s="33"/>
      <c r="L434" s="33"/>
      <c r="M434" s="33"/>
      <c r="N434" s="33"/>
      <c r="O434" s="33"/>
      <c r="P434" s="33"/>
      <c r="Q434" s="33"/>
      <c r="R434" s="33"/>
      <c r="S434" s="33"/>
      <c r="T434" s="33"/>
      <c r="U434" s="33"/>
      <c r="V434" s="33"/>
      <c r="W434" s="33"/>
      <c r="X434" s="33"/>
      <c r="Y434" s="33"/>
      <c r="Z434" s="33"/>
    </row>
    <row x14ac:dyDescent="0.25" r="435" customHeight="1" ht="15.75">
      <c r="A435" s="33"/>
      <c r="B435" s="552"/>
      <c r="C435" s="553"/>
      <c r="D435" s="553"/>
      <c r="E435" s="553"/>
      <c r="F435" s="485"/>
      <c r="G435" s="33"/>
      <c r="H435" s="33"/>
      <c r="I435" s="33"/>
      <c r="J435" s="33"/>
      <c r="K435" s="33"/>
      <c r="L435" s="33"/>
      <c r="M435" s="33"/>
      <c r="N435" s="33"/>
      <c r="O435" s="33"/>
      <c r="P435" s="33"/>
      <c r="Q435" s="33"/>
      <c r="R435" s="33"/>
      <c r="S435" s="33"/>
      <c r="T435" s="33"/>
      <c r="U435" s="33"/>
      <c r="V435" s="33"/>
      <c r="W435" s="33"/>
      <c r="X435" s="33"/>
      <c r="Y435" s="33"/>
      <c r="Z435" s="33"/>
    </row>
    <row x14ac:dyDescent="0.25" r="436" customHeight="1" ht="15.75">
      <c r="A436" s="33"/>
      <c r="B436" s="552"/>
      <c r="C436" s="553"/>
      <c r="D436" s="553"/>
      <c r="E436" s="553"/>
      <c r="F436" s="485"/>
      <c r="G436" s="33"/>
      <c r="H436" s="33"/>
      <c r="I436" s="33"/>
      <c r="J436" s="33"/>
      <c r="K436" s="33"/>
      <c r="L436" s="33"/>
      <c r="M436" s="33"/>
      <c r="N436" s="33"/>
      <c r="O436" s="33"/>
      <c r="P436" s="33"/>
      <c r="Q436" s="33"/>
      <c r="R436" s="33"/>
      <c r="S436" s="33"/>
      <c r="T436" s="33"/>
      <c r="U436" s="33"/>
      <c r="V436" s="33"/>
      <c r="W436" s="33"/>
      <c r="X436" s="33"/>
      <c r="Y436" s="33"/>
      <c r="Z436" s="33"/>
    </row>
    <row x14ac:dyDescent="0.25" r="437" customHeight="1" ht="15.75">
      <c r="A437" s="33"/>
      <c r="B437" s="552"/>
      <c r="C437" s="553"/>
      <c r="D437" s="553"/>
      <c r="E437" s="553"/>
      <c r="F437" s="485"/>
      <c r="G437" s="33"/>
      <c r="H437" s="33"/>
      <c r="I437" s="33"/>
      <c r="J437" s="33"/>
      <c r="K437" s="33"/>
      <c r="L437" s="33"/>
      <c r="M437" s="33"/>
      <c r="N437" s="33"/>
      <c r="O437" s="33"/>
      <c r="P437" s="33"/>
      <c r="Q437" s="33"/>
      <c r="R437" s="33"/>
      <c r="S437" s="33"/>
      <c r="T437" s="33"/>
      <c r="U437" s="33"/>
      <c r="V437" s="33"/>
      <c r="W437" s="33"/>
      <c r="X437" s="33"/>
      <c r="Y437" s="33"/>
      <c r="Z437" s="33"/>
    </row>
    <row x14ac:dyDescent="0.25" r="438" customHeight="1" ht="15.75">
      <c r="A438" s="33"/>
      <c r="B438" s="552"/>
      <c r="C438" s="553"/>
      <c r="D438" s="553"/>
      <c r="E438" s="553"/>
      <c r="F438" s="485"/>
      <c r="G438" s="33"/>
      <c r="H438" s="33"/>
      <c r="I438" s="33"/>
      <c r="J438" s="33"/>
      <c r="K438" s="33"/>
      <c r="L438" s="33"/>
      <c r="M438" s="33"/>
      <c r="N438" s="33"/>
      <c r="O438" s="33"/>
      <c r="P438" s="33"/>
      <c r="Q438" s="33"/>
      <c r="R438" s="33"/>
      <c r="S438" s="33"/>
      <c r="T438" s="33"/>
      <c r="U438" s="33"/>
      <c r="V438" s="33"/>
      <c r="W438" s="33"/>
      <c r="X438" s="33"/>
      <c r="Y438" s="33"/>
      <c r="Z438" s="33"/>
    </row>
    <row x14ac:dyDescent="0.25" r="439" customHeight="1" ht="15.75">
      <c r="A439" s="33"/>
      <c r="B439" s="552"/>
      <c r="C439" s="553"/>
      <c r="D439" s="553"/>
      <c r="E439" s="553"/>
      <c r="F439" s="485"/>
      <c r="G439" s="33"/>
      <c r="H439" s="33"/>
      <c r="I439" s="33"/>
      <c r="J439" s="33"/>
      <c r="K439" s="33"/>
      <c r="L439" s="33"/>
      <c r="M439" s="33"/>
      <c r="N439" s="33"/>
      <c r="O439" s="33"/>
      <c r="P439" s="33"/>
      <c r="Q439" s="33"/>
      <c r="R439" s="33"/>
      <c r="S439" s="33"/>
      <c r="T439" s="33"/>
      <c r="U439" s="33"/>
      <c r="V439" s="33"/>
      <c r="W439" s="33"/>
      <c r="X439" s="33"/>
      <c r="Y439" s="33"/>
      <c r="Z439" s="33"/>
    </row>
    <row x14ac:dyDescent="0.25" r="440" customHeight="1" ht="15.75">
      <c r="A440" s="33"/>
      <c r="B440" s="552"/>
      <c r="C440" s="553"/>
      <c r="D440" s="553"/>
      <c r="E440" s="553"/>
      <c r="F440" s="485"/>
      <c r="G440" s="33"/>
      <c r="H440" s="33"/>
      <c r="I440" s="33"/>
      <c r="J440" s="33"/>
      <c r="K440" s="33"/>
      <c r="L440" s="33"/>
      <c r="M440" s="33"/>
      <c r="N440" s="33"/>
      <c r="O440" s="33"/>
      <c r="P440" s="33"/>
      <c r="Q440" s="33"/>
      <c r="R440" s="33"/>
      <c r="S440" s="33"/>
      <c r="T440" s="33"/>
      <c r="U440" s="33"/>
      <c r="V440" s="33"/>
      <c r="W440" s="33"/>
      <c r="X440" s="33"/>
      <c r="Y440" s="33"/>
      <c r="Z440" s="33"/>
    </row>
    <row x14ac:dyDescent="0.25" r="441" customHeight="1" ht="15.75">
      <c r="A441" s="33"/>
      <c r="B441" s="552"/>
      <c r="C441" s="553"/>
      <c r="D441" s="553"/>
      <c r="E441" s="553"/>
      <c r="F441" s="485"/>
      <c r="G441" s="33"/>
      <c r="H441" s="33"/>
      <c r="I441" s="33"/>
      <c r="J441" s="33"/>
      <c r="K441" s="33"/>
      <c r="L441" s="33"/>
      <c r="M441" s="33"/>
      <c r="N441" s="33"/>
      <c r="O441" s="33"/>
      <c r="P441" s="33"/>
      <c r="Q441" s="33"/>
      <c r="R441" s="33"/>
      <c r="S441" s="33"/>
      <c r="T441" s="33"/>
      <c r="U441" s="33"/>
      <c r="V441" s="33"/>
      <c r="W441" s="33"/>
      <c r="X441" s="33"/>
      <c r="Y441" s="33"/>
      <c r="Z441" s="33"/>
    </row>
    <row x14ac:dyDescent="0.25" r="442" customHeight="1" ht="15.75">
      <c r="A442" s="33"/>
      <c r="B442" s="552"/>
      <c r="C442" s="553"/>
      <c r="D442" s="553"/>
      <c r="E442" s="553"/>
      <c r="F442" s="485"/>
      <c r="G442" s="33"/>
      <c r="H442" s="33"/>
      <c r="I442" s="33"/>
      <c r="J442" s="33"/>
      <c r="K442" s="33"/>
      <c r="L442" s="33"/>
      <c r="M442" s="33"/>
      <c r="N442" s="33"/>
      <c r="O442" s="33"/>
      <c r="P442" s="33"/>
      <c r="Q442" s="33"/>
      <c r="R442" s="33"/>
      <c r="S442" s="33"/>
      <c r="T442" s="33"/>
      <c r="U442" s="33"/>
      <c r="V442" s="33"/>
      <c r="W442" s="33"/>
      <c r="X442" s="33"/>
      <c r="Y442" s="33"/>
      <c r="Z442" s="33"/>
    </row>
    <row x14ac:dyDescent="0.25" r="443" customHeight="1" ht="15.75">
      <c r="A443" s="33"/>
      <c r="B443" s="552"/>
      <c r="C443" s="553"/>
      <c r="D443" s="553"/>
      <c r="E443" s="553"/>
      <c r="F443" s="485"/>
      <c r="G443" s="33"/>
      <c r="H443" s="33"/>
      <c r="I443" s="33"/>
      <c r="J443" s="33"/>
      <c r="K443" s="33"/>
      <c r="L443" s="33"/>
      <c r="M443" s="33"/>
      <c r="N443" s="33"/>
      <c r="O443" s="33"/>
      <c r="P443" s="33"/>
      <c r="Q443" s="33"/>
      <c r="R443" s="33"/>
      <c r="S443" s="33"/>
      <c r="T443" s="33"/>
      <c r="U443" s="33"/>
      <c r="V443" s="33"/>
      <c r="W443" s="33"/>
      <c r="X443" s="33"/>
      <c r="Y443" s="33"/>
      <c r="Z443" s="33"/>
    </row>
    <row x14ac:dyDescent="0.25" r="444" customHeight="1" ht="15.75">
      <c r="A444" s="33"/>
      <c r="B444" s="552"/>
      <c r="C444" s="553"/>
      <c r="D444" s="553"/>
      <c r="E444" s="553"/>
      <c r="F444" s="485"/>
      <c r="G444" s="33"/>
      <c r="H444" s="33"/>
      <c r="I444" s="33"/>
      <c r="J444" s="33"/>
      <c r="K444" s="33"/>
      <c r="L444" s="33"/>
      <c r="M444" s="33"/>
      <c r="N444" s="33"/>
      <c r="O444" s="33"/>
      <c r="P444" s="33"/>
      <c r="Q444" s="33"/>
      <c r="R444" s="33"/>
      <c r="S444" s="33"/>
      <c r="T444" s="33"/>
      <c r="U444" s="33"/>
      <c r="V444" s="33"/>
      <c r="W444" s="33"/>
      <c r="X444" s="33"/>
      <c r="Y444" s="33"/>
      <c r="Z444" s="33"/>
    </row>
    <row x14ac:dyDescent="0.25" r="445" customHeight="1" ht="15.75">
      <c r="A445" s="33"/>
      <c r="B445" s="552"/>
      <c r="C445" s="553"/>
      <c r="D445" s="553"/>
      <c r="E445" s="553"/>
      <c r="F445" s="485"/>
      <c r="G445" s="33"/>
      <c r="H445" s="33"/>
      <c r="I445" s="33"/>
      <c r="J445" s="33"/>
      <c r="K445" s="33"/>
      <c r="L445" s="33"/>
      <c r="M445" s="33"/>
      <c r="N445" s="33"/>
      <c r="O445" s="33"/>
      <c r="P445" s="33"/>
      <c r="Q445" s="33"/>
      <c r="R445" s="33"/>
      <c r="S445" s="33"/>
      <c r="T445" s="33"/>
      <c r="U445" s="33"/>
      <c r="V445" s="33"/>
      <c r="W445" s="33"/>
      <c r="X445" s="33"/>
      <c r="Y445" s="33"/>
      <c r="Z445" s="33"/>
    </row>
    <row x14ac:dyDescent="0.25" r="446" customHeight="1" ht="15.75">
      <c r="A446" s="33"/>
      <c r="B446" s="552"/>
      <c r="C446" s="553"/>
      <c r="D446" s="553"/>
      <c r="E446" s="553"/>
      <c r="F446" s="485"/>
      <c r="G446" s="33"/>
      <c r="H446" s="33"/>
      <c r="I446" s="33"/>
      <c r="J446" s="33"/>
      <c r="K446" s="33"/>
      <c r="L446" s="33"/>
      <c r="M446" s="33"/>
      <c r="N446" s="33"/>
      <c r="O446" s="33"/>
      <c r="P446" s="33"/>
      <c r="Q446" s="33"/>
      <c r="R446" s="33"/>
      <c r="S446" s="33"/>
      <c r="T446" s="33"/>
      <c r="U446" s="33"/>
      <c r="V446" s="33"/>
      <c r="W446" s="33"/>
      <c r="X446" s="33"/>
      <c r="Y446" s="33"/>
      <c r="Z446" s="33"/>
    </row>
    <row x14ac:dyDescent="0.25" r="447" customHeight="1" ht="15.75">
      <c r="A447" s="33"/>
      <c r="B447" s="552"/>
      <c r="C447" s="553"/>
      <c r="D447" s="553"/>
      <c r="E447" s="553"/>
      <c r="F447" s="485"/>
      <c r="G447" s="33"/>
      <c r="H447" s="33"/>
      <c r="I447" s="33"/>
      <c r="J447" s="33"/>
      <c r="K447" s="33"/>
      <c r="L447" s="33"/>
      <c r="M447" s="33"/>
      <c r="N447" s="33"/>
      <c r="O447" s="33"/>
      <c r="P447" s="33"/>
      <c r="Q447" s="33"/>
      <c r="R447" s="33"/>
      <c r="S447" s="33"/>
      <c r="T447" s="33"/>
      <c r="U447" s="33"/>
      <c r="V447" s="33"/>
      <c r="W447" s="33"/>
      <c r="X447" s="33"/>
      <c r="Y447" s="33"/>
      <c r="Z447" s="33"/>
    </row>
    <row x14ac:dyDescent="0.25" r="448" customHeight="1" ht="15.75">
      <c r="A448" s="33"/>
      <c r="B448" s="552"/>
      <c r="C448" s="553"/>
      <c r="D448" s="553"/>
      <c r="E448" s="553"/>
      <c r="F448" s="485"/>
      <c r="G448" s="33"/>
      <c r="H448" s="33"/>
      <c r="I448" s="33"/>
      <c r="J448" s="33"/>
      <c r="K448" s="33"/>
      <c r="L448" s="33"/>
      <c r="M448" s="33"/>
      <c r="N448" s="33"/>
      <c r="O448" s="33"/>
      <c r="P448" s="33"/>
      <c r="Q448" s="33"/>
      <c r="R448" s="33"/>
      <c r="S448" s="33"/>
      <c r="T448" s="33"/>
      <c r="U448" s="33"/>
      <c r="V448" s="33"/>
      <c r="W448" s="33"/>
      <c r="X448" s="33"/>
      <c r="Y448" s="33"/>
      <c r="Z448" s="33"/>
    </row>
    <row x14ac:dyDescent="0.25" r="449" customHeight="1" ht="15.75">
      <c r="A449" s="33"/>
      <c r="B449" s="552"/>
      <c r="C449" s="553"/>
      <c r="D449" s="553"/>
      <c r="E449" s="553"/>
      <c r="F449" s="485"/>
      <c r="G449" s="33"/>
      <c r="H449" s="33"/>
      <c r="I449" s="33"/>
      <c r="J449" s="33"/>
      <c r="K449" s="33"/>
      <c r="L449" s="33"/>
      <c r="M449" s="33"/>
      <c r="N449" s="33"/>
      <c r="O449" s="33"/>
      <c r="P449" s="33"/>
      <c r="Q449" s="33"/>
      <c r="R449" s="33"/>
      <c r="S449" s="33"/>
      <c r="T449" s="33"/>
      <c r="U449" s="33"/>
      <c r="V449" s="33"/>
      <c r="W449" s="33"/>
      <c r="X449" s="33"/>
      <c r="Y449" s="33"/>
      <c r="Z449" s="33"/>
    </row>
    <row x14ac:dyDescent="0.25" r="450" customHeight="1" ht="15.75">
      <c r="A450" s="33"/>
      <c r="B450" s="552"/>
      <c r="C450" s="553"/>
      <c r="D450" s="553"/>
      <c r="E450" s="553"/>
      <c r="F450" s="485"/>
      <c r="G450" s="33"/>
      <c r="H450" s="33"/>
      <c r="I450" s="33"/>
      <c r="J450" s="33"/>
      <c r="K450" s="33"/>
      <c r="L450" s="33"/>
      <c r="M450" s="33"/>
      <c r="N450" s="33"/>
      <c r="O450" s="33"/>
      <c r="P450" s="33"/>
      <c r="Q450" s="33"/>
      <c r="R450" s="33"/>
      <c r="S450" s="33"/>
      <c r="T450" s="33"/>
      <c r="U450" s="33"/>
      <c r="V450" s="33"/>
      <c r="W450" s="33"/>
      <c r="X450" s="33"/>
      <c r="Y450" s="33"/>
      <c r="Z450" s="33"/>
    </row>
    <row x14ac:dyDescent="0.25" r="451" customHeight="1" ht="15.75">
      <c r="A451" s="33"/>
      <c r="B451" s="552"/>
      <c r="C451" s="553"/>
      <c r="D451" s="553"/>
      <c r="E451" s="553"/>
      <c r="F451" s="485"/>
      <c r="G451" s="33"/>
      <c r="H451" s="33"/>
      <c r="I451" s="33"/>
      <c r="J451" s="33"/>
      <c r="K451" s="33"/>
      <c r="L451" s="33"/>
      <c r="M451" s="33"/>
      <c r="N451" s="33"/>
      <c r="O451" s="33"/>
      <c r="P451" s="33"/>
      <c r="Q451" s="33"/>
      <c r="R451" s="33"/>
      <c r="S451" s="33"/>
      <c r="T451" s="33"/>
      <c r="U451" s="33"/>
      <c r="V451" s="33"/>
      <c r="W451" s="33"/>
      <c r="X451" s="33"/>
      <c r="Y451" s="33"/>
      <c r="Z451" s="33"/>
    </row>
    <row x14ac:dyDescent="0.25" r="452" customHeight="1" ht="15.75">
      <c r="A452" s="33"/>
      <c r="B452" s="552"/>
      <c r="C452" s="553"/>
      <c r="D452" s="553"/>
      <c r="E452" s="553"/>
      <c r="F452" s="485"/>
      <c r="G452" s="33"/>
      <c r="H452" s="33"/>
      <c r="I452" s="33"/>
      <c r="J452" s="33"/>
      <c r="K452" s="33"/>
      <c r="L452" s="33"/>
      <c r="M452" s="33"/>
      <c r="N452" s="33"/>
      <c r="O452" s="33"/>
      <c r="P452" s="33"/>
      <c r="Q452" s="33"/>
      <c r="R452" s="33"/>
      <c r="S452" s="33"/>
      <c r="T452" s="33"/>
      <c r="U452" s="33"/>
      <c r="V452" s="33"/>
      <c r="W452" s="33"/>
      <c r="X452" s="33"/>
      <c r="Y452" s="33"/>
      <c r="Z452" s="33"/>
    </row>
    <row x14ac:dyDescent="0.25" r="453" customHeight="1" ht="15.75">
      <c r="A453" s="33"/>
      <c r="B453" s="552"/>
      <c r="C453" s="553"/>
      <c r="D453" s="553"/>
      <c r="E453" s="553"/>
      <c r="F453" s="485"/>
      <c r="G453" s="33"/>
      <c r="H453" s="33"/>
      <c r="I453" s="33"/>
      <c r="J453" s="33"/>
      <c r="K453" s="33"/>
      <c r="L453" s="33"/>
      <c r="M453" s="33"/>
      <c r="N453" s="33"/>
      <c r="O453" s="33"/>
      <c r="P453" s="33"/>
      <c r="Q453" s="33"/>
      <c r="R453" s="33"/>
      <c r="S453" s="33"/>
      <c r="T453" s="33"/>
      <c r="U453" s="33"/>
      <c r="V453" s="33"/>
      <c r="W453" s="33"/>
      <c r="X453" s="33"/>
      <c r="Y453" s="33"/>
      <c r="Z453" s="33"/>
    </row>
    <row x14ac:dyDescent="0.25" r="454" customHeight="1" ht="15.75">
      <c r="A454" s="33"/>
      <c r="B454" s="552"/>
      <c r="C454" s="553"/>
      <c r="D454" s="553"/>
      <c r="E454" s="553"/>
      <c r="F454" s="485"/>
      <c r="G454" s="33"/>
      <c r="H454" s="33"/>
      <c r="I454" s="33"/>
      <c r="J454" s="33"/>
      <c r="K454" s="33"/>
      <c r="L454" s="33"/>
      <c r="M454" s="33"/>
      <c r="N454" s="33"/>
      <c r="O454" s="33"/>
      <c r="P454" s="33"/>
      <c r="Q454" s="33"/>
      <c r="R454" s="33"/>
      <c r="S454" s="33"/>
      <c r="T454" s="33"/>
      <c r="U454" s="33"/>
      <c r="V454" s="33"/>
      <c r="W454" s="33"/>
      <c r="X454" s="33"/>
      <c r="Y454" s="33"/>
      <c r="Z454" s="33"/>
    </row>
    <row x14ac:dyDescent="0.25" r="455" customHeight="1" ht="15.75">
      <c r="A455" s="33"/>
      <c r="B455" s="552"/>
      <c r="C455" s="553"/>
      <c r="D455" s="553"/>
      <c r="E455" s="553"/>
      <c r="F455" s="485"/>
      <c r="G455" s="33"/>
      <c r="H455" s="33"/>
      <c r="I455" s="33"/>
      <c r="J455" s="33"/>
      <c r="K455" s="33"/>
      <c r="L455" s="33"/>
      <c r="M455" s="33"/>
      <c r="N455" s="33"/>
      <c r="O455" s="33"/>
      <c r="P455" s="33"/>
      <c r="Q455" s="33"/>
      <c r="R455" s="33"/>
      <c r="S455" s="33"/>
      <c r="T455" s="33"/>
      <c r="U455" s="33"/>
      <c r="V455" s="33"/>
      <c r="W455" s="33"/>
      <c r="X455" s="33"/>
      <c r="Y455" s="33"/>
      <c r="Z455" s="33"/>
    </row>
    <row x14ac:dyDescent="0.25" r="456" customHeight="1" ht="15.75">
      <c r="A456" s="33"/>
      <c r="B456" s="552"/>
      <c r="C456" s="553"/>
      <c r="D456" s="553"/>
      <c r="E456" s="553"/>
      <c r="F456" s="485"/>
      <c r="G456" s="33"/>
      <c r="H456" s="33"/>
      <c r="I456" s="33"/>
      <c r="J456" s="33"/>
      <c r="K456" s="33"/>
      <c r="L456" s="33"/>
      <c r="M456" s="33"/>
      <c r="N456" s="33"/>
      <c r="O456" s="33"/>
      <c r="P456" s="33"/>
      <c r="Q456" s="33"/>
      <c r="R456" s="33"/>
      <c r="S456" s="33"/>
      <c r="T456" s="33"/>
      <c r="U456" s="33"/>
      <c r="V456" s="33"/>
      <c r="W456" s="33"/>
      <c r="X456" s="33"/>
      <c r="Y456" s="33"/>
      <c r="Z456" s="33"/>
    </row>
    <row x14ac:dyDescent="0.25" r="457" customHeight="1" ht="15.75">
      <c r="A457" s="33"/>
      <c r="B457" s="552"/>
      <c r="C457" s="553"/>
      <c r="D457" s="553"/>
      <c r="E457" s="553"/>
      <c r="F457" s="485"/>
      <c r="G457" s="33"/>
      <c r="H457" s="33"/>
      <c r="I457" s="33"/>
      <c r="J457" s="33"/>
      <c r="K457" s="33"/>
      <c r="L457" s="33"/>
      <c r="M457" s="33"/>
      <c r="N457" s="33"/>
      <c r="O457" s="33"/>
      <c r="P457" s="33"/>
      <c r="Q457" s="33"/>
      <c r="R457" s="33"/>
      <c r="S457" s="33"/>
      <c r="T457" s="33"/>
      <c r="U457" s="33"/>
      <c r="V457" s="33"/>
      <c r="W457" s="33"/>
      <c r="X457" s="33"/>
      <c r="Y457" s="33"/>
      <c r="Z457" s="33"/>
    </row>
    <row x14ac:dyDescent="0.25" r="458" customHeight="1" ht="15.75">
      <c r="A458" s="33"/>
      <c r="B458" s="552"/>
      <c r="C458" s="553"/>
      <c r="D458" s="553"/>
      <c r="E458" s="553"/>
      <c r="F458" s="485"/>
      <c r="G458" s="33"/>
      <c r="H458" s="33"/>
      <c r="I458" s="33"/>
      <c r="J458" s="33"/>
      <c r="K458" s="33"/>
      <c r="L458" s="33"/>
      <c r="M458" s="33"/>
      <c r="N458" s="33"/>
      <c r="O458" s="33"/>
      <c r="P458" s="33"/>
      <c r="Q458" s="33"/>
      <c r="R458" s="33"/>
      <c r="S458" s="33"/>
      <c r="T458" s="33"/>
      <c r="U458" s="33"/>
      <c r="V458" s="33"/>
      <c r="W458" s="33"/>
      <c r="X458" s="33"/>
      <c r="Y458" s="33"/>
      <c r="Z458" s="33"/>
    </row>
    <row x14ac:dyDescent="0.25" r="459" customHeight="1" ht="15.75">
      <c r="A459" s="33"/>
      <c r="B459" s="552"/>
      <c r="C459" s="553"/>
      <c r="D459" s="553"/>
      <c r="E459" s="553"/>
      <c r="F459" s="485"/>
      <c r="G459" s="33"/>
      <c r="H459" s="33"/>
      <c r="I459" s="33"/>
      <c r="J459" s="33"/>
      <c r="K459" s="33"/>
      <c r="L459" s="33"/>
      <c r="M459" s="33"/>
      <c r="N459" s="33"/>
      <c r="O459" s="33"/>
      <c r="P459" s="33"/>
      <c r="Q459" s="33"/>
      <c r="R459" s="33"/>
      <c r="S459" s="33"/>
      <c r="T459" s="33"/>
      <c r="U459" s="33"/>
      <c r="V459" s="33"/>
      <c r="W459" s="33"/>
      <c r="X459" s="33"/>
      <c r="Y459" s="33"/>
      <c r="Z459" s="33"/>
    </row>
    <row x14ac:dyDescent="0.25" r="460" customHeight="1" ht="15.75">
      <c r="A460" s="33"/>
      <c r="B460" s="552"/>
      <c r="C460" s="553"/>
      <c r="D460" s="553"/>
      <c r="E460" s="553"/>
      <c r="F460" s="485"/>
      <c r="G460" s="33"/>
      <c r="H460" s="33"/>
      <c r="I460" s="33"/>
      <c r="J460" s="33"/>
      <c r="K460" s="33"/>
      <c r="L460" s="33"/>
      <c r="M460" s="33"/>
      <c r="N460" s="33"/>
      <c r="O460" s="33"/>
      <c r="P460" s="33"/>
      <c r="Q460" s="33"/>
      <c r="R460" s="33"/>
      <c r="S460" s="33"/>
      <c r="T460" s="33"/>
      <c r="U460" s="33"/>
      <c r="V460" s="33"/>
      <c r="W460" s="33"/>
      <c r="X460" s="33"/>
      <c r="Y460" s="33"/>
      <c r="Z460" s="33"/>
    </row>
    <row x14ac:dyDescent="0.25" r="461" customHeight="1" ht="15.75">
      <c r="A461" s="33"/>
      <c r="B461" s="552"/>
      <c r="C461" s="553"/>
      <c r="D461" s="553"/>
      <c r="E461" s="553"/>
      <c r="F461" s="485"/>
      <c r="G461" s="33"/>
      <c r="H461" s="33"/>
      <c r="I461" s="33"/>
      <c r="J461" s="33"/>
      <c r="K461" s="33"/>
      <c r="L461" s="33"/>
      <c r="M461" s="33"/>
      <c r="N461" s="33"/>
      <c r="O461" s="33"/>
      <c r="P461" s="33"/>
      <c r="Q461" s="33"/>
      <c r="R461" s="33"/>
      <c r="S461" s="33"/>
      <c r="T461" s="33"/>
      <c r="U461" s="33"/>
      <c r="V461" s="33"/>
      <c r="W461" s="33"/>
      <c r="X461" s="33"/>
      <c r="Y461" s="33"/>
      <c r="Z461" s="33"/>
    </row>
    <row x14ac:dyDescent="0.25" r="462" customHeight="1" ht="15.75">
      <c r="A462" s="33"/>
      <c r="B462" s="552"/>
      <c r="C462" s="553"/>
      <c r="D462" s="553"/>
      <c r="E462" s="553"/>
      <c r="F462" s="485"/>
      <c r="G462" s="33"/>
      <c r="H462" s="33"/>
      <c r="I462" s="33"/>
      <c r="J462" s="33"/>
      <c r="K462" s="33"/>
      <c r="L462" s="33"/>
      <c r="M462" s="33"/>
      <c r="N462" s="33"/>
      <c r="O462" s="33"/>
      <c r="P462" s="33"/>
      <c r="Q462" s="33"/>
      <c r="R462" s="33"/>
      <c r="S462" s="33"/>
      <c r="T462" s="33"/>
      <c r="U462" s="33"/>
      <c r="V462" s="33"/>
      <c r="W462" s="33"/>
      <c r="X462" s="33"/>
      <c r="Y462" s="33"/>
      <c r="Z462" s="33"/>
    </row>
    <row x14ac:dyDescent="0.25" r="463" customHeight="1" ht="15.75">
      <c r="A463" s="33"/>
      <c r="B463" s="552"/>
      <c r="C463" s="553"/>
      <c r="D463" s="553"/>
      <c r="E463" s="553"/>
      <c r="F463" s="485"/>
      <c r="G463" s="33"/>
      <c r="H463" s="33"/>
      <c r="I463" s="33"/>
      <c r="J463" s="33"/>
      <c r="K463" s="33"/>
      <c r="L463" s="33"/>
      <c r="M463" s="33"/>
      <c r="N463" s="33"/>
      <c r="O463" s="33"/>
      <c r="P463" s="33"/>
      <c r="Q463" s="33"/>
      <c r="R463" s="33"/>
      <c r="S463" s="33"/>
      <c r="T463" s="33"/>
      <c r="U463" s="33"/>
      <c r="V463" s="33"/>
      <c r="W463" s="33"/>
      <c r="X463" s="33"/>
      <c r="Y463" s="33"/>
      <c r="Z463" s="33"/>
    </row>
    <row x14ac:dyDescent="0.25" r="464" customHeight="1" ht="15.75">
      <c r="A464" s="33"/>
      <c r="B464" s="552"/>
      <c r="C464" s="553"/>
      <c r="D464" s="553"/>
      <c r="E464" s="553"/>
      <c r="F464" s="485"/>
      <c r="G464" s="33"/>
      <c r="H464" s="33"/>
      <c r="I464" s="33"/>
      <c r="J464" s="33"/>
      <c r="K464" s="33"/>
      <c r="L464" s="33"/>
      <c r="M464" s="33"/>
      <c r="N464" s="33"/>
      <c r="O464" s="33"/>
      <c r="P464" s="33"/>
      <c r="Q464" s="33"/>
      <c r="R464" s="33"/>
      <c r="S464" s="33"/>
      <c r="T464" s="33"/>
      <c r="U464" s="33"/>
      <c r="V464" s="33"/>
      <c r="W464" s="33"/>
      <c r="X464" s="33"/>
      <c r="Y464" s="33"/>
      <c r="Z464" s="33"/>
    </row>
    <row x14ac:dyDescent="0.25" r="465" customHeight="1" ht="15.75">
      <c r="A465" s="33"/>
      <c r="B465" s="552"/>
      <c r="C465" s="553"/>
      <c r="D465" s="553"/>
      <c r="E465" s="553"/>
      <c r="F465" s="485"/>
      <c r="G465" s="33"/>
      <c r="H465" s="33"/>
      <c r="I465" s="33"/>
      <c r="J465" s="33"/>
      <c r="K465" s="33"/>
      <c r="L465" s="33"/>
      <c r="M465" s="33"/>
      <c r="N465" s="33"/>
      <c r="O465" s="33"/>
      <c r="P465" s="33"/>
      <c r="Q465" s="33"/>
      <c r="R465" s="33"/>
      <c r="S465" s="33"/>
      <c r="T465" s="33"/>
      <c r="U465" s="33"/>
      <c r="V465" s="33"/>
      <c r="W465" s="33"/>
      <c r="X465" s="33"/>
      <c r="Y465" s="33"/>
      <c r="Z465" s="33"/>
    </row>
    <row x14ac:dyDescent="0.25" r="466" customHeight="1" ht="15.75">
      <c r="A466" s="33"/>
      <c r="B466" s="552"/>
      <c r="C466" s="553"/>
      <c r="D466" s="553"/>
      <c r="E466" s="553"/>
      <c r="F466" s="485"/>
      <c r="G466" s="33"/>
      <c r="H466" s="33"/>
      <c r="I466" s="33"/>
      <c r="J466" s="33"/>
      <c r="K466" s="33"/>
      <c r="L466" s="33"/>
      <c r="M466" s="33"/>
      <c r="N466" s="33"/>
      <c r="O466" s="33"/>
      <c r="P466" s="33"/>
      <c r="Q466" s="33"/>
      <c r="R466" s="33"/>
      <c r="S466" s="33"/>
      <c r="T466" s="33"/>
      <c r="U466" s="33"/>
      <c r="V466" s="33"/>
      <c r="W466" s="33"/>
      <c r="X466" s="33"/>
      <c r="Y466" s="33"/>
      <c r="Z466" s="33"/>
    </row>
    <row x14ac:dyDescent="0.25" r="467" customHeight="1" ht="15.75">
      <c r="A467" s="33"/>
      <c r="B467" s="552"/>
      <c r="C467" s="553"/>
      <c r="D467" s="553"/>
      <c r="E467" s="553"/>
      <c r="F467" s="485"/>
      <c r="G467" s="33"/>
      <c r="H467" s="33"/>
      <c r="I467" s="33"/>
      <c r="J467" s="33"/>
      <c r="K467" s="33"/>
      <c r="L467" s="33"/>
      <c r="M467" s="33"/>
      <c r="N467" s="33"/>
      <c r="O467" s="33"/>
      <c r="P467" s="33"/>
      <c r="Q467" s="33"/>
      <c r="R467" s="33"/>
      <c r="S467" s="33"/>
      <c r="T467" s="33"/>
      <c r="U467" s="33"/>
      <c r="V467" s="33"/>
      <c r="W467" s="33"/>
      <c r="X467" s="33"/>
      <c r="Y467" s="33"/>
      <c r="Z467" s="33"/>
    </row>
    <row x14ac:dyDescent="0.25" r="468" customHeight="1" ht="15.75">
      <c r="A468" s="33"/>
      <c r="B468" s="552"/>
      <c r="C468" s="553"/>
      <c r="D468" s="553"/>
      <c r="E468" s="553"/>
      <c r="F468" s="485"/>
      <c r="G468" s="33"/>
      <c r="H468" s="33"/>
      <c r="I468" s="33"/>
      <c r="J468" s="33"/>
      <c r="K468" s="33"/>
      <c r="L468" s="33"/>
      <c r="M468" s="33"/>
      <c r="N468" s="33"/>
      <c r="O468" s="33"/>
      <c r="P468" s="33"/>
      <c r="Q468" s="33"/>
      <c r="R468" s="33"/>
      <c r="S468" s="33"/>
      <c r="T468" s="33"/>
      <c r="U468" s="33"/>
      <c r="V468" s="33"/>
      <c r="W468" s="33"/>
      <c r="X468" s="33"/>
      <c r="Y468" s="33"/>
      <c r="Z468" s="33"/>
    </row>
    <row x14ac:dyDescent="0.25" r="469" customHeight="1" ht="15.75">
      <c r="A469" s="33"/>
      <c r="B469" s="552"/>
      <c r="C469" s="553"/>
      <c r="D469" s="553"/>
      <c r="E469" s="553"/>
      <c r="F469" s="485"/>
      <c r="G469" s="33"/>
      <c r="H469" s="33"/>
      <c r="I469" s="33"/>
      <c r="J469" s="33"/>
      <c r="K469" s="33"/>
      <c r="L469" s="33"/>
      <c r="M469" s="33"/>
      <c r="N469" s="33"/>
      <c r="O469" s="33"/>
      <c r="P469" s="33"/>
      <c r="Q469" s="33"/>
      <c r="R469" s="33"/>
      <c r="S469" s="33"/>
      <c r="T469" s="33"/>
      <c r="U469" s="33"/>
      <c r="V469" s="33"/>
      <c r="W469" s="33"/>
      <c r="X469" s="33"/>
      <c r="Y469" s="33"/>
      <c r="Z469" s="33"/>
    </row>
    <row x14ac:dyDescent="0.25" r="470" customHeight="1" ht="15.75">
      <c r="A470" s="33"/>
      <c r="B470" s="552"/>
      <c r="C470" s="553"/>
      <c r="D470" s="553"/>
      <c r="E470" s="553"/>
      <c r="F470" s="485"/>
      <c r="G470" s="33"/>
      <c r="H470" s="33"/>
      <c r="I470" s="33"/>
      <c r="J470" s="33"/>
      <c r="K470" s="33"/>
      <c r="L470" s="33"/>
      <c r="M470" s="33"/>
      <c r="N470" s="33"/>
      <c r="O470" s="33"/>
      <c r="P470" s="33"/>
      <c r="Q470" s="33"/>
      <c r="R470" s="33"/>
      <c r="S470" s="33"/>
      <c r="T470" s="33"/>
      <c r="U470" s="33"/>
      <c r="V470" s="33"/>
      <c r="W470" s="33"/>
      <c r="X470" s="33"/>
      <c r="Y470" s="33"/>
      <c r="Z470" s="33"/>
    </row>
    <row x14ac:dyDescent="0.25" r="471" customHeight="1" ht="15.75">
      <c r="A471" s="33"/>
      <c r="B471" s="552"/>
      <c r="C471" s="553"/>
      <c r="D471" s="553"/>
      <c r="E471" s="553"/>
      <c r="F471" s="485"/>
      <c r="G471" s="33"/>
      <c r="H471" s="33"/>
      <c r="I471" s="33"/>
      <c r="J471" s="33"/>
      <c r="K471" s="33"/>
      <c r="L471" s="33"/>
      <c r="M471" s="33"/>
      <c r="N471" s="33"/>
      <c r="O471" s="33"/>
      <c r="P471" s="33"/>
      <c r="Q471" s="33"/>
      <c r="R471" s="33"/>
      <c r="S471" s="33"/>
      <c r="T471" s="33"/>
      <c r="U471" s="33"/>
      <c r="V471" s="33"/>
      <c r="W471" s="33"/>
      <c r="X471" s="33"/>
      <c r="Y471" s="33"/>
      <c r="Z471" s="33"/>
    </row>
    <row x14ac:dyDescent="0.25" r="472" customHeight="1" ht="15.75">
      <c r="A472" s="33"/>
      <c r="B472" s="552"/>
      <c r="C472" s="553"/>
      <c r="D472" s="553"/>
      <c r="E472" s="553"/>
      <c r="F472" s="485"/>
      <c r="G472" s="33"/>
      <c r="H472" s="33"/>
      <c r="I472" s="33"/>
      <c r="J472" s="33"/>
      <c r="K472" s="33"/>
      <c r="L472" s="33"/>
      <c r="M472" s="33"/>
      <c r="N472" s="33"/>
      <c r="O472" s="33"/>
      <c r="P472" s="33"/>
      <c r="Q472" s="33"/>
      <c r="R472" s="33"/>
      <c r="S472" s="33"/>
      <c r="T472" s="33"/>
      <c r="U472" s="33"/>
      <c r="V472" s="33"/>
      <c r="W472" s="33"/>
      <c r="X472" s="33"/>
      <c r="Y472" s="33"/>
      <c r="Z472" s="33"/>
    </row>
    <row x14ac:dyDescent="0.25" r="473" customHeight="1" ht="15.75">
      <c r="A473" s="33"/>
      <c r="B473" s="552"/>
      <c r="C473" s="553"/>
      <c r="D473" s="553"/>
      <c r="E473" s="553"/>
      <c r="F473" s="485"/>
      <c r="G473" s="33"/>
      <c r="H473" s="33"/>
      <c r="I473" s="33"/>
      <c r="J473" s="33"/>
      <c r="K473" s="33"/>
      <c r="L473" s="33"/>
      <c r="M473" s="33"/>
      <c r="N473" s="33"/>
      <c r="O473" s="33"/>
      <c r="P473" s="33"/>
      <c r="Q473" s="33"/>
      <c r="R473" s="33"/>
      <c r="S473" s="33"/>
      <c r="T473" s="33"/>
      <c r="U473" s="33"/>
      <c r="V473" s="33"/>
      <c r="W473" s="33"/>
      <c r="X473" s="33"/>
      <c r="Y473" s="33"/>
      <c r="Z473" s="33"/>
    </row>
    <row x14ac:dyDescent="0.25" r="474" customHeight="1" ht="15.75">
      <c r="A474" s="33"/>
      <c r="B474" s="552"/>
      <c r="C474" s="553"/>
      <c r="D474" s="553"/>
      <c r="E474" s="553"/>
      <c r="F474" s="485"/>
      <c r="G474" s="33"/>
      <c r="H474" s="33"/>
      <c r="I474" s="33"/>
      <c r="J474" s="33"/>
      <c r="K474" s="33"/>
      <c r="L474" s="33"/>
      <c r="M474" s="33"/>
      <c r="N474" s="33"/>
      <c r="O474" s="33"/>
      <c r="P474" s="33"/>
      <c r="Q474" s="33"/>
      <c r="R474" s="33"/>
      <c r="S474" s="33"/>
      <c r="T474" s="33"/>
      <c r="U474" s="33"/>
      <c r="V474" s="33"/>
      <c r="W474" s="33"/>
      <c r="X474" s="33"/>
      <c r="Y474" s="33"/>
      <c r="Z474" s="33"/>
    </row>
    <row x14ac:dyDescent="0.25" r="475" customHeight="1" ht="15.75">
      <c r="A475" s="33"/>
      <c r="B475" s="552"/>
      <c r="C475" s="553"/>
      <c r="D475" s="553"/>
      <c r="E475" s="553"/>
      <c r="F475" s="485"/>
      <c r="G475" s="33"/>
      <c r="H475" s="33"/>
      <c r="I475" s="33"/>
      <c r="J475" s="33"/>
      <c r="K475" s="33"/>
      <c r="L475" s="33"/>
      <c r="M475" s="33"/>
      <c r="N475" s="33"/>
      <c r="O475" s="33"/>
      <c r="P475" s="33"/>
      <c r="Q475" s="33"/>
      <c r="R475" s="33"/>
      <c r="S475" s="33"/>
      <c r="T475" s="33"/>
      <c r="U475" s="33"/>
      <c r="V475" s="33"/>
      <c r="W475" s="33"/>
      <c r="X475" s="33"/>
      <c r="Y475" s="33"/>
      <c r="Z475" s="33"/>
    </row>
    <row x14ac:dyDescent="0.25" r="476" customHeight="1" ht="15.75">
      <c r="A476" s="33"/>
      <c r="B476" s="552"/>
      <c r="C476" s="553"/>
      <c r="D476" s="553"/>
      <c r="E476" s="553"/>
      <c r="F476" s="485"/>
      <c r="G476" s="33"/>
      <c r="H476" s="33"/>
      <c r="I476" s="33"/>
      <c r="J476" s="33"/>
      <c r="K476" s="33"/>
      <c r="L476" s="33"/>
      <c r="M476" s="33"/>
      <c r="N476" s="33"/>
      <c r="O476" s="33"/>
      <c r="P476" s="33"/>
      <c r="Q476" s="33"/>
      <c r="R476" s="33"/>
      <c r="S476" s="33"/>
      <c r="T476" s="33"/>
      <c r="U476" s="33"/>
      <c r="V476" s="33"/>
      <c r="W476" s="33"/>
      <c r="X476" s="33"/>
      <c r="Y476" s="33"/>
      <c r="Z476" s="33"/>
    </row>
    <row x14ac:dyDescent="0.25" r="477" customHeight="1" ht="15.75">
      <c r="A477" s="33"/>
      <c r="B477" s="552"/>
      <c r="C477" s="553"/>
      <c r="D477" s="553"/>
      <c r="E477" s="553"/>
      <c r="F477" s="485"/>
      <c r="G477" s="33"/>
      <c r="H477" s="33"/>
      <c r="I477" s="33"/>
      <c r="J477" s="33"/>
      <c r="K477" s="33"/>
      <c r="L477" s="33"/>
      <c r="M477" s="33"/>
      <c r="N477" s="33"/>
      <c r="O477" s="33"/>
      <c r="P477" s="33"/>
      <c r="Q477" s="33"/>
      <c r="R477" s="33"/>
      <c r="S477" s="33"/>
      <c r="T477" s="33"/>
      <c r="U477" s="33"/>
      <c r="V477" s="33"/>
      <c r="W477" s="33"/>
      <c r="X477" s="33"/>
      <c r="Y477" s="33"/>
      <c r="Z477" s="33"/>
    </row>
    <row x14ac:dyDescent="0.25" r="478" customHeight="1" ht="15.75">
      <c r="A478" s="33"/>
      <c r="B478" s="552"/>
      <c r="C478" s="553"/>
      <c r="D478" s="553"/>
      <c r="E478" s="553"/>
      <c r="F478" s="485"/>
      <c r="G478" s="33"/>
      <c r="H478" s="33"/>
      <c r="I478" s="33"/>
      <c r="J478" s="33"/>
      <c r="K478" s="33"/>
      <c r="L478" s="33"/>
      <c r="M478" s="33"/>
      <c r="N478" s="33"/>
      <c r="O478" s="33"/>
      <c r="P478" s="33"/>
      <c r="Q478" s="33"/>
      <c r="R478" s="33"/>
      <c r="S478" s="33"/>
      <c r="T478" s="33"/>
      <c r="U478" s="33"/>
      <c r="V478" s="33"/>
      <c r="W478" s="33"/>
      <c r="X478" s="33"/>
      <c r="Y478" s="33"/>
      <c r="Z478" s="33"/>
    </row>
    <row x14ac:dyDescent="0.25" r="479" customHeight="1" ht="15.75">
      <c r="A479" s="33"/>
      <c r="B479" s="552"/>
      <c r="C479" s="553"/>
      <c r="D479" s="553"/>
      <c r="E479" s="553"/>
      <c r="F479" s="485"/>
      <c r="G479" s="33"/>
      <c r="H479" s="33"/>
      <c r="I479" s="33"/>
      <c r="J479" s="33"/>
      <c r="K479" s="33"/>
      <c r="L479" s="33"/>
      <c r="M479" s="33"/>
      <c r="N479" s="33"/>
      <c r="O479" s="33"/>
      <c r="P479" s="33"/>
      <c r="Q479" s="33"/>
      <c r="R479" s="33"/>
      <c r="S479" s="33"/>
      <c r="T479" s="33"/>
      <c r="U479" s="33"/>
      <c r="V479" s="33"/>
      <c r="W479" s="33"/>
      <c r="X479" s="33"/>
      <c r="Y479" s="33"/>
      <c r="Z479" s="33"/>
    </row>
    <row x14ac:dyDescent="0.25" r="480" customHeight="1" ht="15.75">
      <c r="A480" s="33"/>
      <c r="B480" s="552"/>
      <c r="C480" s="553"/>
      <c r="D480" s="553"/>
      <c r="E480" s="553"/>
      <c r="F480" s="485"/>
      <c r="G480" s="33"/>
      <c r="H480" s="33"/>
      <c r="I480" s="33"/>
      <c r="J480" s="33"/>
      <c r="K480" s="33"/>
      <c r="L480" s="33"/>
      <c r="M480" s="33"/>
      <c r="N480" s="33"/>
      <c r="O480" s="33"/>
      <c r="P480" s="33"/>
      <c r="Q480" s="33"/>
      <c r="R480" s="33"/>
      <c r="S480" s="33"/>
      <c r="T480" s="33"/>
      <c r="U480" s="33"/>
      <c r="V480" s="33"/>
      <c r="W480" s="33"/>
      <c r="X480" s="33"/>
      <c r="Y480" s="33"/>
      <c r="Z480" s="33"/>
    </row>
    <row x14ac:dyDescent="0.25" r="481" customHeight="1" ht="15.75">
      <c r="A481" s="33"/>
      <c r="B481" s="552"/>
      <c r="C481" s="553"/>
      <c r="D481" s="553"/>
      <c r="E481" s="553"/>
      <c r="F481" s="485"/>
      <c r="G481" s="33"/>
      <c r="H481" s="33"/>
      <c r="I481" s="33"/>
      <c r="J481" s="33"/>
      <c r="K481" s="33"/>
      <c r="L481" s="33"/>
      <c r="M481" s="33"/>
      <c r="N481" s="33"/>
      <c r="O481" s="33"/>
      <c r="P481" s="33"/>
      <c r="Q481" s="33"/>
      <c r="R481" s="33"/>
      <c r="S481" s="33"/>
      <c r="T481" s="33"/>
      <c r="U481" s="33"/>
      <c r="V481" s="33"/>
      <c r="W481" s="33"/>
      <c r="X481" s="33"/>
      <c r="Y481" s="33"/>
      <c r="Z481" s="33"/>
    </row>
    <row x14ac:dyDescent="0.25" r="482" customHeight="1" ht="15.75">
      <c r="A482" s="33"/>
      <c r="B482" s="552"/>
      <c r="C482" s="553"/>
      <c r="D482" s="553"/>
      <c r="E482" s="553"/>
      <c r="F482" s="485"/>
      <c r="G482" s="33"/>
      <c r="H482" s="33"/>
      <c r="I482" s="33"/>
      <c r="J482" s="33"/>
      <c r="K482" s="33"/>
      <c r="L482" s="33"/>
      <c r="M482" s="33"/>
      <c r="N482" s="33"/>
      <c r="O482" s="33"/>
      <c r="P482" s="33"/>
      <c r="Q482" s="33"/>
      <c r="R482" s="33"/>
      <c r="S482" s="33"/>
      <c r="T482" s="33"/>
      <c r="U482" s="33"/>
      <c r="V482" s="33"/>
      <c r="W482" s="33"/>
      <c r="X482" s="33"/>
      <c r="Y482" s="33"/>
      <c r="Z482" s="33"/>
    </row>
    <row x14ac:dyDescent="0.25" r="483" customHeight="1" ht="15.75">
      <c r="A483" s="33"/>
      <c r="B483" s="552"/>
      <c r="C483" s="553"/>
      <c r="D483" s="553"/>
      <c r="E483" s="553"/>
      <c r="F483" s="485"/>
      <c r="G483" s="33"/>
      <c r="H483" s="33"/>
      <c r="I483" s="33"/>
      <c r="J483" s="33"/>
      <c r="K483" s="33"/>
      <c r="L483" s="33"/>
      <c r="M483" s="33"/>
      <c r="N483" s="33"/>
      <c r="O483" s="33"/>
      <c r="P483" s="33"/>
      <c r="Q483" s="33"/>
      <c r="R483" s="33"/>
      <c r="S483" s="33"/>
      <c r="T483" s="33"/>
      <c r="U483" s="33"/>
      <c r="V483" s="33"/>
      <c r="W483" s="33"/>
      <c r="X483" s="33"/>
      <c r="Y483" s="33"/>
      <c r="Z483" s="33"/>
    </row>
    <row x14ac:dyDescent="0.25" r="484" customHeight="1" ht="15.75">
      <c r="A484" s="33"/>
      <c r="B484" s="552"/>
      <c r="C484" s="553"/>
      <c r="D484" s="553"/>
      <c r="E484" s="553"/>
      <c r="F484" s="485"/>
      <c r="G484" s="33"/>
      <c r="H484" s="33"/>
      <c r="I484" s="33"/>
      <c r="J484" s="33"/>
      <c r="K484" s="33"/>
      <c r="L484" s="33"/>
      <c r="M484" s="33"/>
      <c r="N484" s="33"/>
      <c r="O484" s="33"/>
      <c r="P484" s="33"/>
      <c r="Q484" s="33"/>
      <c r="R484" s="33"/>
      <c r="S484" s="33"/>
      <c r="T484" s="33"/>
      <c r="U484" s="33"/>
      <c r="V484" s="33"/>
      <c r="W484" s="33"/>
      <c r="X484" s="33"/>
      <c r="Y484" s="33"/>
      <c r="Z484" s="33"/>
    </row>
    <row x14ac:dyDescent="0.25" r="485" customHeight="1" ht="15.75">
      <c r="A485" s="33"/>
      <c r="B485" s="552"/>
      <c r="C485" s="553"/>
      <c r="D485" s="553"/>
      <c r="E485" s="553"/>
      <c r="F485" s="485"/>
      <c r="G485" s="33"/>
      <c r="H485" s="33"/>
      <c r="I485" s="33"/>
      <c r="J485" s="33"/>
      <c r="K485" s="33"/>
      <c r="L485" s="33"/>
      <c r="M485" s="33"/>
      <c r="N485" s="33"/>
      <c r="O485" s="33"/>
      <c r="P485" s="33"/>
      <c r="Q485" s="33"/>
      <c r="R485" s="33"/>
      <c r="S485" s="33"/>
      <c r="T485" s="33"/>
      <c r="U485" s="33"/>
      <c r="V485" s="33"/>
      <c r="W485" s="33"/>
      <c r="X485" s="33"/>
      <c r="Y485" s="33"/>
      <c r="Z485" s="33"/>
    </row>
    <row x14ac:dyDescent="0.25" r="486" customHeight="1" ht="15.75">
      <c r="A486" s="33"/>
      <c r="B486" s="552"/>
      <c r="C486" s="553"/>
      <c r="D486" s="553"/>
      <c r="E486" s="553"/>
      <c r="F486" s="485"/>
      <c r="G486" s="33"/>
      <c r="H486" s="33"/>
      <c r="I486" s="33"/>
      <c r="J486" s="33"/>
      <c r="K486" s="33"/>
      <c r="L486" s="33"/>
      <c r="M486" s="33"/>
      <c r="N486" s="33"/>
      <c r="O486" s="33"/>
      <c r="P486" s="33"/>
      <c r="Q486" s="33"/>
      <c r="R486" s="33"/>
      <c r="S486" s="33"/>
      <c r="T486" s="33"/>
      <c r="U486" s="33"/>
      <c r="V486" s="33"/>
      <c r="W486" s="33"/>
      <c r="X486" s="33"/>
      <c r="Y486" s="33"/>
      <c r="Z486" s="33"/>
    </row>
    <row x14ac:dyDescent="0.25" r="487" customHeight="1" ht="15.75">
      <c r="A487" s="33"/>
      <c r="B487" s="552"/>
      <c r="C487" s="553"/>
      <c r="D487" s="553"/>
      <c r="E487" s="553"/>
      <c r="F487" s="485"/>
      <c r="G487" s="33"/>
      <c r="H487" s="33"/>
      <c r="I487" s="33"/>
      <c r="J487" s="33"/>
      <c r="K487" s="33"/>
      <c r="L487" s="33"/>
      <c r="M487" s="33"/>
      <c r="N487" s="33"/>
      <c r="O487" s="33"/>
      <c r="P487" s="33"/>
      <c r="Q487" s="33"/>
      <c r="R487" s="33"/>
      <c r="S487" s="33"/>
      <c r="T487" s="33"/>
      <c r="U487" s="33"/>
      <c r="V487" s="33"/>
      <c r="W487" s="33"/>
      <c r="X487" s="33"/>
      <c r="Y487" s="33"/>
      <c r="Z487" s="33"/>
    </row>
    <row x14ac:dyDescent="0.25" r="488" customHeight="1" ht="15.75">
      <c r="A488" s="33"/>
      <c r="B488" s="552"/>
      <c r="C488" s="553"/>
      <c r="D488" s="553"/>
      <c r="E488" s="553"/>
      <c r="F488" s="485"/>
      <c r="G488" s="33"/>
      <c r="H488" s="33"/>
      <c r="I488" s="33"/>
      <c r="J488" s="33"/>
      <c r="K488" s="33"/>
      <c r="L488" s="33"/>
      <c r="M488" s="33"/>
      <c r="N488" s="33"/>
      <c r="O488" s="33"/>
      <c r="P488" s="33"/>
      <c r="Q488" s="33"/>
      <c r="R488" s="33"/>
      <c r="S488" s="33"/>
      <c r="T488" s="33"/>
      <c r="U488" s="33"/>
      <c r="V488" s="33"/>
      <c r="W488" s="33"/>
      <c r="X488" s="33"/>
      <c r="Y488" s="33"/>
      <c r="Z488" s="33"/>
    </row>
    <row x14ac:dyDescent="0.25" r="489" customHeight="1" ht="15.75">
      <c r="A489" s="33"/>
      <c r="B489" s="552"/>
      <c r="C489" s="553"/>
      <c r="D489" s="553"/>
      <c r="E489" s="553"/>
      <c r="F489" s="485"/>
      <c r="G489" s="33"/>
      <c r="H489" s="33"/>
      <c r="I489" s="33"/>
      <c r="J489" s="33"/>
      <c r="K489" s="33"/>
      <c r="L489" s="33"/>
      <c r="M489" s="33"/>
      <c r="N489" s="33"/>
      <c r="O489" s="33"/>
      <c r="P489" s="33"/>
      <c r="Q489" s="33"/>
      <c r="R489" s="33"/>
      <c r="S489" s="33"/>
      <c r="T489" s="33"/>
      <c r="U489" s="33"/>
      <c r="V489" s="33"/>
      <c r="W489" s="33"/>
      <c r="X489" s="33"/>
      <c r="Y489" s="33"/>
      <c r="Z489" s="33"/>
    </row>
    <row x14ac:dyDescent="0.25" r="490" customHeight="1" ht="15.75">
      <c r="A490" s="33"/>
      <c r="B490" s="552"/>
      <c r="C490" s="553"/>
      <c r="D490" s="553"/>
      <c r="E490" s="553"/>
      <c r="F490" s="485"/>
      <c r="G490" s="33"/>
      <c r="H490" s="33"/>
      <c r="I490" s="33"/>
      <c r="J490" s="33"/>
      <c r="K490" s="33"/>
      <c r="L490" s="33"/>
      <c r="M490" s="33"/>
      <c r="N490" s="33"/>
      <c r="O490" s="33"/>
      <c r="P490" s="33"/>
      <c r="Q490" s="33"/>
      <c r="R490" s="33"/>
      <c r="S490" s="33"/>
      <c r="T490" s="33"/>
      <c r="U490" s="33"/>
      <c r="V490" s="33"/>
      <c r="W490" s="33"/>
      <c r="X490" s="33"/>
      <c r="Y490" s="33"/>
      <c r="Z490" s="33"/>
    </row>
    <row x14ac:dyDescent="0.25" r="491" customHeight="1" ht="15.75">
      <c r="A491" s="33"/>
      <c r="B491" s="552"/>
      <c r="C491" s="553"/>
      <c r="D491" s="553"/>
      <c r="E491" s="553"/>
      <c r="F491" s="485"/>
      <c r="G491" s="33"/>
      <c r="H491" s="33"/>
      <c r="I491" s="33"/>
      <c r="J491" s="33"/>
      <c r="K491" s="33"/>
      <c r="L491" s="33"/>
      <c r="M491" s="33"/>
      <c r="N491" s="33"/>
      <c r="O491" s="33"/>
      <c r="P491" s="33"/>
      <c r="Q491" s="33"/>
      <c r="R491" s="33"/>
      <c r="S491" s="33"/>
      <c r="T491" s="33"/>
      <c r="U491" s="33"/>
      <c r="V491" s="33"/>
      <c r="W491" s="33"/>
      <c r="X491" s="33"/>
      <c r="Y491" s="33"/>
      <c r="Z491" s="33"/>
    </row>
    <row x14ac:dyDescent="0.25" r="492" customHeight="1" ht="15.75">
      <c r="A492" s="33"/>
      <c r="B492" s="552"/>
      <c r="C492" s="553"/>
      <c r="D492" s="553"/>
      <c r="E492" s="553"/>
      <c r="F492" s="485"/>
      <c r="G492" s="33"/>
      <c r="H492" s="33"/>
      <c r="I492" s="33"/>
      <c r="J492" s="33"/>
      <c r="K492" s="33"/>
      <c r="L492" s="33"/>
      <c r="M492" s="33"/>
      <c r="N492" s="33"/>
      <c r="O492" s="33"/>
      <c r="P492" s="33"/>
      <c r="Q492" s="33"/>
      <c r="R492" s="33"/>
      <c r="S492" s="33"/>
      <c r="T492" s="33"/>
      <c r="U492" s="33"/>
      <c r="V492" s="33"/>
      <c r="W492" s="33"/>
      <c r="X492" s="33"/>
      <c r="Y492" s="33"/>
      <c r="Z492" s="33"/>
    </row>
    <row x14ac:dyDescent="0.25" r="493" customHeight="1" ht="15.75">
      <c r="A493" s="33"/>
      <c r="B493" s="552"/>
      <c r="C493" s="553"/>
      <c r="D493" s="553"/>
      <c r="E493" s="553"/>
      <c r="F493" s="485"/>
      <c r="G493" s="33"/>
      <c r="H493" s="33"/>
      <c r="I493" s="33"/>
      <c r="J493" s="33"/>
      <c r="K493" s="33"/>
      <c r="L493" s="33"/>
      <c r="M493" s="33"/>
      <c r="N493" s="33"/>
      <c r="O493" s="33"/>
      <c r="P493" s="33"/>
      <c r="Q493" s="33"/>
      <c r="R493" s="33"/>
      <c r="S493" s="33"/>
      <c r="T493" s="33"/>
      <c r="U493" s="33"/>
      <c r="V493" s="33"/>
      <c r="W493" s="33"/>
      <c r="X493" s="33"/>
      <c r="Y493" s="33"/>
      <c r="Z493" s="33"/>
    </row>
    <row x14ac:dyDescent="0.25" r="494" customHeight="1" ht="15.75">
      <c r="A494" s="33"/>
      <c r="B494" s="552"/>
      <c r="C494" s="553"/>
      <c r="D494" s="553"/>
      <c r="E494" s="553"/>
      <c r="F494" s="485"/>
      <c r="G494" s="33"/>
      <c r="H494" s="33"/>
      <c r="I494" s="33"/>
      <c r="J494" s="33"/>
      <c r="K494" s="33"/>
      <c r="L494" s="33"/>
      <c r="M494" s="33"/>
      <c r="N494" s="33"/>
      <c r="O494" s="33"/>
      <c r="P494" s="33"/>
      <c r="Q494" s="33"/>
      <c r="R494" s="33"/>
      <c r="S494" s="33"/>
      <c r="T494" s="33"/>
      <c r="U494" s="33"/>
      <c r="V494" s="33"/>
      <c r="W494" s="33"/>
      <c r="X494" s="33"/>
      <c r="Y494" s="33"/>
      <c r="Z494" s="33"/>
    </row>
    <row x14ac:dyDescent="0.25" r="495" customHeight="1" ht="15.75">
      <c r="A495" s="33"/>
      <c r="B495" s="552"/>
      <c r="C495" s="553"/>
      <c r="D495" s="553"/>
      <c r="E495" s="553"/>
      <c r="F495" s="485"/>
      <c r="G495" s="33"/>
      <c r="H495" s="33"/>
      <c r="I495" s="33"/>
      <c r="J495" s="33"/>
      <c r="K495" s="33"/>
      <c r="L495" s="33"/>
      <c r="M495" s="33"/>
      <c r="N495" s="33"/>
      <c r="O495" s="33"/>
      <c r="P495" s="33"/>
      <c r="Q495" s="33"/>
      <c r="R495" s="33"/>
      <c r="S495" s="33"/>
      <c r="T495" s="33"/>
      <c r="U495" s="33"/>
      <c r="V495" s="33"/>
      <c r="W495" s="33"/>
      <c r="X495" s="33"/>
      <c r="Y495" s="33"/>
      <c r="Z495" s="33"/>
    </row>
    <row x14ac:dyDescent="0.25" r="496" customHeight="1" ht="15.75">
      <c r="A496" s="33"/>
      <c r="B496" s="552"/>
      <c r="C496" s="553"/>
      <c r="D496" s="553"/>
      <c r="E496" s="553"/>
      <c r="F496" s="485"/>
      <c r="G496" s="33"/>
      <c r="H496" s="33"/>
      <c r="I496" s="33"/>
      <c r="J496" s="33"/>
      <c r="K496" s="33"/>
      <c r="L496" s="33"/>
      <c r="M496" s="33"/>
      <c r="N496" s="33"/>
      <c r="O496" s="33"/>
      <c r="P496" s="33"/>
      <c r="Q496" s="33"/>
      <c r="R496" s="33"/>
      <c r="S496" s="33"/>
      <c r="T496" s="33"/>
      <c r="U496" s="33"/>
      <c r="V496" s="33"/>
      <c r="W496" s="33"/>
      <c r="X496" s="33"/>
      <c r="Y496" s="33"/>
      <c r="Z496" s="33"/>
    </row>
    <row x14ac:dyDescent="0.25" r="497" customHeight="1" ht="15.75">
      <c r="A497" s="33"/>
      <c r="B497" s="552"/>
      <c r="C497" s="553"/>
      <c r="D497" s="553"/>
      <c r="E497" s="553"/>
      <c r="F497" s="485"/>
      <c r="G497" s="33"/>
      <c r="H497" s="33"/>
      <c r="I497" s="33"/>
      <c r="J497" s="33"/>
      <c r="K497" s="33"/>
      <c r="L497" s="33"/>
      <c r="M497" s="33"/>
      <c r="N497" s="33"/>
      <c r="O497" s="33"/>
      <c r="P497" s="33"/>
      <c r="Q497" s="33"/>
      <c r="R497" s="33"/>
      <c r="S497" s="33"/>
      <c r="T497" s="33"/>
      <c r="U497" s="33"/>
      <c r="V497" s="33"/>
      <c r="W497" s="33"/>
      <c r="X497" s="33"/>
      <c r="Y497" s="33"/>
      <c r="Z497" s="33"/>
    </row>
    <row x14ac:dyDescent="0.25" r="498" customHeight="1" ht="15.75">
      <c r="A498" s="33"/>
      <c r="B498" s="552"/>
      <c r="C498" s="553"/>
      <c r="D498" s="553"/>
      <c r="E498" s="553"/>
      <c r="F498" s="485"/>
      <c r="G498" s="33"/>
      <c r="H498" s="33"/>
      <c r="I498" s="33"/>
      <c r="J498" s="33"/>
      <c r="K498" s="33"/>
      <c r="L498" s="33"/>
      <c r="M498" s="33"/>
      <c r="N498" s="33"/>
      <c r="O498" s="33"/>
      <c r="P498" s="33"/>
      <c r="Q498" s="33"/>
      <c r="R498" s="33"/>
      <c r="S498" s="33"/>
      <c r="T498" s="33"/>
      <c r="U498" s="33"/>
      <c r="V498" s="33"/>
      <c r="W498" s="33"/>
      <c r="X498" s="33"/>
      <c r="Y498" s="33"/>
      <c r="Z498" s="33"/>
    </row>
    <row x14ac:dyDescent="0.25" r="499" customHeight="1" ht="15.75">
      <c r="A499" s="33"/>
      <c r="B499" s="552"/>
      <c r="C499" s="553"/>
      <c r="D499" s="553"/>
      <c r="E499" s="553"/>
      <c r="F499" s="485"/>
      <c r="G499" s="33"/>
      <c r="H499" s="33"/>
      <c r="I499" s="33"/>
      <c r="J499" s="33"/>
      <c r="K499" s="33"/>
      <c r="L499" s="33"/>
      <c r="M499" s="33"/>
      <c r="N499" s="33"/>
      <c r="O499" s="33"/>
      <c r="P499" s="33"/>
      <c r="Q499" s="33"/>
      <c r="R499" s="33"/>
      <c r="S499" s="33"/>
      <c r="T499" s="33"/>
      <c r="U499" s="33"/>
      <c r="V499" s="33"/>
      <c r="W499" s="33"/>
      <c r="X499" s="33"/>
      <c r="Y499" s="33"/>
      <c r="Z499" s="33"/>
    </row>
    <row x14ac:dyDescent="0.25" r="500" customHeight="1" ht="15.75">
      <c r="A500" s="33"/>
      <c r="B500" s="552"/>
      <c r="C500" s="553"/>
      <c r="D500" s="553"/>
      <c r="E500" s="553"/>
      <c r="F500" s="485"/>
      <c r="G500" s="33"/>
      <c r="H500" s="33"/>
      <c r="I500" s="33"/>
      <c r="J500" s="33"/>
      <c r="K500" s="33"/>
      <c r="L500" s="33"/>
      <c r="M500" s="33"/>
      <c r="N500" s="33"/>
      <c r="O500" s="33"/>
      <c r="P500" s="33"/>
      <c r="Q500" s="33"/>
      <c r="R500" s="33"/>
      <c r="S500" s="33"/>
      <c r="T500" s="33"/>
      <c r="U500" s="33"/>
      <c r="V500" s="33"/>
      <c r="W500" s="33"/>
      <c r="X500" s="33"/>
      <c r="Y500" s="33"/>
      <c r="Z500" s="33"/>
    </row>
    <row x14ac:dyDescent="0.25" r="501" customHeight="1" ht="15.75">
      <c r="A501" s="33"/>
      <c r="B501" s="552"/>
      <c r="C501" s="553"/>
      <c r="D501" s="553"/>
      <c r="E501" s="553"/>
      <c r="F501" s="485"/>
      <c r="G501" s="33"/>
      <c r="H501" s="33"/>
      <c r="I501" s="33"/>
      <c r="J501" s="33"/>
      <c r="K501" s="33"/>
      <c r="L501" s="33"/>
      <c r="M501" s="33"/>
      <c r="N501" s="33"/>
      <c r="O501" s="33"/>
      <c r="P501" s="33"/>
      <c r="Q501" s="33"/>
      <c r="R501" s="33"/>
      <c r="S501" s="33"/>
      <c r="T501" s="33"/>
      <c r="U501" s="33"/>
      <c r="V501" s="33"/>
      <c r="W501" s="33"/>
      <c r="X501" s="33"/>
      <c r="Y501" s="33"/>
      <c r="Z501" s="33"/>
    </row>
    <row x14ac:dyDescent="0.25" r="502" customHeight="1" ht="15.75">
      <c r="A502" s="33"/>
      <c r="B502" s="552"/>
      <c r="C502" s="553"/>
      <c r="D502" s="553"/>
      <c r="E502" s="553"/>
      <c r="F502" s="485"/>
      <c r="G502" s="33"/>
      <c r="H502" s="33"/>
      <c r="I502" s="33"/>
      <c r="J502" s="33"/>
      <c r="K502" s="33"/>
      <c r="L502" s="33"/>
      <c r="M502" s="33"/>
      <c r="N502" s="33"/>
      <c r="O502" s="33"/>
      <c r="P502" s="33"/>
      <c r="Q502" s="33"/>
      <c r="R502" s="33"/>
      <c r="S502" s="33"/>
      <c r="T502" s="33"/>
      <c r="U502" s="33"/>
      <c r="V502" s="33"/>
      <c r="W502" s="33"/>
      <c r="X502" s="33"/>
      <c r="Y502" s="33"/>
      <c r="Z502" s="33"/>
    </row>
    <row x14ac:dyDescent="0.25" r="503" customHeight="1" ht="15.75">
      <c r="A503" s="33"/>
      <c r="B503" s="552"/>
      <c r="C503" s="553"/>
      <c r="D503" s="553"/>
      <c r="E503" s="553"/>
      <c r="F503" s="485"/>
      <c r="G503" s="33"/>
      <c r="H503" s="33"/>
      <c r="I503" s="33"/>
      <c r="J503" s="33"/>
      <c r="K503" s="33"/>
      <c r="L503" s="33"/>
      <c r="M503" s="33"/>
      <c r="N503" s="33"/>
      <c r="O503" s="33"/>
      <c r="P503" s="33"/>
      <c r="Q503" s="33"/>
      <c r="R503" s="33"/>
      <c r="S503" s="33"/>
      <c r="T503" s="33"/>
      <c r="U503" s="33"/>
      <c r="V503" s="33"/>
      <c r="W503" s="33"/>
      <c r="X503" s="33"/>
      <c r="Y503" s="33"/>
      <c r="Z503" s="33"/>
    </row>
    <row x14ac:dyDescent="0.25" r="504" customHeight="1" ht="15.75">
      <c r="A504" s="33"/>
      <c r="B504" s="552"/>
      <c r="C504" s="553"/>
      <c r="D504" s="553"/>
      <c r="E504" s="553"/>
      <c r="F504" s="485"/>
      <c r="G504" s="33"/>
      <c r="H504" s="33"/>
      <c r="I504" s="33"/>
      <c r="J504" s="33"/>
      <c r="K504" s="33"/>
      <c r="L504" s="33"/>
      <c r="M504" s="33"/>
      <c r="N504" s="33"/>
      <c r="O504" s="33"/>
      <c r="P504" s="33"/>
      <c r="Q504" s="33"/>
      <c r="R504" s="33"/>
      <c r="S504" s="33"/>
      <c r="T504" s="33"/>
      <c r="U504" s="33"/>
      <c r="V504" s="33"/>
      <c r="W504" s="33"/>
      <c r="X504" s="33"/>
      <c r="Y504" s="33"/>
      <c r="Z504" s="33"/>
    </row>
    <row x14ac:dyDescent="0.25" r="505" customHeight="1" ht="15.75">
      <c r="A505" s="33"/>
      <c r="B505" s="552"/>
      <c r="C505" s="553"/>
      <c r="D505" s="553"/>
      <c r="E505" s="553"/>
      <c r="F505" s="485"/>
      <c r="G505" s="33"/>
      <c r="H505" s="33"/>
      <c r="I505" s="33"/>
      <c r="J505" s="33"/>
      <c r="K505" s="33"/>
      <c r="L505" s="33"/>
      <c r="M505" s="33"/>
      <c r="N505" s="33"/>
      <c r="O505" s="33"/>
      <c r="P505" s="33"/>
      <c r="Q505" s="33"/>
      <c r="R505" s="33"/>
      <c r="S505" s="33"/>
      <c r="T505" s="33"/>
      <c r="U505" s="33"/>
      <c r="V505" s="33"/>
      <c r="W505" s="33"/>
      <c r="X505" s="33"/>
      <c r="Y505" s="33"/>
      <c r="Z505" s="33"/>
    </row>
    <row x14ac:dyDescent="0.25" r="506" customHeight="1" ht="15.75">
      <c r="A506" s="33"/>
      <c r="B506" s="552"/>
      <c r="C506" s="553"/>
      <c r="D506" s="553"/>
      <c r="E506" s="553"/>
      <c r="F506" s="485"/>
      <c r="G506" s="33"/>
      <c r="H506" s="33"/>
      <c r="I506" s="33"/>
      <c r="J506" s="33"/>
      <c r="K506" s="33"/>
      <c r="L506" s="33"/>
      <c r="M506" s="33"/>
      <c r="N506" s="33"/>
      <c r="O506" s="33"/>
      <c r="P506" s="33"/>
      <c r="Q506" s="33"/>
      <c r="R506" s="33"/>
      <c r="S506" s="33"/>
      <c r="T506" s="33"/>
      <c r="U506" s="33"/>
      <c r="V506" s="33"/>
      <c r="W506" s="33"/>
      <c r="X506" s="33"/>
      <c r="Y506" s="33"/>
      <c r="Z506" s="33"/>
    </row>
    <row x14ac:dyDescent="0.25" r="507" customHeight="1" ht="15.75">
      <c r="A507" s="33"/>
      <c r="B507" s="552"/>
      <c r="C507" s="553"/>
      <c r="D507" s="553"/>
      <c r="E507" s="553"/>
      <c r="F507" s="485"/>
      <c r="G507" s="33"/>
      <c r="H507" s="33"/>
      <c r="I507" s="33"/>
      <c r="J507" s="33"/>
      <c r="K507" s="33"/>
      <c r="L507" s="33"/>
      <c r="M507" s="33"/>
      <c r="N507" s="33"/>
      <c r="O507" s="33"/>
      <c r="P507" s="33"/>
      <c r="Q507" s="33"/>
      <c r="R507" s="33"/>
      <c r="S507" s="33"/>
      <c r="T507" s="33"/>
      <c r="U507" s="33"/>
      <c r="V507" s="33"/>
      <c r="W507" s="33"/>
      <c r="X507" s="33"/>
      <c r="Y507" s="33"/>
      <c r="Z507" s="33"/>
    </row>
    <row x14ac:dyDescent="0.25" r="508" customHeight="1" ht="15.75">
      <c r="A508" s="33"/>
      <c r="B508" s="552"/>
      <c r="C508" s="553"/>
      <c r="D508" s="553"/>
      <c r="E508" s="553"/>
      <c r="F508" s="485"/>
      <c r="G508" s="33"/>
      <c r="H508" s="33"/>
      <c r="I508" s="33"/>
      <c r="J508" s="33"/>
      <c r="K508" s="33"/>
      <c r="L508" s="33"/>
      <c r="M508" s="33"/>
      <c r="N508" s="33"/>
      <c r="O508" s="33"/>
      <c r="P508" s="33"/>
      <c r="Q508" s="33"/>
      <c r="R508" s="33"/>
      <c r="S508" s="33"/>
      <c r="T508" s="33"/>
      <c r="U508" s="33"/>
      <c r="V508" s="33"/>
      <c r="W508" s="33"/>
      <c r="X508" s="33"/>
      <c r="Y508" s="33"/>
      <c r="Z508" s="33"/>
    </row>
    <row x14ac:dyDescent="0.25" r="509" customHeight="1" ht="15.75">
      <c r="A509" s="33"/>
      <c r="B509" s="552"/>
      <c r="C509" s="553"/>
      <c r="D509" s="553"/>
      <c r="E509" s="553"/>
      <c r="F509" s="485"/>
      <c r="G509" s="33"/>
      <c r="H509" s="33"/>
      <c r="I509" s="33"/>
      <c r="J509" s="33"/>
      <c r="K509" s="33"/>
      <c r="L509" s="33"/>
      <c r="M509" s="33"/>
      <c r="N509" s="33"/>
      <c r="O509" s="33"/>
      <c r="P509" s="33"/>
      <c r="Q509" s="33"/>
      <c r="R509" s="33"/>
      <c r="S509" s="33"/>
      <c r="T509" s="33"/>
      <c r="U509" s="33"/>
      <c r="V509" s="33"/>
      <c r="W509" s="33"/>
      <c r="X509" s="33"/>
      <c r="Y509" s="33"/>
      <c r="Z509" s="33"/>
    </row>
    <row x14ac:dyDescent="0.25" r="510" customHeight="1" ht="15.75">
      <c r="A510" s="33"/>
      <c r="B510" s="552"/>
      <c r="C510" s="553"/>
      <c r="D510" s="553"/>
      <c r="E510" s="553"/>
      <c r="F510" s="485"/>
      <c r="G510" s="33"/>
      <c r="H510" s="33"/>
      <c r="I510" s="33"/>
      <c r="J510" s="33"/>
      <c r="K510" s="33"/>
      <c r="L510" s="33"/>
      <c r="M510" s="33"/>
      <c r="N510" s="33"/>
      <c r="O510" s="33"/>
      <c r="P510" s="33"/>
      <c r="Q510" s="33"/>
      <c r="R510" s="33"/>
      <c r="S510" s="33"/>
      <c r="T510" s="33"/>
      <c r="U510" s="33"/>
      <c r="V510" s="33"/>
      <c r="W510" s="33"/>
      <c r="X510" s="33"/>
      <c r="Y510" s="33"/>
      <c r="Z510" s="33"/>
    </row>
    <row x14ac:dyDescent="0.25" r="511" customHeight="1" ht="15.75">
      <c r="A511" s="33"/>
      <c r="B511" s="552"/>
      <c r="C511" s="553"/>
      <c r="D511" s="553"/>
      <c r="E511" s="553"/>
      <c r="F511" s="485"/>
      <c r="G511" s="33"/>
      <c r="H511" s="33"/>
      <c r="I511" s="33"/>
      <c r="J511" s="33"/>
      <c r="K511" s="33"/>
      <c r="L511" s="33"/>
      <c r="M511" s="33"/>
      <c r="N511" s="33"/>
      <c r="O511" s="33"/>
      <c r="P511" s="33"/>
      <c r="Q511" s="33"/>
      <c r="R511" s="33"/>
      <c r="S511" s="33"/>
      <c r="T511" s="33"/>
      <c r="U511" s="33"/>
      <c r="V511" s="33"/>
      <c r="W511" s="33"/>
      <c r="X511" s="33"/>
      <c r="Y511" s="33"/>
      <c r="Z511" s="33"/>
    </row>
    <row x14ac:dyDescent="0.25" r="512" customHeight="1" ht="15.75">
      <c r="A512" s="33"/>
      <c r="B512" s="552"/>
      <c r="C512" s="553"/>
      <c r="D512" s="553"/>
      <c r="E512" s="553"/>
      <c r="F512" s="485"/>
      <c r="G512" s="33"/>
      <c r="H512" s="33"/>
      <c r="I512" s="33"/>
      <c r="J512" s="33"/>
      <c r="K512" s="33"/>
      <c r="L512" s="33"/>
      <c r="M512" s="33"/>
      <c r="N512" s="33"/>
      <c r="O512" s="33"/>
      <c r="P512" s="33"/>
      <c r="Q512" s="33"/>
      <c r="R512" s="33"/>
      <c r="S512" s="33"/>
      <c r="T512" s="33"/>
      <c r="U512" s="33"/>
      <c r="V512" s="33"/>
      <c r="W512" s="33"/>
      <c r="X512" s="33"/>
      <c r="Y512" s="33"/>
      <c r="Z512" s="33"/>
    </row>
    <row x14ac:dyDescent="0.25" r="513" customHeight="1" ht="15.75">
      <c r="A513" s="33"/>
      <c r="B513" s="552"/>
      <c r="C513" s="553"/>
      <c r="D513" s="553"/>
      <c r="E513" s="553"/>
      <c r="F513" s="485"/>
      <c r="G513" s="33"/>
      <c r="H513" s="33"/>
      <c r="I513" s="33"/>
      <c r="J513" s="33"/>
      <c r="K513" s="33"/>
      <c r="L513" s="33"/>
      <c r="M513" s="33"/>
      <c r="N513" s="33"/>
      <c r="O513" s="33"/>
      <c r="P513" s="33"/>
      <c r="Q513" s="33"/>
      <c r="R513" s="33"/>
      <c r="S513" s="33"/>
      <c r="T513" s="33"/>
      <c r="U513" s="33"/>
      <c r="V513" s="33"/>
      <c r="W513" s="33"/>
      <c r="X513" s="33"/>
      <c r="Y513" s="33"/>
      <c r="Z513" s="33"/>
    </row>
    <row x14ac:dyDescent="0.25" r="514" customHeight="1" ht="15.75">
      <c r="A514" s="33"/>
      <c r="B514" s="552"/>
      <c r="C514" s="553"/>
      <c r="D514" s="553"/>
      <c r="E514" s="553"/>
      <c r="F514" s="485"/>
      <c r="G514" s="33"/>
      <c r="H514" s="33"/>
      <c r="I514" s="33"/>
      <c r="J514" s="33"/>
      <c r="K514" s="33"/>
      <c r="L514" s="33"/>
      <c r="M514" s="33"/>
      <c r="N514" s="33"/>
      <c r="O514" s="33"/>
      <c r="P514" s="33"/>
      <c r="Q514" s="33"/>
      <c r="R514" s="33"/>
      <c r="S514" s="33"/>
      <c r="T514" s="33"/>
      <c r="U514" s="33"/>
      <c r="V514" s="33"/>
      <c r="W514" s="33"/>
      <c r="X514" s="33"/>
      <c r="Y514" s="33"/>
      <c r="Z514" s="33"/>
    </row>
    <row x14ac:dyDescent="0.25" r="515" customHeight="1" ht="15.75">
      <c r="A515" s="33"/>
      <c r="B515" s="552"/>
      <c r="C515" s="553"/>
      <c r="D515" s="553"/>
      <c r="E515" s="553"/>
      <c r="F515" s="485"/>
      <c r="G515" s="33"/>
      <c r="H515" s="33"/>
      <c r="I515" s="33"/>
      <c r="J515" s="33"/>
      <c r="K515" s="33"/>
      <c r="L515" s="33"/>
      <c r="M515" s="33"/>
      <c r="N515" s="33"/>
      <c r="O515" s="33"/>
      <c r="P515" s="33"/>
      <c r="Q515" s="33"/>
      <c r="R515" s="33"/>
      <c r="S515" s="33"/>
      <c r="T515" s="33"/>
      <c r="U515" s="33"/>
      <c r="V515" s="33"/>
      <c r="W515" s="33"/>
      <c r="X515" s="33"/>
      <c r="Y515" s="33"/>
      <c r="Z515" s="33"/>
    </row>
    <row x14ac:dyDescent="0.25" r="516" customHeight="1" ht="15.75">
      <c r="A516" s="33"/>
      <c r="B516" s="552"/>
      <c r="C516" s="553"/>
      <c r="D516" s="553"/>
      <c r="E516" s="553"/>
      <c r="F516" s="485"/>
      <c r="G516" s="33"/>
      <c r="H516" s="33"/>
      <c r="I516" s="33"/>
      <c r="J516" s="33"/>
      <c r="K516" s="33"/>
      <c r="L516" s="33"/>
      <c r="M516" s="33"/>
      <c r="N516" s="33"/>
      <c r="O516" s="33"/>
      <c r="P516" s="33"/>
      <c r="Q516" s="33"/>
      <c r="R516" s="33"/>
      <c r="S516" s="33"/>
      <c r="T516" s="33"/>
      <c r="U516" s="33"/>
      <c r="V516" s="33"/>
      <c r="W516" s="33"/>
      <c r="X516" s="33"/>
      <c r="Y516" s="33"/>
      <c r="Z516" s="33"/>
    </row>
    <row x14ac:dyDescent="0.25" r="517" customHeight="1" ht="15.75">
      <c r="A517" s="33"/>
      <c r="B517" s="552"/>
      <c r="C517" s="553"/>
      <c r="D517" s="553"/>
      <c r="E517" s="553"/>
      <c r="F517" s="485"/>
      <c r="G517" s="33"/>
      <c r="H517" s="33"/>
      <c r="I517" s="33"/>
      <c r="J517" s="33"/>
      <c r="K517" s="33"/>
      <c r="L517" s="33"/>
      <c r="M517" s="33"/>
      <c r="N517" s="33"/>
      <c r="O517" s="33"/>
      <c r="P517" s="33"/>
      <c r="Q517" s="33"/>
      <c r="R517" s="33"/>
      <c r="S517" s="33"/>
      <c r="T517" s="33"/>
      <c r="U517" s="33"/>
      <c r="V517" s="33"/>
      <c r="W517" s="33"/>
      <c r="X517" s="33"/>
      <c r="Y517" s="33"/>
      <c r="Z517" s="33"/>
    </row>
    <row x14ac:dyDescent="0.25" r="518" customHeight="1" ht="15.75">
      <c r="A518" s="33"/>
      <c r="B518" s="552"/>
      <c r="C518" s="553"/>
      <c r="D518" s="553"/>
      <c r="E518" s="553"/>
      <c r="F518" s="485"/>
      <c r="G518" s="33"/>
      <c r="H518" s="33"/>
      <c r="I518" s="33"/>
      <c r="J518" s="33"/>
      <c r="K518" s="33"/>
      <c r="L518" s="33"/>
      <c r="M518" s="33"/>
      <c r="N518" s="33"/>
      <c r="O518" s="33"/>
      <c r="P518" s="33"/>
      <c r="Q518" s="33"/>
      <c r="R518" s="33"/>
      <c r="S518" s="33"/>
      <c r="T518" s="33"/>
      <c r="U518" s="33"/>
      <c r="V518" s="33"/>
      <c r="W518" s="33"/>
      <c r="X518" s="33"/>
      <c r="Y518" s="33"/>
      <c r="Z518" s="33"/>
    </row>
    <row x14ac:dyDescent="0.25" r="519" customHeight="1" ht="15.75">
      <c r="A519" s="33"/>
      <c r="B519" s="552"/>
      <c r="C519" s="553"/>
      <c r="D519" s="553"/>
      <c r="E519" s="553"/>
      <c r="F519" s="485"/>
      <c r="G519" s="33"/>
      <c r="H519" s="33"/>
      <c r="I519" s="33"/>
      <c r="J519" s="33"/>
      <c r="K519" s="33"/>
      <c r="L519" s="33"/>
      <c r="M519" s="33"/>
      <c r="N519" s="33"/>
      <c r="O519" s="33"/>
      <c r="P519" s="33"/>
      <c r="Q519" s="33"/>
      <c r="R519" s="33"/>
      <c r="S519" s="33"/>
      <c r="T519" s="33"/>
      <c r="U519" s="33"/>
      <c r="V519" s="33"/>
      <c r="W519" s="33"/>
      <c r="X519" s="33"/>
      <c r="Y519" s="33"/>
      <c r="Z519" s="33"/>
    </row>
    <row x14ac:dyDescent="0.25" r="520" customHeight="1" ht="15.75">
      <c r="A520" s="33"/>
      <c r="B520" s="552"/>
      <c r="C520" s="553"/>
      <c r="D520" s="553"/>
      <c r="E520" s="553"/>
      <c r="F520" s="485"/>
      <c r="G520" s="33"/>
      <c r="H520" s="33"/>
      <c r="I520" s="33"/>
      <c r="J520" s="33"/>
      <c r="K520" s="33"/>
      <c r="L520" s="33"/>
      <c r="M520" s="33"/>
      <c r="N520" s="33"/>
      <c r="O520" s="33"/>
      <c r="P520" s="33"/>
      <c r="Q520" s="33"/>
      <c r="R520" s="33"/>
      <c r="S520" s="33"/>
      <c r="T520" s="33"/>
      <c r="U520" s="33"/>
      <c r="V520" s="33"/>
      <c r="W520" s="33"/>
      <c r="X520" s="33"/>
      <c r="Y520" s="33"/>
      <c r="Z520" s="33"/>
    </row>
    <row x14ac:dyDescent="0.25" r="521" customHeight="1" ht="15.75">
      <c r="A521" s="33"/>
      <c r="B521" s="552"/>
      <c r="C521" s="553"/>
      <c r="D521" s="553"/>
      <c r="E521" s="553"/>
      <c r="F521" s="485"/>
      <c r="G521" s="33"/>
      <c r="H521" s="33"/>
      <c r="I521" s="33"/>
      <c r="J521" s="33"/>
      <c r="K521" s="33"/>
      <c r="L521" s="33"/>
      <c r="M521" s="33"/>
      <c r="N521" s="33"/>
      <c r="O521" s="33"/>
      <c r="P521" s="33"/>
      <c r="Q521" s="33"/>
      <c r="R521" s="33"/>
      <c r="S521" s="33"/>
      <c r="T521" s="33"/>
      <c r="U521" s="33"/>
      <c r="V521" s="33"/>
      <c r="W521" s="33"/>
      <c r="X521" s="33"/>
      <c r="Y521" s="33"/>
      <c r="Z521" s="33"/>
    </row>
    <row x14ac:dyDescent="0.25" r="522" customHeight="1" ht="15.75">
      <c r="A522" s="33"/>
      <c r="B522" s="552"/>
      <c r="C522" s="553"/>
      <c r="D522" s="553"/>
      <c r="E522" s="553"/>
      <c r="F522" s="485"/>
      <c r="G522" s="33"/>
      <c r="H522" s="33"/>
      <c r="I522" s="33"/>
      <c r="J522" s="33"/>
      <c r="K522" s="33"/>
      <c r="L522" s="33"/>
      <c r="M522" s="33"/>
      <c r="N522" s="33"/>
      <c r="O522" s="33"/>
      <c r="P522" s="33"/>
      <c r="Q522" s="33"/>
      <c r="R522" s="33"/>
      <c r="S522" s="33"/>
      <c r="T522" s="33"/>
      <c r="U522" s="33"/>
      <c r="V522" s="33"/>
      <c r="W522" s="33"/>
      <c r="X522" s="33"/>
      <c r="Y522" s="33"/>
      <c r="Z522" s="33"/>
    </row>
    <row x14ac:dyDescent="0.25" r="523" customHeight="1" ht="15.75">
      <c r="A523" s="33"/>
      <c r="B523" s="552"/>
      <c r="C523" s="553"/>
      <c r="D523" s="553"/>
      <c r="E523" s="553"/>
      <c r="F523" s="485"/>
      <c r="G523" s="33"/>
      <c r="H523" s="33"/>
      <c r="I523" s="33"/>
      <c r="J523" s="33"/>
      <c r="K523" s="33"/>
      <c r="L523" s="33"/>
      <c r="M523" s="33"/>
      <c r="N523" s="33"/>
      <c r="O523" s="33"/>
      <c r="P523" s="33"/>
      <c r="Q523" s="33"/>
      <c r="R523" s="33"/>
      <c r="S523" s="33"/>
      <c r="T523" s="33"/>
      <c r="U523" s="33"/>
      <c r="V523" s="33"/>
      <c r="W523" s="33"/>
      <c r="X523" s="33"/>
      <c r="Y523" s="33"/>
      <c r="Z523" s="33"/>
    </row>
    <row x14ac:dyDescent="0.25" r="524" customHeight="1" ht="15.75">
      <c r="A524" s="33"/>
      <c r="B524" s="552"/>
      <c r="C524" s="553"/>
      <c r="D524" s="553"/>
      <c r="E524" s="553"/>
      <c r="F524" s="485"/>
      <c r="G524" s="33"/>
      <c r="H524" s="33"/>
      <c r="I524" s="33"/>
      <c r="J524" s="33"/>
      <c r="K524" s="33"/>
      <c r="L524" s="33"/>
      <c r="M524" s="33"/>
      <c r="N524" s="33"/>
      <c r="O524" s="33"/>
      <c r="P524" s="33"/>
      <c r="Q524" s="33"/>
      <c r="R524" s="33"/>
      <c r="S524" s="33"/>
      <c r="T524" s="33"/>
      <c r="U524" s="33"/>
      <c r="V524" s="33"/>
      <c r="W524" s="33"/>
      <c r="X524" s="33"/>
      <c r="Y524" s="33"/>
      <c r="Z524" s="33"/>
    </row>
    <row x14ac:dyDescent="0.25" r="525" customHeight="1" ht="15.75">
      <c r="A525" s="33"/>
      <c r="B525" s="552"/>
      <c r="C525" s="553"/>
      <c r="D525" s="553"/>
      <c r="E525" s="553"/>
      <c r="F525" s="485"/>
      <c r="G525" s="33"/>
      <c r="H525" s="33"/>
      <c r="I525" s="33"/>
      <c r="J525" s="33"/>
      <c r="K525" s="33"/>
      <c r="L525" s="33"/>
      <c r="M525" s="33"/>
      <c r="N525" s="33"/>
      <c r="O525" s="33"/>
      <c r="P525" s="33"/>
      <c r="Q525" s="33"/>
      <c r="R525" s="33"/>
      <c r="S525" s="33"/>
      <c r="T525" s="33"/>
      <c r="U525" s="33"/>
      <c r="V525" s="33"/>
      <c r="W525" s="33"/>
      <c r="X525" s="33"/>
      <c r="Y525" s="33"/>
      <c r="Z525" s="33"/>
    </row>
    <row x14ac:dyDescent="0.25" r="526" customHeight="1" ht="15.75">
      <c r="A526" s="33"/>
      <c r="B526" s="552"/>
      <c r="C526" s="553"/>
      <c r="D526" s="553"/>
      <c r="E526" s="553"/>
      <c r="F526" s="485"/>
      <c r="G526" s="33"/>
      <c r="H526" s="33"/>
      <c r="I526" s="33"/>
      <c r="J526" s="33"/>
      <c r="K526" s="33"/>
      <c r="L526" s="33"/>
      <c r="M526" s="33"/>
      <c r="N526" s="33"/>
      <c r="O526" s="33"/>
      <c r="P526" s="33"/>
      <c r="Q526" s="33"/>
      <c r="R526" s="33"/>
      <c r="S526" s="33"/>
      <c r="T526" s="33"/>
      <c r="U526" s="33"/>
      <c r="V526" s="33"/>
      <c r="W526" s="33"/>
      <c r="X526" s="33"/>
      <c r="Y526" s="33"/>
      <c r="Z526" s="33"/>
    </row>
    <row x14ac:dyDescent="0.25" r="527" customHeight="1" ht="15.75">
      <c r="A527" s="33"/>
      <c r="B527" s="552"/>
      <c r="C527" s="553"/>
      <c r="D527" s="553"/>
      <c r="E527" s="553"/>
      <c r="F527" s="485"/>
      <c r="G527" s="33"/>
      <c r="H527" s="33"/>
      <c r="I527" s="33"/>
      <c r="J527" s="33"/>
      <c r="K527" s="33"/>
      <c r="L527" s="33"/>
      <c r="M527" s="33"/>
      <c r="N527" s="33"/>
      <c r="O527" s="33"/>
      <c r="P527" s="33"/>
      <c r="Q527" s="33"/>
      <c r="R527" s="33"/>
      <c r="S527" s="33"/>
      <c r="T527" s="33"/>
      <c r="U527" s="33"/>
      <c r="V527" s="33"/>
      <c r="W527" s="33"/>
      <c r="X527" s="33"/>
      <c r="Y527" s="33"/>
      <c r="Z527" s="33"/>
    </row>
    <row x14ac:dyDescent="0.25" r="528" customHeight="1" ht="15.75">
      <c r="A528" s="33"/>
      <c r="B528" s="552"/>
      <c r="C528" s="553"/>
      <c r="D528" s="553"/>
      <c r="E528" s="553"/>
      <c r="F528" s="485"/>
      <c r="G528" s="33"/>
      <c r="H528" s="33"/>
      <c r="I528" s="33"/>
      <c r="J528" s="33"/>
      <c r="K528" s="33"/>
      <c r="L528" s="33"/>
      <c r="M528" s="33"/>
      <c r="N528" s="33"/>
      <c r="O528" s="33"/>
      <c r="P528" s="33"/>
      <c r="Q528" s="33"/>
      <c r="R528" s="33"/>
      <c r="S528" s="33"/>
      <c r="T528" s="33"/>
      <c r="U528" s="33"/>
      <c r="V528" s="33"/>
      <c r="W528" s="33"/>
      <c r="X528" s="33"/>
      <c r="Y528" s="33"/>
      <c r="Z528" s="33"/>
    </row>
    <row x14ac:dyDescent="0.25" r="529" customHeight="1" ht="15.75">
      <c r="A529" s="33"/>
      <c r="B529" s="552"/>
      <c r="C529" s="553"/>
      <c r="D529" s="553"/>
      <c r="E529" s="553"/>
      <c r="F529" s="485"/>
      <c r="G529" s="33"/>
      <c r="H529" s="33"/>
      <c r="I529" s="33"/>
      <c r="J529" s="33"/>
      <c r="K529" s="33"/>
      <c r="L529" s="33"/>
      <c r="M529" s="33"/>
      <c r="N529" s="33"/>
      <c r="O529" s="33"/>
      <c r="P529" s="33"/>
      <c r="Q529" s="33"/>
      <c r="R529" s="33"/>
      <c r="S529" s="33"/>
      <c r="T529" s="33"/>
      <c r="U529" s="33"/>
      <c r="V529" s="33"/>
      <c r="W529" s="33"/>
      <c r="X529" s="33"/>
      <c r="Y529" s="33"/>
      <c r="Z529" s="33"/>
    </row>
    <row x14ac:dyDescent="0.25" r="530" customHeight="1" ht="15.75">
      <c r="A530" s="33"/>
      <c r="B530" s="552"/>
      <c r="C530" s="553"/>
      <c r="D530" s="553"/>
      <c r="E530" s="553"/>
      <c r="F530" s="485"/>
      <c r="G530" s="33"/>
      <c r="H530" s="33"/>
      <c r="I530" s="33"/>
      <c r="J530" s="33"/>
      <c r="K530" s="33"/>
      <c r="L530" s="33"/>
      <c r="M530" s="33"/>
      <c r="N530" s="33"/>
      <c r="O530" s="33"/>
      <c r="P530" s="33"/>
      <c r="Q530" s="33"/>
      <c r="R530" s="33"/>
      <c r="S530" s="33"/>
      <c r="T530" s="33"/>
      <c r="U530" s="33"/>
      <c r="V530" s="33"/>
      <c r="W530" s="33"/>
      <c r="X530" s="33"/>
      <c r="Y530" s="33"/>
      <c r="Z530" s="33"/>
    </row>
    <row x14ac:dyDescent="0.25" r="531" customHeight="1" ht="15.75">
      <c r="A531" s="33"/>
      <c r="B531" s="552"/>
      <c r="C531" s="553"/>
      <c r="D531" s="553"/>
      <c r="E531" s="553"/>
      <c r="F531" s="485"/>
      <c r="G531" s="33"/>
      <c r="H531" s="33"/>
      <c r="I531" s="33"/>
      <c r="J531" s="33"/>
      <c r="K531" s="33"/>
      <c r="L531" s="33"/>
      <c r="M531" s="33"/>
      <c r="N531" s="33"/>
      <c r="O531" s="33"/>
      <c r="P531" s="33"/>
      <c r="Q531" s="33"/>
      <c r="R531" s="33"/>
      <c r="S531" s="33"/>
      <c r="T531" s="33"/>
      <c r="U531" s="33"/>
      <c r="V531" s="33"/>
      <c r="W531" s="33"/>
      <c r="X531" s="33"/>
      <c r="Y531" s="33"/>
      <c r="Z531" s="33"/>
    </row>
    <row x14ac:dyDescent="0.25" r="532" customHeight="1" ht="15.75">
      <c r="A532" s="33"/>
      <c r="B532" s="552"/>
      <c r="C532" s="553"/>
      <c r="D532" s="553"/>
      <c r="E532" s="553"/>
      <c r="F532" s="485"/>
      <c r="G532" s="33"/>
      <c r="H532" s="33"/>
      <c r="I532" s="33"/>
      <c r="J532" s="33"/>
      <c r="K532" s="33"/>
      <c r="L532" s="33"/>
      <c r="M532" s="33"/>
      <c r="N532" s="33"/>
      <c r="O532" s="33"/>
      <c r="P532" s="33"/>
      <c r="Q532" s="33"/>
      <c r="R532" s="33"/>
      <c r="S532" s="33"/>
      <c r="T532" s="33"/>
      <c r="U532" s="33"/>
      <c r="V532" s="33"/>
      <c r="W532" s="33"/>
      <c r="X532" s="33"/>
      <c r="Y532" s="33"/>
      <c r="Z532" s="33"/>
    </row>
    <row x14ac:dyDescent="0.25" r="533" customHeight="1" ht="15.75">
      <c r="A533" s="33"/>
      <c r="B533" s="552"/>
      <c r="C533" s="553"/>
      <c r="D533" s="553"/>
      <c r="E533" s="553"/>
      <c r="F533" s="485"/>
      <c r="G533" s="33"/>
      <c r="H533" s="33"/>
      <c r="I533" s="33"/>
      <c r="J533" s="33"/>
      <c r="K533" s="33"/>
      <c r="L533" s="33"/>
      <c r="M533" s="33"/>
      <c r="N533" s="33"/>
      <c r="O533" s="33"/>
      <c r="P533" s="33"/>
      <c r="Q533" s="33"/>
      <c r="R533" s="33"/>
      <c r="S533" s="33"/>
      <c r="T533" s="33"/>
      <c r="U533" s="33"/>
      <c r="V533" s="33"/>
      <c r="W533" s="33"/>
      <c r="X533" s="33"/>
      <c r="Y533" s="33"/>
      <c r="Z533" s="33"/>
    </row>
    <row x14ac:dyDescent="0.25" r="534" customHeight="1" ht="15.75">
      <c r="A534" s="33"/>
      <c r="B534" s="552"/>
      <c r="C534" s="553"/>
      <c r="D534" s="553"/>
      <c r="E534" s="553"/>
      <c r="F534" s="485"/>
      <c r="G534" s="33"/>
      <c r="H534" s="33"/>
      <c r="I534" s="33"/>
      <c r="J534" s="33"/>
      <c r="K534" s="33"/>
      <c r="L534" s="33"/>
      <c r="M534" s="33"/>
      <c r="N534" s="33"/>
      <c r="O534" s="33"/>
      <c r="P534" s="33"/>
      <c r="Q534" s="33"/>
      <c r="R534" s="33"/>
      <c r="S534" s="33"/>
      <c r="T534" s="33"/>
      <c r="U534" s="33"/>
      <c r="V534" s="33"/>
      <c r="W534" s="33"/>
      <c r="X534" s="33"/>
      <c r="Y534" s="33"/>
      <c r="Z534" s="33"/>
    </row>
    <row x14ac:dyDescent="0.25" r="535" customHeight="1" ht="15.75">
      <c r="A535" s="33"/>
      <c r="B535" s="552"/>
      <c r="C535" s="553"/>
      <c r="D535" s="553"/>
      <c r="E535" s="553"/>
      <c r="F535" s="485"/>
      <c r="G535" s="33"/>
      <c r="H535" s="33"/>
      <c r="I535" s="33"/>
      <c r="J535" s="33"/>
      <c r="K535" s="33"/>
      <c r="L535" s="33"/>
      <c r="M535" s="33"/>
      <c r="N535" s="33"/>
      <c r="O535" s="33"/>
      <c r="P535" s="33"/>
      <c r="Q535" s="33"/>
      <c r="R535" s="33"/>
      <c r="S535" s="33"/>
      <c r="T535" s="33"/>
      <c r="U535" s="33"/>
      <c r="V535" s="33"/>
      <c r="W535" s="33"/>
      <c r="X535" s="33"/>
      <c r="Y535" s="33"/>
      <c r="Z535" s="33"/>
    </row>
    <row x14ac:dyDescent="0.25" r="536" customHeight="1" ht="15.75">
      <c r="A536" s="33"/>
      <c r="B536" s="552"/>
      <c r="C536" s="553"/>
      <c r="D536" s="553"/>
      <c r="E536" s="553"/>
      <c r="F536" s="485"/>
      <c r="G536" s="33"/>
      <c r="H536" s="33"/>
      <c r="I536" s="33"/>
      <c r="J536" s="33"/>
      <c r="K536" s="33"/>
      <c r="L536" s="33"/>
      <c r="M536" s="33"/>
      <c r="N536" s="33"/>
      <c r="O536" s="33"/>
      <c r="P536" s="33"/>
      <c r="Q536" s="33"/>
      <c r="R536" s="33"/>
      <c r="S536" s="33"/>
      <c r="T536" s="33"/>
      <c r="U536" s="33"/>
      <c r="V536" s="33"/>
      <c r="W536" s="33"/>
      <c r="X536" s="33"/>
      <c r="Y536" s="33"/>
      <c r="Z536" s="33"/>
    </row>
    <row x14ac:dyDescent="0.25" r="537" customHeight="1" ht="15.75">
      <c r="A537" s="33"/>
      <c r="B537" s="552"/>
      <c r="C537" s="553"/>
      <c r="D537" s="553"/>
      <c r="E537" s="553"/>
      <c r="F537" s="485"/>
      <c r="G537" s="33"/>
      <c r="H537" s="33"/>
      <c r="I537" s="33"/>
      <c r="J537" s="33"/>
      <c r="K537" s="33"/>
      <c r="L537" s="33"/>
      <c r="M537" s="33"/>
      <c r="N537" s="33"/>
      <c r="O537" s="33"/>
      <c r="P537" s="33"/>
      <c r="Q537" s="33"/>
      <c r="R537" s="33"/>
      <c r="S537" s="33"/>
      <c r="T537" s="33"/>
      <c r="U537" s="33"/>
      <c r="V537" s="33"/>
      <c r="W537" s="33"/>
      <c r="X537" s="33"/>
      <c r="Y537" s="33"/>
      <c r="Z537" s="33"/>
    </row>
    <row x14ac:dyDescent="0.25" r="538" customHeight="1" ht="15.75">
      <c r="A538" s="33"/>
      <c r="B538" s="552"/>
      <c r="C538" s="553"/>
      <c r="D538" s="553"/>
      <c r="E538" s="553"/>
      <c r="F538" s="485"/>
      <c r="G538" s="33"/>
      <c r="H538" s="33"/>
      <c r="I538" s="33"/>
      <c r="J538" s="33"/>
      <c r="K538" s="33"/>
      <c r="L538" s="33"/>
      <c r="M538" s="33"/>
      <c r="N538" s="33"/>
      <c r="O538" s="33"/>
      <c r="P538" s="33"/>
      <c r="Q538" s="33"/>
      <c r="R538" s="33"/>
      <c r="S538" s="33"/>
      <c r="T538" s="33"/>
      <c r="U538" s="33"/>
      <c r="V538" s="33"/>
      <c r="W538" s="33"/>
      <c r="X538" s="33"/>
      <c r="Y538" s="33"/>
      <c r="Z538" s="33"/>
    </row>
    <row x14ac:dyDescent="0.25" r="539" customHeight="1" ht="15.75">
      <c r="A539" s="33"/>
      <c r="B539" s="552"/>
      <c r="C539" s="553"/>
      <c r="D539" s="553"/>
      <c r="E539" s="553"/>
      <c r="F539" s="485"/>
      <c r="G539" s="33"/>
      <c r="H539" s="33"/>
      <c r="I539" s="33"/>
      <c r="J539" s="33"/>
      <c r="K539" s="33"/>
      <c r="L539" s="33"/>
      <c r="M539" s="33"/>
      <c r="N539" s="33"/>
      <c r="O539" s="33"/>
      <c r="P539" s="33"/>
      <c r="Q539" s="33"/>
      <c r="R539" s="33"/>
      <c r="S539" s="33"/>
      <c r="T539" s="33"/>
      <c r="U539" s="33"/>
      <c r="V539" s="33"/>
      <c r="W539" s="33"/>
      <c r="X539" s="33"/>
      <c r="Y539" s="33"/>
      <c r="Z539" s="33"/>
    </row>
    <row x14ac:dyDescent="0.25" r="540" customHeight="1" ht="15.75">
      <c r="A540" s="33"/>
      <c r="B540" s="552"/>
      <c r="C540" s="553"/>
      <c r="D540" s="553"/>
      <c r="E540" s="553"/>
      <c r="F540" s="485"/>
      <c r="G540" s="33"/>
      <c r="H540" s="33"/>
      <c r="I540" s="33"/>
      <c r="J540" s="33"/>
      <c r="K540" s="33"/>
      <c r="L540" s="33"/>
      <c r="M540" s="33"/>
      <c r="N540" s="33"/>
      <c r="O540" s="33"/>
      <c r="P540" s="33"/>
      <c r="Q540" s="33"/>
      <c r="R540" s="33"/>
      <c r="S540" s="33"/>
      <c r="T540" s="33"/>
      <c r="U540" s="33"/>
      <c r="V540" s="33"/>
      <c r="W540" s="33"/>
      <c r="X540" s="33"/>
      <c r="Y540" s="33"/>
      <c r="Z540" s="33"/>
    </row>
    <row x14ac:dyDescent="0.25" r="541" customHeight="1" ht="15.75">
      <c r="A541" s="33"/>
      <c r="B541" s="552"/>
      <c r="C541" s="553"/>
      <c r="D541" s="553"/>
      <c r="E541" s="553"/>
      <c r="F541" s="485"/>
      <c r="G541" s="33"/>
      <c r="H541" s="33"/>
      <c r="I541" s="33"/>
      <c r="J541" s="33"/>
      <c r="K541" s="33"/>
      <c r="L541" s="33"/>
      <c r="M541" s="33"/>
      <c r="N541" s="33"/>
      <c r="O541" s="33"/>
      <c r="P541" s="33"/>
      <c r="Q541" s="33"/>
      <c r="R541" s="33"/>
      <c r="S541" s="33"/>
      <c r="T541" s="33"/>
      <c r="U541" s="33"/>
      <c r="V541" s="33"/>
      <c r="W541" s="33"/>
      <c r="X541" s="33"/>
      <c r="Y541" s="33"/>
      <c r="Z541" s="33"/>
    </row>
    <row x14ac:dyDescent="0.25" r="542" customHeight="1" ht="15.75">
      <c r="A542" s="33"/>
      <c r="B542" s="552"/>
      <c r="C542" s="553"/>
      <c r="D542" s="553"/>
      <c r="E542" s="553"/>
      <c r="F542" s="485"/>
      <c r="G542" s="33"/>
      <c r="H542" s="33"/>
      <c r="I542" s="33"/>
      <c r="J542" s="33"/>
      <c r="K542" s="33"/>
      <c r="L542" s="33"/>
      <c r="M542" s="33"/>
      <c r="N542" s="33"/>
      <c r="O542" s="33"/>
      <c r="P542" s="33"/>
      <c r="Q542" s="33"/>
      <c r="R542" s="33"/>
      <c r="S542" s="33"/>
      <c r="T542" s="33"/>
      <c r="U542" s="33"/>
      <c r="V542" s="33"/>
      <c r="W542" s="33"/>
      <c r="X542" s="33"/>
      <c r="Y542" s="33"/>
      <c r="Z542" s="33"/>
    </row>
    <row x14ac:dyDescent="0.25" r="543" customHeight="1" ht="15.75">
      <c r="A543" s="33"/>
      <c r="B543" s="552"/>
      <c r="C543" s="553"/>
      <c r="D543" s="553"/>
      <c r="E543" s="553"/>
      <c r="F543" s="485"/>
      <c r="G543" s="33"/>
      <c r="H543" s="33"/>
      <c r="I543" s="33"/>
      <c r="J543" s="33"/>
      <c r="K543" s="33"/>
      <c r="L543" s="33"/>
      <c r="M543" s="33"/>
      <c r="N543" s="33"/>
      <c r="O543" s="33"/>
      <c r="P543" s="33"/>
      <c r="Q543" s="33"/>
      <c r="R543" s="33"/>
      <c r="S543" s="33"/>
      <c r="T543" s="33"/>
      <c r="U543" s="33"/>
      <c r="V543" s="33"/>
      <c r="W543" s="33"/>
      <c r="X543" s="33"/>
      <c r="Y543" s="33"/>
      <c r="Z543" s="33"/>
    </row>
    <row x14ac:dyDescent="0.25" r="544" customHeight="1" ht="15.75">
      <c r="A544" s="33"/>
      <c r="B544" s="552"/>
      <c r="C544" s="553"/>
      <c r="D544" s="553"/>
      <c r="E544" s="553"/>
      <c r="F544" s="485"/>
      <c r="G544" s="33"/>
      <c r="H544" s="33"/>
      <c r="I544" s="33"/>
      <c r="J544" s="33"/>
      <c r="K544" s="33"/>
      <c r="L544" s="33"/>
      <c r="M544" s="33"/>
      <c r="N544" s="33"/>
      <c r="O544" s="33"/>
      <c r="P544" s="33"/>
      <c r="Q544" s="33"/>
      <c r="R544" s="33"/>
      <c r="S544" s="33"/>
      <c r="T544" s="33"/>
      <c r="U544" s="33"/>
      <c r="V544" s="33"/>
      <c r="W544" s="33"/>
      <c r="X544" s="33"/>
      <c r="Y544" s="33"/>
      <c r="Z544" s="33"/>
    </row>
    <row x14ac:dyDescent="0.25" r="545" customHeight="1" ht="15.75">
      <c r="A545" s="33"/>
      <c r="B545" s="552"/>
      <c r="C545" s="553"/>
      <c r="D545" s="553"/>
      <c r="E545" s="553"/>
      <c r="F545" s="485"/>
      <c r="G545" s="33"/>
      <c r="H545" s="33"/>
      <c r="I545" s="33"/>
      <c r="J545" s="33"/>
      <c r="K545" s="33"/>
      <c r="L545" s="33"/>
      <c r="M545" s="33"/>
      <c r="N545" s="33"/>
      <c r="O545" s="33"/>
      <c r="P545" s="33"/>
      <c r="Q545" s="33"/>
      <c r="R545" s="33"/>
      <c r="S545" s="33"/>
      <c r="T545" s="33"/>
      <c r="U545" s="33"/>
      <c r="V545" s="33"/>
      <c r="W545" s="33"/>
      <c r="X545" s="33"/>
      <c r="Y545" s="33"/>
      <c r="Z545" s="33"/>
    </row>
    <row x14ac:dyDescent="0.25" r="546" customHeight="1" ht="15.75">
      <c r="A546" s="33"/>
      <c r="B546" s="552"/>
      <c r="C546" s="553"/>
      <c r="D546" s="553"/>
      <c r="E546" s="553"/>
      <c r="F546" s="485"/>
      <c r="G546" s="33"/>
      <c r="H546" s="33"/>
      <c r="I546" s="33"/>
      <c r="J546" s="33"/>
      <c r="K546" s="33"/>
      <c r="L546" s="33"/>
      <c r="M546" s="33"/>
      <c r="N546" s="33"/>
      <c r="O546" s="33"/>
      <c r="P546" s="33"/>
      <c r="Q546" s="33"/>
      <c r="R546" s="33"/>
      <c r="S546" s="33"/>
      <c r="T546" s="33"/>
      <c r="U546" s="33"/>
      <c r="V546" s="33"/>
      <c r="W546" s="33"/>
      <c r="X546" s="33"/>
      <c r="Y546" s="33"/>
      <c r="Z546" s="33"/>
    </row>
    <row x14ac:dyDescent="0.25" r="547" customHeight="1" ht="15.75">
      <c r="A547" s="33"/>
      <c r="B547" s="552"/>
      <c r="C547" s="553"/>
      <c r="D547" s="553"/>
      <c r="E547" s="553"/>
      <c r="F547" s="485"/>
      <c r="G547" s="33"/>
      <c r="H547" s="33"/>
      <c r="I547" s="33"/>
      <c r="J547" s="33"/>
      <c r="K547" s="33"/>
      <c r="L547" s="33"/>
      <c r="M547" s="33"/>
      <c r="N547" s="33"/>
      <c r="O547" s="33"/>
      <c r="P547" s="33"/>
      <c r="Q547" s="33"/>
      <c r="R547" s="33"/>
      <c r="S547" s="33"/>
      <c r="T547" s="33"/>
      <c r="U547" s="33"/>
      <c r="V547" s="33"/>
      <c r="W547" s="33"/>
      <c r="X547" s="33"/>
      <c r="Y547" s="33"/>
      <c r="Z547" s="33"/>
    </row>
    <row x14ac:dyDescent="0.25" r="548" customHeight="1" ht="15.75">
      <c r="A548" s="33"/>
      <c r="B548" s="552"/>
      <c r="C548" s="553"/>
      <c r="D548" s="553"/>
      <c r="E548" s="553"/>
      <c r="F548" s="485"/>
      <c r="G548" s="33"/>
      <c r="H548" s="33"/>
      <c r="I548" s="33"/>
      <c r="J548" s="33"/>
      <c r="K548" s="33"/>
      <c r="L548" s="33"/>
      <c r="M548" s="33"/>
      <c r="N548" s="33"/>
      <c r="O548" s="33"/>
      <c r="P548" s="33"/>
      <c r="Q548" s="33"/>
      <c r="R548" s="33"/>
      <c r="S548" s="33"/>
      <c r="T548" s="33"/>
      <c r="U548" s="33"/>
      <c r="V548" s="33"/>
      <c r="W548" s="33"/>
      <c r="X548" s="33"/>
      <c r="Y548" s="33"/>
      <c r="Z548" s="33"/>
    </row>
    <row x14ac:dyDescent="0.25" r="549" customHeight="1" ht="15.75">
      <c r="A549" s="33"/>
      <c r="B549" s="552"/>
      <c r="C549" s="553"/>
      <c r="D549" s="553"/>
      <c r="E549" s="553"/>
      <c r="F549" s="485"/>
      <c r="G549" s="33"/>
      <c r="H549" s="33"/>
      <c r="I549" s="33"/>
      <c r="J549" s="33"/>
      <c r="K549" s="33"/>
      <c r="L549" s="33"/>
      <c r="M549" s="33"/>
      <c r="N549" s="33"/>
      <c r="O549" s="33"/>
      <c r="P549" s="33"/>
      <c r="Q549" s="33"/>
      <c r="R549" s="33"/>
      <c r="S549" s="33"/>
      <c r="T549" s="33"/>
      <c r="U549" s="33"/>
      <c r="V549" s="33"/>
      <c r="W549" s="33"/>
      <c r="X549" s="33"/>
      <c r="Y549" s="33"/>
      <c r="Z549" s="33"/>
    </row>
    <row x14ac:dyDescent="0.25" r="550" customHeight="1" ht="15.75">
      <c r="A550" s="33"/>
      <c r="B550" s="552"/>
      <c r="C550" s="553"/>
      <c r="D550" s="553"/>
      <c r="E550" s="553"/>
      <c r="F550" s="485"/>
      <c r="G550" s="33"/>
      <c r="H550" s="33"/>
      <c r="I550" s="33"/>
      <c r="J550" s="33"/>
      <c r="K550" s="33"/>
      <c r="L550" s="33"/>
      <c r="M550" s="33"/>
      <c r="N550" s="33"/>
      <c r="O550" s="33"/>
      <c r="P550" s="33"/>
      <c r="Q550" s="33"/>
      <c r="R550" s="33"/>
      <c r="S550" s="33"/>
      <c r="T550" s="33"/>
      <c r="U550" s="33"/>
      <c r="V550" s="33"/>
      <c r="W550" s="33"/>
      <c r="X550" s="33"/>
      <c r="Y550" s="33"/>
      <c r="Z550" s="33"/>
    </row>
    <row x14ac:dyDescent="0.25" r="551" customHeight="1" ht="15.75">
      <c r="A551" s="33"/>
      <c r="B551" s="552"/>
      <c r="C551" s="553"/>
      <c r="D551" s="553"/>
      <c r="E551" s="553"/>
      <c r="F551" s="485"/>
      <c r="G551" s="33"/>
      <c r="H551" s="33"/>
      <c r="I551" s="33"/>
      <c r="J551" s="33"/>
      <c r="K551" s="33"/>
      <c r="L551" s="33"/>
      <c r="M551" s="33"/>
      <c r="N551" s="33"/>
      <c r="O551" s="33"/>
      <c r="P551" s="33"/>
      <c r="Q551" s="33"/>
      <c r="R551" s="33"/>
      <c r="S551" s="33"/>
      <c r="T551" s="33"/>
      <c r="U551" s="33"/>
      <c r="V551" s="33"/>
      <c r="W551" s="33"/>
      <c r="X551" s="33"/>
      <c r="Y551" s="33"/>
      <c r="Z551" s="33"/>
    </row>
    <row x14ac:dyDescent="0.25" r="552" customHeight="1" ht="15.75">
      <c r="A552" s="33"/>
      <c r="B552" s="552"/>
      <c r="C552" s="553"/>
      <c r="D552" s="553"/>
      <c r="E552" s="553"/>
      <c r="F552" s="485"/>
      <c r="G552" s="33"/>
      <c r="H552" s="33"/>
      <c r="I552" s="33"/>
      <c r="J552" s="33"/>
      <c r="K552" s="33"/>
      <c r="L552" s="33"/>
      <c r="M552" s="33"/>
      <c r="N552" s="33"/>
      <c r="O552" s="33"/>
      <c r="P552" s="33"/>
      <c r="Q552" s="33"/>
      <c r="R552" s="33"/>
      <c r="S552" s="33"/>
      <c r="T552" s="33"/>
      <c r="U552" s="33"/>
      <c r="V552" s="33"/>
      <c r="W552" s="33"/>
      <c r="X552" s="33"/>
      <c r="Y552" s="33"/>
      <c r="Z552" s="33"/>
    </row>
    <row x14ac:dyDescent="0.25" r="553" customHeight="1" ht="15.75">
      <c r="A553" s="33"/>
      <c r="B553" s="552"/>
      <c r="C553" s="553"/>
      <c r="D553" s="553"/>
      <c r="E553" s="553"/>
      <c r="F553" s="485"/>
      <c r="G553" s="33"/>
      <c r="H553" s="33"/>
      <c r="I553" s="33"/>
      <c r="J553" s="33"/>
      <c r="K553" s="33"/>
      <c r="L553" s="33"/>
      <c r="M553" s="33"/>
      <c r="N553" s="33"/>
      <c r="O553" s="33"/>
      <c r="P553" s="33"/>
      <c r="Q553" s="33"/>
      <c r="R553" s="33"/>
      <c r="S553" s="33"/>
      <c r="T553" s="33"/>
      <c r="U553" s="33"/>
      <c r="V553" s="33"/>
      <c r="W553" s="33"/>
      <c r="X553" s="33"/>
      <c r="Y553" s="33"/>
      <c r="Z553" s="33"/>
    </row>
    <row x14ac:dyDescent="0.25" r="554" customHeight="1" ht="15.75">
      <c r="A554" s="33"/>
      <c r="B554" s="552"/>
      <c r="C554" s="553"/>
      <c r="D554" s="553"/>
      <c r="E554" s="553"/>
      <c r="F554" s="485"/>
      <c r="G554" s="33"/>
      <c r="H554" s="33"/>
      <c r="I554" s="33"/>
      <c r="J554" s="33"/>
      <c r="K554" s="33"/>
      <c r="L554" s="33"/>
      <c r="M554" s="33"/>
      <c r="N554" s="33"/>
      <c r="O554" s="33"/>
      <c r="P554" s="33"/>
      <c r="Q554" s="33"/>
      <c r="R554" s="33"/>
      <c r="S554" s="33"/>
      <c r="T554" s="33"/>
      <c r="U554" s="33"/>
      <c r="V554" s="33"/>
      <c r="W554" s="33"/>
      <c r="X554" s="33"/>
      <c r="Y554" s="33"/>
      <c r="Z554" s="33"/>
    </row>
    <row x14ac:dyDescent="0.25" r="555" customHeight="1" ht="15.75">
      <c r="A555" s="33"/>
      <c r="B555" s="552"/>
      <c r="C555" s="553"/>
      <c r="D555" s="553"/>
      <c r="E555" s="553"/>
      <c r="F555" s="485"/>
      <c r="G555" s="33"/>
      <c r="H555" s="33"/>
      <c r="I555" s="33"/>
      <c r="J555" s="33"/>
      <c r="K555" s="33"/>
      <c r="L555" s="33"/>
      <c r="M555" s="33"/>
      <c r="N555" s="33"/>
      <c r="O555" s="33"/>
      <c r="P555" s="33"/>
      <c r="Q555" s="33"/>
      <c r="R555" s="33"/>
      <c r="S555" s="33"/>
      <c r="T555" s="33"/>
      <c r="U555" s="33"/>
      <c r="V555" s="33"/>
      <c r="W555" s="33"/>
      <c r="X555" s="33"/>
      <c r="Y555" s="33"/>
      <c r="Z555" s="33"/>
    </row>
    <row x14ac:dyDescent="0.25" r="556" customHeight="1" ht="15.75">
      <c r="A556" s="33"/>
      <c r="B556" s="552"/>
      <c r="C556" s="553"/>
      <c r="D556" s="553"/>
      <c r="E556" s="553"/>
      <c r="F556" s="485"/>
      <c r="G556" s="33"/>
      <c r="H556" s="33"/>
      <c r="I556" s="33"/>
      <c r="J556" s="33"/>
      <c r="K556" s="33"/>
      <c r="L556" s="33"/>
      <c r="M556" s="33"/>
      <c r="N556" s="33"/>
      <c r="O556" s="33"/>
      <c r="P556" s="33"/>
      <c r="Q556" s="33"/>
      <c r="R556" s="33"/>
      <c r="S556" s="33"/>
      <c r="T556" s="33"/>
      <c r="U556" s="33"/>
      <c r="V556" s="33"/>
      <c r="W556" s="33"/>
      <c r="X556" s="33"/>
      <c r="Y556" s="33"/>
      <c r="Z556" s="33"/>
    </row>
    <row x14ac:dyDescent="0.25" r="557" customHeight="1" ht="15.75">
      <c r="A557" s="33"/>
      <c r="B557" s="552"/>
      <c r="C557" s="553"/>
      <c r="D557" s="553"/>
      <c r="E557" s="553"/>
      <c r="F557" s="485"/>
      <c r="G557" s="33"/>
      <c r="H557" s="33"/>
      <c r="I557" s="33"/>
      <c r="J557" s="33"/>
      <c r="K557" s="33"/>
      <c r="L557" s="33"/>
      <c r="M557" s="33"/>
      <c r="N557" s="33"/>
      <c r="O557" s="33"/>
      <c r="P557" s="33"/>
      <c r="Q557" s="33"/>
      <c r="R557" s="33"/>
      <c r="S557" s="33"/>
      <c r="T557" s="33"/>
      <c r="U557" s="33"/>
      <c r="V557" s="33"/>
      <c r="W557" s="33"/>
      <c r="X557" s="33"/>
      <c r="Y557" s="33"/>
      <c r="Z557" s="33"/>
    </row>
    <row x14ac:dyDescent="0.25" r="558" customHeight="1" ht="15.75">
      <c r="A558" s="33"/>
      <c r="B558" s="552"/>
      <c r="C558" s="553"/>
      <c r="D558" s="553"/>
      <c r="E558" s="553"/>
      <c r="F558" s="485"/>
      <c r="G558" s="33"/>
      <c r="H558" s="33"/>
      <c r="I558" s="33"/>
      <c r="J558" s="33"/>
      <c r="K558" s="33"/>
      <c r="L558" s="33"/>
      <c r="M558" s="33"/>
      <c r="N558" s="33"/>
      <c r="O558" s="33"/>
      <c r="P558" s="33"/>
      <c r="Q558" s="33"/>
      <c r="R558" s="33"/>
      <c r="S558" s="33"/>
      <c r="T558" s="33"/>
      <c r="U558" s="33"/>
      <c r="V558" s="33"/>
      <c r="W558" s="33"/>
      <c r="X558" s="33"/>
      <c r="Y558" s="33"/>
      <c r="Z558" s="33"/>
    </row>
    <row x14ac:dyDescent="0.25" r="559" customHeight="1" ht="15.75">
      <c r="A559" s="33"/>
      <c r="B559" s="552"/>
      <c r="C559" s="553"/>
      <c r="D559" s="553"/>
      <c r="E559" s="553"/>
      <c r="F559" s="485"/>
      <c r="G559" s="33"/>
      <c r="H559" s="33"/>
      <c r="I559" s="33"/>
      <c r="J559" s="33"/>
      <c r="K559" s="33"/>
      <c r="L559" s="33"/>
      <c r="M559" s="33"/>
      <c r="N559" s="33"/>
      <c r="O559" s="33"/>
      <c r="P559" s="33"/>
      <c r="Q559" s="33"/>
      <c r="R559" s="33"/>
      <c r="S559" s="33"/>
      <c r="T559" s="33"/>
      <c r="U559" s="33"/>
      <c r="V559" s="33"/>
      <c r="W559" s="33"/>
      <c r="X559" s="33"/>
      <c r="Y559" s="33"/>
      <c r="Z559" s="33"/>
    </row>
    <row x14ac:dyDescent="0.25" r="560" customHeight="1" ht="15.75">
      <c r="A560" s="33"/>
      <c r="B560" s="552"/>
      <c r="C560" s="553"/>
      <c r="D560" s="553"/>
      <c r="E560" s="553"/>
      <c r="F560" s="485"/>
      <c r="G560" s="33"/>
      <c r="H560" s="33"/>
      <c r="I560" s="33"/>
      <c r="J560" s="33"/>
      <c r="K560" s="33"/>
      <c r="L560" s="33"/>
      <c r="M560" s="33"/>
      <c r="N560" s="33"/>
      <c r="O560" s="33"/>
      <c r="P560" s="33"/>
      <c r="Q560" s="33"/>
      <c r="R560" s="33"/>
      <c r="S560" s="33"/>
      <c r="T560" s="33"/>
      <c r="U560" s="33"/>
      <c r="V560" s="33"/>
      <c r="W560" s="33"/>
      <c r="X560" s="33"/>
      <c r="Y560" s="33"/>
      <c r="Z560" s="33"/>
    </row>
    <row x14ac:dyDescent="0.25" r="561" customHeight="1" ht="15.75">
      <c r="A561" s="33"/>
      <c r="B561" s="552"/>
      <c r="C561" s="553"/>
      <c r="D561" s="553"/>
      <c r="E561" s="553"/>
      <c r="F561" s="485"/>
      <c r="G561" s="33"/>
      <c r="H561" s="33"/>
      <c r="I561" s="33"/>
      <c r="J561" s="33"/>
      <c r="K561" s="33"/>
      <c r="L561" s="33"/>
      <c r="M561" s="33"/>
      <c r="N561" s="33"/>
      <c r="O561" s="33"/>
      <c r="P561" s="33"/>
      <c r="Q561" s="33"/>
      <c r="R561" s="33"/>
      <c r="S561" s="33"/>
      <c r="T561" s="33"/>
      <c r="U561" s="33"/>
      <c r="V561" s="33"/>
      <c r="W561" s="33"/>
      <c r="X561" s="33"/>
      <c r="Y561" s="33"/>
      <c r="Z561" s="33"/>
    </row>
    <row x14ac:dyDescent="0.25" r="562" customHeight="1" ht="15.75">
      <c r="A562" s="33"/>
      <c r="B562" s="552"/>
      <c r="C562" s="553"/>
      <c r="D562" s="553"/>
      <c r="E562" s="553"/>
      <c r="F562" s="485"/>
      <c r="G562" s="33"/>
      <c r="H562" s="33"/>
      <c r="I562" s="33"/>
      <c r="J562" s="33"/>
      <c r="K562" s="33"/>
      <c r="L562" s="33"/>
      <c r="M562" s="33"/>
      <c r="N562" s="33"/>
      <c r="O562" s="33"/>
      <c r="P562" s="33"/>
      <c r="Q562" s="33"/>
      <c r="R562" s="33"/>
      <c r="S562" s="33"/>
      <c r="T562" s="33"/>
      <c r="U562" s="33"/>
      <c r="V562" s="33"/>
      <c r="W562" s="33"/>
      <c r="X562" s="33"/>
      <c r="Y562" s="33"/>
      <c r="Z562" s="33"/>
    </row>
    <row x14ac:dyDescent="0.25" r="563" customHeight="1" ht="15.75">
      <c r="A563" s="33"/>
      <c r="B563" s="552"/>
      <c r="C563" s="553"/>
      <c r="D563" s="553"/>
      <c r="E563" s="553"/>
      <c r="F563" s="485"/>
      <c r="G563" s="33"/>
      <c r="H563" s="33"/>
      <c r="I563" s="33"/>
      <c r="J563" s="33"/>
      <c r="K563" s="33"/>
      <c r="L563" s="33"/>
      <c r="M563" s="33"/>
      <c r="N563" s="33"/>
      <c r="O563" s="33"/>
      <c r="P563" s="33"/>
      <c r="Q563" s="33"/>
      <c r="R563" s="33"/>
      <c r="S563" s="33"/>
      <c r="T563" s="33"/>
      <c r="U563" s="33"/>
      <c r="V563" s="33"/>
      <c r="W563" s="33"/>
      <c r="X563" s="33"/>
      <c r="Y563" s="33"/>
      <c r="Z563" s="33"/>
    </row>
    <row x14ac:dyDescent="0.25" r="564" customHeight="1" ht="15.75">
      <c r="A564" s="33"/>
      <c r="B564" s="552"/>
      <c r="C564" s="553"/>
      <c r="D564" s="553"/>
      <c r="E564" s="553"/>
      <c r="F564" s="485"/>
      <c r="G564" s="33"/>
      <c r="H564" s="33"/>
      <c r="I564" s="33"/>
      <c r="J564" s="33"/>
      <c r="K564" s="33"/>
      <c r="L564" s="33"/>
      <c r="M564" s="33"/>
      <c r="N564" s="33"/>
      <c r="O564" s="33"/>
      <c r="P564" s="33"/>
      <c r="Q564" s="33"/>
      <c r="R564" s="33"/>
      <c r="S564" s="33"/>
      <c r="T564" s="33"/>
      <c r="U564" s="33"/>
      <c r="V564" s="33"/>
      <c r="W564" s="33"/>
      <c r="X564" s="33"/>
      <c r="Y564" s="33"/>
      <c r="Z564" s="33"/>
    </row>
    <row x14ac:dyDescent="0.25" r="565" customHeight="1" ht="15.75">
      <c r="A565" s="33"/>
      <c r="B565" s="552"/>
      <c r="C565" s="553"/>
      <c r="D565" s="553"/>
      <c r="E565" s="553"/>
      <c r="F565" s="485"/>
      <c r="G565" s="33"/>
      <c r="H565" s="33"/>
      <c r="I565" s="33"/>
      <c r="J565" s="33"/>
      <c r="K565" s="33"/>
      <c r="L565" s="33"/>
      <c r="M565" s="33"/>
      <c r="N565" s="33"/>
      <c r="O565" s="33"/>
      <c r="P565" s="33"/>
      <c r="Q565" s="33"/>
      <c r="R565" s="33"/>
      <c r="S565" s="33"/>
      <c r="T565" s="33"/>
      <c r="U565" s="33"/>
      <c r="V565" s="33"/>
      <c r="W565" s="33"/>
      <c r="X565" s="33"/>
      <c r="Y565" s="33"/>
      <c r="Z565" s="33"/>
    </row>
    <row x14ac:dyDescent="0.25" r="566" customHeight="1" ht="15.75">
      <c r="A566" s="33"/>
      <c r="B566" s="552"/>
      <c r="C566" s="553"/>
      <c r="D566" s="553"/>
      <c r="E566" s="553"/>
      <c r="F566" s="485"/>
      <c r="G566" s="33"/>
      <c r="H566" s="33"/>
      <c r="I566" s="33"/>
      <c r="J566" s="33"/>
      <c r="K566" s="33"/>
      <c r="L566" s="33"/>
      <c r="M566" s="33"/>
      <c r="N566" s="33"/>
      <c r="O566" s="33"/>
      <c r="P566" s="33"/>
      <c r="Q566" s="33"/>
      <c r="R566" s="33"/>
      <c r="S566" s="33"/>
      <c r="T566" s="33"/>
      <c r="U566" s="33"/>
      <c r="V566" s="33"/>
      <c r="W566" s="33"/>
      <c r="X566" s="33"/>
      <c r="Y566" s="33"/>
      <c r="Z566" s="33"/>
    </row>
    <row x14ac:dyDescent="0.25" r="567" customHeight="1" ht="15.75">
      <c r="A567" s="33"/>
      <c r="B567" s="552"/>
      <c r="C567" s="553"/>
      <c r="D567" s="553"/>
      <c r="E567" s="553"/>
      <c r="F567" s="485"/>
      <c r="G567" s="33"/>
      <c r="H567" s="33"/>
      <c r="I567" s="33"/>
      <c r="J567" s="33"/>
      <c r="K567" s="33"/>
      <c r="L567" s="33"/>
      <c r="M567" s="33"/>
      <c r="N567" s="33"/>
      <c r="O567" s="33"/>
      <c r="P567" s="33"/>
      <c r="Q567" s="33"/>
      <c r="R567" s="33"/>
      <c r="S567" s="33"/>
      <c r="T567" s="33"/>
      <c r="U567" s="33"/>
      <c r="V567" s="33"/>
      <c r="W567" s="33"/>
      <c r="X567" s="33"/>
      <c r="Y567" s="33"/>
      <c r="Z567" s="33"/>
    </row>
    <row x14ac:dyDescent="0.25" r="568" customHeight="1" ht="15.75">
      <c r="A568" s="33"/>
      <c r="B568" s="552"/>
      <c r="C568" s="553"/>
      <c r="D568" s="553"/>
      <c r="E568" s="553"/>
      <c r="F568" s="485"/>
      <c r="G568" s="33"/>
      <c r="H568" s="33"/>
      <c r="I568" s="33"/>
      <c r="J568" s="33"/>
      <c r="K568" s="33"/>
      <c r="L568" s="33"/>
      <c r="M568" s="33"/>
      <c r="N568" s="33"/>
      <c r="O568" s="33"/>
      <c r="P568" s="33"/>
      <c r="Q568" s="33"/>
      <c r="R568" s="33"/>
      <c r="S568" s="33"/>
      <c r="T568" s="33"/>
      <c r="U568" s="33"/>
      <c r="V568" s="33"/>
      <c r="W568" s="33"/>
      <c r="X568" s="33"/>
      <c r="Y568" s="33"/>
      <c r="Z568" s="33"/>
    </row>
    <row x14ac:dyDescent="0.25" r="569" customHeight="1" ht="15.75">
      <c r="A569" s="33"/>
      <c r="B569" s="552"/>
      <c r="C569" s="553"/>
      <c r="D569" s="553"/>
      <c r="E569" s="553"/>
      <c r="F569" s="485"/>
      <c r="G569" s="33"/>
      <c r="H569" s="33"/>
      <c r="I569" s="33"/>
      <c r="J569" s="33"/>
      <c r="K569" s="33"/>
      <c r="L569" s="33"/>
      <c r="M569" s="33"/>
      <c r="N569" s="33"/>
      <c r="O569" s="33"/>
      <c r="P569" s="33"/>
      <c r="Q569" s="33"/>
      <c r="R569" s="33"/>
      <c r="S569" s="33"/>
      <c r="T569" s="33"/>
      <c r="U569" s="33"/>
      <c r="V569" s="33"/>
      <c r="W569" s="33"/>
      <c r="X569" s="33"/>
      <c r="Y569" s="33"/>
      <c r="Z569" s="33"/>
    </row>
    <row x14ac:dyDescent="0.25" r="570" customHeight="1" ht="15.75">
      <c r="A570" s="33"/>
      <c r="B570" s="552"/>
      <c r="C570" s="553"/>
      <c r="D570" s="553"/>
      <c r="E570" s="553"/>
      <c r="F570" s="485"/>
      <c r="G570" s="33"/>
      <c r="H570" s="33"/>
      <c r="I570" s="33"/>
      <c r="J570" s="33"/>
      <c r="K570" s="33"/>
      <c r="L570" s="33"/>
      <c r="M570" s="33"/>
      <c r="N570" s="33"/>
      <c r="O570" s="33"/>
      <c r="P570" s="33"/>
      <c r="Q570" s="33"/>
      <c r="R570" s="33"/>
      <c r="S570" s="33"/>
      <c r="T570" s="33"/>
      <c r="U570" s="33"/>
      <c r="V570" s="33"/>
      <c r="W570" s="33"/>
      <c r="X570" s="33"/>
      <c r="Y570" s="33"/>
      <c r="Z570" s="33"/>
    </row>
    <row x14ac:dyDescent="0.25" r="571" customHeight="1" ht="15.75">
      <c r="A571" s="33"/>
      <c r="B571" s="552"/>
      <c r="C571" s="553"/>
      <c r="D571" s="553"/>
      <c r="E571" s="553"/>
      <c r="F571" s="485"/>
      <c r="G571" s="33"/>
      <c r="H571" s="33"/>
      <c r="I571" s="33"/>
      <c r="J571" s="33"/>
      <c r="K571" s="33"/>
      <c r="L571" s="33"/>
      <c r="M571" s="33"/>
      <c r="N571" s="33"/>
      <c r="O571" s="33"/>
      <c r="P571" s="33"/>
      <c r="Q571" s="33"/>
      <c r="R571" s="33"/>
      <c r="S571" s="33"/>
      <c r="T571" s="33"/>
      <c r="U571" s="33"/>
      <c r="V571" s="33"/>
      <c r="W571" s="33"/>
      <c r="X571" s="33"/>
      <c r="Y571" s="33"/>
      <c r="Z571" s="33"/>
    </row>
    <row x14ac:dyDescent="0.25" r="572" customHeight="1" ht="15.75">
      <c r="A572" s="33"/>
      <c r="B572" s="552"/>
      <c r="C572" s="553"/>
      <c r="D572" s="553"/>
      <c r="E572" s="553"/>
      <c r="F572" s="485"/>
      <c r="G572" s="33"/>
      <c r="H572" s="33"/>
      <c r="I572" s="33"/>
      <c r="J572" s="33"/>
      <c r="K572" s="33"/>
      <c r="L572" s="33"/>
      <c r="M572" s="33"/>
      <c r="N572" s="33"/>
      <c r="O572" s="33"/>
      <c r="P572" s="33"/>
      <c r="Q572" s="33"/>
      <c r="R572" s="33"/>
      <c r="S572" s="33"/>
      <c r="T572" s="33"/>
      <c r="U572" s="33"/>
      <c r="V572" s="33"/>
      <c r="W572" s="33"/>
      <c r="X572" s="33"/>
      <c r="Y572" s="33"/>
      <c r="Z572" s="33"/>
    </row>
    <row x14ac:dyDescent="0.25" r="573" customHeight="1" ht="15.75">
      <c r="A573" s="33"/>
      <c r="B573" s="552"/>
      <c r="C573" s="553"/>
      <c r="D573" s="553"/>
      <c r="E573" s="553"/>
      <c r="F573" s="485"/>
      <c r="G573" s="33"/>
      <c r="H573" s="33"/>
      <c r="I573" s="33"/>
      <c r="J573" s="33"/>
      <c r="K573" s="33"/>
      <c r="L573" s="33"/>
      <c r="M573" s="33"/>
      <c r="N573" s="33"/>
      <c r="O573" s="33"/>
      <c r="P573" s="33"/>
      <c r="Q573" s="33"/>
      <c r="R573" s="33"/>
      <c r="S573" s="33"/>
      <c r="T573" s="33"/>
      <c r="U573" s="33"/>
      <c r="V573" s="33"/>
      <c r="W573" s="33"/>
      <c r="X573" s="33"/>
      <c r="Y573" s="33"/>
      <c r="Z573" s="33"/>
    </row>
    <row x14ac:dyDescent="0.25" r="574" customHeight="1" ht="15.75">
      <c r="A574" s="33"/>
      <c r="B574" s="552"/>
      <c r="C574" s="553"/>
      <c r="D574" s="553"/>
      <c r="E574" s="553"/>
      <c r="F574" s="485"/>
      <c r="G574" s="33"/>
      <c r="H574" s="33"/>
      <c r="I574" s="33"/>
      <c r="J574" s="33"/>
      <c r="K574" s="33"/>
      <c r="L574" s="33"/>
      <c r="M574" s="33"/>
      <c r="N574" s="33"/>
      <c r="O574" s="33"/>
      <c r="P574" s="33"/>
      <c r="Q574" s="33"/>
      <c r="R574" s="33"/>
      <c r="S574" s="33"/>
      <c r="T574" s="33"/>
      <c r="U574" s="33"/>
      <c r="V574" s="33"/>
      <c r="W574" s="33"/>
      <c r="X574" s="33"/>
      <c r="Y574" s="33"/>
      <c r="Z574" s="33"/>
    </row>
    <row x14ac:dyDescent="0.25" r="575" customHeight="1" ht="15.75">
      <c r="A575" s="33"/>
      <c r="B575" s="552"/>
      <c r="C575" s="553"/>
      <c r="D575" s="553"/>
      <c r="E575" s="553"/>
      <c r="F575" s="485"/>
      <c r="G575" s="33"/>
      <c r="H575" s="33"/>
      <c r="I575" s="33"/>
      <c r="J575" s="33"/>
      <c r="K575" s="33"/>
      <c r="L575" s="33"/>
      <c r="M575" s="33"/>
      <c r="N575" s="33"/>
      <c r="O575" s="33"/>
      <c r="P575" s="33"/>
      <c r="Q575" s="33"/>
      <c r="R575" s="33"/>
      <c r="S575" s="33"/>
      <c r="T575" s="33"/>
      <c r="U575" s="33"/>
      <c r="V575" s="33"/>
      <c r="W575" s="33"/>
      <c r="X575" s="33"/>
      <c r="Y575" s="33"/>
      <c r="Z575" s="33"/>
    </row>
    <row x14ac:dyDescent="0.25" r="576" customHeight="1" ht="15.75">
      <c r="A576" s="33"/>
      <c r="B576" s="552"/>
      <c r="C576" s="553"/>
      <c r="D576" s="553"/>
      <c r="E576" s="553"/>
      <c r="F576" s="485"/>
      <c r="G576" s="33"/>
      <c r="H576" s="33"/>
      <c r="I576" s="33"/>
      <c r="J576" s="33"/>
      <c r="K576" s="33"/>
      <c r="L576" s="33"/>
      <c r="M576" s="33"/>
      <c r="N576" s="33"/>
      <c r="O576" s="33"/>
      <c r="P576" s="33"/>
      <c r="Q576" s="33"/>
      <c r="R576" s="33"/>
      <c r="S576" s="33"/>
      <c r="T576" s="33"/>
      <c r="U576" s="33"/>
      <c r="V576" s="33"/>
      <c r="W576" s="33"/>
      <c r="X576" s="33"/>
      <c r="Y576" s="33"/>
      <c r="Z576" s="33"/>
    </row>
    <row x14ac:dyDescent="0.25" r="577" customHeight="1" ht="15.75">
      <c r="A577" s="33"/>
      <c r="B577" s="552"/>
      <c r="C577" s="553"/>
      <c r="D577" s="553"/>
      <c r="E577" s="553"/>
      <c r="F577" s="485"/>
      <c r="G577" s="33"/>
      <c r="H577" s="33"/>
      <c r="I577" s="33"/>
      <c r="J577" s="33"/>
      <c r="K577" s="33"/>
      <c r="L577" s="33"/>
      <c r="M577" s="33"/>
      <c r="N577" s="33"/>
      <c r="O577" s="33"/>
      <c r="P577" s="33"/>
      <c r="Q577" s="33"/>
      <c r="R577" s="33"/>
      <c r="S577" s="33"/>
      <c r="T577" s="33"/>
      <c r="U577" s="33"/>
      <c r="V577" s="33"/>
      <c r="W577" s="33"/>
      <c r="X577" s="33"/>
      <c r="Y577" s="33"/>
      <c r="Z577" s="33"/>
    </row>
    <row x14ac:dyDescent="0.25" r="578" customHeight="1" ht="15.75">
      <c r="A578" s="33"/>
      <c r="B578" s="552"/>
      <c r="C578" s="553"/>
      <c r="D578" s="553"/>
      <c r="E578" s="553"/>
      <c r="F578" s="485"/>
      <c r="G578" s="33"/>
      <c r="H578" s="33"/>
      <c r="I578" s="33"/>
      <c r="J578" s="33"/>
      <c r="K578" s="33"/>
      <c r="L578" s="33"/>
      <c r="M578" s="33"/>
      <c r="N578" s="33"/>
      <c r="O578" s="33"/>
      <c r="P578" s="33"/>
      <c r="Q578" s="33"/>
      <c r="R578" s="33"/>
      <c r="S578" s="33"/>
      <c r="T578" s="33"/>
      <c r="U578" s="33"/>
      <c r="V578" s="33"/>
      <c r="W578" s="33"/>
      <c r="X578" s="33"/>
      <c r="Y578" s="33"/>
      <c r="Z578" s="33"/>
    </row>
    <row x14ac:dyDescent="0.25" r="579" customHeight="1" ht="15.75">
      <c r="A579" s="33"/>
      <c r="B579" s="552"/>
      <c r="C579" s="553"/>
      <c r="D579" s="553"/>
      <c r="E579" s="553"/>
      <c r="F579" s="485"/>
      <c r="G579" s="33"/>
      <c r="H579" s="33"/>
      <c r="I579" s="33"/>
      <c r="J579" s="33"/>
      <c r="K579" s="33"/>
      <c r="L579" s="33"/>
      <c r="M579" s="33"/>
      <c r="N579" s="33"/>
      <c r="O579" s="33"/>
      <c r="P579" s="33"/>
      <c r="Q579" s="33"/>
      <c r="R579" s="33"/>
      <c r="S579" s="33"/>
      <c r="T579" s="33"/>
      <c r="U579" s="33"/>
      <c r="V579" s="33"/>
      <c r="W579" s="33"/>
      <c r="X579" s="33"/>
      <c r="Y579" s="33"/>
      <c r="Z579" s="33"/>
    </row>
    <row x14ac:dyDescent="0.25" r="580" customHeight="1" ht="15.75">
      <c r="A580" s="33"/>
      <c r="B580" s="552"/>
      <c r="C580" s="553"/>
      <c r="D580" s="553"/>
      <c r="E580" s="553"/>
      <c r="F580" s="485"/>
      <c r="G580" s="33"/>
      <c r="H580" s="33"/>
      <c r="I580" s="33"/>
      <c r="J580" s="33"/>
      <c r="K580" s="33"/>
      <c r="L580" s="33"/>
      <c r="M580" s="33"/>
      <c r="N580" s="33"/>
      <c r="O580" s="33"/>
      <c r="P580" s="33"/>
      <c r="Q580" s="33"/>
      <c r="R580" s="33"/>
      <c r="S580" s="33"/>
      <c r="T580" s="33"/>
      <c r="U580" s="33"/>
      <c r="V580" s="33"/>
      <c r="W580" s="33"/>
      <c r="X580" s="33"/>
      <c r="Y580" s="33"/>
      <c r="Z580" s="33"/>
    </row>
    <row x14ac:dyDescent="0.25" r="581" customHeight="1" ht="15.75">
      <c r="A581" s="33"/>
      <c r="B581" s="552"/>
      <c r="C581" s="553"/>
      <c r="D581" s="553"/>
      <c r="E581" s="553"/>
      <c r="F581" s="485"/>
      <c r="G581" s="33"/>
      <c r="H581" s="33"/>
      <c r="I581" s="33"/>
      <c r="J581" s="33"/>
      <c r="K581" s="33"/>
      <c r="L581" s="33"/>
      <c r="M581" s="33"/>
      <c r="N581" s="33"/>
      <c r="O581" s="33"/>
      <c r="P581" s="33"/>
      <c r="Q581" s="33"/>
      <c r="R581" s="33"/>
      <c r="S581" s="33"/>
      <c r="T581" s="33"/>
      <c r="U581" s="33"/>
      <c r="V581" s="33"/>
      <c r="W581" s="33"/>
      <c r="X581" s="33"/>
      <c r="Y581" s="33"/>
      <c r="Z581" s="33"/>
    </row>
    <row x14ac:dyDescent="0.25" r="582" customHeight="1" ht="15.75">
      <c r="A582" s="33"/>
      <c r="B582" s="552"/>
      <c r="C582" s="553"/>
      <c r="D582" s="553"/>
      <c r="E582" s="553"/>
      <c r="F582" s="485"/>
      <c r="G582" s="33"/>
      <c r="H582" s="33"/>
      <c r="I582" s="33"/>
      <c r="J582" s="33"/>
      <c r="K582" s="33"/>
      <c r="L582" s="33"/>
      <c r="M582" s="33"/>
      <c r="N582" s="33"/>
      <c r="O582" s="33"/>
      <c r="P582" s="33"/>
      <c r="Q582" s="33"/>
      <c r="R582" s="33"/>
      <c r="S582" s="33"/>
      <c r="T582" s="33"/>
      <c r="U582" s="33"/>
      <c r="V582" s="33"/>
      <c r="W582" s="33"/>
      <c r="X582" s="33"/>
      <c r="Y582" s="33"/>
      <c r="Z582" s="33"/>
    </row>
    <row x14ac:dyDescent="0.25" r="583" customHeight="1" ht="15.75">
      <c r="A583" s="33"/>
      <c r="B583" s="552"/>
      <c r="C583" s="553"/>
      <c r="D583" s="553"/>
      <c r="E583" s="553"/>
      <c r="F583" s="485"/>
      <c r="G583" s="33"/>
      <c r="H583" s="33"/>
      <c r="I583" s="33"/>
      <c r="J583" s="33"/>
      <c r="K583" s="33"/>
      <c r="L583" s="33"/>
      <c r="M583" s="33"/>
      <c r="N583" s="33"/>
      <c r="O583" s="33"/>
      <c r="P583" s="33"/>
      <c r="Q583" s="33"/>
      <c r="R583" s="33"/>
      <c r="S583" s="33"/>
      <c r="T583" s="33"/>
      <c r="U583" s="33"/>
      <c r="V583" s="33"/>
      <c r="W583" s="33"/>
      <c r="X583" s="33"/>
      <c r="Y583" s="33"/>
      <c r="Z583" s="33"/>
    </row>
    <row x14ac:dyDescent="0.25" r="584" customHeight="1" ht="15.75">
      <c r="A584" s="33"/>
      <c r="B584" s="552"/>
      <c r="C584" s="553"/>
      <c r="D584" s="553"/>
      <c r="E584" s="553"/>
      <c r="F584" s="485"/>
      <c r="G584" s="33"/>
      <c r="H584" s="33"/>
      <c r="I584" s="33"/>
      <c r="J584" s="33"/>
      <c r="K584" s="33"/>
      <c r="L584" s="33"/>
      <c r="M584" s="33"/>
      <c r="N584" s="33"/>
      <c r="O584" s="33"/>
      <c r="P584" s="33"/>
      <c r="Q584" s="33"/>
      <c r="R584" s="33"/>
      <c r="S584" s="33"/>
      <c r="T584" s="33"/>
      <c r="U584" s="33"/>
      <c r="V584" s="33"/>
      <c r="W584" s="33"/>
      <c r="X584" s="33"/>
      <c r="Y584" s="33"/>
      <c r="Z584" s="33"/>
    </row>
    <row x14ac:dyDescent="0.25" r="585" customHeight="1" ht="15.75">
      <c r="A585" s="33"/>
      <c r="B585" s="552"/>
      <c r="C585" s="553"/>
      <c r="D585" s="553"/>
      <c r="E585" s="553"/>
      <c r="F585" s="485"/>
      <c r="G585" s="33"/>
      <c r="H585" s="33"/>
      <c r="I585" s="33"/>
      <c r="J585" s="33"/>
      <c r="K585" s="33"/>
      <c r="L585" s="33"/>
      <c r="M585" s="33"/>
      <c r="N585" s="33"/>
      <c r="O585" s="33"/>
      <c r="P585" s="33"/>
      <c r="Q585" s="33"/>
      <c r="R585" s="33"/>
      <c r="S585" s="33"/>
      <c r="T585" s="33"/>
      <c r="U585" s="33"/>
      <c r="V585" s="33"/>
      <c r="W585" s="33"/>
      <c r="X585" s="33"/>
      <c r="Y585" s="33"/>
      <c r="Z585" s="33"/>
    </row>
    <row x14ac:dyDescent="0.25" r="586" customHeight="1" ht="15.75">
      <c r="A586" s="33"/>
      <c r="B586" s="552"/>
      <c r="C586" s="553"/>
      <c r="D586" s="553"/>
      <c r="E586" s="553"/>
      <c r="F586" s="485"/>
      <c r="G586" s="33"/>
      <c r="H586" s="33"/>
      <c r="I586" s="33"/>
      <c r="J586" s="33"/>
      <c r="K586" s="33"/>
      <c r="L586" s="33"/>
      <c r="M586" s="33"/>
      <c r="N586" s="33"/>
      <c r="O586" s="33"/>
      <c r="P586" s="33"/>
      <c r="Q586" s="33"/>
      <c r="R586" s="33"/>
      <c r="S586" s="33"/>
      <c r="T586" s="33"/>
      <c r="U586" s="33"/>
      <c r="V586" s="33"/>
      <c r="W586" s="33"/>
      <c r="X586" s="33"/>
      <c r="Y586" s="33"/>
      <c r="Z586" s="33"/>
    </row>
    <row x14ac:dyDescent="0.25" r="587" customHeight="1" ht="15.75">
      <c r="A587" s="33"/>
      <c r="B587" s="552"/>
      <c r="C587" s="553"/>
      <c r="D587" s="553"/>
      <c r="E587" s="553"/>
      <c r="F587" s="485"/>
      <c r="G587" s="33"/>
      <c r="H587" s="33"/>
      <c r="I587" s="33"/>
      <c r="J587" s="33"/>
      <c r="K587" s="33"/>
      <c r="L587" s="33"/>
      <c r="M587" s="33"/>
      <c r="N587" s="33"/>
      <c r="O587" s="33"/>
      <c r="P587" s="33"/>
      <c r="Q587" s="33"/>
      <c r="R587" s="33"/>
      <c r="S587" s="33"/>
      <c r="T587" s="33"/>
      <c r="U587" s="33"/>
      <c r="V587" s="33"/>
      <c r="W587" s="33"/>
      <c r="X587" s="33"/>
      <c r="Y587" s="33"/>
      <c r="Z587" s="33"/>
    </row>
    <row x14ac:dyDescent="0.25" r="588" customHeight="1" ht="15.75">
      <c r="A588" s="33"/>
      <c r="B588" s="552"/>
      <c r="C588" s="553"/>
      <c r="D588" s="553"/>
      <c r="E588" s="553"/>
      <c r="F588" s="485"/>
      <c r="G588" s="33"/>
      <c r="H588" s="33"/>
      <c r="I588" s="33"/>
      <c r="J588" s="33"/>
      <c r="K588" s="33"/>
      <c r="L588" s="33"/>
      <c r="M588" s="33"/>
      <c r="N588" s="33"/>
      <c r="O588" s="33"/>
      <c r="P588" s="33"/>
      <c r="Q588" s="33"/>
      <c r="R588" s="33"/>
      <c r="S588" s="33"/>
      <c r="T588" s="33"/>
      <c r="U588" s="33"/>
      <c r="V588" s="33"/>
      <c r="W588" s="33"/>
      <c r="X588" s="33"/>
      <c r="Y588" s="33"/>
      <c r="Z588" s="33"/>
    </row>
    <row x14ac:dyDescent="0.25" r="589" customHeight="1" ht="15.75">
      <c r="A589" s="33"/>
      <c r="B589" s="552"/>
      <c r="C589" s="553"/>
      <c r="D589" s="553"/>
      <c r="E589" s="553"/>
      <c r="F589" s="485"/>
      <c r="G589" s="33"/>
      <c r="H589" s="33"/>
      <c r="I589" s="33"/>
      <c r="J589" s="33"/>
      <c r="K589" s="33"/>
      <c r="L589" s="33"/>
      <c r="M589" s="33"/>
      <c r="N589" s="33"/>
      <c r="O589" s="33"/>
      <c r="P589" s="33"/>
      <c r="Q589" s="33"/>
      <c r="R589" s="33"/>
      <c r="S589" s="33"/>
      <c r="T589" s="33"/>
      <c r="U589" s="33"/>
      <c r="V589" s="33"/>
      <c r="W589" s="33"/>
      <c r="X589" s="33"/>
      <c r="Y589" s="33"/>
      <c r="Z589" s="33"/>
    </row>
    <row x14ac:dyDescent="0.25" r="590" customHeight="1" ht="15.75">
      <c r="A590" s="33"/>
      <c r="B590" s="552"/>
      <c r="C590" s="553"/>
      <c r="D590" s="553"/>
      <c r="E590" s="553"/>
      <c r="F590" s="485"/>
      <c r="G590" s="33"/>
      <c r="H590" s="33"/>
      <c r="I590" s="33"/>
      <c r="J590" s="33"/>
      <c r="K590" s="33"/>
      <c r="L590" s="33"/>
      <c r="M590" s="33"/>
      <c r="N590" s="33"/>
      <c r="O590" s="33"/>
      <c r="P590" s="33"/>
      <c r="Q590" s="33"/>
      <c r="R590" s="33"/>
      <c r="S590" s="33"/>
      <c r="T590" s="33"/>
      <c r="U590" s="33"/>
      <c r="V590" s="33"/>
      <c r="W590" s="33"/>
      <c r="X590" s="33"/>
      <c r="Y590" s="33"/>
      <c r="Z590" s="33"/>
    </row>
    <row x14ac:dyDescent="0.25" r="591" customHeight="1" ht="15.75">
      <c r="A591" s="33"/>
      <c r="B591" s="552"/>
      <c r="C591" s="553"/>
      <c r="D591" s="553"/>
      <c r="E591" s="553"/>
      <c r="F591" s="485"/>
      <c r="G591" s="33"/>
      <c r="H591" s="33"/>
      <c r="I591" s="33"/>
      <c r="J591" s="33"/>
      <c r="K591" s="33"/>
      <c r="L591" s="33"/>
      <c r="M591" s="33"/>
      <c r="N591" s="33"/>
      <c r="O591" s="33"/>
      <c r="P591" s="33"/>
      <c r="Q591" s="33"/>
      <c r="R591" s="33"/>
      <c r="S591" s="33"/>
      <c r="T591" s="33"/>
      <c r="U591" s="33"/>
      <c r="V591" s="33"/>
      <c r="W591" s="33"/>
      <c r="X591" s="33"/>
      <c r="Y591" s="33"/>
      <c r="Z591" s="33"/>
    </row>
    <row x14ac:dyDescent="0.25" r="592" customHeight="1" ht="15.75">
      <c r="A592" s="33"/>
      <c r="B592" s="552"/>
      <c r="C592" s="553"/>
      <c r="D592" s="553"/>
      <c r="E592" s="553"/>
      <c r="F592" s="485"/>
      <c r="G592" s="33"/>
      <c r="H592" s="33"/>
      <c r="I592" s="33"/>
      <c r="J592" s="33"/>
      <c r="K592" s="33"/>
      <c r="L592" s="33"/>
      <c r="M592" s="33"/>
      <c r="N592" s="33"/>
      <c r="O592" s="33"/>
      <c r="P592" s="33"/>
      <c r="Q592" s="33"/>
      <c r="R592" s="33"/>
      <c r="S592" s="33"/>
      <c r="T592" s="33"/>
      <c r="U592" s="33"/>
      <c r="V592" s="33"/>
      <c r="W592" s="33"/>
      <c r="X592" s="33"/>
      <c r="Y592" s="33"/>
      <c r="Z592" s="33"/>
    </row>
    <row x14ac:dyDescent="0.25" r="593" customHeight="1" ht="15.75">
      <c r="A593" s="33"/>
      <c r="B593" s="552"/>
      <c r="C593" s="553"/>
      <c r="D593" s="553"/>
      <c r="E593" s="553"/>
      <c r="F593" s="485"/>
      <c r="G593" s="33"/>
      <c r="H593" s="33"/>
      <c r="I593" s="33"/>
      <c r="J593" s="33"/>
      <c r="K593" s="33"/>
      <c r="L593" s="33"/>
      <c r="M593" s="33"/>
      <c r="N593" s="33"/>
      <c r="O593" s="33"/>
      <c r="P593" s="33"/>
      <c r="Q593" s="33"/>
      <c r="R593" s="33"/>
      <c r="S593" s="33"/>
      <c r="T593" s="33"/>
      <c r="U593" s="33"/>
      <c r="V593" s="33"/>
      <c r="W593" s="33"/>
      <c r="X593" s="33"/>
      <c r="Y593" s="33"/>
      <c r="Z593" s="33"/>
    </row>
    <row x14ac:dyDescent="0.25" r="594" customHeight="1" ht="15.75">
      <c r="A594" s="33"/>
      <c r="B594" s="552"/>
      <c r="C594" s="553"/>
      <c r="D594" s="553"/>
      <c r="E594" s="553"/>
      <c r="F594" s="485"/>
      <c r="G594" s="33"/>
      <c r="H594" s="33"/>
      <c r="I594" s="33"/>
      <c r="J594" s="33"/>
      <c r="K594" s="33"/>
      <c r="L594" s="33"/>
      <c r="M594" s="33"/>
      <c r="N594" s="33"/>
      <c r="O594" s="33"/>
      <c r="P594" s="33"/>
      <c r="Q594" s="33"/>
      <c r="R594" s="33"/>
      <c r="S594" s="33"/>
      <c r="T594" s="33"/>
      <c r="U594" s="33"/>
      <c r="V594" s="33"/>
      <c r="W594" s="33"/>
      <c r="X594" s="33"/>
      <c r="Y594" s="33"/>
      <c r="Z594" s="33"/>
    </row>
    <row x14ac:dyDescent="0.25" r="595" customHeight="1" ht="15.75">
      <c r="A595" s="33"/>
      <c r="B595" s="552"/>
      <c r="C595" s="553"/>
      <c r="D595" s="553"/>
      <c r="E595" s="553"/>
      <c r="F595" s="485"/>
      <c r="G595" s="33"/>
      <c r="H595" s="33"/>
      <c r="I595" s="33"/>
      <c r="J595" s="33"/>
      <c r="K595" s="33"/>
      <c r="L595" s="33"/>
      <c r="M595" s="33"/>
      <c r="N595" s="33"/>
      <c r="O595" s="33"/>
      <c r="P595" s="33"/>
      <c r="Q595" s="33"/>
      <c r="R595" s="33"/>
      <c r="S595" s="33"/>
      <c r="T595" s="33"/>
      <c r="U595" s="33"/>
      <c r="V595" s="33"/>
      <c r="W595" s="33"/>
      <c r="X595" s="33"/>
      <c r="Y595" s="33"/>
      <c r="Z595" s="33"/>
    </row>
    <row x14ac:dyDescent="0.25" r="596" customHeight="1" ht="15.75">
      <c r="A596" s="33"/>
      <c r="B596" s="552"/>
      <c r="C596" s="553"/>
      <c r="D596" s="553"/>
      <c r="E596" s="553"/>
      <c r="F596" s="485"/>
      <c r="G596" s="33"/>
      <c r="H596" s="33"/>
      <c r="I596" s="33"/>
      <c r="J596" s="33"/>
      <c r="K596" s="33"/>
      <c r="L596" s="33"/>
      <c r="M596" s="33"/>
      <c r="N596" s="33"/>
      <c r="O596" s="33"/>
      <c r="P596" s="33"/>
      <c r="Q596" s="33"/>
      <c r="R596" s="33"/>
      <c r="S596" s="33"/>
      <c r="T596" s="33"/>
      <c r="U596" s="33"/>
      <c r="V596" s="33"/>
      <c r="W596" s="33"/>
      <c r="X596" s="33"/>
      <c r="Y596" s="33"/>
      <c r="Z596" s="33"/>
    </row>
    <row x14ac:dyDescent="0.25" r="597" customHeight="1" ht="15.75">
      <c r="A597" s="33"/>
      <c r="B597" s="552"/>
      <c r="C597" s="553"/>
      <c r="D597" s="553"/>
      <c r="E597" s="553"/>
      <c r="F597" s="485"/>
      <c r="G597" s="33"/>
      <c r="H597" s="33"/>
      <c r="I597" s="33"/>
      <c r="J597" s="33"/>
      <c r="K597" s="33"/>
      <c r="L597" s="33"/>
      <c r="M597" s="33"/>
      <c r="N597" s="33"/>
      <c r="O597" s="33"/>
      <c r="P597" s="33"/>
      <c r="Q597" s="33"/>
      <c r="R597" s="33"/>
      <c r="S597" s="33"/>
      <c r="T597" s="33"/>
      <c r="U597" s="33"/>
      <c r="V597" s="33"/>
      <c r="W597" s="33"/>
      <c r="X597" s="33"/>
      <c r="Y597" s="33"/>
      <c r="Z597" s="33"/>
    </row>
    <row x14ac:dyDescent="0.25" r="598" customHeight="1" ht="15.75">
      <c r="A598" s="33"/>
      <c r="B598" s="552"/>
      <c r="C598" s="553"/>
      <c r="D598" s="553"/>
      <c r="E598" s="553"/>
      <c r="F598" s="485"/>
      <c r="G598" s="33"/>
      <c r="H598" s="33"/>
      <c r="I598" s="33"/>
      <c r="J598" s="33"/>
      <c r="K598" s="33"/>
      <c r="L598" s="33"/>
      <c r="M598" s="33"/>
      <c r="N598" s="33"/>
      <c r="O598" s="33"/>
      <c r="P598" s="33"/>
      <c r="Q598" s="33"/>
      <c r="R598" s="33"/>
      <c r="S598" s="33"/>
      <c r="T598" s="33"/>
      <c r="U598" s="33"/>
      <c r="V598" s="33"/>
      <c r="W598" s="33"/>
      <c r="X598" s="33"/>
      <c r="Y598" s="33"/>
      <c r="Z598" s="33"/>
    </row>
    <row x14ac:dyDescent="0.25" r="599" customHeight="1" ht="15.75">
      <c r="A599" s="33"/>
      <c r="B599" s="552"/>
      <c r="C599" s="553"/>
      <c r="D599" s="553"/>
      <c r="E599" s="553"/>
      <c r="F599" s="485"/>
      <c r="G599" s="33"/>
      <c r="H599" s="33"/>
      <c r="I599" s="33"/>
      <c r="J599" s="33"/>
      <c r="K599" s="33"/>
      <c r="L599" s="33"/>
      <c r="M599" s="33"/>
      <c r="N599" s="33"/>
      <c r="O599" s="33"/>
      <c r="P599" s="33"/>
      <c r="Q599" s="33"/>
      <c r="R599" s="33"/>
      <c r="S599" s="33"/>
      <c r="T599" s="33"/>
      <c r="U599" s="33"/>
      <c r="V599" s="33"/>
      <c r="W599" s="33"/>
      <c r="X599" s="33"/>
      <c r="Y599" s="33"/>
      <c r="Z599" s="33"/>
    </row>
    <row x14ac:dyDescent="0.25" r="600" customHeight="1" ht="15.75">
      <c r="A600" s="33"/>
      <c r="B600" s="552"/>
      <c r="C600" s="553"/>
      <c r="D600" s="553"/>
      <c r="E600" s="553"/>
      <c r="F600" s="485"/>
      <c r="G600" s="33"/>
      <c r="H600" s="33"/>
      <c r="I600" s="33"/>
      <c r="J600" s="33"/>
      <c r="K600" s="33"/>
      <c r="L600" s="33"/>
      <c r="M600" s="33"/>
      <c r="N600" s="33"/>
      <c r="O600" s="33"/>
      <c r="P600" s="33"/>
      <c r="Q600" s="33"/>
      <c r="R600" s="33"/>
      <c r="S600" s="33"/>
      <c r="T600" s="33"/>
      <c r="U600" s="33"/>
      <c r="V600" s="33"/>
      <c r="W600" s="33"/>
      <c r="X600" s="33"/>
      <c r="Y600" s="33"/>
      <c r="Z600" s="33"/>
    </row>
    <row x14ac:dyDescent="0.25" r="601" customHeight="1" ht="15.75">
      <c r="A601" s="33"/>
      <c r="B601" s="552"/>
      <c r="C601" s="553"/>
      <c r="D601" s="553"/>
      <c r="E601" s="553"/>
      <c r="F601" s="485"/>
      <c r="G601" s="33"/>
      <c r="H601" s="33"/>
      <c r="I601" s="33"/>
      <c r="J601" s="33"/>
      <c r="K601" s="33"/>
      <c r="L601" s="33"/>
      <c r="M601" s="33"/>
      <c r="N601" s="33"/>
      <c r="O601" s="33"/>
      <c r="P601" s="33"/>
      <c r="Q601" s="33"/>
      <c r="R601" s="33"/>
      <c r="S601" s="33"/>
      <c r="T601" s="33"/>
      <c r="U601" s="33"/>
      <c r="V601" s="33"/>
      <c r="W601" s="33"/>
      <c r="X601" s="33"/>
      <c r="Y601" s="33"/>
      <c r="Z601" s="33"/>
    </row>
    <row x14ac:dyDescent="0.25" r="602" customHeight="1" ht="15.75">
      <c r="A602" s="33"/>
      <c r="B602" s="552"/>
      <c r="C602" s="553"/>
      <c r="D602" s="553"/>
      <c r="E602" s="553"/>
      <c r="F602" s="485"/>
      <c r="G602" s="33"/>
      <c r="H602" s="33"/>
      <c r="I602" s="33"/>
      <c r="J602" s="33"/>
      <c r="K602" s="33"/>
      <c r="L602" s="33"/>
      <c r="M602" s="33"/>
      <c r="N602" s="33"/>
      <c r="O602" s="33"/>
      <c r="P602" s="33"/>
      <c r="Q602" s="33"/>
      <c r="R602" s="33"/>
      <c r="S602" s="33"/>
      <c r="T602" s="33"/>
      <c r="U602" s="33"/>
      <c r="V602" s="33"/>
      <c r="W602" s="33"/>
      <c r="X602" s="33"/>
      <c r="Y602" s="33"/>
      <c r="Z602" s="33"/>
    </row>
    <row x14ac:dyDescent="0.25" r="603" customHeight="1" ht="15.75">
      <c r="A603" s="33"/>
      <c r="B603" s="552"/>
      <c r="C603" s="553"/>
      <c r="D603" s="553"/>
      <c r="E603" s="553"/>
      <c r="F603" s="485"/>
      <c r="G603" s="33"/>
      <c r="H603" s="33"/>
      <c r="I603" s="33"/>
      <c r="J603" s="33"/>
      <c r="K603" s="33"/>
      <c r="L603" s="33"/>
      <c r="M603" s="33"/>
      <c r="N603" s="33"/>
      <c r="O603" s="33"/>
      <c r="P603" s="33"/>
      <c r="Q603" s="33"/>
      <c r="R603" s="33"/>
      <c r="S603" s="33"/>
      <c r="T603" s="33"/>
      <c r="U603" s="33"/>
      <c r="V603" s="33"/>
      <c r="W603" s="33"/>
      <c r="X603" s="33"/>
      <c r="Y603" s="33"/>
      <c r="Z603" s="33"/>
    </row>
    <row x14ac:dyDescent="0.25" r="604" customHeight="1" ht="15.75">
      <c r="A604" s="33"/>
      <c r="B604" s="552"/>
      <c r="C604" s="553"/>
      <c r="D604" s="553"/>
      <c r="E604" s="553"/>
      <c r="F604" s="485"/>
      <c r="G604" s="33"/>
      <c r="H604" s="33"/>
      <c r="I604" s="33"/>
      <c r="J604" s="33"/>
      <c r="K604" s="33"/>
      <c r="L604" s="33"/>
      <c r="M604" s="33"/>
      <c r="N604" s="33"/>
      <c r="O604" s="33"/>
      <c r="P604" s="33"/>
      <c r="Q604" s="33"/>
      <c r="R604" s="33"/>
      <c r="S604" s="33"/>
      <c r="T604" s="33"/>
      <c r="U604" s="33"/>
      <c r="V604" s="33"/>
      <c r="W604" s="33"/>
      <c r="X604" s="33"/>
      <c r="Y604" s="33"/>
      <c r="Z604" s="33"/>
    </row>
    <row x14ac:dyDescent="0.25" r="605" customHeight="1" ht="15.75">
      <c r="A605" s="33"/>
      <c r="B605" s="552"/>
      <c r="C605" s="553"/>
      <c r="D605" s="553"/>
      <c r="E605" s="553"/>
      <c r="F605" s="485"/>
      <c r="G605" s="33"/>
      <c r="H605" s="33"/>
      <c r="I605" s="33"/>
      <c r="J605" s="33"/>
      <c r="K605" s="33"/>
      <c r="L605" s="33"/>
      <c r="M605" s="33"/>
      <c r="N605" s="33"/>
      <c r="O605" s="33"/>
      <c r="P605" s="33"/>
      <c r="Q605" s="33"/>
      <c r="R605" s="33"/>
      <c r="S605" s="33"/>
      <c r="T605" s="33"/>
      <c r="U605" s="33"/>
      <c r="V605" s="33"/>
      <c r="W605" s="33"/>
      <c r="X605" s="33"/>
      <c r="Y605" s="33"/>
      <c r="Z605" s="33"/>
    </row>
    <row x14ac:dyDescent="0.25" r="606" customHeight="1" ht="15.75">
      <c r="A606" s="33"/>
      <c r="B606" s="552"/>
      <c r="C606" s="553"/>
      <c r="D606" s="553"/>
      <c r="E606" s="553"/>
      <c r="F606" s="485"/>
      <c r="G606" s="33"/>
      <c r="H606" s="33"/>
      <c r="I606" s="33"/>
      <c r="J606" s="33"/>
      <c r="K606" s="33"/>
      <c r="L606" s="33"/>
      <c r="M606" s="33"/>
      <c r="N606" s="33"/>
      <c r="O606" s="33"/>
      <c r="P606" s="33"/>
      <c r="Q606" s="33"/>
      <c r="R606" s="33"/>
      <c r="S606" s="33"/>
      <c r="T606" s="33"/>
      <c r="U606" s="33"/>
      <c r="V606" s="33"/>
      <c r="W606" s="33"/>
      <c r="X606" s="33"/>
      <c r="Y606" s="33"/>
      <c r="Z606" s="33"/>
    </row>
    <row x14ac:dyDescent="0.25" r="607" customHeight="1" ht="15.75">
      <c r="A607" s="33"/>
      <c r="B607" s="552"/>
      <c r="C607" s="553"/>
      <c r="D607" s="553"/>
      <c r="E607" s="553"/>
      <c r="F607" s="485"/>
      <c r="G607" s="33"/>
      <c r="H607" s="33"/>
      <c r="I607" s="33"/>
      <c r="J607" s="33"/>
      <c r="K607" s="33"/>
      <c r="L607" s="33"/>
      <c r="M607" s="33"/>
      <c r="N607" s="33"/>
      <c r="O607" s="33"/>
      <c r="P607" s="33"/>
      <c r="Q607" s="33"/>
      <c r="R607" s="33"/>
      <c r="S607" s="33"/>
      <c r="T607" s="33"/>
      <c r="U607" s="33"/>
      <c r="V607" s="33"/>
      <c r="W607" s="33"/>
      <c r="X607" s="33"/>
      <c r="Y607" s="33"/>
      <c r="Z607" s="33"/>
    </row>
    <row x14ac:dyDescent="0.25" r="608" customHeight="1" ht="15.75">
      <c r="A608" s="33"/>
      <c r="B608" s="552"/>
      <c r="C608" s="553"/>
      <c r="D608" s="553"/>
      <c r="E608" s="553"/>
      <c r="F608" s="485"/>
      <c r="G608" s="33"/>
      <c r="H608" s="33"/>
      <c r="I608" s="33"/>
      <c r="J608" s="33"/>
      <c r="K608" s="33"/>
      <c r="L608" s="33"/>
      <c r="M608" s="33"/>
      <c r="N608" s="33"/>
      <c r="O608" s="33"/>
      <c r="P608" s="33"/>
      <c r="Q608" s="33"/>
      <c r="R608" s="33"/>
      <c r="S608" s="33"/>
      <c r="T608" s="33"/>
      <c r="U608" s="33"/>
      <c r="V608" s="33"/>
      <c r="W608" s="33"/>
      <c r="X608" s="33"/>
      <c r="Y608" s="33"/>
      <c r="Z608" s="33"/>
    </row>
    <row x14ac:dyDescent="0.25" r="609" customHeight="1" ht="15.75">
      <c r="A609" s="33"/>
      <c r="B609" s="552"/>
      <c r="C609" s="553"/>
      <c r="D609" s="553"/>
      <c r="E609" s="553"/>
      <c r="F609" s="485"/>
      <c r="G609" s="33"/>
      <c r="H609" s="33"/>
      <c r="I609" s="33"/>
      <c r="J609" s="33"/>
      <c r="K609" s="33"/>
      <c r="L609" s="33"/>
      <c r="M609" s="33"/>
      <c r="N609" s="33"/>
      <c r="O609" s="33"/>
      <c r="P609" s="33"/>
      <c r="Q609" s="33"/>
      <c r="R609" s="33"/>
      <c r="S609" s="33"/>
      <c r="T609" s="33"/>
      <c r="U609" s="33"/>
      <c r="V609" s="33"/>
      <c r="W609" s="33"/>
      <c r="X609" s="33"/>
      <c r="Y609" s="33"/>
      <c r="Z609" s="33"/>
    </row>
    <row x14ac:dyDescent="0.25" r="610" customHeight="1" ht="15.75">
      <c r="A610" s="33"/>
      <c r="B610" s="552"/>
      <c r="C610" s="553"/>
      <c r="D610" s="553"/>
      <c r="E610" s="553"/>
      <c r="F610" s="485"/>
      <c r="G610" s="33"/>
      <c r="H610" s="33"/>
      <c r="I610" s="33"/>
      <c r="J610" s="33"/>
      <c r="K610" s="33"/>
      <c r="L610" s="33"/>
      <c r="M610" s="33"/>
      <c r="N610" s="33"/>
      <c r="O610" s="33"/>
      <c r="P610" s="33"/>
      <c r="Q610" s="33"/>
      <c r="R610" s="33"/>
      <c r="S610" s="33"/>
      <c r="T610" s="33"/>
      <c r="U610" s="33"/>
      <c r="V610" s="33"/>
      <c r="W610" s="33"/>
      <c r="X610" s="33"/>
      <c r="Y610" s="33"/>
      <c r="Z610" s="33"/>
    </row>
    <row x14ac:dyDescent="0.25" r="611" customHeight="1" ht="15.75">
      <c r="A611" s="33"/>
      <c r="B611" s="552"/>
      <c r="C611" s="553"/>
      <c r="D611" s="553"/>
      <c r="E611" s="553"/>
      <c r="F611" s="485"/>
      <c r="G611" s="33"/>
      <c r="H611" s="33"/>
      <c r="I611" s="33"/>
      <c r="J611" s="33"/>
      <c r="K611" s="33"/>
      <c r="L611" s="33"/>
      <c r="M611" s="33"/>
      <c r="N611" s="33"/>
      <c r="O611" s="33"/>
      <c r="P611" s="33"/>
      <c r="Q611" s="33"/>
      <c r="R611" s="33"/>
      <c r="S611" s="33"/>
      <c r="T611" s="33"/>
      <c r="U611" s="33"/>
      <c r="V611" s="33"/>
      <c r="W611" s="33"/>
      <c r="X611" s="33"/>
      <c r="Y611" s="33"/>
      <c r="Z611" s="33"/>
    </row>
    <row x14ac:dyDescent="0.25" r="612" customHeight="1" ht="15.75">
      <c r="A612" s="33"/>
      <c r="B612" s="552"/>
      <c r="C612" s="553"/>
      <c r="D612" s="553"/>
      <c r="E612" s="553"/>
      <c r="F612" s="485"/>
      <c r="G612" s="33"/>
      <c r="H612" s="33"/>
      <c r="I612" s="33"/>
      <c r="J612" s="33"/>
      <c r="K612" s="33"/>
      <c r="L612" s="33"/>
      <c r="M612" s="33"/>
      <c r="N612" s="33"/>
      <c r="O612" s="33"/>
      <c r="P612" s="33"/>
      <c r="Q612" s="33"/>
      <c r="R612" s="33"/>
      <c r="S612" s="33"/>
      <c r="T612" s="33"/>
      <c r="U612" s="33"/>
      <c r="V612" s="33"/>
      <c r="W612" s="33"/>
      <c r="X612" s="33"/>
      <c r="Y612" s="33"/>
      <c r="Z612" s="33"/>
    </row>
    <row x14ac:dyDescent="0.25" r="613" customHeight="1" ht="15.75">
      <c r="A613" s="33"/>
      <c r="B613" s="552"/>
      <c r="C613" s="553"/>
      <c r="D613" s="553"/>
      <c r="E613" s="553"/>
      <c r="F613" s="485"/>
      <c r="G613" s="33"/>
      <c r="H613" s="33"/>
      <c r="I613" s="33"/>
      <c r="J613" s="33"/>
      <c r="K613" s="33"/>
      <c r="L613" s="33"/>
      <c r="M613" s="33"/>
      <c r="N613" s="33"/>
      <c r="O613" s="33"/>
      <c r="P613" s="33"/>
      <c r="Q613" s="33"/>
      <c r="R613" s="33"/>
      <c r="S613" s="33"/>
      <c r="T613" s="33"/>
      <c r="U613" s="33"/>
      <c r="V613" s="33"/>
      <c r="W613" s="33"/>
      <c r="X613" s="33"/>
      <c r="Y613" s="33"/>
      <c r="Z613" s="33"/>
    </row>
    <row x14ac:dyDescent="0.25" r="614" customHeight="1" ht="15.75">
      <c r="A614" s="33"/>
      <c r="B614" s="552"/>
      <c r="C614" s="553"/>
      <c r="D614" s="553"/>
      <c r="E614" s="553"/>
      <c r="F614" s="485"/>
      <c r="G614" s="33"/>
      <c r="H614" s="33"/>
      <c r="I614" s="33"/>
      <c r="J614" s="33"/>
      <c r="K614" s="33"/>
      <c r="L614" s="33"/>
      <c r="M614" s="33"/>
      <c r="N614" s="33"/>
      <c r="O614" s="33"/>
      <c r="P614" s="33"/>
      <c r="Q614" s="33"/>
      <c r="R614" s="33"/>
      <c r="S614" s="33"/>
      <c r="T614" s="33"/>
      <c r="U614" s="33"/>
      <c r="V614" s="33"/>
      <c r="W614" s="33"/>
      <c r="X614" s="33"/>
      <c r="Y614" s="33"/>
      <c r="Z614" s="33"/>
    </row>
    <row x14ac:dyDescent="0.25" r="615" customHeight="1" ht="15.75">
      <c r="A615" s="33"/>
      <c r="B615" s="552"/>
      <c r="C615" s="553"/>
      <c r="D615" s="553"/>
      <c r="E615" s="553"/>
      <c r="F615" s="485"/>
      <c r="G615" s="33"/>
      <c r="H615" s="33"/>
      <c r="I615" s="33"/>
      <c r="J615" s="33"/>
      <c r="K615" s="33"/>
      <c r="L615" s="33"/>
      <c r="M615" s="33"/>
      <c r="N615" s="33"/>
      <c r="O615" s="33"/>
      <c r="P615" s="33"/>
      <c r="Q615" s="33"/>
      <c r="R615" s="33"/>
      <c r="S615" s="33"/>
      <c r="T615" s="33"/>
      <c r="U615" s="33"/>
      <c r="V615" s="33"/>
      <c r="W615" s="33"/>
      <c r="X615" s="33"/>
      <c r="Y615" s="33"/>
      <c r="Z615" s="33"/>
    </row>
    <row x14ac:dyDescent="0.25" r="616" customHeight="1" ht="15.75">
      <c r="A616" s="33"/>
      <c r="B616" s="552"/>
      <c r="C616" s="553"/>
      <c r="D616" s="553"/>
      <c r="E616" s="553"/>
      <c r="F616" s="485"/>
      <c r="G616" s="33"/>
      <c r="H616" s="33"/>
      <c r="I616" s="33"/>
      <c r="J616" s="33"/>
      <c r="K616" s="33"/>
      <c r="L616" s="33"/>
      <c r="M616" s="33"/>
      <c r="N616" s="33"/>
      <c r="O616" s="33"/>
      <c r="P616" s="33"/>
      <c r="Q616" s="33"/>
      <c r="R616" s="33"/>
      <c r="S616" s="33"/>
      <c r="T616" s="33"/>
      <c r="U616" s="33"/>
      <c r="V616" s="33"/>
      <c r="W616" s="33"/>
      <c r="X616" s="33"/>
      <c r="Y616" s="33"/>
      <c r="Z616" s="33"/>
    </row>
    <row x14ac:dyDescent="0.25" r="617" customHeight="1" ht="15.75">
      <c r="A617" s="33"/>
      <c r="B617" s="552"/>
      <c r="C617" s="553"/>
      <c r="D617" s="553"/>
      <c r="E617" s="553"/>
      <c r="F617" s="485"/>
      <c r="G617" s="33"/>
      <c r="H617" s="33"/>
      <c r="I617" s="33"/>
      <c r="J617" s="33"/>
      <c r="K617" s="33"/>
      <c r="L617" s="33"/>
      <c r="M617" s="33"/>
      <c r="N617" s="33"/>
      <c r="O617" s="33"/>
      <c r="P617" s="33"/>
      <c r="Q617" s="33"/>
      <c r="R617" s="33"/>
      <c r="S617" s="33"/>
      <c r="T617" s="33"/>
      <c r="U617" s="33"/>
      <c r="V617" s="33"/>
      <c r="W617" s="33"/>
      <c r="X617" s="33"/>
      <c r="Y617" s="33"/>
      <c r="Z617" s="33"/>
    </row>
    <row x14ac:dyDescent="0.25" r="618" customHeight="1" ht="15.75">
      <c r="A618" s="33"/>
      <c r="B618" s="552"/>
      <c r="C618" s="553"/>
      <c r="D618" s="553"/>
      <c r="E618" s="553"/>
      <c r="F618" s="485"/>
      <c r="G618" s="33"/>
      <c r="H618" s="33"/>
      <c r="I618" s="33"/>
      <c r="J618" s="33"/>
      <c r="K618" s="33"/>
      <c r="L618" s="33"/>
      <c r="M618" s="33"/>
      <c r="N618" s="33"/>
      <c r="O618" s="33"/>
      <c r="P618" s="33"/>
      <c r="Q618" s="33"/>
      <c r="R618" s="33"/>
      <c r="S618" s="33"/>
      <c r="T618" s="33"/>
      <c r="U618" s="33"/>
      <c r="V618" s="33"/>
      <c r="W618" s="33"/>
      <c r="X618" s="33"/>
      <c r="Y618" s="33"/>
      <c r="Z618" s="33"/>
    </row>
    <row x14ac:dyDescent="0.25" r="619" customHeight="1" ht="15.75">
      <c r="A619" s="33"/>
      <c r="B619" s="552"/>
      <c r="C619" s="553"/>
      <c r="D619" s="553"/>
      <c r="E619" s="553"/>
      <c r="F619" s="485"/>
      <c r="G619" s="33"/>
      <c r="H619" s="33"/>
      <c r="I619" s="33"/>
      <c r="J619" s="33"/>
      <c r="K619" s="33"/>
      <c r="L619" s="33"/>
      <c r="M619" s="33"/>
      <c r="N619" s="33"/>
      <c r="O619" s="33"/>
      <c r="P619" s="33"/>
      <c r="Q619" s="33"/>
      <c r="R619" s="33"/>
      <c r="S619" s="33"/>
      <c r="T619" s="33"/>
      <c r="U619" s="33"/>
      <c r="V619" s="33"/>
      <c r="W619" s="33"/>
      <c r="X619" s="33"/>
      <c r="Y619" s="33"/>
      <c r="Z619" s="33"/>
    </row>
    <row x14ac:dyDescent="0.25" r="620" customHeight="1" ht="15.75">
      <c r="A620" s="33"/>
      <c r="B620" s="552"/>
      <c r="C620" s="553"/>
      <c r="D620" s="553"/>
      <c r="E620" s="553"/>
      <c r="F620" s="485"/>
      <c r="G620" s="33"/>
      <c r="H620" s="33"/>
      <c r="I620" s="33"/>
      <c r="J620" s="33"/>
      <c r="K620" s="33"/>
      <c r="L620" s="33"/>
      <c r="M620" s="33"/>
      <c r="N620" s="33"/>
      <c r="O620" s="33"/>
      <c r="P620" s="33"/>
      <c r="Q620" s="33"/>
      <c r="R620" s="33"/>
      <c r="S620" s="33"/>
      <c r="T620" s="33"/>
      <c r="U620" s="33"/>
      <c r="V620" s="33"/>
      <c r="W620" s="33"/>
      <c r="X620" s="33"/>
      <c r="Y620" s="33"/>
      <c r="Z620" s="33"/>
    </row>
    <row x14ac:dyDescent="0.25" r="621" customHeight="1" ht="15.75">
      <c r="A621" s="33"/>
      <c r="B621" s="552"/>
      <c r="C621" s="553"/>
      <c r="D621" s="553"/>
      <c r="E621" s="553"/>
      <c r="F621" s="485"/>
      <c r="G621" s="33"/>
      <c r="H621" s="33"/>
      <c r="I621" s="33"/>
      <c r="J621" s="33"/>
      <c r="K621" s="33"/>
      <c r="L621" s="33"/>
      <c r="M621" s="33"/>
      <c r="N621" s="33"/>
      <c r="O621" s="33"/>
      <c r="P621" s="33"/>
      <c r="Q621" s="33"/>
      <c r="R621" s="33"/>
      <c r="S621" s="33"/>
      <c r="T621" s="33"/>
      <c r="U621" s="33"/>
      <c r="V621" s="33"/>
      <c r="W621" s="33"/>
      <c r="X621" s="33"/>
      <c r="Y621" s="33"/>
      <c r="Z621" s="33"/>
    </row>
    <row x14ac:dyDescent="0.25" r="622" customHeight="1" ht="15.75">
      <c r="A622" s="33"/>
      <c r="B622" s="552"/>
      <c r="C622" s="553"/>
      <c r="D622" s="553"/>
      <c r="E622" s="553"/>
      <c r="F622" s="485"/>
      <c r="G622" s="33"/>
      <c r="H622" s="33"/>
      <c r="I622" s="33"/>
      <c r="J622" s="33"/>
      <c r="K622" s="33"/>
      <c r="L622" s="33"/>
      <c r="M622" s="33"/>
      <c r="N622" s="33"/>
      <c r="O622" s="33"/>
      <c r="P622" s="33"/>
      <c r="Q622" s="33"/>
      <c r="R622" s="33"/>
      <c r="S622" s="33"/>
      <c r="T622" s="33"/>
      <c r="U622" s="33"/>
      <c r="V622" s="33"/>
      <c r="W622" s="33"/>
      <c r="X622" s="33"/>
      <c r="Y622" s="33"/>
      <c r="Z622" s="33"/>
    </row>
    <row x14ac:dyDescent="0.25" r="623" customHeight="1" ht="15.75">
      <c r="A623" s="33"/>
      <c r="B623" s="552"/>
      <c r="C623" s="553"/>
      <c r="D623" s="553"/>
      <c r="E623" s="553"/>
      <c r="F623" s="485"/>
      <c r="G623" s="33"/>
      <c r="H623" s="33"/>
      <c r="I623" s="33"/>
      <c r="J623" s="33"/>
      <c r="K623" s="33"/>
      <c r="L623" s="33"/>
      <c r="M623" s="33"/>
      <c r="N623" s="33"/>
      <c r="O623" s="33"/>
      <c r="P623" s="33"/>
      <c r="Q623" s="33"/>
      <c r="R623" s="33"/>
      <c r="S623" s="33"/>
      <c r="T623" s="33"/>
      <c r="U623" s="33"/>
      <c r="V623" s="33"/>
      <c r="W623" s="33"/>
      <c r="X623" s="33"/>
      <c r="Y623" s="33"/>
      <c r="Z623" s="33"/>
    </row>
    <row x14ac:dyDescent="0.25" r="624" customHeight="1" ht="15.75">
      <c r="A624" s="33"/>
      <c r="B624" s="552"/>
      <c r="C624" s="553"/>
      <c r="D624" s="553"/>
      <c r="E624" s="553"/>
      <c r="F624" s="485"/>
      <c r="G624" s="33"/>
      <c r="H624" s="33"/>
      <c r="I624" s="33"/>
      <c r="J624" s="33"/>
      <c r="K624" s="33"/>
      <c r="L624" s="33"/>
      <c r="M624" s="33"/>
      <c r="N624" s="33"/>
      <c r="O624" s="33"/>
      <c r="P624" s="33"/>
      <c r="Q624" s="33"/>
      <c r="R624" s="33"/>
      <c r="S624" s="33"/>
      <c r="T624" s="33"/>
      <c r="U624" s="33"/>
      <c r="V624" s="33"/>
      <c r="W624" s="33"/>
      <c r="X624" s="33"/>
      <c r="Y624" s="33"/>
      <c r="Z624" s="33"/>
    </row>
    <row x14ac:dyDescent="0.25" r="625" customHeight="1" ht="15.75">
      <c r="A625" s="33"/>
      <c r="B625" s="552"/>
      <c r="C625" s="553"/>
      <c r="D625" s="553"/>
      <c r="E625" s="553"/>
      <c r="F625" s="485"/>
      <c r="G625" s="33"/>
      <c r="H625" s="33"/>
      <c r="I625" s="33"/>
      <c r="J625" s="33"/>
      <c r="K625" s="33"/>
      <c r="L625" s="33"/>
      <c r="M625" s="33"/>
      <c r="N625" s="33"/>
      <c r="O625" s="33"/>
      <c r="P625" s="33"/>
      <c r="Q625" s="33"/>
      <c r="R625" s="33"/>
      <c r="S625" s="33"/>
      <c r="T625" s="33"/>
      <c r="U625" s="33"/>
      <c r="V625" s="33"/>
      <c r="W625" s="33"/>
      <c r="X625" s="33"/>
      <c r="Y625" s="33"/>
      <c r="Z625" s="33"/>
    </row>
    <row x14ac:dyDescent="0.25" r="626" customHeight="1" ht="15.75">
      <c r="A626" s="33"/>
      <c r="B626" s="552"/>
      <c r="C626" s="553"/>
      <c r="D626" s="553"/>
      <c r="E626" s="553"/>
      <c r="F626" s="485"/>
      <c r="G626" s="33"/>
      <c r="H626" s="33"/>
      <c r="I626" s="33"/>
      <c r="J626" s="33"/>
      <c r="K626" s="33"/>
      <c r="L626" s="33"/>
      <c r="M626" s="33"/>
      <c r="N626" s="33"/>
      <c r="O626" s="33"/>
      <c r="P626" s="33"/>
      <c r="Q626" s="33"/>
      <c r="R626" s="33"/>
      <c r="S626" s="33"/>
      <c r="T626" s="33"/>
      <c r="U626" s="33"/>
      <c r="V626" s="33"/>
      <c r="W626" s="33"/>
      <c r="X626" s="33"/>
      <c r="Y626" s="33"/>
      <c r="Z626" s="33"/>
    </row>
    <row x14ac:dyDescent="0.25" r="627" customHeight="1" ht="15.75">
      <c r="A627" s="33"/>
      <c r="B627" s="552"/>
      <c r="C627" s="553"/>
      <c r="D627" s="553"/>
      <c r="E627" s="553"/>
      <c r="F627" s="485"/>
      <c r="G627" s="33"/>
      <c r="H627" s="33"/>
      <c r="I627" s="33"/>
      <c r="J627" s="33"/>
      <c r="K627" s="33"/>
      <c r="L627" s="33"/>
      <c r="M627" s="33"/>
      <c r="N627" s="33"/>
      <c r="O627" s="33"/>
      <c r="P627" s="33"/>
      <c r="Q627" s="33"/>
      <c r="R627" s="33"/>
      <c r="S627" s="33"/>
      <c r="T627" s="33"/>
      <c r="U627" s="33"/>
      <c r="V627" s="33"/>
      <c r="W627" s="33"/>
      <c r="X627" s="33"/>
      <c r="Y627" s="33"/>
      <c r="Z627" s="33"/>
    </row>
    <row x14ac:dyDescent="0.25" r="628" customHeight="1" ht="15.75">
      <c r="A628" s="33"/>
      <c r="B628" s="552"/>
      <c r="C628" s="553"/>
      <c r="D628" s="553"/>
      <c r="E628" s="553"/>
      <c r="F628" s="485"/>
      <c r="G628" s="33"/>
      <c r="H628" s="33"/>
      <c r="I628" s="33"/>
      <c r="J628" s="33"/>
      <c r="K628" s="33"/>
      <c r="L628" s="33"/>
      <c r="M628" s="33"/>
      <c r="N628" s="33"/>
      <c r="O628" s="33"/>
      <c r="P628" s="33"/>
      <c r="Q628" s="33"/>
      <c r="R628" s="33"/>
      <c r="S628" s="33"/>
      <c r="T628" s="33"/>
      <c r="U628" s="33"/>
      <c r="V628" s="33"/>
      <c r="W628" s="33"/>
      <c r="X628" s="33"/>
      <c r="Y628" s="33"/>
      <c r="Z628" s="33"/>
    </row>
    <row x14ac:dyDescent="0.25" r="629" customHeight="1" ht="15.75">
      <c r="A629" s="33"/>
      <c r="B629" s="552"/>
      <c r="C629" s="553"/>
      <c r="D629" s="553"/>
      <c r="E629" s="553"/>
      <c r="F629" s="485"/>
      <c r="G629" s="33"/>
      <c r="H629" s="33"/>
      <c r="I629" s="33"/>
      <c r="J629" s="33"/>
      <c r="K629" s="33"/>
      <c r="L629" s="33"/>
      <c r="M629" s="33"/>
      <c r="N629" s="33"/>
      <c r="O629" s="33"/>
      <c r="P629" s="33"/>
      <c r="Q629" s="33"/>
      <c r="R629" s="33"/>
      <c r="S629" s="33"/>
      <c r="T629" s="33"/>
      <c r="U629" s="33"/>
      <c r="V629" s="33"/>
      <c r="W629" s="33"/>
      <c r="X629" s="33"/>
      <c r="Y629" s="33"/>
      <c r="Z629" s="33"/>
    </row>
    <row x14ac:dyDescent="0.25" r="630" customHeight="1" ht="15.75">
      <c r="A630" s="33"/>
      <c r="B630" s="552"/>
      <c r="C630" s="553"/>
      <c r="D630" s="553"/>
      <c r="E630" s="553"/>
      <c r="F630" s="485"/>
      <c r="G630" s="33"/>
      <c r="H630" s="33"/>
      <c r="I630" s="33"/>
      <c r="J630" s="33"/>
      <c r="K630" s="33"/>
      <c r="L630" s="33"/>
      <c r="M630" s="33"/>
      <c r="N630" s="33"/>
      <c r="O630" s="33"/>
      <c r="P630" s="33"/>
      <c r="Q630" s="33"/>
      <c r="R630" s="33"/>
      <c r="S630" s="33"/>
      <c r="T630" s="33"/>
      <c r="U630" s="33"/>
      <c r="V630" s="33"/>
      <c r="W630" s="33"/>
      <c r="X630" s="33"/>
      <c r="Y630" s="33"/>
      <c r="Z630" s="33"/>
    </row>
    <row x14ac:dyDescent="0.25" r="631" customHeight="1" ht="15.75">
      <c r="A631" s="33"/>
      <c r="B631" s="552"/>
      <c r="C631" s="553"/>
      <c r="D631" s="553"/>
      <c r="E631" s="553"/>
      <c r="F631" s="485"/>
      <c r="G631" s="33"/>
      <c r="H631" s="33"/>
      <c r="I631" s="33"/>
      <c r="J631" s="33"/>
      <c r="K631" s="33"/>
      <c r="L631" s="33"/>
      <c r="M631" s="33"/>
      <c r="N631" s="33"/>
      <c r="O631" s="33"/>
      <c r="P631" s="33"/>
      <c r="Q631" s="33"/>
      <c r="R631" s="33"/>
      <c r="S631" s="33"/>
      <c r="T631" s="33"/>
      <c r="U631" s="33"/>
      <c r="V631" s="33"/>
      <c r="W631" s="33"/>
      <c r="X631" s="33"/>
      <c r="Y631" s="33"/>
      <c r="Z631" s="33"/>
    </row>
    <row x14ac:dyDescent="0.25" r="632" customHeight="1" ht="15.75">
      <c r="A632" s="33"/>
      <c r="B632" s="552"/>
      <c r="C632" s="553"/>
      <c r="D632" s="553"/>
      <c r="E632" s="553"/>
      <c r="F632" s="485"/>
      <c r="G632" s="33"/>
      <c r="H632" s="33"/>
      <c r="I632" s="33"/>
      <c r="J632" s="33"/>
      <c r="K632" s="33"/>
      <c r="L632" s="33"/>
      <c r="M632" s="33"/>
      <c r="N632" s="33"/>
      <c r="O632" s="33"/>
      <c r="P632" s="33"/>
      <c r="Q632" s="33"/>
      <c r="R632" s="33"/>
      <c r="S632" s="33"/>
      <c r="T632" s="33"/>
      <c r="U632" s="33"/>
      <c r="V632" s="33"/>
      <c r="W632" s="33"/>
      <c r="X632" s="33"/>
      <c r="Y632" s="33"/>
      <c r="Z632" s="33"/>
    </row>
    <row x14ac:dyDescent="0.25" r="633" customHeight="1" ht="15.75">
      <c r="A633" s="33"/>
      <c r="B633" s="552"/>
      <c r="C633" s="553"/>
      <c r="D633" s="553"/>
      <c r="E633" s="553"/>
      <c r="F633" s="485"/>
      <c r="G633" s="33"/>
      <c r="H633" s="33"/>
      <c r="I633" s="33"/>
      <c r="J633" s="33"/>
      <c r="K633" s="33"/>
      <c r="L633" s="33"/>
      <c r="M633" s="33"/>
      <c r="N633" s="33"/>
      <c r="O633" s="33"/>
      <c r="P633" s="33"/>
      <c r="Q633" s="33"/>
      <c r="R633" s="33"/>
      <c r="S633" s="33"/>
      <c r="T633" s="33"/>
      <c r="U633" s="33"/>
      <c r="V633" s="33"/>
      <c r="W633" s="33"/>
      <c r="X633" s="33"/>
      <c r="Y633" s="33"/>
      <c r="Z633" s="33"/>
    </row>
    <row x14ac:dyDescent="0.25" r="634" customHeight="1" ht="15.75">
      <c r="A634" s="33"/>
      <c r="B634" s="552"/>
      <c r="C634" s="553"/>
      <c r="D634" s="553"/>
      <c r="E634" s="553"/>
      <c r="F634" s="485"/>
      <c r="G634" s="33"/>
      <c r="H634" s="33"/>
      <c r="I634" s="33"/>
      <c r="J634" s="33"/>
      <c r="K634" s="33"/>
      <c r="L634" s="33"/>
      <c r="M634" s="33"/>
      <c r="N634" s="33"/>
      <c r="O634" s="33"/>
      <c r="P634" s="33"/>
      <c r="Q634" s="33"/>
      <c r="R634" s="33"/>
      <c r="S634" s="33"/>
      <c r="T634" s="33"/>
      <c r="U634" s="33"/>
      <c r="V634" s="33"/>
      <c r="W634" s="33"/>
      <c r="X634" s="33"/>
      <c r="Y634" s="33"/>
      <c r="Z634" s="33"/>
    </row>
    <row x14ac:dyDescent="0.25" r="635" customHeight="1" ht="15.75">
      <c r="A635" s="33"/>
      <c r="B635" s="552"/>
      <c r="C635" s="553"/>
      <c r="D635" s="553"/>
      <c r="E635" s="553"/>
      <c r="F635" s="485"/>
      <c r="G635" s="33"/>
      <c r="H635" s="33"/>
      <c r="I635" s="33"/>
      <c r="J635" s="33"/>
      <c r="K635" s="33"/>
      <c r="L635" s="33"/>
      <c r="M635" s="33"/>
      <c r="N635" s="33"/>
      <c r="O635" s="33"/>
      <c r="P635" s="33"/>
      <c r="Q635" s="33"/>
      <c r="R635" s="33"/>
      <c r="S635" s="33"/>
      <c r="T635" s="33"/>
      <c r="U635" s="33"/>
      <c r="V635" s="33"/>
      <c r="W635" s="33"/>
      <c r="X635" s="33"/>
      <c r="Y635" s="33"/>
      <c r="Z635" s="33"/>
    </row>
    <row x14ac:dyDescent="0.25" r="636" customHeight="1" ht="15.75">
      <c r="A636" s="33"/>
      <c r="B636" s="552"/>
      <c r="C636" s="553"/>
      <c r="D636" s="553"/>
      <c r="E636" s="553"/>
      <c r="F636" s="485"/>
      <c r="G636" s="33"/>
      <c r="H636" s="33"/>
      <c r="I636" s="33"/>
      <c r="J636" s="33"/>
      <c r="K636" s="33"/>
      <c r="L636" s="33"/>
      <c r="M636" s="33"/>
      <c r="N636" s="33"/>
      <c r="O636" s="33"/>
      <c r="P636" s="33"/>
      <c r="Q636" s="33"/>
      <c r="R636" s="33"/>
      <c r="S636" s="33"/>
      <c r="T636" s="33"/>
      <c r="U636" s="33"/>
      <c r="V636" s="33"/>
      <c r="W636" s="33"/>
      <c r="X636" s="33"/>
      <c r="Y636" s="33"/>
      <c r="Z636" s="33"/>
    </row>
    <row x14ac:dyDescent="0.25" r="637" customHeight="1" ht="15.75">
      <c r="A637" s="33"/>
      <c r="B637" s="552"/>
      <c r="C637" s="553"/>
      <c r="D637" s="553"/>
      <c r="E637" s="553"/>
      <c r="F637" s="485"/>
      <c r="G637" s="33"/>
      <c r="H637" s="33"/>
      <c r="I637" s="33"/>
      <c r="J637" s="33"/>
      <c r="K637" s="33"/>
      <c r="L637" s="33"/>
      <c r="M637" s="33"/>
      <c r="N637" s="33"/>
      <c r="O637" s="33"/>
      <c r="P637" s="33"/>
      <c r="Q637" s="33"/>
      <c r="R637" s="33"/>
      <c r="S637" s="33"/>
      <c r="T637" s="33"/>
      <c r="U637" s="33"/>
      <c r="V637" s="33"/>
      <c r="W637" s="33"/>
      <c r="X637" s="33"/>
      <c r="Y637" s="33"/>
      <c r="Z637" s="33"/>
    </row>
    <row x14ac:dyDescent="0.25" r="638" customHeight="1" ht="15.75">
      <c r="A638" s="33"/>
      <c r="B638" s="552"/>
      <c r="C638" s="553"/>
      <c r="D638" s="553"/>
      <c r="E638" s="553"/>
      <c r="F638" s="485"/>
      <c r="G638" s="33"/>
      <c r="H638" s="33"/>
      <c r="I638" s="33"/>
      <c r="J638" s="33"/>
      <c r="K638" s="33"/>
      <c r="L638" s="33"/>
      <c r="M638" s="33"/>
      <c r="N638" s="33"/>
      <c r="O638" s="33"/>
      <c r="P638" s="33"/>
      <c r="Q638" s="33"/>
      <c r="R638" s="33"/>
      <c r="S638" s="33"/>
      <c r="T638" s="33"/>
      <c r="U638" s="33"/>
      <c r="V638" s="33"/>
      <c r="W638" s="33"/>
      <c r="X638" s="33"/>
      <c r="Y638" s="33"/>
      <c r="Z638" s="33"/>
    </row>
    <row x14ac:dyDescent="0.25" r="639" customHeight="1" ht="15.75">
      <c r="A639" s="33"/>
      <c r="B639" s="552"/>
      <c r="C639" s="553"/>
      <c r="D639" s="553"/>
      <c r="E639" s="553"/>
      <c r="F639" s="485"/>
      <c r="G639" s="33"/>
      <c r="H639" s="33"/>
      <c r="I639" s="33"/>
      <c r="J639" s="33"/>
      <c r="K639" s="33"/>
      <c r="L639" s="33"/>
      <c r="M639" s="33"/>
      <c r="N639" s="33"/>
      <c r="O639" s="33"/>
      <c r="P639" s="33"/>
      <c r="Q639" s="33"/>
      <c r="R639" s="33"/>
      <c r="S639" s="33"/>
      <c r="T639" s="33"/>
      <c r="U639" s="33"/>
      <c r="V639" s="33"/>
      <c r="W639" s="33"/>
      <c r="X639" s="33"/>
      <c r="Y639" s="33"/>
      <c r="Z639" s="33"/>
    </row>
    <row x14ac:dyDescent="0.25" r="640" customHeight="1" ht="15.75">
      <c r="A640" s="33"/>
      <c r="B640" s="552"/>
      <c r="C640" s="553"/>
      <c r="D640" s="553"/>
      <c r="E640" s="553"/>
      <c r="F640" s="485"/>
      <c r="G640" s="33"/>
      <c r="H640" s="33"/>
      <c r="I640" s="33"/>
      <c r="J640" s="33"/>
      <c r="K640" s="33"/>
      <c r="L640" s="33"/>
      <c r="M640" s="33"/>
      <c r="N640" s="33"/>
      <c r="O640" s="33"/>
      <c r="P640" s="33"/>
      <c r="Q640" s="33"/>
      <c r="R640" s="33"/>
      <c r="S640" s="33"/>
      <c r="T640" s="33"/>
      <c r="U640" s="33"/>
      <c r="V640" s="33"/>
      <c r="W640" s="33"/>
      <c r="X640" s="33"/>
      <c r="Y640" s="33"/>
      <c r="Z640" s="33"/>
    </row>
    <row x14ac:dyDescent="0.25" r="641" customHeight="1" ht="15.75">
      <c r="A641" s="33"/>
      <c r="B641" s="552"/>
      <c r="C641" s="553"/>
      <c r="D641" s="553"/>
      <c r="E641" s="553"/>
      <c r="F641" s="485"/>
      <c r="G641" s="33"/>
      <c r="H641" s="33"/>
      <c r="I641" s="33"/>
      <c r="J641" s="33"/>
      <c r="K641" s="33"/>
      <c r="L641" s="33"/>
      <c r="M641" s="33"/>
      <c r="N641" s="33"/>
      <c r="O641" s="33"/>
      <c r="P641" s="33"/>
      <c r="Q641" s="33"/>
      <c r="R641" s="33"/>
      <c r="S641" s="33"/>
      <c r="T641" s="33"/>
      <c r="U641" s="33"/>
      <c r="V641" s="33"/>
      <c r="W641" s="33"/>
      <c r="X641" s="33"/>
      <c r="Y641" s="33"/>
      <c r="Z641" s="33"/>
    </row>
    <row x14ac:dyDescent="0.25" r="642" customHeight="1" ht="15.75">
      <c r="A642" s="33"/>
      <c r="B642" s="552"/>
      <c r="C642" s="553"/>
      <c r="D642" s="553"/>
      <c r="E642" s="553"/>
      <c r="F642" s="485"/>
      <c r="G642" s="33"/>
      <c r="H642" s="33"/>
      <c r="I642" s="33"/>
      <c r="J642" s="33"/>
      <c r="K642" s="33"/>
      <c r="L642" s="33"/>
      <c r="M642" s="33"/>
      <c r="N642" s="33"/>
      <c r="O642" s="33"/>
      <c r="P642" s="33"/>
      <c r="Q642" s="33"/>
      <c r="R642" s="33"/>
      <c r="S642" s="33"/>
      <c r="T642" s="33"/>
      <c r="U642" s="33"/>
      <c r="V642" s="33"/>
      <c r="W642" s="33"/>
      <c r="X642" s="33"/>
      <c r="Y642" s="33"/>
      <c r="Z642" s="33"/>
    </row>
    <row x14ac:dyDescent="0.25" r="643" customHeight="1" ht="15.75">
      <c r="A643" s="33"/>
      <c r="B643" s="552"/>
      <c r="C643" s="553"/>
      <c r="D643" s="553"/>
      <c r="E643" s="553"/>
      <c r="F643" s="485"/>
      <c r="G643" s="33"/>
      <c r="H643" s="33"/>
      <c r="I643" s="33"/>
      <c r="J643" s="33"/>
      <c r="K643" s="33"/>
      <c r="L643" s="33"/>
      <c r="M643" s="33"/>
      <c r="N643" s="33"/>
      <c r="O643" s="33"/>
      <c r="P643" s="33"/>
      <c r="Q643" s="33"/>
      <c r="R643" s="33"/>
      <c r="S643" s="33"/>
      <c r="T643" s="33"/>
      <c r="U643" s="33"/>
      <c r="V643" s="33"/>
      <c r="W643" s="33"/>
      <c r="X643" s="33"/>
      <c r="Y643" s="33"/>
      <c r="Z643" s="33"/>
    </row>
    <row x14ac:dyDescent="0.25" r="644" customHeight="1" ht="15.75">
      <c r="A644" s="33"/>
      <c r="B644" s="552"/>
      <c r="C644" s="553"/>
      <c r="D644" s="553"/>
      <c r="E644" s="553"/>
      <c r="F644" s="485"/>
      <c r="G644" s="33"/>
      <c r="H644" s="33"/>
      <c r="I644" s="33"/>
      <c r="J644" s="33"/>
      <c r="K644" s="33"/>
      <c r="L644" s="33"/>
      <c r="M644" s="33"/>
      <c r="N644" s="33"/>
      <c r="O644" s="33"/>
      <c r="P644" s="33"/>
      <c r="Q644" s="33"/>
      <c r="R644" s="33"/>
      <c r="S644" s="33"/>
      <c r="T644" s="33"/>
      <c r="U644" s="33"/>
      <c r="V644" s="33"/>
      <c r="W644" s="33"/>
      <c r="X644" s="33"/>
      <c r="Y644" s="33"/>
      <c r="Z644" s="33"/>
    </row>
    <row x14ac:dyDescent="0.25" r="645" customHeight="1" ht="15.75">
      <c r="A645" s="33"/>
      <c r="B645" s="552"/>
      <c r="C645" s="553"/>
      <c r="D645" s="553"/>
      <c r="E645" s="553"/>
      <c r="F645" s="485"/>
      <c r="G645" s="33"/>
      <c r="H645" s="33"/>
      <c r="I645" s="33"/>
      <c r="J645" s="33"/>
      <c r="K645" s="33"/>
      <c r="L645" s="33"/>
      <c r="M645" s="33"/>
      <c r="N645" s="33"/>
      <c r="O645" s="33"/>
      <c r="P645" s="33"/>
      <c r="Q645" s="33"/>
      <c r="R645" s="33"/>
      <c r="S645" s="33"/>
      <c r="T645" s="33"/>
      <c r="U645" s="33"/>
      <c r="V645" s="33"/>
      <c r="W645" s="33"/>
      <c r="X645" s="33"/>
      <c r="Y645" s="33"/>
      <c r="Z645" s="33"/>
    </row>
    <row x14ac:dyDescent="0.25" r="646" customHeight="1" ht="15.75">
      <c r="A646" s="33"/>
      <c r="B646" s="552"/>
      <c r="C646" s="553"/>
      <c r="D646" s="553"/>
      <c r="E646" s="553"/>
      <c r="F646" s="485"/>
      <c r="G646" s="33"/>
      <c r="H646" s="33"/>
      <c r="I646" s="33"/>
      <c r="J646" s="33"/>
      <c r="K646" s="33"/>
      <c r="L646" s="33"/>
      <c r="M646" s="33"/>
      <c r="N646" s="33"/>
      <c r="O646" s="33"/>
      <c r="P646" s="33"/>
      <c r="Q646" s="33"/>
      <c r="R646" s="33"/>
      <c r="S646" s="33"/>
      <c r="T646" s="33"/>
      <c r="U646" s="33"/>
      <c r="V646" s="33"/>
      <c r="W646" s="33"/>
      <c r="X646" s="33"/>
      <c r="Y646" s="33"/>
      <c r="Z646" s="33"/>
    </row>
    <row x14ac:dyDescent="0.25" r="647" customHeight="1" ht="15.75">
      <c r="A647" s="33"/>
      <c r="B647" s="552"/>
      <c r="C647" s="553"/>
      <c r="D647" s="553"/>
      <c r="E647" s="553"/>
      <c r="F647" s="485"/>
      <c r="G647" s="33"/>
      <c r="H647" s="33"/>
      <c r="I647" s="33"/>
      <c r="J647" s="33"/>
      <c r="K647" s="33"/>
      <c r="L647" s="33"/>
      <c r="M647" s="33"/>
      <c r="N647" s="33"/>
      <c r="O647" s="33"/>
      <c r="P647" s="33"/>
      <c r="Q647" s="33"/>
      <c r="R647" s="33"/>
      <c r="S647" s="33"/>
      <c r="T647" s="33"/>
      <c r="U647" s="33"/>
      <c r="V647" s="33"/>
      <c r="W647" s="33"/>
      <c r="X647" s="33"/>
      <c r="Y647" s="33"/>
      <c r="Z647" s="33"/>
    </row>
    <row x14ac:dyDescent="0.25" r="648" customHeight="1" ht="15.75">
      <c r="A648" s="33"/>
      <c r="B648" s="552"/>
      <c r="C648" s="553"/>
      <c r="D648" s="553"/>
      <c r="E648" s="553"/>
      <c r="F648" s="485"/>
      <c r="G648" s="33"/>
      <c r="H648" s="33"/>
      <c r="I648" s="33"/>
      <c r="J648" s="33"/>
      <c r="K648" s="33"/>
      <c r="L648" s="33"/>
      <c r="M648" s="33"/>
      <c r="N648" s="33"/>
      <c r="O648" s="33"/>
      <c r="P648" s="33"/>
      <c r="Q648" s="33"/>
      <c r="R648" s="33"/>
      <c r="S648" s="33"/>
      <c r="T648" s="33"/>
      <c r="U648" s="33"/>
      <c r="V648" s="33"/>
      <c r="W648" s="33"/>
      <c r="X648" s="33"/>
      <c r="Y648" s="33"/>
      <c r="Z648" s="33"/>
    </row>
    <row x14ac:dyDescent="0.25" r="649" customHeight="1" ht="15.75">
      <c r="A649" s="33"/>
      <c r="B649" s="552"/>
      <c r="C649" s="553"/>
      <c r="D649" s="553"/>
      <c r="E649" s="553"/>
      <c r="F649" s="485"/>
      <c r="G649" s="33"/>
      <c r="H649" s="33"/>
      <c r="I649" s="33"/>
      <c r="J649" s="33"/>
      <c r="K649" s="33"/>
      <c r="L649" s="33"/>
      <c r="M649" s="33"/>
      <c r="N649" s="33"/>
      <c r="O649" s="33"/>
      <c r="P649" s="33"/>
      <c r="Q649" s="33"/>
      <c r="R649" s="33"/>
      <c r="S649" s="33"/>
      <c r="T649" s="33"/>
      <c r="U649" s="33"/>
      <c r="V649" s="33"/>
      <c r="W649" s="33"/>
      <c r="X649" s="33"/>
      <c r="Y649" s="33"/>
      <c r="Z649" s="33"/>
    </row>
    <row x14ac:dyDescent="0.25" r="650" customHeight="1" ht="15.75">
      <c r="A650" s="33"/>
      <c r="B650" s="552"/>
      <c r="C650" s="553"/>
      <c r="D650" s="553"/>
      <c r="E650" s="553"/>
      <c r="F650" s="485"/>
      <c r="G650" s="33"/>
      <c r="H650" s="33"/>
      <c r="I650" s="33"/>
      <c r="J650" s="33"/>
      <c r="K650" s="33"/>
      <c r="L650" s="33"/>
      <c r="M650" s="33"/>
      <c r="N650" s="33"/>
      <c r="O650" s="33"/>
      <c r="P650" s="33"/>
      <c r="Q650" s="33"/>
      <c r="R650" s="33"/>
      <c r="S650" s="33"/>
      <c r="T650" s="33"/>
      <c r="U650" s="33"/>
      <c r="V650" s="33"/>
      <c r="W650" s="33"/>
      <c r="X650" s="33"/>
      <c r="Y650" s="33"/>
      <c r="Z650" s="33"/>
    </row>
    <row x14ac:dyDescent="0.25" r="651" customHeight="1" ht="15.75">
      <c r="A651" s="33"/>
      <c r="B651" s="552"/>
      <c r="C651" s="553"/>
      <c r="D651" s="553"/>
      <c r="E651" s="553"/>
      <c r="F651" s="485"/>
      <c r="G651" s="33"/>
      <c r="H651" s="33"/>
      <c r="I651" s="33"/>
      <c r="J651" s="33"/>
      <c r="K651" s="33"/>
      <c r="L651" s="33"/>
      <c r="M651" s="33"/>
      <c r="N651" s="33"/>
      <c r="O651" s="33"/>
      <c r="P651" s="33"/>
      <c r="Q651" s="33"/>
      <c r="R651" s="33"/>
      <c r="S651" s="33"/>
      <c r="T651" s="33"/>
      <c r="U651" s="33"/>
      <c r="V651" s="33"/>
      <c r="W651" s="33"/>
      <c r="X651" s="33"/>
      <c r="Y651" s="33"/>
      <c r="Z651" s="33"/>
    </row>
    <row x14ac:dyDescent="0.25" r="652" customHeight="1" ht="15.75">
      <c r="A652" s="33"/>
      <c r="B652" s="552"/>
      <c r="C652" s="553"/>
      <c r="D652" s="553"/>
      <c r="E652" s="553"/>
      <c r="F652" s="485"/>
      <c r="G652" s="33"/>
      <c r="H652" s="33"/>
      <c r="I652" s="33"/>
      <c r="J652" s="33"/>
      <c r="K652" s="33"/>
      <c r="L652" s="33"/>
      <c r="M652" s="33"/>
      <c r="N652" s="33"/>
      <c r="O652" s="33"/>
      <c r="P652" s="33"/>
      <c r="Q652" s="33"/>
      <c r="R652" s="33"/>
      <c r="S652" s="33"/>
      <c r="T652" s="33"/>
      <c r="U652" s="33"/>
      <c r="V652" s="33"/>
      <c r="W652" s="33"/>
      <c r="X652" s="33"/>
      <c r="Y652" s="33"/>
      <c r="Z652" s="33"/>
    </row>
    <row x14ac:dyDescent="0.25" r="653" customHeight="1" ht="15.75">
      <c r="A653" s="33"/>
      <c r="B653" s="552"/>
      <c r="C653" s="553"/>
      <c r="D653" s="553"/>
      <c r="E653" s="553"/>
      <c r="F653" s="485"/>
      <c r="G653" s="33"/>
      <c r="H653" s="33"/>
      <c r="I653" s="33"/>
      <c r="J653" s="33"/>
      <c r="K653" s="33"/>
      <c r="L653" s="33"/>
      <c r="M653" s="33"/>
      <c r="N653" s="33"/>
      <c r="O653" s="33"/>
      <c r="P653" s="33"/>
      <c r="Q653" s="33"/>
      <c r="R653" s="33"/>
      <c r="S653" s="33"/>
      <c r="T653" s="33"/>
      <c r="U653" s="33"/>
      <c r="V653" s="33"/>
      <c r="W653" s="33"/>
      <c r="X653" s="33"/>
      <c r="Y653" s="33"/>
      <c r="Z653" s="33"/>
    </row>
    <row x14ac:dyDescent="0.25" r="654" customHeight="1" ht="15.75">
      <c r="A654" s="33"/>
      <c r="B654" s="552"/>
      <c r="C654" s="553"/>
      <c r="D654" s="553"/>
      <c r="E654" s="553"/>
      <c r="F654" s="485"/>
      <c r="G654" s="33"/>
      <c r="H654" s="33"/>
      <c r="I654" s="33"/>
      <c r="J654" s="33"/>
      <c r="K654" s="33"/>
      <c r="L654" s="33"/>
      <c r="M654" s="33"/>
      <c r="N654" s="33"/>
      <c r="O654" s="33"/>
      <c r="P654" s="33"/>
      <c r="Q654" s="33"/>
      <c r="R654" s="33"/>
      <c r="S654" s="33"/>
      <c r="T654" s="33"/>
      <c r="U654" s="33"/>
      <c r="V654" s="33"/>
      <c r="W654" s="33"/>
      <c r="X654" s="33"/>
      <c r="Y654" s="33"/>
      <c r="Z654" s="33"/>
    </row>
    <row x14ac:dyDescent="0.25" r="655" customHeight="1" ht="15.75">
      <c r="A655" s="33"/>
      <c r="B655" s="552"/>
      <c r="C655" s="553"/>
      <c r="D655" s="553"/>
      <c r="E655" s="553"/>
      <c r="F655" s="485"/>
      <c r="G655" s="33"/>
      <c r="H655" s="33"/>
      <c r="I655" s="33"/>
      <c r="J655" s="33"/>
      <c r="K655" s="33"/>
      <c r="L655" s="33"/>
      <c r="M655" s="33"/>
      <c r="N655" s="33"/>
      <c r="O655" s="33"/>
      <c r="P655" s="33"/>
      <c r="Q655" s="33"/>
      <c r="R655" s="33"/>
      <c r="S655" s="33"/>
      <c r="T655" s="33"/>
      <c r="U655" s="33"/>
      <c r="V655" s="33"/>
      <c r="W655" s="33"/>
      <c r="X655" s="33"/>
      <c r="Y655" s="33"/>
      <c r="Z655" s="33"/>
    </row>
    <row x14ac:dyDescent="0.25" r="656" customHeight="1" ht="15.75">
      <c r="A656" s="33"/>
      <c r="B656" s="552"/>
      <c r="C656" s="553"/>
      <c r="D656" s="553"/>
      <c r="E656" s="553"/>
      <c r="F656" s="485"/>
      <c r="G656" s="33"/>
      <c r="H656" s="33"/>
      <c r="I656" s="33"/>
      <c r="J656" s="33"/>
      <c r="K656" s="33"/>
      <c r="L656" s="33"/>
      <c r="M656" s="33"/>
      <c r="N656" s="33"/>
      <c r="O656" s="33"/>
      <c r="P656" s="33"/>
      <c r="Q656" s="33"/>
      <c r="R656" s="33"/>
      <c r="S656" s="33"/>
      <c r="T656" s="33"/>
      <c r="U656" s="33"/>
      <c r="V656" s="33"/>
      <c r="W656" s="33"/>
      <c r="X656" s="33"/>
      <c r="Y656" s="33"/>
      <c r="Z656" s="33"/>
    </row>
    <row x14ac:dyDescent="0.25" r="657" customHeight="1" ht="15.75">
      <c r="A657" s="33"/>
      <c r="B657" s="552"/>
      <c r="C657" s="553"/>
      <c r="D657" s="553"/>
      <c r="E657" s="553"/>
      <c r="F657" s="485"/>
      <c r="G657" s="33"/>
      <c r="H657" s="33"/>
      <c r="I657" s="33"/>
      <c r="J657" s="33"/>
      <c r="K657" s="33"/>
      <c r="L657" s="33"/>
      <c r="M657" s="33"/>
      <c r="N657" s="33"/>
      <c r="O657" s="33"/>
      <c r="P657" s="33"/>
      <c r="Q657" s="33"/>
      <c r="R657" s="33"/>
      <c r="S657" s="33"/>
      <c r="T657" s="33"/>
      <c r="U657" s="33"/>
      <c r="V657" s="33"/>
      <c r="W657" s="33"/>
      <c r="X657" s="33"/>
      <c r="Y657" s="33"/>
      <c r="Z657" s="33"/>
    </row>
    <row x14ac:dyDescent="0.25" r="658" customHeight="1" ht="15.75">
      <c r="A658" s="33"/>
      <c r="B658" s="552"/>
      <c r="C658" s="553"/>
      <c r="D658" s="553"/>
      <c r="E658" s="553"/>
      <c r="F658" s="485"/>
      <c r="G658" s="33"/>
      <c r="H658" s="33"/>
      <c r="I658" s="33"/>
      <c r="J658" s="33"/>
      <c r="K658" s="33"/>
      <c r="L658" s="33"/>
      <c r="M658" s="33"/>
      <c r="N658" s="33"/>
      <c r="O658" s="33"/>
      <c r="P658" s="33"/>
      <c r="Q658" s="33"/>
      <c r="R658" s="33"/>
      <c r="S658" s="33"/>
      <c r="T658" s="33"/>
      <c r="U658" s="33"/>
      <c r="V658" s="33"/>
      <c r="W658" s="33"/>
      <c r="X658" s="33"/>
      <c r="Y658" s="33"/>
      <c r="Z658" s="33"/>
    </row>
    <row x14ac:dyDescent="0.25" r="659" customHeight="1" ht="15.75">
      <c r="A659" s="33"/>
      <c r="B659" s="552"/>
      <c r="C659" s="553"/>
      <c r="D659" s="553"/>
      <c r="E659" s="553"/>
      <c r="F659" s="485"/>
      <c r="G659" s="33"/>
      <c r="H659" s="33"/>
      <c r="I659" s="33"/>
      <c r="J659" s="33"/>
      <c r="K659" s="33"/>
      <c r="L659" s="33"/>
      <c r="M659" s="33"/>
      <c r="N659" s="33"/>
      <c r="O659" s="33"/>
      <c r="P659" s="33"/>
      <c r="Q659" s="33"/>
      <c r="R659" s="33"/>
      <c r="S659" s="33"/>
      <c r="T659" s="33"/>
      <c r="U659" s="33"/>
      <c r="V659" s="33"/>
      <c r="W659" s="33"/>
      <c r="X659" s="33"/>
      <c r="Y659" s="33"/>
      <c r="Z659" s="33"/>
    </row>
    <row x14ac:dyDescent="0.25" r="660" customHeight="1" ht="15.75">
      <c r="A660" s="33"/>
      <c r="B660" s="552"/>
      <c r="C660" s="553"/>
      <c r="D660" s="553"/>
      <c r="E660" s="553"/>
      <c r="F660" s="485"/>
      <c r="G660" s="33"/>
      <c r="H660" s="33"/>
      <c r="I660" s="33"/>
      <c r="J660" s="33"/>
      <c r="K660" s="33"/>
      <c r="L660" s="33"/>
      <c r="M660" s="33"/>
      <c r="N660" s="33"/>
      <c r="O660" s="33"/>
      <c r="P660" s="33"/>
      <c r="Q660" s="33"/>
      <c r="R660" s="33"/>
      <c r="S660" s="33"/>
      <c r="T660" s="33"/>
      <c r="U660" s="33"/>
      <c r="V660" s="33"/>
      <c r="W660" s="33"/>
      <c r="X660" s="33"/>
      <c r="Y660" s="33"/>
      <c r="Z660" s="33"/>
    </row>
    <row x14ac:dyDescent="0.25" r="661" customHeight="1" ht="15.75">
      <c r="A661" s="33"/>
      <c r="B661" s="552"/>
      <c r="C661" s="553"/>
      <c r="D661" s="553"/>
      <c r="E661" s="553"/>
      <c r="F661" s="485"/>
      <c r="G661" s="33"/>
      <c r="H661" s="33"/>
      <c r="I661" s="33"/>
      <c r="J661" s="33"/>
      <c r="K661" s="33"/>
      <c r="L661" s="33"/>
      <c r="M661" s="33"/>
      <c r="N661" s="33"/>
      <c r="O661" s="33"/>
      <c r="P661" s="33"/>
      <c r="Q661" s="33"/>
      <c r="R661" s="33"/>
      <c r="S661" s="33"/>
      <c r="T661" s="33"/>
      <c r="U661" s="33"/>
      <c r="V661" s="33"/>
      <c r="W661" s="33"/>
      <c r="X661" s="33"/>
      <c r="Y661" s="33"/>
      <c r="Z661" s="33"/>
    </row>
    <row x14ac:dyDescent="0.25" r="662" customHeight="1" ht="15.75">
      <c r="A662" s="33"/>
      <c r="B662" s="552"/>
      <c r="C662" s="553"/>
      <c r="D662" s="553"/>
      <c r="E662" s="553"/>
      <c r="F662" s="485"/>
      <c r="G662" s="33"/>
      <c r="H662" s="33"/>
      <c r="I662" s="33"/>
      <c r="J662" s="33"/>
      <c r="K662" s="33"/>
      <c r="L662" s="33"/>
      <c r="M662" s="33"/>
      <c r="N662" s="33"/>
      <c r="O662" s="33"/>
      <c r="P662" s="33"/>
      <c r="Q662" s="33"/>
      <c r="R662" s="33"/>
      <c r="S662" s="33"/>
      <c r="T662" s="33"/>
      <c r="U662" s="33"/>
      <c r="V662" s="33"/>
      <c r="W662" s="33"/>
      <c r="X662" s="33"/>
      <c r="Y662" s="33"/>
      <c r="Z662" s="33"/>
    </row>
    <row x14ac:dyDescent="0.25" r="663" customHeight="1" ht="15.75">
      <c r="A663" s="33"/>
      <c r="B663" s="552"/>
      <c r="C663" s="553"/>
      <c r="D663" s="553"/>
      <c r="E663" s="553"/>
      <c r="F663" s="485"/>
      <c r="G663" s="33"/>
      <c r="H663" s="33"/>
      <c r="I663" s="33"/>
      <c r="J663" s="33"/>
      <c r="K663" s="33"/>
      <c r="L663" s="33"/>
      <c r="M663" s="33"/>
      <c r="N663" s="33"/>
      <c r="O663" s="33"/>
      <c r="P663" s="33"/>
      <c r="Q663" s="33"/>
      <c r="R663" s="33"/>
      <c r="S663" s="33"/>
      <c r="T663" s="33"/>
      <c r="U663" s="33"/>
      <c r="V663" s="33"/>
      <c r="W663" s="33"/>
      <c r="X663" s="33"/>
      <c r="Y663" s="33"/>
      <c r="Z663" s="33"/>
    </row>
    <row x14ac:dyDescent="0.25" r="664" customHeight="1" ht="15.75">
      <c r="A664" s="33"/>
      <c r="B664" s="552"/>
      <c r="C664" s="553"/>
      <c r="D664" s="553"/>
      <c r="E664" s="553"/>
      <c r="F664" s="485"/>
      <c r="G664" s="33"/>
      <c r="H664" s="33"/>
      <c r="I664" s="33"/>
      <c r="J664" s="33"/>
      <c r="K664" s="33"/>
      <c r="L664" s="33"/>
      <c r="M664" s="33"/>
      <c r="N664" s="33"/>
      <c r="O664" s="33"/>
      <c r="P664" s="33"/>
      <c r="Q664" s="33"/>
      <c r="R664" s="33"/>
      <c r="S664" s="33"/>
      <c r="T664" s="33"/>
      <c r="U664" s="33"/>
      <c r="V664" s="33"/>
      <c r="W664" s="33"/>
      <c r="X664" s="33"/>
      <c r="Y664" s="33"/>
      <c r="Z664" s="33"/>
    </row>
    <row x14ac:dyDescent="0.25" r="665" customHeight="1" ht="15.75">
      <c r="A665" s="33"/>
      <c r="B665" s="552"/>
      <c r="C665" s="553"/>
      <c r="D665" s="553"/>
      <c r="E665" s="553"/>
      <c r="F665" s="485"/>
      <c r="G665" s="33"/>
      <c r="H665" s="33"/>
      <c r="I665" s="33"/>
      <c r="J665" s="33"/>
      <c r="K665" s="33"/>
      <c r="L665" s="33"/>
      <c r="M665" s="33"/>
      <c r="N665" s="33"/>
      <c r="O665" s="33"/>
      <c r="P665" s="33"/>
      <c r="Q665" s="33"/>
      <c r="R665" s="33"/>
      <c r="S665" s="33"/>
      <c r="T665" s="33"/>
      <c r="U665" s="33"/>
      <c r="V665" s="33"/>
      <c r="W665" s="33"/>
      <c r="X665" s="33"/>
      <c r="Y665" s="33"/>
      <c r="Z665" s="33"/>
    </row>
    <row x14ac:dyDescent="0.25" r="666" customHeight="1" ht="15.75">
      <c r="A666" s="33"/>
      <c r="B666" s="552"/>
      <c r="C666" s="553"/>
      <c r="D666" s="553"/>
      <c r="E666" s="553"/>
      <c r="F666" s="485"/>
      <c r="G666" s="33"/>
      <c r="H666" s="33"/>
      <c r="I666" s="33"/>
      <c r="J666" s="33"/>
      <c r="K666" s="33"/>
      <c r="L666" s="33"/>
      <c r="M666" s="33"/>
      <c r="N666" s="33"/>
      <c r="O666" s="33"/>
      <c r="P666" s="33"/>
      <c r="Q666" s="33"/>
      <c r="R666" s="33"/>
      <c r="S666" s="33"/>
      <c r="T666" s="33"/>
      <c r="U666" s="33"/>
      <c r="V666" s="33"/>
      <c r="W666" s="33"/>
      <c r="X666" s="33"/>
      <c r="Y666" s="33"/>
      <c r="Z666" s="33"/>
    </row>
    <row x14ac:dyDescent="0.25" r="667" customHeight="1" ht="15.75">
      <c r="A667" s="33"/>
      <c r="B667" s="552"/>
      <c r="C667" s="553"/>
      <c r="D667" s="553"/>
      <c r="E667" s="553"/>
      <c r="F667" s="485"/>
      <c r="G667" s="33"/>
      <c r="H667" s="33"/>
      <c r="I667" s="33"/>
      <c r="J667" s="33"/>
      <c r="K667" s="33"/>
      <c r="L667" s="33"/>
      <c r="M667" s="33"/>
      <c r="N667" s="33"/>
      <c r="O667" s="33"/>
      <c r="P667" s="33"/>
      <c r="Q667" s="33"/>
      <c r="R667" s="33"/>
      <c r="S667" s="33"/>
      <c r="T667" s="33"/>
      <c r="U667" s="33"/>
      <c r="V667" s="33"/>
      <c r="W667" s="33"/>
      <c r="X667" s="33"/>
      <c r="Y667" s="33"/>
      <c r="Z667" s="33"/>
    </row>
    <row x14ac:dyDescent="0.25" r="668" customHeight="1" ht="15.75">
      <c r="A668" s="33"/>
      <c r="B668" s="552"/>
      <c r="C668" s="553"/>
      <c r="D668" s="553"/>
      <c r="E668" s="553"/>
      <c r="F668" s="485"/>
      <c r="G668" s="33"/>
      <c r="H668" s="33"/>
      <c r="I668" s="33"/>
      <c r="J668" s="33"/>
      <c r="K668" s="33"/>
      <c r="L668" s="33"/>
      <c r="M668" s="33"/>
      <c r="N668" s="33"/>
      <c r="O668" s="33"/>
      <c r="P668" s="33"/>
      <c r="Q668" s="33"/>
      <c r="R668" s="33"/>
      <c r="S668" s="33"/>
      <c r="T668" s="33"/>
      <c r="U668" s="33"/>
      <c r="V668" s="33"/>
      <c r="W668" s="33"/>
      <c r="X668" s="33"/>
      <c r="Y668" s="33"/>
      <c r="Z668" s="33"/>
    </row>
    <row x14ac:dyDescent="0.25" r="669" customHeight="1" ht="15.75">
      <c r="A669" s="33"/>
      <c r="B669" s="552"/>
      <c r="C669" s="553"/>
      <c r="D669" s="553"/>
      <c r="E669" s="553"/>
      <c r="F669" s="485"/>
      <c r="G669" s="33"/>
      <c r="H669" s="33"/>
      <c r="I669" s="33"/>
      <c r="J669" s="33"/>
      <c r="K669" s="33"/>
      <c r="L669" s="33"/>
      <c r="M669" s="33"/>
      <c r="N669" s="33"/>
      <c r="O669" s="33"/>
      <c r="P669" s="33"/>
      <c r="Q669" s="33"/>
      <c r="R669" s="33"/>
      <c r="S669" s="33"/>
      <c r="T669" s="33"/>
      <c r="U669" s="33"/>
      <c r="V669" s="33"/>
      <c r="W669" s="33"/>
      <c r="X669" s="33"/>
      <c r="Y669" s="33"/>
      <c r="Z669" s="33"/>
    </row>
    <row x14ac:dyDescent="0.25" r="670" customHeight="1" ht="15.75">
      <c r="A670" s="33"/>
      <c r="B670" s="552"/>
      <c r="C670" s="553"/>
      <c r="D670" s="553"/>
      <c r="E670" s="553"/>
      <c r="F670" s="485"/>
      <c r="G670" s="33"/>
      <c r="H670" s="33"/>
      <c r="I670" s="33"/>
      <c r="J670" s="33"/>
      <c r="K670" s="33"/>
      <c r="L670" s="33"/>
      <c r="M670" s="33"/>
      <c r="N670" s="33"/>
      <c r="O670" s="33"/>
      <c r="P670" s="33"/>
      <c r="Q670" s="33"/>
      <c r="R670" s="33"/>
      <c r="S670" s="33"/>
      <c r="T670" s="33"/>
      <c r="U670" s="33"/>
      <c r="V670" s="33"/>
      <c r="W670" s="33"/>
      <c r="X670" s="33"/>
      <c r="Y670" s="33"/>
      <c r="Z670" s="33"/>
    </row>
    <row x14ac:dyDescent="0.25" r="671" customHeight="1" ht="15.75">
      <c r="A671" s="33"/>
      <c r="B671" s="552"/>
      <c r="C671" s="553"/>
      <c r="D671" s="553"/>
      <c r="E671" s="553"/>
      <c r="F671" s="485"/>
      <c r="G671" s="33"/>
      <c r="H671" s="33"/>
      <c r="I671" s="33"/>
      <c r="J671" s="33"/>
      <c r="K671" s="33"/>
      <c r="L671" s="33"/>
      <c r="M671" s="33"/>
      <c r="N671" s="33"/>
      <c r="O671" s="33"/>
      <c r="P671" s="33"/>
      <c r="Q671" s="33"/>
      <c r="R671" s="33"/>
      <c r="S671" s="33"/>
      <c r="T671" s="33"/>
      <c r="U671" s="33"/>
      <c r="V671" s="33"/>
      <c r="W671" s="33"/>
      <c r="X671" s="33"/>
      <c r="Y671" s="33"/>
      <c r="Z671" s="33"/>
    </row>
    <row x14ac:dyDescent="0.25" r="672" customHeight="1" ht="15.75">
      <c r="A672" s="33"/>
      <c r="B672" s="552"/>
      <c r="C672" s="553"/>
      <c r="D672" s="553"/>
      <c r="E672" s="553"/>
      <c r="F672" s="485"/>
      <c r="G672" s="33"/>
      <c r="H672" s="33"/>
      <c r="I672" s="33"/>
      <c r="J672" s="33"/>
      <c r="K672" s="33"/>
      <c r="L672" s="33"/>
      <c r="M672" s="33"/>
      <c r="N672" s="33"/>
      <c r="O672" s="33"/>
      <c r="P672" s="33"/>
      <c r="Q672" s="33"/>
      <c r="R672" s="33"/>
      <c r="S672" s="33"/>
      <c r="T672" s="33"/>
      <c r="U672" s="33"/>
      <c r="V672" s="33"/>
      <c r="W672" s="33"/>
      <c r="X672" s="33"/>
      <c r="Y672" s="33"/>
      <c r="Z672" s="33"/>
    </row>
    <row x14ac:dyDescent="0.25" r="673" customHeight="1" ht="15.75">
      <c r="A673" s="33"/>
      <c r="B673" s="552"/>
      <c r="C673" s="553"/>
      <c r="D673" s="553"/>
      <c r="E673" s="553"/>
      <c r="F673" s="485"/>
      <c r="G673" s="33"/>
      <c r="H673" s="33"/>
      <c r="I673" s="33"/>
      <c r="J673" s="33"/>
      <c r="K673" s="33"/>
      <c r="L673" s="33"/>
      <c r="M673" s="33"/>
      <c r="N673" s="33"/>
      <c r="O673" s="33"/>
      <c r="P673" s="33"/>
      <c r="Q673" s="33"/>
      <c r="R673" s="33"/>
      <c r="S673" s="33"/>
      <c r="T673" s="33"/>
      <c r="U673" s="33"/>
      <c r="V673" s="33"/>
      <c r="W673" s="33"/>
      <c r="X673" s="33"/>
      <c r="Y673" s="33"/>
      <c r="Z673" s="33"/>
    </row>
    <row x14ac:dyDescent="0.25" r="674" customHeight="1" ht="15.75">
      <c r="A674" s="33"/>
      <c r="B674" s="552"/>
      <c r="C674" s="553"/>
      <c r="D674" s="553"/>
      <c r="E674" s="553"/>
      <c r="F674" s="485"/>
      <c r="G674" s="33"/>
      <c r="H674" s="33"/>
      <c r="I674" s="33"/>
      <c r="J674" s="33"/>
      <c r="K674" s="33"/>
      <c r="L674" s="33"/>
      <c r="M674" s="33"/>
      <c r="N674" s="33"/>
      <c r="O674" s="33"/>
      <c r="P674" s="33"/>
      <c r="Q674" s="33"/>
      <c r="R674" s="33"/>
      <c r="S674" s="33"/>
      <c r="T674" s="33"/>
      <c r="U674" s="33"/>
      <c r="V674" s="33"/>
      <c r="W674" s="33"/>
      <c r="X674" s="33"/>
      <c r="Y674" s="33"/>
      <c r="Z674" s="33"/>
    </row>
    <row x14ac:dyDescent="0.25" r="675" customHeight="1" ht="15.75">
      <c r="A675" s="33"/>
      <c r="B675" s="552"/>
      <c r="C675" s="553"/>
      <c r="D675" s="553"/>
      <c r="E675" s="553"/>
      <c r="F675" s="485"/>
      <c r="G675" s="33"/>
      <c r="H675" s="33"/>
      <c r="I675" s="33"/>
      <c r="J675" s="33"/>
      <c r="K675" s="33"/>
      <c r="L675" s="33"/>
      <c r="M675" s="33"/>
      <c r="N675" s="33"/>
      <c r="O675" s="33"/>
      <c r="P675" s="33"/>
      <c r="Q675" s="33"/>
      <c r="R675" s="33"/>
      <c r="S675" s="33"/>
      <c r="T675" s="33"/>
      <c r="U675" s="33"/>
      <c r="V675" s="33"/>
      <c r="W675" s="33"/>
      <c r="X675" s="33"/>
      <c r="Y675" s="33"/>
      <c r="Z675" s="33"/>
    </row>
    <row x14ac:dyDescent="0.25" r="676" customHeight="1" ht="15.75">
      <c r="A676" s="33"/>
      <c r="B676" s="552"/>
      <c r="C676" s="553"/>
      <c r="D676" s="553"/>
      <c r="E676" s="553"/>
      <c r="F676" s="485"/>
      <c r="G676" s="33"/>
      <c r="H676" s="33"/>
      <c r="I676" s="33"/>
      <c r="J676" s="33"/>
      <c r="K676" s="33"/>
      <c r="L676" s="33"/>
      <c r="M676" s="33"/>
      <c r="N676" s="33"/>
      <c r="O676" s="33"/>
      <c r="P676" s="33"/>
      <c r="Q676" s="33"/>
      <c r="R676" s="33"/>
      <c r="S676" s="33"/>
      <c r="T676" s="33"/>
      <c r="U676" s="33"/>
      <c r="V676" s="33"/>
      <c r="W676" s="33"/>
      <c r="X676" s="33"/>
      <c r="Y676" s="33"/>
      <c r="Z676" s="33"/>
    </row>
    <row x14ac:dyDescent="0.25" r="677" customHeight="1" ht="15.75">
      <c r="A677" s="33"/>
      <c r="B677" s="552"/>
      <c r="C677" s="553"/>
      <c r="D677" s="553"/>
      <c r="E677" s="553"/>
      <c r="F677" s="485"/>
      <c r="G677" s="33"/>
      <c r="H677" s="33"/>
      <c r="I677" s="33"/>
      <c r="J677" s="33"/>
      <c r="K677" s="33"/>
      <c r="L677" s="33"/>
      <c r="M677" s="33"/>
      <c r="N677" s="33"/>
      <c r="O677" s="33"/>
      <c r="P677" s="33"/>
      <c r="Q677" s="33"/>
      <c r="R677" s="33"/>
      <c r="S677" s="33"/>
      <c r="T677" s="33"/>
      <c r="U677" s="33"/>
      <c r="V677" s="33"/>
      <c r="W677" s="33"/>
      <c r="X677" s="33"/>
      <c r="Y677" s="33"/>
      <c r="Z677" s="33"/>
    </row>
    <row x14ac:dyDescent="0.25" r="678" customHeight="1" ht="15.75">
      <c r="A678" s="33"/>
      <c r="B678" s="552"/>
      <c r="C678" s="553"/>
      <c r="D678" s="553"/>
      <c r="E678" s="553"/>
      <c r="F678" s="485"/>
      <c r="G678" s="33"/>
      <c r="H678" s="33"/>
      <c r="I678" s="33"/>
      <c r="J678" s="33"/>
      <c r="K678" s="33"/>
      <c r="L678" s="33"/>
      <c r="M678" s="33"/>
      <c r="N678" s="33"/>
      <c r="O678" s="33"/>
      <c r="P678" s="33"/>
      <c r="Q678" s="33"/>
      <c r="R678" s="33"/>
      <c r="S678" s="33"/>
      <c r="T678" s="33"/>
      <c r="U678" s="33"/>
      <c r="V678" s="33"/>
      <c r="W678" s="33"/>
      <c r="X678" s="33"/>
      <c r="Y678" s="33"/>
      <c r="Z678" s="33"/>
    </row>
    <row x14ac:dyDescent="0.25" r="679" customHeight="1" ht="15.75">
      <c r="A679" s="33"/>
      <c r="B679" s="552"/>
      <c r="C679" s="553"/>
      <c r="D679" s="553"/>
      <c r="E679" s="553"/>
      <c r="F679" s="485"/>
      <c r="G679" s="33"/>
      <c r="H679" s="33"/>
      <c r="I679" s="33"/>
      <c r="J679" s="33"/>
      <c r="K679" s="33"/>
      <c r="L679" s="33"/>
      <c r="M679" s="33"/>
      <c r="N679" s="33"/>
      <c r="O679" s="33"/>
      <c r="P679" s="33"/>
      <c r="Q679" s="33"/>
      <c r="R679" s="33"/>
      <c r="S679" s="33"/>
      <c r="T679" s="33"/>
      <c r="U679" s="33"/>
      <c r="V679" s="33"/>
      <c r="W679" s="33"/>
      <c r="X679" s="33"/>
      <c r="Y679" s="33"/>
      <c r="Z679" s="33"/>
    </row>
    <row x14ac:dyDescent="0.25" r="680" customHeight="1" ht="15.75">
      <c r="A680" s="33"/>
      <c r="B680" s="552"/>
      <c r="C680" s="553"/>
      <c r="D680" s="553"/>
      <c r="E680" s="553"/>
      <c r="F680" s="485"/>
      <c r="G680" s="33"/>
      <c r="H680" s="33"/>
      <c r="I680" s="33"/>
      <c r="J680" s="33"/>
      <c r="K680" s="33"/>
      <c r="L680" s="33"/>
      <c r="M680" s="33"/>
      <c r="N680" s="33"/>
      <c r="O680" s="33"/>
      <c r="P680" s="33"/>
      <c r="Q680" s="33"/>
      <c r="R680" s="33"/>
      <c r="S680" s="33"/>
      <c r="T680" s="33"/>
      <c r="U680" s="33"/>
      <c r="V680" s="33"/>
      <c r="W680" s="33"/>
      <c r="X680" s="33"/>
      <c r="Y680" s="33"/>
      <c r="Z680" s="33"/>
    </row>
    <row x14ac:dyDescent="0.25" r="681" customHeight="1" ht="15.75">
      <c r="A681" s="33"/>
      <c r="B681" s="552"/>
      <c r="C681" s="553"/>
      <c r="D681" s="553"/>
      <c r="E681" s="553"/>
      <c r="F681" s="485"/>
      <c r="G681" s="33"/>
      <c r="H681" s="33"/>
      <c r="I681" s="33"/>
      <c r="J681" s="33"/>
      <c r="K681" s="33"/>
      <c r="L681" s="33"/>
      <c r="M681" s="33"/>
      <c r="N681" s="33"/>
      <c r="O681" s="33"/>
      <c r="P681" s="33"/>
      <c r="Q681" s="33"/>
      <c r="R681" s="33"/>
      <c r="S681" s="33"/>
      <c r="T681" s="33"/>
      <c r="U681" s="33"/>
      <c r="V681" s="33"/>
      <c r="W681" s="33"/>
      <c r="X681" s="33"/>
      <c r="Y681" s="33"/>
      <c r="Z681" s="33"/>
    </row>
    <row x14ac:dyDescent="0.25" r="682" customHeight="1" ht="15.75">
      <c r="A682" s="33"/>
      <c r="B682" s="552"/>
      <c r="C682" s="553"/>
      <c r="D682" s="553"/>
      <c r="E682" s="553"/>
      <c r="F682" s="485"/>
      <c r="G682" s="33"/>
      <c r="H682" s="33"/>
      <c r="I682" s="33"/>
      <c r="J682" s="33"/>
      <c r="K682" s="33"/>
      <c r="L682" s="33"/>
      <c r="M682" s="33"/>
      <c r="N682" s="33"/>
      <c r="O682" s="33"/>
      <c r="P682" s="33"/>
      <c r="Q682" s="33"/>
      <c r="R682" s="33"/>
      <c r="S682" s="33"/>
      <c r="T682" s="33"/>
      <c r="U682" s="33"/>
      <c r="V682" s="33"/>
      <c r="W682" s="33"/>
      <c r="X682" s="33"/>
      <c r="Y682" s="33"/>
      <c r="Z682" s="33"/>
    </row>
    <row x14ac:dyDescent="0.25" r="683" customHeight="1" ht="15.75">
      <c r="A683" s="33"/>
      <c r="B683" s="552"/>
      <c r="C683" s="553"/>
      <c r="D683" s="553"/>
      <c r="E683" s="553"/>
      <c r="F683" s="485"/>
      <c r="G683" s="33"/>
      <c r="H683" s="33"/>
      <c r="I683" s="33"/>
      <c r="J683" s="33"/>
      <c r="K683" s="33"/>
      <c r="L683" s="33"/>
      <c r="M683" s="33"/>
      <c r="N683" s="33"/>
      <c r="O683" s="33"/>
      <c r="P683" s="33"/>
      <c r="Q683" s="33"/>
      <c r="R683" s="33"/>
      <c r="S683" s="33"/>
      <c r="T683" s="33"/>
      <c r="U683" s="33"/>
      <c r="V683" s="33"/>
      <c r="W683" s="33"/>
      <c r="X683" s="33"/>
      <c r="Y683" s="33"/>
      <c r="Z683" s="33"/>
    </row>
    <row x14ac:dyDescent="0.25" r="684" customHeight="1" ht="15.75">
      <c r="A684" s="33"/>
      <c r="B684" s="552"/>
      <c r="C684" s="553"/>
      <c r="D684" s="553"/>
      <c r="E684" s="553"/>
      <c r="F684" s="485"/>
      <c r="G684" s="33"/>
      <c r="H684" s="33"/>
      <c r="I684" s="33"/>
      <c r="J684" s="33"/>
      <c r="K684" s="33"/>
      <c r="L684" s="33"/>
      <c r="M684" s="33"/>
      <c r="N684" s="33"/>
      <c r="O684" s="33"/>
      <c r="P684" s="33"/>
      <c r="Q684" s="33"/>
      <c r="R684" s="33"/>
      <c r="S684" s="33"/>
      <c r="T684" s="33"/>
      <c r="U684" s="33"/>
      <c r="V684" s="33"/>
      <c r="W684" s="33"/>
      <c r="X684" s="33"/>
      <c r="Y684" s="33"/>
      <c r="Z684" s="33"/>
    </row>
    <row x14ac:dyDescent="0.25" r="685" customHeight="1" ht="15.75">
      <c r="A685" s="33"/>
      <c r="B685" s="552"/>
      <c r="C685" s="553"/>
      <c r="D685" s="553"/>
      <c r="E685" s="553"/>
      <c r="F685" s="485"/>
      <c r="G685" s="33"/>
      <c r="H685" s="33"/>
      <c r="I685" s="33"/>
      <c r="J685" s="33"/>
      <c r="K685" s="33"/>
      <c r="L685" s="33"/>
      <c r="M685" s="33"/>
      <c r="N685" s="33"/>
      <c r="O685" s="33"/>
      <c r="P685" s="33"/>
      <c r="Q685" s="33"/>
      <c r="R685" s="33"/>
      <c r="S685" s="33"/>
      <c r="T685" s="33"/>
      <c r="U685" s="33"/>
      <c r="V685" s="33"/>
      <c r="W685" s="33"/>
      <c r="X685" s="33"/>
      <c r="Y685" s="33"/>
      <c r="Z685" s="33"/>
    </row>
    <row x14ac:dyDescent="0.25" r="686" customHeight="1" ht="15.75">
      <c r="A686" s="33"/>
      <c r="B686" s="552"/>
      <c r="C686" s="553"/>
      <c r="D686" s="553"/>
      <c r="E686" s="553"/>
      <c r="F686" s="485"/>
      <c r="G686" s="33"/>
      <c r="H686" s="33"/>
      <c r="I686" s="33"/>
      <c r="J686" s="33"/>
      <c r="K686" s="33"/>
      <c r="L686" s="33"/>
      <c r="M686" s="33"/>
      <c r="N686" s="33"/>
      <c r="O686" s="33"/>
      <c r="P686" s="33"/>
      <c r="Q686" s="33"/>
      <c r="R686" s="33"/>
      <c r="S686" s="33"/>
      <c r="T686" s="33"/>
      <c r="U686" s="33"/>
      <c r="V686" s="33"/>
      <c r="W686" s="33"/>
      <c r="X686" s="33"/>
      <c r="Y686" s="33"/>
      <c r="Z686" s="33"/>
    </row>
    <row x14ac:dyDescent="0.25" r="687" customHeight="1" ht="15.75">
      <c r="A687" s="33"/>
      <c r="B687" s="552"/>
      <c r="C687" s="553"/>
      <c r="D687" s="553"/>
      <c r="E687" s="553"/>
      <c r="F687" s="485"/>
      <c r="G687" s="33"/>
      <c r="H687" s="33"/>
      <c r="I687" s="33"/>
      <c r="J687" s="33"/>
      <c r="K687" s="33"/>
      <c r="L687" s="33"/>
      <c r="M687" s="33"/>
      <c r="N687" s="33"/>
      <c r="O687" s="33"/>
      <c r="P687" s="33"/>
      <c r="Q687" s="33"/>
      <c r="R687" s="33"/>
      <c r="S687" s="33"/>
      <c r="T687" s="33"/>
      <c r="U687" s="33"/>
      <c r="V687" s="33"/>
      <c r="W687" s="33"/>
      <c r="X687" s="33"/>
      <c r="Y687" s="33"/>
      <c r="Z687" s="33"/>
    </row>
    <row x14ac:dyDescent="0.25" r="688" customHeight="1" ht="15.75">
      <c r="A688" s="33"/>
      <c r="B688" s="552"/>
      <c r="C688" s="553"/>
      <c r="D688" s="553"/>
      <c r="E688" s="553"/>
      <c r="F688" s="485"/>
      <c r="G688" s="33"/>
      <c r="H688" s="33"/>
      <c r="I688" s="33"/>
      <c r="J688" s="33"/>
      <c r="K688" s="33"/>
      <c r="L688" s="33"/>
      <c r="M688" s="33"/>
      <c r="N688" s="33"/>
      <c r="O688" s="33"/>
      <c r="P688" s="33"/>
      <c r="Q688" s="33"/>
      <c r="R688" s="33"/>
      <c r="S688" s="33"/>
      <c r="T688" s="33"/>
      <c r="U688" s="33"/>
      <c r="V688" s="33"/>
      <c r="W688" s="33"/>
      <c r="X688" s="33"/>
      <c r="Y688" s="33"/>
      <c r="Z688" s="33"/>
    </row>
    <row x14ac:dyDescent="0.25" r="689" customHeight="1" ht="15.75">
      <c r="A689" s="33"/>
      <c r="B689" s="552"/>
      <c r="C689" s="553"/>
      <c r="D689" s="553"/>
      <c r="E689" s="553"/>
      <c r="F689" s="485"/>
      <c r="G689" s="33"/>
      <c r="H689" s="33"/>
      <c r="I689" s="33"/>
      <c r="J689" s="33"/>
      <c r="K689" s="33"/>
      <c r="L689" s="33"/>
      <c r="M689" s="33"/>
      <c r="N689" s="33"/>
      <c r="O689" s="33"/>
      <c r="P689" s="33"/>
      <c r="Q689" s="33"/>
      <c r="R689" s="33"/>
      <c r="S689" s="33"/>
      <c r="T689" s="33"/>
      <c r="U689" s="33"/>
      <c r="V689" s="33"/>
      <c r="W689" s="33"/>
      <c r="X689" s="33"/>
      <c r="Y689" s="33"/>
      <c r="Z689" s="33"/>
    </row>
    <row x14ac:dyDescent="0.25" r="690" customHeight="1" ht="15.75">
      <c r="A690" s="33"/>
      <c r="B690" s="552"/>
      <c r="C690" s="553"/>
      <c r="D690" s="553"/>
      <c r="E690" s="553"/>
      <c r="F690" s="485"/>
      <c r="G690" s="33"/>
      <c r="H690" s="33"/>
      <c r="I690" s="33"/>
      <c r="J690" s="33"/>
      <c r="K690" s="33"/>
      <c r="L690" s="33"/>
      <c r="M690" s="33"/>
      <c r="N690" s="33"/>
      <c r="O690" s="33"/>
      <c r="P690" s="33"/>
      <c r="Q690" s="33"/>
      <c r="R690" s="33"/>
      <c r="S690" s="33"/>
      <c r="T690" s="33"/>
      <c r="U690" s="33"/>
      <c r="V690" s="33"/>
      <c r="W690" s="33"/>
      <c r="X690" s="33"/>
      <c r="Y690" s="33"/>
      <c r="Z690" s="33"/>
    </row>
    <row x14ac:dyDescent="0.25" r="691" customHeight="1" ht="15.75">
      <c r="A691" s="33"/>
      <c r="B691" s="552"/>
      <c r="C691" s="553"/>
      <c r="D691" s="553"/>
      <c r="E691" s="553"/>
      <c r="F691" s="485"/>
      <c r="G691" s="33"/>
      <c r="H691" s="33"/>
      <c r="I691" s="33"/>
      <c r="J691" s="33"/>
      <c r="K691" s="33"/>
      <c r="L691" s="33"/>
      <c r="M691" s="33"/>
      <c r="N691" s="33"/>
      <c r="O691" s="33"/>
      <c r="P691" s="33"/>
      <c r="Q691" s="33"/>
      <c r="R691" s="33"/>
      <c r="S691" s="33"/>
      <c r="T691" s="33"/>
      <c r="U691" s="33"/>
      <c r="V691" s="33"/>
      <c r="W691" s="33"/>
      <c r="X691" s="33"/>
      <c r="Y691" s="33"/>
      <c r="Z691" s="33"/>
    </row>
    <row x14ac:dyDescent="0.25" r="692" customHeight="1" ht="15.75">
      <c r="A692" s="33"/>
      <c r="B692" s="552"/>
      <c r="C692" s="553"/>
      <c r="D692" s="553"/>
      <c r="E692" s="553"/>
      <c r="F692" s="485"/>
      <c r="G692" s="33"/>
      <c r="H692" s="33"/>
      <c r="I692" s="33"/>
      <c r="J692" s="33"/>
      <c r="K692" s="33"/>
      <c r="L692" s="33"/>
      <c r="M692" s="33"/>
      <c r="N692" s="33"/>
      <c r="O692" s="33"/>
      <c r="P692" s="33"/>
      <c r="Q692" s="33"/>
      <c r="R692" s="33"/>
      <c r="S692" s="33"/>
      <c r="T692" s="33"/>
      <c r="U692" s="33"/>
      <c r="V692" s="33"/>
      <c r="W692" s="33"/>
      <c r="X692" s="33"/>
      <c r="Y692" s="33"/>
      <c r="Z692" s="33"/>
    </row>
    <row x14ac:dyDescent="0.25" r="693" customHeight="1" ht="15.75">
      <c r="A693" s="33"/>
      <c r="B693" s="552"/>
      <c r="C693" s="553"/>
      <c r="D693" s="553"/>
      <c r="E693" s="553"/>
      <c r="F693" s="485"/>
      <c r="G693" s="33"/>
      <c r="H693" s="33"/>
      <c r="I693" s="33"/>
      <c r="J693" s="33"/>
      <c r="K693" s="33"/>
      <c r="L693" s="33"/>
      <c r="M693" s="33"/>
      <c r="N693" s="33"/>
      <c r="O693" s="33"/>
      <c r="P693" s="33"/>
      <c r="Q693" s="33"/>
      <c r="R693" s="33"/>
      <c r="S693" s="33"/>
      <c r="T693" s="33"/>
      <c r="U693" s="33"/>
      <c r="V693" s="33"/>
      <c r="W693" s="33"/>
      <c r="X693" s="33"/>
      <c r="Y693" s="33"/>
      <c r="Z693" s="33"/>
    </row>
    <row x14ac:dyDescent="0.25" r="694" customHeight="1" ht="15.75">
      <c r="A694" s="33"/>
      <c r="B694" s="552"/>
      <c r="C694" s="553"/>
      <c r="D694" s="553"/>
      <c r="E694" s="553"/>
      <c r="F694" s="485"/>
      <c r="G694" s="33"/>
      <c r="H694" s="33"/>
      <c r="I694" s="33"/>
      <c r="J694" s="33"/>
      <c r="K694" s="33"/>
      <c r="L694" s="33"/>
      <c r="M694" s="33"/>
      <c r="N694" s="33"/>
      <c r="O694" s="33"/>
      <c r="P694" s="33"/>
      <c r="Q694" s="33"/>
      <c r="R694" s="33"/>
      <c r="S694" s="33"/>
      <c r="T694" s="33"/>
      <c r="U694" s="33"/>
      <c r="V694" s="33"/>
      <c r="W694" s="33"/>
      <c r="X694" s="33"/>
      <c r="Y694" s="33"/>
      <c r="Z694" s="33"/>
    </row>
    <row x14ac:dyDescent="0.25" r="695" customHeight="1" ht="15.75">
      <c r="A695" s="33"/>
      <c r="B695" s="552"/>
      <c r="C695" s="553"/>
      <c r="D695" s="553"/>
      <c r="E695" s="553"/>
      <c r="F695" s="485"/>
      <c r="G695" s="33"/>
      <c r="H695" s="33"/>
      <c r="I695" s="33"/>
      <c r="J695" s="33"/>
      <c r="K695" s="33"/>
      <c r="L695" s="33"/>
      <c r="M695" s="33"/>
      <c r="N695" s="33"/>
      <c r="O695" s="33"/>
      <c r="P695" s="33"/>
      <c r="Q695" s="33"/>
      <c r="R695" s="33"/>
      <c r="S695" s="33"/>
      <c r="T695" s="33"/>
      <c r="U695" s="33"/>
      <c r="V695" s="33"/>
      <c r="W695" s="33"/>
      <c r="X695" s="33"/>
      <c r="Y695" s="33"/>
      <c r="Z695" s="33"/>
    </row>
    <row x14ac:dyDescent="0.25" r="696" customHeight="1" ht="15.75">
      <c r="A696" s="33"/>
      <c r="B696" s="552"/>
      <c r="C696" s="553"/>
      <c r="D696" s="553"/>
      <c r="E696" s="553"/>
      <c r="F696" s="485"/>
      <c r="G696" s="33"/>
      <c r="H696" s="33"/>
      <c r="I696" s="33"/>
      <c r="J696" s="33"/>
      <c r="K696" s="33"/>
      <c r="L696" s="33"/>
      <c r="M696" s="33"/>
      <c r="N696" s="33"/>
      <c r="O696" s="33"/>
      <c r="P696" s="33"/>
      <c r="Q696" s="33"/>
      <c r="R696" s="33"/>
      <c r="S696" s="33"/>
      <c r="T696" s="33"/>
      <c r="U696" s="33"/>
      <c r="V696" s="33"/>
      <c r="W696" s="33"/>
      <c r="X696" s="33"/>
      <c r="Y696" s="33"/>
      <c r="Z696" s="33"/>
    </row>
    <row x14ac:dyDescent="0.25" r="697" customHeight="1" ht="15.75">
      <c r="A697" s="33"/>
      <c r="B697" s="552"/>
      <c r="C697" s="553"/>
      <c r="D697" s="553"/>
      <c r="E697" s="553"/>
      <c r="F697" s="485"/>
      <c r="G697" s="33"/>
      <c r="H697" s="33"/>
      <c r="I697" s="33"/>
      <c r="J697" s="33"/>
      <c r="K697" s="33"/>
      <c r="L697" s="33"/>
      <c r="M697" s="33"/>
      <c r="N697" s="33"/>
      <c r="O697" s="33"/>
      <c r="P697" s="33"/>
      <c r="Q697" s="33"/>
      <c r="R697" s="33"/>
      <c r="S697" s="33"/>
      <c r="T697" s="33"/>
      <c r="U697" s="33"/>
      <c r="V697" s="33"/>
      <c r="W697" s="33"/>
      <c r="X697" s="33"/>
      <c r="Y697" s="33"/>
      <c r="Z697" s="33"/>
    </row>
    <row x14ac:dyDescent="0.25" r="698" customHeight="1" ht="15.75">
      <c r="A698" s="33"/>
      <c r="B698" s="552"/>
      <c r="C698" s="553"/>
      <c r="D698" s="553"/>
      <c r="E698" s="553"/>
      <c r="F698" s="485"/>
      <c r="G698" s="33"/>
      <c r="H698" s="33"/>
      <c r="I698" s="33"/>
      <c r="J698" s="33"/>
      <c r="K698" s="33"/>
      <c r="L698" s="33"/>
      <c r="M698" s="33"/>
      <c r="N698" s="33"/>
      <c r="O698" s="33"/>
      <c r="P698" s="33"/>
      <c r="Q698" s="33"/>
      <c r="R698" s="33"/>
      <c r="S698" s="33"/>
      <c r="T698" s="33"/>
      <c r="U698" s="33"/>
      <c r="V698" s="33"/>
      <c r="W698" s="33"/>
      <c r="X698" s="33"/>
      <c r="Y698" s="33"/>
      <c r="Z698" s="33"/>
    </row>
    <row x14ac:dyDescent="0.25" r="699" customHeight="1" ht="15.75">
      <c r="A699" s="33"/>
      <c r="B699" s="552"/>
      <c r="C699" s="553"/>
      <c r="D699" s="553"/>
      <c r="E699" s="553"/>
      <c r="F699" s="485"/>
      <c r="G699" s="33"/>
      <c r="H699" s="33"/>
      <c r="I699" s="33"/>
      <c r="J699" s="33"/>
      <c r="K699" s="33"/>
      <c r="L699" s="33"/>
      <c r="M699" s="33"/>
      <c r="N699" s="33"/>
      <c r="O699" s="33"/>
      <c r="P699" s="33"/>
      <c r="Q699" s="33"/>
      <c r="R699" s="33"/>
      <c r="S699" s="33"/>
      <c r="T699" s="33"/>
      <c r="U699" s="33"/>
      <c r="V699" s="33"/>
      <c r="W699" s="33"/>
      <c r="X699" s="33"/>
      <c r="Y699" s="33"/>
      <c r="Z699" s="33"/>
    </row>
    <row x14ac:dyDescent="0.25" r="700" customHeight="1" ht="15.75">
      <c r="A700" s="33"/>
      <c r="B700" s="552"/>
      <c r="C700" s="553"/>
      <c r="D700" s="553"/>
      <c r="E700" s="553"/>
      <c r="F700" s="485"/>
      <c r="G700" s="33"/>
      <c r="H700" s="33"/>
      <c r="I700" s="33"/>
      <c r="J700" s="33"/>
      <c r="K700" s="33"/>
      <c r="L700" s="33"/>
      <c r="M700" s="33"/>
      <c r="N700" s="33"/>
      <c r="O700" s="33"/>
      <c r="P700" s="33"/>
      <c r="Q700" s="33"/>
      <c r="R700" s="33"/>
      <c r="S700" s="33"/>
      <c r="T700" s="33"/>
      <c r="U700" s="33"/>
      <c r="V700" s="33"/>
      <c r="W700" s="33"/>
      <c r="X700" s="33"/>
      <c r="Y700" s="33"/>
      <c r="Z700" s="33"/>
    </row>
    <row x14ac:dyDescent="0.25" r="701" customHeight="1" ht="15.75">
      <c r="A701" s="33"/>
      <c r="B701" s="552"/>
      <c r="C701" s="553"/>
      <c r="D701" s="553"/>
      <c r="E701" s="553"/>
      <c r="F701" s="485"/>
      <c r="G701" s="33"/>
      <c r="H701" s="33"/>
      <c r="I701" s="33"/>
      <c r="J701" s="33"/>
      <c r="K701" s="33"/>
      <c r="L701" s="33"/>
      <c r="M701" s="33"/>
      <c r="N701" s="33"/>
      <c r="O701" s="33"/>
      <c r="P701" s="33"/>
      <c r="Q701" s="33"/>
      <c r="R701" s="33"/>
      <c r="S701" s="33"/>
      <c r="T701" s="33"/>
      <c r="U701" s="33"/>
      <c r="V701" s="33"/>
      <c r="W701" s="33"/>
      <c r="X701" s="33"/>
      <c r="Y701" s="33"/>
      <c r="Z701" s="33"/>
    </row>
    <row x14ac:dyDescent="0.25" r="702" customHeight="1" ht="15.75">
      <c r="A702" s="33"/>
      <c r="B702" s="552"/>
      <c r="C702" s="553"/>
      <c r="D702" s="553"/>
      <c r="E702" s="553"/>
      <c r="F702" s="485"/>
      <c r="G702" s="33"/>
      <c r="H702" s="33"/>
      <c r="I702" s="33"/>
      <c r="J702" s="33"/>
      <c r="K702" s="33"/>
      <c r="L702" s="33"/>
      <c r="M702" s="33"/>
      <c r="N702" s="33"/>
      <c r="O702" s="33"/>
      <c r="P702" s="33"/>
      <c r="Q702" s="33"/>
      <c r="R702" s="33"/>
      <c r="S702" s="33"/>
      <c r="T702" s="33"/>
      <c r="U702" s="33"/>
      <c r="V702" s="33"/>
      <c r="W702" s="33"/>
      <c r="X702" s="33"/>
      <c r="Y702" s="33"/>
      <c r="Z702" s="33"/>
    </row>
    <row x14ac:dyDescent="0.25" r="703" customHeight="1" ht="15.75">
      <c r="A703" s="33"/>
      <c r="B703" s="552"/>
      <c r="C703" s="553"/>
      <c r="D703" s="553"/>
      <c r="E703" s="553"/>
      <c r="F703" s="485"/>
      <c r="G703" s="33"/>
      <c r="H703" s="33"/>
      <c r="I703" s="33"/>
      <c r="J703" s="33"/>
      <c r="K703" s="33"/>
      <c r="L703" s="33"/>
      <c r="M703" s="33"/>
      <c r="N703" s="33"/>
      <c r="O703" s="33"/>
      <c r="P703" s="33"/>
      <c r="Q703" s="33"/>
      <c r="R703" s="33"/>
      <c r="S703" s="33"/>
      <c r="T703" s="33"/>
      <c r="U703" s="33"/>
      <c r="V703" s="33"/>
      <c r="W703" s="33"/>
      <c r="X703" s="33"/>
      <c r="Y703" s="33"/>
      <c r="Z703" s="33"/>
    </row>
    <row x14ac:dyDescent="0.25" r="704" customHeight="1" ht="15.75">
      <c r="A704" s="33"/>
      <c r="B704" s="552"/>
      <c r="C704" s="553"/>
      <c r="D704" s="553"/>
      <c r="E704" s="553"/>
      <c r="F704" s="485"/>
      <c r="G704" s="33"/>
      <c r="H704" s="33"/>
      <c r="I704" s="33"/>
      <c r="J704" s="33"/>
      <c r="K704" s="33"/>
      <c r="L704" s="33"/>
      <c r="M704" s="33"/>
      <c r="N704" s="33"/>
      <c r="O704" s="33"/>
      <c r="P704" s="33"/>
      <c r="Q704" s="33"/>
      <c r="R704" s="33"/>
      <c r="S704" s="33"/>
      <c r="T704" s="33"/>
      <c r="U704" s="33"/>
      <c r="V704" s="33"/>
      <c r="W704" s="33"/>
      <c r="X704" s="33"/>
      <c r="Y704" s="33"/>
      <c r="Z704" s="33"/>
    </row>
    <row x14ac:dyDescent="0.25" r="705" customHeight="1" ht="15.75">
      <c r="A705" s="33"/>
      <c r="B705" s="552"/>
      <c r="C705" s="553"/>
      <c r="D705" s="553"/>
      <c r="E705" s="553"/>
      <c r="F705" s="485"/>
      <c r="G705" s="33"/>
      <c r="H705" s="33"/>
      <c r="I705" s="33"/>
      <c r="J705" s="33"/>
      <c r="K705" s="33"/>
      <c r="L705" s="33"/>
      <c r="M705" s="33"/>
      <c r="N705" s="33"/>
      <c r="O705" s="33"/>
      <c r="P705" s="33"/>
      <c r="Q705" s="33"/>
      <c r="R705" s="33"/>
      <c r="S705" s="33"/>
      <c r="T705" s="33"/>
      <c r="U705" s="33"/>
      <c r="V705" s="33"/>
      <c r="W705" s="33"/>
      <c r="X705" s="33"/>
      <c r="Y705" s="33"/>
      <c r="Z705" s="33"/>
    </row>
    <row x14ac:dyDescent="0.25" r="706" customHeight="1" ht="15.75">
      <c r="A706" s="33"/>
      <c r="B706" s="552"/>
      <c r="C706" s="553"/>
      <c r="D706" s="553"/>
      <c r="E706" s="553"/>
      <c r="F706" s="485"/>
      <c r="G706" s="33"/>
      <c r="H706" s="33"/>
      <c r="I706" s="33"/>
      <c r="J706" s="33"/>
      <c r="K706" s="33"/>
      <c r="L706" s="33"/>
      <c r="M706" s="33"/>
      <c r="N706" s="33"/>
      <c r="O706" s="33"/>
      <c r="P706" s="33"/>
      <c r="Q706" s="33"/>
      <c r="R706" s="33"/>
      <c r="S706" s="33"/>
      <c r="T706" s="33"/>
      <c r="U706" s="33"/>
      <c r="V706" s="33"/>
      <c r="W706" s="33"/>
      <c r="X706" s="33"/>
      <c r="Y706" s="33"/>
      <c r="Z706" s="33"/>
    </row>
    <row x14ac:dyDescent="0.25" r="707" customHeight="1" ht="15.75">
      <c r="A707" s="33"/>
      <c r="B707" s="552"/>
      <c r="C707" s="553"/>
      <c r="D707" s="553"/>
      <c r="E707" s="553"/>
      <c r="F707" s="485"/>
      <c r="G707" s="33"/>
      <c r="H707" s="33"/>
      <c r="I707" s="33"/>
      <c r="J707" s="33"/>
      <c r="K707" s="33"/>
      <c r="L707" s="33"/>
      <c r="M707" s="33"/>
      <c r="N707" s="33"/>
      <c r="O707" s="33"/>
      <c r="P707" s="33"/>
      <c r="Q707" s="33"/>
      <c r="R707" s="33"/>
      <c r="S707" s="33"/>
      <c r="T707" s="33"/>
      <c r="U707" s="33"/>
      <c r="V707" s="33"/>
      <c r="W707" s="33"/>
      <c r="X707" s="33"/>
      <c r="Y707" s="33"/>
      <c r="Z707" s="33"/>
    </row>
    <row x14ac:dyDescent="0.25" r="708" customHeight="1" ht="15.75">
      <c r="A708" s="33"/>
      <c r="B708" s="552"/>
      <c r="C708" s="553"/>
      <c r="D708" s="553"/>
      <c r="E708" s="553"/>
      <c r="F708" s="485"/>
      <c r="G708" s="33"/>
      <c r="H708" s="33"/>
      <c r="I708" s="33"/>
      <c r="J708" s="33"/>
      <c r="K708" s="33"/>
      <c r="L708" s="33"/>
      <c r="M708" s="33"/>
      <c r="N708" s="33"/>
      <c r="O708" s="33"/>
      <c r="P708" s="33"/>
      <c r="Q708" s="33"/>
      <c r="R708" s="33"/>
      <c r="S708" s="33"/>
      <c r="T708" s="33"/>
      <c r="U708" s="33"/>
      <c r="V708" s="33"/>
      <c r="W708" s="33"/>
      <c r="X708" s="33"/>
      <c r="Y708" s="33"/>
      <c r="Z708" s="33"/>
    </row>
    <row x14ac:dyDescent="0.25" r="709" customHeight="1" ht="15.75">
      <c r="A709" s="33"/>
      <c r="B709" s="552"/>
      <c r="C709" s="553"/>
      <c r="D709" s="553"/>
      <c r="E709" s="553"/>
      <c r="F709" s="485"/>
      <c r="G709" s="33"/>
      <c r="H709" s="33"/>
      <c r="I709" s="33"/>
      <c r="J709" s="33"/>
      <c r="K709" s="33"/>
      <c r="L709" s="33"/>
      <c r="M709" s="33"/>
      <c r="N709" s="33"/>
      <c r="O709" s="33"/>
      <c r="P709" s="33"/>
      <c r="Q709" s="33"/>
      <c r="R709" s="33"/>
      <c r="S709" s="33"/>
      <c r="T709" s="33"/>
      <c r="U709" s="33"/>
      <c r="V709" s="33"/>
      <c r="W709" s="33"/>
      <c r="X709" s="33"/>
      <c r="Y709" s="33"/>
      <c r="Z709" s="33"/>
    </row>
    <row x14ac:dyDescent="0.25" r="710" customHeight="1" ht="15.75">
      <c r="A710" s="33"/>
      <c r="B710" s="552"/>
      <c r="C710" s="553"/>
      <c r="D710" s="553"/>
      <c r="E710" s="553"/>
      <c r="F710" s="485"/>
      <c r="G710" s="33"/>
      <c r="H710" s="33"/>
      <c r="I710" s="33"/>
      <c r="J710" s="33"/>
      <c r="K710" s="33"/>
      <c r="L710" s="33"/>
      <c r="M710" s="33"/>
      <c r="N710" s="33"/>
      <c r="O710" s="33"/>
      <c r="P710" s="33"/>
      <c r="Q710" s="33"/>
      <c r="R710" s="33"/>
      <c r="S710" s="33"/>
      <c r="T710" s="33"/>
      <c r="U710" s="33"/>
      <c r="V710" s="33"/>
      <c r="W710" s="33"/>
      <c r="X710" s="33"/>
      <c r="Y710" s="33"/>
      <c r="Z710" s="33"/>
    </row>
    <row x14ac:dyDescent="0.25" r="711" customHeight="1" ht="15.75">
      <c r="A711" s="33"/>
      <c r="B711" s="552"/>
      <c r="C711" s="553"/>
      <c r="D711" s="553"/>
      <c r="E711" s="553"/>
      <c r="F711" s="485"/>
      <c r="G711" s="33"/>
      <c r="H711" s="33"/>
      <c r="I711" s="33"/>
      <c r="J711" s="33"/>
      <c r="K711" s="33"/>
      <c r="L711" s="33"/>
      <c r="M711" s="33"/>
      <c r="N711" s="33"/>
      <c r="O711" s="33"/>
      <c r="P711" s="33"/>
      <c r="Q711" s="33"/>
      <c r="R711" s="33"/>
      <c r="S711" s="33"/>
      <c r="T711" s="33"/>
      <c r="U711" s="33"/>
      <c r="V711" s="33"/>
      <c r="W711" s="33"/>
      <c r="X711" s="33"/>
      <c r="Y711" s="33"/>
      <c r="Z711" s="33"/>
    </row>
    <row x14ac:dyDescent="0.25" r="712" customHeight="1" ht="15.75">
      <c r="A712" s="33"/>
      <c r="B712" s="552"/>
      <c r="C712" s="553"/>
      <c r="D712" s="553"/>
      <c r="E712" s="553"/>
      <c r="F712" s="485"/>
      <c r="G712" s="33"/>
      <c r="H712" s="33"/>
      <c r="I712" s="33"/>
      <c r="J712" s="33"/>
      <c r="K712" s="33"/>
      <c r="L712" s="33"/>
      <c r="M712" s="33"/>
      <c r="N712" s="33"/>
      <c r="O712" s="33"/>
      <c r="P712" s="33"/>
      <c r="Q712" s="33"/>
      <c r="R712" s="33"/>
      <c r="S712" s="33"/>
      <c r="T712" s="33"/>
      <c r="U712" s="33"/>
      <c r="V712" s="33"/>
      <c r="W712" s="33"/>
      <c r="X712" s="33"/>
      <c r="Y712" s="33"/>
      <c r="Z712" s="33"/>
    </row>
    <row x14ac:dyDescent="0.25" r="713" customHeight="1" ht="15.75">
      <c r="A713" s="33"/>
      <c r="B713" s="552"/>
      <c r="C713" s="553"/>
      <c r="D713" s="553"/>
      <c r="E713" s="553"/>
      <c r="F713" s="485"/>
      <c r="G713" s="33"/>
      <c r="H713" s="33"/>
      <c r="I713" s="33"/>
      <c r="J713" s="33"/>
      <c r="K713" s="33"/>
      <c r="L713" s="33"/>
      <c r="M713" s="33"/>
      <c r="N713" s="33"/>
      <c r="O713" s="33"/>
      <c r="P713" s="33"/>
      <c r="Q713" s="33"/>
      <c r="R713" s="33"/>
      <c r="S713" s="33"/>
      <c r="T713" s="33"/>
      <c r="U713" s="33"/>
      <c r="V713" s="33"/>
      <c r="W713" s="33"/>
      <c r="X713" s="33"/>
      <c r="Y713" s="33"/>
      <c r="Z713" s="33"/>
    </row>
    <row x14ac:dyDescent="0.25" r="714" customHeight="1" ht="15.75">
      <c r="A714" s="33"/>
      <c r="B714" s="552"/>
      <c r="C714" s="553"/>
      <c r="D714" s="553"/>
      <c r="E714" s="553"/>
      <c r="F714" s="485"/>
      <c r="G714" s="33"/>
      <c r="H714" s="33"/>
      <c r="I714" s="33"/>
      <c r="J714" s="33"/>
      <c r="K714" s="33"/>
      <c r="L714" s="33"/>
      <c r="M714" s="33"/>
      <c r="N714" s="33"/>
      <c r="O714" s="33"/>
      <c r="P714" s="33"/>
      <c r="Q714" s="33"/>
      <c r="R714" s="33"/>
      <c r="S714" s="33"/>
      <c r="T714" s="33"/>
      <c r="U714" s="33"/>
      <c r="V714" s="33"/>
      <c r="W714" s="33"/>
      <c r="X714" s="33"/>
      <c r="Y714" s="33"/>
      <c r="Z714" s="33"/>
    </row>
    <row x14ac:dyDescent="0.25" r="715" customHeight="1" ht="15.75">
      <c r="A715" s="33"/>
      <c r="B715" s="552"/>
      <c r="C715" s="553"/>
      <c r="D715" s="553"/>
      <c r="E715" s="553"/>
      <c r="F715" s="485"/>
      <c r="G715" s="33"/>
      <c r="H715" s="33"/>
      <c r="I715" s="33"/>
      <c r="J715" s="33"/>
      <c r="K715" s="33"/>
      <c r="L715" s="33"/>
      <c r="M715" s="33"/>
      <c r="N715" s="33"/>
      <c r="O715" s="33"/>
      <c r="P715" s="33"/>
      <c r="Q715" s="33"/>
      <c r="R715" s="33"/>
      <c r="S715" s="33"/>
      <c r="T715" s="33"/>
      <c r="U715" s="33"/>
      <c r="V715" s="33"/>
      <c r="W715" s="33"/>
      <c r="X715" s="33"/>
      <c r="Y715" s="33"/>
      <c r="Z715" s="33"/>
    </row>
    <row x14ac:dyDescent="0.25" r="716" customHeight="1" ht="15.75">
      <c r="A716" s="33"/>
      <c r="B716" s="552"/>
      <c r="C716" s="553"/>
      <c r="D716" s="553"/>
      <c r="E716" s="553"/>
      <c r="F716" s="485"/>
      <c r="G716" s="33"/>
      <c r="H716" s="33"/>
      <c r="I716" s="33"/>
      <c r="J716" s="33"/>
      <c r="K716" s="33"/>
      <c r="L716" s="33"/>
      <c r="M716" s="33"/>
      <c r="N716" s="33"/>
      <c r="O716" s="33"/>
      <c r="P716" s="33"/>
      <c r="Q716" s="33"/>
      <c r="R716" s="33"/>
      <c r="S716" s="33"/>
      <c r="T716" s="33"/>
      <c r="U716" s="33"/>
      <c r="V716" s="33"/>
      <c r="W716" s="33"/>
      <c r="X716" s="33"/>
      <c r="Y716" s="33"/>
      <c r="Z716" s="33"/>
    </row>
    <row x14ac:dyDescent="0.25" r="717" customHeight="1" ht="15.75">
      <c r="A717" s="33"/>
      <c r="B717" s="552"/>
      <c r="C717" s="553"/>
      <c r="D717" s="553"/>
      <c r="E717" s="553"/>
      <c r="F717" s="485"/>
      <c r="G717" s="33"/>
      <c r="H717" s="33"/>
      <c r="I717" s="33"/>
      <c r="J717" s="33"/>
      <c r="K717" s="33"/>
      <c r="L717" s="33"/>
      <c r="M717" s="33"/>
      <c r="N717" s="33"/>
      <c r="O717" s="33"/>
      <c r="P717" s="33"/>
      <c r="Q717" s="33"/>
      <c r="R717" s="33"/>
      <c r="S717" s="33"/>
      <c r="T717" s="33"/>
      <c r="U717" s="33"/>
      <c r="V717" s="33"/>
      <c r="W717" s="33"/>
      <c r="X717" s="33"/>
      <c r="Y717" s="33"/>
      <c r="Z717" s="33"/>
    </row>
    <row x14ac:dyDescent="0.25" r="718" customHeight="1" ht="15.75">
      <c r="A718" s="33"/>
      <c r="B718" s="552"/>
      <c r="C718" s="553"/>
      <c r="D718" s="553"/>
      <c r="E718" s="553"/>
      <c r="F718" s="485"/>
      <c r="G718" s="33"/>
      <c r="H718" s="33"/>
      <c r="I718" s="33"/>
      <c r="J718" s="33"/>
      <c r="K718" s="33"/>
      <c r="L718" s="33"/>
      <c r="M718" s="33"/>
      <c r="N718" s="33"/>
      <c r="O718" s="33"/>
      <c r="P718" s="33"/>
      <c r="Q718" s="33"/>
      <c r="R718" s="33"/>
      <c r="S718" s="33"/>
      <c r="T718" s="33"/>
      <c r="U718" s="33"/>
      <c r="V718" s="33"/>
      <c r="W718" s="33"/>
      <c r="X718" s="33"/>
      <c r="Y718" s="33"/>
      <c r="Z718" s="33"/>
    </row>
    <row x14ac:dyDescent="0.25" r="719" customHeight="1" ht="15.75">
      <c r="A719" s="33"/>
      <c r="B719" s="552"/>
      <c r="C719" s="553"/>
      <c r="D719" s="553"/>
      <c r="E719" s="553"/>
      <c r="F719" s="485"/>
      <c r="G719" s="33"/>
      <c r="H719" s="33"/>
      <c r="I719" s="33"/>
      <c r="J719" s="33"/>
      <c r="K719" s="33"/>
      <c r="L719" s="33"/>
      <c r="M719" s="33"/>
      <c r="N719" s="33"/>
      <c r="O719" s="33"/>
      <c r="P719" s="33"/>
      <c r="Q719" s="33"/>
      <c r="R719" s="33"/>
      <c r="S719" s="33"/>
      <c r="T719" s="33"/>
      <c r="U719" s="33"/>
      <c r="V719" s="33"/>
      <c r="W719" s="33"/>
      <c r="X719" s="33"/>
      <c r="Y719" s="33"/>
      <c r="Z719" s="33"/>
    </row>
    <row x14ac:dyDescent="0.25" r="720" customHeight="1" ht="15.75">
      <c r="A720" s="33"/>
      <c r="B720" s="552"/>
      <c r="C720" s="553"/>
      <c r="D720" s="553"/>
      <c r="E720" s="553"/>
      <c r="F720" s="485"/>
      <c r="G720" s="33"/>
      <c r="H720" s="33"/>
      <c r="I720" s="33"/>
      <c r="J720" s="33"/>
      <c r="K720" s="33"/>
      <c r="L720" s="33"/>
      <c r="M720" s="33"/>
      <c r="N720" s="33"/>
      <c r="O720" s="33"/>
      <c r="P720" s="33"/>
      <c r="Q720" s="33"/>
      <c r="R720" s="33"/>
      <c r="S720" s="33"/>
      <c r="T720" s="33"/>
      <c r="U720" s="33"/>
      <c r="V720" s="33"/>
      <c r="W720" s="33"/>
      <c r="X720" s="33"/>
      <c r="Y720" s="33"/>
      <c r="Z720" s="33"/>
    </row>
    <row x14ac:dyDescent="0.25" r="721" customHeight="1" ht="15.75">
      <c r="A721" s="33"/>
      <c r="B721" s="552"/>
      <c r="C721" s="553"/>
      <c r="D721" s="553"/>
      <c r="E721" s="553"/>
      <c r="F721" s="485"/>
      <c r="G721" s="33"/>
      <c r="H721" s="33"/>
      <c r="I721" s="33"/>
      <c r="J721" s="33"/>
      <c r="K721" s="33"/>
      <c r="L721" s="33"/>
      <c r="M721" s="33"/>
      <c r="N721" s="33"/>
      <c r="O721" s="33"/>
      <c r="P721" s="33"/>
      <c r="Q721" s="33"/>
      <c r="R721" s="33"/>
      <c r="S721" s="33"/>
      <c r="T721" s="33"/>
      <c r="U721" s="33"/>
      <c r="V721" s="33"/>
      <c r="W721" s="33"/>
      <c r="X721" s="33"/>
      <c r="Y721" s="33"/>
      <c r="Z721" s="33"/>
    </row>
    <row x14ac:dyDescent="0.25" r="722" customHeight="1" ht="15.75">
      <c r="A722" s="33"/>
      <c r="B722" s="552"/>
      <c r="C722" s="553"/>
      <c r="D722" s="553"/>
      <c r="E722" s="553"/>
      <c r="F722" s="485"/>
      <c r="G722" s="33"/>
      <c r="H722" s="33"/>
      <c r="I722" s="33"/>
      <c r="J722" s="33"/>
      <c r="K722" s="33"/>
      <c r="L722" s="33"/>
      <c r="M722" s="33"/>
      <c r="N722" s="33"/>
      <c r="O722" s="33"/>
      <c r="P722" s="33"/>
      <c r="Q722" s="33"/>
      <c r="R722" s="33"/>
      <c r="S722" s="33"/>
      <c r="T722" s="33"/>
      <c r="U722" s="33"/>
      <c r="V722" s="33"/>
      <c r="W722" s="33"/>
      <c r="X722" s="33"/>
      <c r="Y722" s="33"/>
      <c r="Z722" s="33"/>
    </row>
    <row x14ac:dyDescent="0.25" r="723" customHeight="1" ht="15.75">
      <c r="A723" s="33"/>
      <c r="B723" s="552"/>
      <c r="C723" s="553"/>
      <c r="D723" s="553"/>
      <c r="E723" s="553"/>
      <c r="F723" s="485"/>
      <c r="G723" s="33"/>
      <c r="H723" s="33"/>
      <c r="I723" s="33"/>
      <c r="J723" s="33"/>
      <c r="K723" s="33"/>
      <c r="L723" s="33"/>
      <c r="M723" s="33"/>
      <c r="N723" s="33"/>
      <c r="O723" s="33"/>
      <c r="P723" s="33"/>
      <c r="Q723" s="33"/>
      <c r="R723" s="33"/>
      <c r="S723" s="33"/>
      <c r="T723" s="33"/>
      <c r="U723" s="33"/>
      <c r="V723" s="33"/>
      <c r="W723" s="33"/>
      <c r="X723" s="33"/>
      <c r="Y723" s="33"/>
      <c r="Z723" s="33"/>
    </row>
    <row x14ac:dyDescent="0.25" r="724" customHeight="1" ht="15.75">
      <c r="A724" s="33"/>
      <c r="B724" s="552"/>
      <c r="C724" s="553"/>
      <c r="D724" s="553"/>
      <c r="E724" s="553"/>
      <c r="F724" s="485"/>
      <c r="G724" s="33"/>
      <c r="H724" s="33"/>
      <c r="I724" s="33"/>
      <c r="J724" s="33"/>
      <c r="K724" s="33"/>
      <c r="L724" s="33"/>
      <c r="M724" s="33"/>
      <c r="N724" s="33"/>
      <c r="O724" s="33"/>
      <c r="P724" s="33"/>
      <c r="Q724" s="33"/>
      <c r="R724" s="33"/>
      <c r="S724" s="33"/>
      <c r="T724" s="33"/>
      <c r="U724" s="33"/>
      <c r="V724" s="33"/>
      <c r="W724" s="33"/>
      <c r="X724" s="33"/>
      <c r="Y724" s="33"/>
      <c r="Z724" s="33"/>
    </row>
    <row x14ac:dyDescent="0.25" r="725" customHeight="1" ht="15.75">
      <c r="A725" s="33"/>
      <c r="B725" s="552"/>
      <c r="C725" s="553"/>
      <c r="D725" s="553"/>
      <c r="E725" s="553"/>
      <c r="F725" s="485"/>
      <c r="G725" s="33"/>
      <c r="H725" s="33"/>
      <c r="I725" s="33"/>
      <c r="J725" s="33"/>
      <c r="K725" s="33"/>
      <c r="L725" s="33"/>
      <c r="M725" s="33"/>
      <c r="N725" s="33"/>
      <c r="O725" s="33"/>
      <c r="P725" s="33"/>
      <c r="Q725" s="33"/>
      <c r="R725" s="33"/>
      <c r="S725" s="33"/>
      <c r="T725" s="33"/>
      <c r="U725" s="33"/>
      <c r="V725" s="33"/>
      <c r="W725" s="33"/>
      <c r="X725" s="33"/>
      <c r="Y725" s="33"/>
      <c r="Z725" s="33"/>
    </row>
    <row x14ac:dyDescent="0.25" r="726" customHeight="1" ht="15.75">
      <c r="A726" s="33"/>
      <c r="B726" s="552"/>
      <c r="C726" s="553"/>
      <c r="D726" s="553"/>
      <c r="E726" s="553"/>
      <c r="F726" s="485"/>
      <c r="G726" s="33"/>
      <c r="H726" s="33"/>
      <c r="I726" s="33"/>
      <c r="J726" s="33"/>
      <c r="K726" s="33"/>
      <c r="L726" s="33"/>
      <c r="M726" s="33"/>
      <c r="N726" s="33"/>
      <c r="O726" s="33"/>
      <c r="P726" s="33"/>
      <c r="Q726" s="33"/>
      <c r="R726" s="33"/>
      <c r="S726" s="33"/>
      <c r="T726" s="33"/>
      <c r="U726" s="33"/>
      <c r="V726" s="33"/>
      <c r="W726" s="33"/>
      <c r="X726" s="33"/>
      <c r="Y726" s="33"/>
      <c r="Z726" s="33"/>
    </row>
    <row x14ac:dyDescent="0.25" r="727" customHeight="1" ht="15.75">
      <c r="A727" s="33"/>
      <c r="B727" s="552"/>
      <c r="C727" s="553"/>
      <c r="D727" s="553"/>
      <c r="E727" s="553"/>
      <c r="F727" s="485"/>
      <c r="G727" s="33"/>
      <c r="H727" s="33"/>
      <c r="I727" s="33"/>
      <c r="J727" s="33"/>
      <c r="K727" s="33"/>
      <c r="L727" s="33"/>
      <c r="M727" s="33"/>
      <c r="N727" s="33"/>
      <c r="O727" s="33"/>
      <c r="P727" s="33"/>
      <c r="Q727" s="33"/>
      <c r="R727" s="33"/>
      <c r="S727" s="33"/>
      <c r="T727" s="33"/>
      <c r="U727" s="33"/>
      <c r="V727" s="33"/>
      <c r="W727" s="33"/>
      <c r="X727" s="33"/>
      <c r="Y727" s="33"/>
      <c r="Z727" s="33"/>
    </row>
    <row x14ac:dyDescent="0.25" r="728" customHeight="1" ht="15.75">
      <c r="A728" s="33"/>
      <c r="B728" s="552"/>
      <c r="C728" s="553"/>
      <c r="D728" s="553"/>
      <c r="E728" s="553"/>
      <c r="F728" s="485"/>
      <c r="G728" s="33"/>
      <c r="H728" s="33"/>
      <c r="I728" s="33"/>
      <c r="J728" s="33"/>
      <c r="K728" s="33"/>
      <c r="L728" s="33"/>
      <c r="M728" s="33"/>
      <c r="N728" s="33"/>
      <c r="O728" s="33"/>
      <c r="P728" s="33"/>
      <c r="Q728" s="33"/>
      <c r="R728" s="33"/>
      <c r="S728" s="33"/>
      <c r="T728" s="33"/>
      <c r="U728" s="33"/>
      <c r="V728" s="33"/>
      <c r="W728" s="33"/>
      <c r="X728" s="33"/>
      <c r="Y728" s="33"/>
      <c r="Z728" s="33"/>
    </row>
    <row x14ac:dyDescent="0.25" r="729" customHeight="1" ht="15.75">
      <c r="A729" s="33"/>
      <c r="B729" s="552"/>
      <c r="C729" s="553"/>
      <c r="D729" s="553"/>
      <c r="E729" s="553"/>
      <c r="F729" s="485"/>
      <c r="G729" s="33"/>
      <c r="H729" s="33"/>
      <c r="I729" s="33"/>
      <c r="J729" s="33"/>
      <c r="K729" s="33"/>
      <c r="L729" s="33"/>
      <c r="M729" s="33"/>
      <c r="N729" s="33"/>
      <c r="O729" s="33"/>
      <c r="P729" s="33"/>
      <c r="Q729" s="33"/>
      <c r="R729" s="33"/>
      <c r="S729" s="33"/>
      <c r="T729" s="33"/>
      <c r="U729" s="33"/>
      <c r="V729" s="33"/>
      <c r="W729" s="33"/>
      <c r="X729" s="33"/>
      <c r="Y729" s="33"/>
      <c r="Z729" s="33"/>
    </row>
    <row x14ac:dyDescent="0.25" r="730" customHeight="1" ht="15.75">
      <c r="A730" s="33"/>
      <c r="B730" s="552"/>
      <c r="C730" s="553"/>
      <c r="D730" s="553"/>
      <c r="E730" s="553"/>
      <c r="F730" s="485"/>
      <c r="G730" s="33"/>
      <c r="H730" s="33"/>
      <c r="I730" s="33"/>
      <c r="J730" s="33"/>
      <c r="K730" s="33"/>
      <c r="L730" s="33"/>
      <c r="M730" s="33"/>
      <c r="N730" s="33"/>
      <c r="O730" s="33"/>
      <c r="P730" s="33"/>
      <c r="Q730" s="33"/>
      <c r="R730" s="33"/>
      <c r="S730" s="33"/>
      <c r="T730" s="33"/>
      <c r="U730" s="33"/>
      <c r="V730" s="33"/>
      <c r="W730" s="33"/>
      <c r="X730" s="33"/>
      <c r="Y730" s="33"/>
      <c r="Z730" s="33"/>
    </row>
    <row x14ac:dyDescent="0.25" r="731" customHeight="1" ht="15.75">
      <c r="A731" s="33"/>
      <c r="B731" s="552"/>
      <c r="C731" s="553"/>
      <c r="D731" s="553"/>
      <c r="E731" s="553"/>
      <c r="F731" s="485"/>
      <c r="G731" s="33"/>
      <c r="H731" s="33"/>
      <c r="I731" s="33"/>
      <c r="J731" s="33"/>
      <c r="K731" s="33"/>
      <c r="L731" s="33"/>
      <c r="M731" s="33"/>
      <c r="N731" s="33"/>
      <c r="O731" s="33"/>
      <c r="P731" s="33"/>
      <c r="Q731" s="33"/>
      <c r="R731" s="33"/>
      <c r="S731" s="33"/>
      <c r="T731" s="33"/>
      <c r="U731" s="33"/>
      <c r="V731" s="33"/>
      <c r="W731" s="33"/>
      <c r="X731" s="33"/>
      <c r="Y731" s="33"/>
      <c r="Z731" s="33"/>
    </row>
    <row x14ac:dyDescent="0.25" r="732" customHeight="1" ht="15.75">
      <c r="A732" s="33"/>
      <c r="B732" s="552"/>
      <c r="C732" s="553"/>
      <c r="D732" s="553"/>
      <c r="E732" s="553"/>
      <c r="F732" s="485"/>
      <c r="G732" s="33"/>
      <c r="H732" s="33"/>
      <c r="I732" s="33"/>
      <c r="J732" s="33"/>
      <c r="K732" s="33"/>
      <c r="L732" s="33"/>
      <c r="M732" s="33"/>
      <c r="N732" s="33"/>
      <c r="O732" s="33"/>
      <c r="P732" s="33"/>
      <c r="Q732" s="33"/>
      <c r="R732" s="33"/>
      <c r="S732" s="33"/>
      <c r="T732" s="33"/>
      <c r="U732" s="33"/>
      <c r="V732" s="33"/>
      <c r="W732" s="33"/>
      <c r="X732" s="33"/>
      <c r="Y732" s="33"/>
      <c r="Z732" s="33"/>
    </row>
    <row x14ac:dyDescent="0.25" r="733" customHeight="1" ht="15.75">
      <c r="A733" s="33"/>
      <c r="B733" s="552"/>
      <c r="C733" s="553"/>
      <c r="D733" s="553"/>
      <c r="E733" s="553"/>
      <c r="F733" s="485"/>
      <c r="G733" s="33"/>
      <c r="H733" s="33"/>
      <c r="I733" s="33"/>
      <c r="J733" s="33"/>
      <c r="K733" s="33"/>
      <c r="L733" s="33"/>
      <c r="M733" s="33"/>
      <c r="N733" s="33"/>
      <c r="O733" s="33"/>
      <c r="P733" s="33"/>
      <c r="Q733" s="33"/>
      <c r="R733" s="33"/>
      <c r="S733" s="33"/>
      <c r="T733" s="33"/>
      <c r="U733" s="33"/>
      <c r="V733" s="33"/>
      <c r="W733" s="33"/>
      <c r="X733" s="33"/>
      <c r="Y733" s="33"/>
      <c r="Z733" s="33"/>
    </row>
    <row x14ac:dyDescent="0.25" r="734" customHeight="1" ht="15.75">
      <c r="A734" s="33"/>
      <c r="B734" s="552"/>
      <c r="C734" s="553"/>
      <c r="D734" s="553"/>
      <c r="E734" s="553"/>
      <c r="F734" s="485"/>
      <c r="G734" s="33"/>
      <c r="H734" s="33"/>
      <c r="I734" s="33"/>
      <c r="J734" s="33"/>
      <c r="K734" s="33"/>
      <c r="L734" s="33"/>
      <c r="M734" s="33"/>
      <c r="N734" s="33"/>
      <c r="O734" s="33"/>
      <c r="P734" s="33"/>
      <c r="Q734" s="33"/>
      <c r="R734" s="33"/>
      <c r="S734" s="33"/>
      <c r="T734" s="33"/>
      <c r="U734" s="33"/>
      <c r="V734" s="33"/>
      <c r="W734" s="33"/>
      <c r="X734" s="33"/>
      <c r="Y734" s="33"/>
      <c r="Z734" s="33"/>
    </row>
    <row x14ac:dyDescent="0.25" r="735" customHeight="1" ht="15.75">
      <c r="A735" s="33"/>
      <c r="B735" s="552"/>
      <c r="C735" s="553"/>
      <c r="D735" s="553"/>
      <c r="E735" s="553"/>
      <c r="F735" s="485"/>
      <c r="G735" s="33"/>
      <c r="H735" s="33"/>
      <c r="I735" s="33"/>
      <c r="J735" s="33"/>
      <c r="K735" s="33"/>
      <c r="L735" s="33"/>
      <c r="M735" s="33"/>
      <c r="N735" s="33"/>
      <c r="O735" s="33"/>
      <c r="P735" s="33"/>
      <c r="Q735" s="33"/>
      <c r="R735" s="33"/>
      <c r="S735" s="33"/>
      <c r="T735" s="33"/>
      <c r="U735" s="33"/>
      <c r="V735" s="33"/>
      <c r="W735" s="33"/>
      <c r="X735" s="33"/>
      <c r="Y735" s="33"/>
      <c r="Z735" s="33"/>
    </row>
    <row x14ac:dyDescent="0.25" r="736" customHeight="1" ht="15.75">
      <c r="A736" s="33"/>
      <c r="B736" s="552"/>
      <c r="C736" s="553"/>
      <c r="D736" s="553"/>
      <c r="E736" s="553"/>
      <c r="F736" s="485"/>
      <c r="G736" s="33"/>
      <c r="H736" s="33"/>
      <c r="I736" s="33"/>
      <c r="J736" s="33"/>
      <c r="K736" s="33"/>
      <c r="L736" s="33"/>
      <c r="M736" s="33"/>
      <c r="N736" s="33"/>
      <c r="O736" s="33"/>
      <c r="P736" s="33"/>
      <c r="Q736" s="33"/>
      <c r="R736" s="33"/>
      <c r="S736" s="33"/>
      <c r="T736" s="33"/>
      <c r="U736" s="33"/>
      <c r="V736" s="33"/>
      <c r="W736" s="33"/>
      <c r="X736" s="33"/>
      <c r="Y736" s="33"/>
      <c r="Z736" s="33"/>
    </row>
    <row x14ac:dyDescent="0.25" r="737" customHeight="1" ht="15.75">
      <c r="A737" s="33"/>
      <c r="B737" s="552"/>
      <c r="C737" s="553"/>
      <c r="D737" s="553"/>
      <c r="E737" s="553"/>
      <c r="F737" s="485"/>
      <c r="G737" s="33"/>
      <c r="H737" s="33"/>
      <c r="I737" s="33"/>
      <c r="J737" s="33"/>
      <c r="K737" s="33"/>
      <c r="L737" s="33"/>
      <c r="M737" s="33"/>
      <c r="N737" s="33"/>
      <c r="O737" s="33"/>
      <c r="P737" s="33"/>
      <c r="Q737" s="33"/>
      <c r="R737" s="33"/>
      <c r="S737" s="33"/>
      <c r="T737" s="33"/>
      <c r="U737" s="33"/>
      <c r="V737" s="33"/>
      <c r="W737" s="33"/>
      <c r="X737" s="33"/>
      <c r="Y737" s="33"/>
      <c r="Z737" s="33"/>
    </row>
    <row x14ac:dyDescent="0.25" r="738" customHeight="1" ht="15.75">
      <c r="A738" s="33"/>
      <c r="B738" s="552"/>
      <c r="C738" s="553"/>
      <c r="D738" s="553"/>
      <c r="E738" s="553"/>
      <c r="F738" s="485"/>
      <c r="G738" s="33"/>
      <c r="H738" s="33"/>
      <c r="I738" s="33"/>
      <c r="J738" s="33"/>
      <c r="K738" s="33"/>
      <c r="L738" s="33"/>
      <c r="M738" s="33"/>
      <c r="N738" s="33"/>
      <c r="O738" s="33"/>
      <c r="P738" s="33"/>
      <c r="Q738" s="33"/>
      <c r="R738" s="33"/>
      <c r="S738" s="33"/>
      <c r="T738" s="33"/>
      <c r="U738" s="33"/>
      <c r="V738" s="33"/>
      <c r="W738" s="33"/>
      <c r="X738" s="33"/>
      <c r="Y738" s="33"/>
      <c r="Z738" s="33"/>
    </row>
    <row x14ac:dyDescent="0.25" r="739" customHeight="1" ht="15.75">
      <c r="A739" s="33"/>
      <c r="B739" s="552"/>
      <c r="C739" s="553"/>
      <c r="D739" s="553"/>
      <c r="E739" s="553"/>
      <c r="F739" s="485"/>
      <c r="G739" s="33"/>
      <c r="H739" s="33"/>
      <c r="I739" s="33"/>
      <c r="J739" s="33"/>
      <c r="K739" s="33"/>
      <c r="L739" s="33"/>
      <c r="M739" s="33"/>
      <c r="N739" s="33"/>
      <c r="O739" s="33"/>
      <c r="P739" s="33"/>
      <c r="Q739" s="33"/>
      <c r="R739" s="33"/>
      <c r="S739" s="33"/>
      <c r="T739" s="33"/>
      <c r="U739" s="33"/>
      <c r="V739" s="33"/>
      <c r="W739" s="33"/>
      <c r="X739" s="33"/>
      <c r="Y739" s="33"/>
      <c r="Z739" s="33"/>
    </row>
    <row x14ac:dyDescent="0.25" r="740" customHeight="1" ht="15.75">
      <c r="A740" s="33"/>
      <c r="B740" s="552"/>
      <c r="C740" s="553"/>
      <c r="D740" s="553"/>
      <c r="E740" s="553"/>
      <c r="F740" s="485"/>
      <c r="G740" s="33"/>
      <c r="H740" s="33"/>
      <c r="I740" s="33"/>
      <c r="J740" s="33"/>
      <c r="K740" s="33"/>
      <c r="L740" s="33"/>
      <c r="M740" s="33"/>
      <c r="N740" s="33"/>
      <c r="O740" s="33"/>
      <c r="P740" s="33"/>
      <c r="Q740" s="33"/>
      <c r="R740" s="33"/>
      <c r="S740" s="33"/>
      <c r="T740" s="33"/>
      <c r="U740" s="33"/>
      <c r="V740" s="33"/>
      <c r="W740" s="33"/>
      <c r="X740" s="33"/>
      <c r="Y740" s="33"/>
      <c r="Z740" s="33"/>
    </row>
    <row x14ac:dyDescent="0.25" r="741" customHeight="1" ht="15.75">
      <c r="A741" s="33"/>
      <c r="B741" s="552"/>
      <c r="C741" s="553"/>
      <c r="D741" s="553"/>
      <c r="E741" s="553"/>
      <c r="F741" s="485"/>
      <c r="G741" s="33"/>
      <c r="H741" s="33"/>
      <c r="I741" s="33"/>
      <c r="J741" s="33"/>
      <c r="K741" s="33"/>
      <c r="L741" s="33"/>
      <c r="M741" s="33"/>
      <c r="N741" s="33"/>
      <c r="O741" s="33"/>
      <c r="P741" s="33"/>
      <c r="Q741" s="33"/>
      <c r="R741" s="33"/>
      <c r="S741" s="33"/>
      <c r="T741" s="33"/>
      <c r="U741" s="33"/>
      <c r="V741" s="33"/>
      <c r="W741" s="33"/>
      <c r="X741" s="33"/>
      <c r="Y741" s="33"/>
      <c r="Z741" s="33"/>
    </row>
    <row x14ac:dyDescent="0.25" r="742" customHeight="1" ht="15.75">
      <c r="A742" s="33"/>
      <c r="B742" s="552"/>
      <c r="C742" s="553"/>
      <c r="D742" s="553"/>
      <c r="E742" s="553"/>
      <c r="F742" s="485"/>
      <c r="G742" s="33"/>
      <c r="H742" s="33"/>
      <c r="I742" s="33"/>
      <c r="J742" s="33"/>
      <c r="K742" s="33"/>
      <c r="L742" s="33"/>
      <c r="M742" s="33"/>
      <c r="N742" s="33"/>
      <c r="O742" s="33"/>
      <c r="P742" s="33"/>
      <c r="Q742" s="33"/>
      <c r="R742" s="33"/>
      <c r="S742" s="33"/>
      <c r="T742" s="33"/>
      <c r="U742" s="33"/>
      <c r="V742" s="33"/>
      <c r="W742" s="33"/>
      <c r="X742" s="33"/>
      <c r="Y742" s="33"/>
      <c r="Z742" s="33"/>
    </row>
    <row x14ac:dyDescent="0.25" r="743" customHeight="1" ht="15.75">
      <c r="A743" s="33"/>
      <c r="B743" s="552"/>
      <c r="C743" s="553"/>
      <c r="D743" s="553"/>
      <c r="E743" s="553"/>
      <c r="F743" s="485"/>
      <c r="G743" s="33"/>
      <c r="H743" s="33"/>
      <c r="I743" s="33"/>
      <c r="J743" s="33"/>
      <c r="K743" s="33"/>
      <c r="L743" s="33"/>
      <c r="M743" s="33"/>
      <c r="N743" s="33"/>
      <c r="O743" s="33"/>
      <c r="P743" s="33"/>
      <c r="Q743" s="33"/>
      <c r="R743" s="33"/>
      <c r="S743" s="33"/>
      <c r="T743" s="33"/>
      <c r="U743" s="33"/>
      <c r="V743" s="33"/>
      <c r="W743" s="33"/>
      <c r="X743" s="33"/>
      <c r="Y743" s="33"/>
      <c r="Z743" s="33"/>
    </row>
    <row x14ac:dyDescent="0.25" r="744" customHeight="1" ht="15.75">
      <c r="A744" s="33"/>
      <c r="B744" s="552"/>
      <c r="C744" s="553"/>
      <c r="D744" s="553"/>
      <c r="E744" s="553"/>
      <c r="F744" s="485"/>
      <c r="G744" s="33"/>
      <c r="H744" s="33"/>
      <c r="I744" s="33"/>
      <c r="J744" s="33"/>
      <c r="K744" s="33"/>
      <c r="L744" s="33"/>
      <c r="M744" s="33"/>
      <c r="N744" s="33"/>
      <c r="O744" s="33"/>
      <c r="P744" s="33"/>
      <c r="Q744" s="33"/>
      <c r="R744" s="33"/>
      <c r="S744" s="33"/>
      <c r="T744" s="33"/>
      <c r="U744" s="33"/>
      <c r="V744" s="33"/>
      <c r="W744" s="33"/>
      <c r="X744" s="33"/>
      <c r="Y744" s="33"/>
      <c r="Z744" s="33"/>
    </row>
    <row x14ac:dyDescent="0.25" r="745" customHeight="1" ht="15.75">
      <c r="A745" s="33"/>
      <c r="B745" s="552"/>
      <c r="C745" s="553"/>
      <c r="D745" s="553"/>
      <c r="E745" s="553"/>
      <c r="F745" s="485"/>
      <c r="G745" s="33"/>
      <c r="H745" s="33"/>
      <c r="I745" s="33"/>
      <c r="J745" s="33"/>
      <c r="K745" s="33"/>
      <c r="L745" s="33"/>
      <c r="M745" s="33"/>
      <c r="N745" s="33"/>
      <c r="O745" s="33"/>
      <c r="P745" s="33"/>
      <c r="Q745" s="33"/>
      <c r="R745" s="33"/>
      <c r="S745" s="33"/>
      <c r="T745" s="33"/>
      <c r="U745" s="33"/>
      <c r="V745" s="33"/>
      <c r="W745" s="33"/>
      <c r="X745" s="33"/>
      <c r="Y745" s="33"/>
      <c r="Z745" s="33"/>
    </row>
    <row x14ac:dyDescent="0.25" r="746" customHeight="1" ht="15.75">
      <c r="A746" s="33"/>
      <c r="B746" s="552"/>
      <c r="C746" s="553"/>
      <c r="D746" s="553"/>
      <c r="E746" s="553"/>
      <c r="F746" s="485"/>
      <c r="G746" s="33"/>
      <c r="H746" s="33"/>
      <c r="I746" s="33"/>
      <c r="J746" s="33"/>
      <c r="K746" s="33"/>
      <c r="L746" s="33"/>
      <c r="M746" s="33"/>
      <c r="N746" s="33"/>
      <c r="O746" s="33"/>
      <c r="P746" s="33"/>
      <c r="Q746" s="33"/>
      <c r="R746" s="33"/>
      <c r="S746" s="33"/>
      <c r="T746" s="33"/>
      <c r="U746" s="33"/>
      <c r="V746" s="33"/>
      <c r="W746" s="33"/>
      <c r="X746" s="33"/>
      <c r="Y746" s="33"/>
      <c r="Z746" s="33"/>
    </row>
    <row x14ac:dyDescent="0.25" r="747" customHeight="1" ht="15.75">
      <c r="A747" s="33"/>
      <c r="B747" s="552"/>
      <c r="C747" s="553"/>
      <c r="D747" s="553"/>
      <c r="E747" s="553"/>
      <c r="F747" s="485"/>
      <c r="G747" s="33"/>
      <c r="H747" s="33"/>
      <c r="I747" s="33"/>
      <c r="J747" s="33"/>
      <c r="K747" s="33"/>
      <c r="L747" s="33"/>
      <c r="M747" s="33"/>
      <c r="N747" s="33"/>
      <c r="O747" s="33"/>
      <c r="P747" s="33"/>
      <c r="Q747" s="33"/>
      <c r="R747" s="33"/>
      <c r="S747" s="33"/>
      <c r="T747" s="33"/>
      <c r="U747" s="33"/>
      <c r="V747" s="33"/>
      <c r="W747" s="33"/>
      <c r="X747" s="33"/>
      <c r="Y747" s="33"/>
      <c r="Z747" s="33"/>
    </row>
    <row x14ac:dyDescent="0.25" r="748" customHeight="1" ht="15.75">
      <c r="A748" s="33"/>
      <c r="B748" s="552"/>
      <c r="C748" s="553"/>
      <c r="D748" s="553"/>
      <c r="E748" s="553"/>
      <c r="F748" s="485"/>
      <c r="G748" s="33"/>
      <c r="H748" s="33"/>
      <c r="I748" s="33"/>
      <c r="J748" s="33"/>
      <c r="K748" s="33"/>
      <c r="L748" s="33"/>
      <c r="M748" s="33"/>
      <c r="N748" s="33"/>
      <c r="O748" s="33"/>
      <c r="P748" s="33"/>
      <c r="Q748" s="33"/>
      <c r="R748" s="33"/>
      <c r="S748" s="33"/>
      <c r="T748" s="33"/>
      <c r="U748" s="33"/>
      <c r="V748" s="33"/>
      <c r="W748" s="33"/>
      <c r="X748" s="33"/>
      <c r="Y748" s="33"/>
      <c r="Z748" s="33"/>
    </row>
    <row x14ac:dyDescent="0.25" r="749" customHeight="1" ht="15.75">
      <c r="A749" s="33"/>
      <c r="B749" s="552"/>
      <c r="C749" s="553"/>
      <c r="D749" s="553"/>
      <c r="E749" s="553"/>
      <c r="F749" s="485"/>
      <c r="G749" s="33"/>
      <c r="H749" s="33"/>
      <c r="I749" s="33"/>
      <c r="J749" s="33"/>
      <c r="K749" s="33"/>
      <c r="L749" s="33"/>
      <c r="M749" s="33"/>
      <c r="N749" s="33"/>
      <c r="O749" s="33"/>
      <c r="P749" s="33"/>
      <c r="Q749" s="33"/>
      <c r="R749" s="33"/>
      <c r="S749" s="33"/>
      <c r="T749" s="33"/>
      <c r="U749" s="33"/>
      <c r="V749" s="33"/>
      <c r="W749" s="33"/>
      <c r="X749" s="33"/>
      <c r="Y749" s="33"/>
      <c r="Z749" s="33"/>
    </row>
    <row x14ac:dyDescent="0.25" r="750" customHeight="1" ht="15.75">
      <c r="A750" s="33"/>
      <c r="B750" s="552"/>
      <c r="C750" s="553"/>
      <c r="D750" s="553"/>
      <c r="E750" s="553"/>
      <c r="F750" s="485"/>
      <c r="G750" s="33"/>
      <c r="H750" s="33"/>
      <c r="I750" s="33"/>
      <c r="J750" s="33"/>
      <c r="K750" s="33"/>
      <c r="L750" s="33"/>
      <c r="M750" s="33"/>
      <c r="N750" s="33"/>
      <c r="O750" s="33"/>
      <c r="P750" s="33"/>
      <c r="Q750" s="33"/>
      <c r="R750" s="33"/>
      <c r="S750" s="33"/>
      <c r="T750" s="33"/>
      <c r="U750" s="33"/>
      <c r="V750" s="33"/>
      <c r="W750" s="33"/>
      <c r="X750" s="33"/>
      <c r="Y750" s="33"/>
      <c r="Z750" s="33"/>
    </row>
    <row x14ac:dyDescent="0.25" r="751" customHeight="1" ht="15.75">
      <c r="A751" s="33"/>
      <c r="B751" s="552"/>
      <c r="C751" s="553"/>
      <c r="D751" s="553"/>
      <c r="E751" s="553"/>
      <c r="F751" s="485"/>
      <c r="G751" s="33"/>
      <c r="H751" s="33"/>
      <c r="I751" s="33"/>
      <c r="J751" s="33"/>
      <c r="K751" s="33"/>
      <c r="L751" s="33"/>
      <c r="M751" s="33"/>
      <c r="N751" s="33"/>
      <c r="O751" s="33"/>
      <c r="P751" s="33"/>
      <c r="Q751" s="33"/>
      <c r="R751" s="33"/>
      <c r="S751" s="33"/>
      <c r="T751" s="33"/>
      <c r="U751" s="33"/>
      <c r="V751" s="33"/>
      <c r="W751" s="33"/>
      <c r="X751" s="33"/>
      <c r="Y751" s="33"/>
      <c r="Z751" s="33"/>
    </row>
    <row x14ac:dyDescent="0.25" r="752" customHeight="1" ht="15.75">
      <c r="A752" s="33"/>
      <c r="B752" s="552"/>
      <c r="C752" s="553"/>
      <c r="D752" s="553"/>
      <c r="E752" s="553"/>
      <c r="F752" s="485"/>
      <c r="G752" s="33"/>
      <c r="H752" s="33"/>
      <c r="I752" s="33"/>
      <c r="J752" s="33"/>
      <c r="K752" s="33"/>
      <c r="L752" s="33"/>
      <c r="M752" s="33"/>
      <c r="N752" s="33"/>
      <c r="O752" s="33"/>
      <c r="P752" s="33"/>
      <c r="Q752" s="33"/>
      <c r="R752" s="33"/>
      <c r="S752" s="33"/>
      <c r="T752" s="33"/>
      <c r="U752" s="33"/>
      <c r="V752" s="33"/>
      <c r="W752" s="33"/>
      <c r="X752" s="33"/>
      <c r="Y752" s="33"/>
      <c r="Z752" s="33"/>
    </row>
    <row x14ac:dyDescent="0.25" r="753" customHeight="1" ht="15.75">
      <c r="A753" s="33"/>
      <c r="B753" s="552"/>
      <c r="C753" s="553"/>
      <c r="D753" s="553"/>
      <c r="E753" s="553"/>
      <c r="F753" s="485"/>
      <c r="G753" s="33"/>
      <c r="H753" s="33"/>
      <c r="I753" s="33"/>
      <c r="J753" s="33"/>
      <c r="K753" s="33"/>
      <c r="L753" s="33"/>
      <c r="M753" s="33"/>
      <c r="N753" s="33"/>
      <c r="O753" s="33"/>
      <c r="P753" s="33"/>
      <c r="Q753" s="33"/>
      <c r="R753" s="33"/>
      <c r="S753" s="33"/>
      <c r="T753" s="33"/>
      <c r="U753" s="33"/>
      <c r="V753" s="33"/>
      <c r="W753" s="33"/>
      <c r="X753" s="33"/>
      <c r="Y753" s="33"/>
      <c r="Z753" s="33"/>
    </row>
    <row x14ac:dyDescent="0.25" r="754" customHeight="1" ht="15.75">
      <c r="A754" s="33"/>
      <c r="B754" s="552"/>
      <c r="C754" s="553"/>
      <c r="D754" s="553"/>
      <c r="E754" s="553"/>
      <c r="F754" s="485"/>
      <c r="G754" s="33"/>
      <c r="H754" s="33"/>
      <c r="I754" s="33"/>
      <c r="J754" s="33"/>
      <c r="K754" s="33"/>
      <c r="L754" s="33"/>
      <c r="M754" s="33"/>
      <c r="N754" s="33"/>
      <c r="O754" s="33"/>
      <c r="P754" s="33"/>
      <c r="Q754" s="33"/>
      <c r="R754" s="33"/>
      <c r="S754" s="33"/>
      <c r="T754" s="33"/>
      <c r="U754" s="33"/>
      <c r="V754" s="33"/>
      <c r="W754" s="33"/>
      <c r="X754" s="33"/>
      <c r="Y754" s="33"/>
      <c r="Z754" s="33"/>
    </row>
    <row x14ac:dyDescent="0.25" r="755" customHeight="1" ht="15.75">
      <c r="A755" s="33"/>
      <c r="B755" s="552"/>
      <c r="C755" s="553"/>
      <c r="D755" s="553"/>
      <c r="E755" s="553"/>
      <c r="F755" s="485"/>
      <c r="G755" s="33"/>
      <c r="H755" s="33"/>
      <c r="I755" s="33"/>
      <c r="J755" s="33"/>
      <c r="K755" s="33"/>
      <c r="L755" s="33"/>
      <c r="M755" s="33"/>
      <c r="N755" s="33"/>
      <c r="O755" s="33"/>
      <c r="P755" s="33"/>
      <c r="Q755" s="33"/>
      <c r="R755" s="33"/>
      <c r="S755" s="33"/>
      <c r="T755" s="33"/>
      <c r="U755" s="33"/>
      <c r="V755" s="33"/>
      <c r="W755" s="33"/>
      <c r="X755" s="33"/>
      <c r="Y755" s="33"/>
      <c r="Z755" s="33"/>
    </row>
    <row x14ac:dyDescent="0.25" r="756" customHeight="1" ht="15.75">
      <c r="A756" s="33"/>
      <c r="B756" s="552"/>
      <c r="C756" s="553"/>
      <c r="D756" s="553"/>
      <c r="E756" s="553"/>
      <c r="F756" s="485"/>
      <c r="G756" s="33"/>
      <c r="H756" s="33"/>
      <c r="I756" s="33"/>
      <c r="J756" s="33"/>
      <c r="K756" s="33"/>
      <c r="L756" s="33"/>
      <c r="M756" s="33"/>
      <c r="N756" s="33"/>
      <c r="O756" s="33"/>
      <c r="P756" s="33"/>
      <c r="Q756" s="33"/>
      <c r="R756" s="33"/>
      <c r="S756" s="33"/>
      <c r="T756" s="33"/>
      <c r="U756" s="33"/>
      <c r="V756" s="33"/>
      <c r="W756" s="33"/>
      <c r="X756" s="33"/>
      <c r="Y756" s="33"/>
      <c r="Z756" s="33"/>
    </row>
    <row x14ac:dyDescent="0.25" r="757" customHeight="1" ht="15.75">
      <c r="A757" s="33"/>
      <c r="B757" s="552"/>
      <c r="C757" s="553"/>
      <c r="D757" s="553"/>
      <c r="E757" s="553"/>
      <c r="F757" s="485"/>
      <c r="G757" s="33"/>
      <c r="H757" s="33"/>
      <c r="I757" s="33"/>
      <c r="J757" s="33"/>
      <c r="K757" s="33"/>
      <c r="L757" s="33"/>
      <c r="M757" s="33"/>
      <c r="N757" s="33"/>
      <c r="O757" s="33"/>
      <c r="P757" s="33"/>
      <c r="Q757" s="33"/>
      <c r="R757" s="33"/>
      <c r="S757" s="33"/>
      <c r="T757" s="33"/>
      <c r="U757" s="33"/>
      <c r="V757" s="33"/>
      <c r="W757" s="33"/>
      <c r="X757" s="33"/>
      <c r="Y757" s="33"/>
      <c r="Z757" s="33"/>
    </row>
    <row x14ac:dyDescent="0.25" r="758" customHeight="1" ht="15.75">
      <c r="A758" s="33"/>
      <c r="B758" s="552"/>
      <c r="C758" s="553"/>
      <c r="D758" s="553"/>
      <c r="E758" s="553"/>
      <c r="F758" s="485"/>
      <c r="G758" s="33"/>
      <c r="H758" s="33"/>
      <c r="I758" s="33"/>
      <c r="J758" s="33"/>
      <c r="K758" s="33"/>
      <c r="L758" s="33"/>
      <c r="M758" s="33"/>
      <c r="N758" s="33"/>
      <c r="O758" s="33"/>
      <c r="P758" s="33"/>
      <c r="Q758" s="33"/>
      <c r="R758" s="33"/>
      <c r="S758" s="33"/>
      <c r="T758" s="33"/>
      <c r="U758" s="33"/>
      <c r="V758" s="33"/>
      <c r="W758" s="33"/>
      <c r="X758" s="33"/>
      <c r="Y758" s="33"/>
      <c r="Z758" s="33"/>
    </row>
    <row x14ac:dyDescent="0.25" r="759" customHeight="1" ht="15.75">
      <c r="A759" s="33"/>
      <c r="B759" s="552"/>
      <c r="C759" s="553"/>
      <c r="D759" s="553"/>
      <c r="E759" s="553"/>
      <c r="F759" s="485"/>
      <c r="G759" s="33"/>
      <c r="H759" s="33"/>
      <c r="I759" s="33"/>
      <c r="J759" s="33"/>
      <c r="K759" s="33"/>
      <c r="L759" s="33"/>
      <c r="M759" s="33"/>
      <c r="N759" s="33"/>
      <c r="O759" s="33"/>
      <c r="P759" s="33"/>
      <c r="Q759" s="33"/>
      <c r="R759" s="33"/>
      <c r="S759" s="33"/>
      <c r="T759" s="33"/>
      <c r="U759" s="33"/>
      <c r="V759" s="33"/>
      <c r="W759" s="33"/>
      <c r="X759" s="33"/>
      <c r="Y759" s="33"/>
      <c r="Z759" s="33"/>
    </row>
    <row x14ac:dyDescent="0.25" r="760" customHeight="1" ht="15.75">
      <c r="A760" s="33"/>
      <c r="B760" s="552"/>
      <c r="C760" s="553"/>
      <c r="D760" s="553"/>
      <c r="E760" s="553"/>
      <c r="F760" s="485"/>
      <c r="G760" s="33"/>
      <c r="H760" s="33"/>
      <c r="I760" s="33"/>
      <c r="J760" s="33"/>
      <c r="K760" s="33"/>
      <c r="L760" s="33"/>
      <c r="M760" s="33"/>
      <c r="N760" s="33"/>
      <c r="O760" s="33"/>
      <c r="P760" s="33"/>
      <c r="Q760" s="33"/>
      <c r="R760" s="33"/>
      <c r="S760" s="33"/>
      <c r="T760" s="33"/>
      <c r="U760" s="33"/>
      <c r="V760" s="33"/>
      <c r="W760" s="33"/>
      <c r="X760" s="33"/>
      <c r="Y760" s="33"/>
      <c r="Z760" s="33"/>
    </row>
    <row x14ac:dyDescent="0.25" r="761" customHeight="1" ht="15.75">
      <c r="A761" s="33"/>
      <c r="B761" s="552"/>
      <c r="C761" s="553"/>
      <c r="D761" s="553"/>
      <c r="E761" s="553"/>
      <c r="F761" s="485"/>
      <c r="G761" s="33"/>
      <c r="H761" s="33"/>
      <c r="I761" s="33"/>
      <c r="J761" s="33"/>
      <c r="K761" s="33"/>
      <c r="L761" s="33"/>
      <c r="M761" s="33"/>
      <c r="N761" s="33"/>
      <c r="O761" s="33"/>
      <c r="P761" s="33"/>
      <c r="Q761" s="33"/>
      <c r="R761" s="33"/>
      <c r="S761" s="33"/>
      <c r="T761" s="33"/>
      <c r="U761" s="33"/>
      <c r="V761" s="33"/>
      <c r="W761" s="33"/>
      <c r="X761" s="33"/>
      <c r="Y761" s="33"/>
      <c r="Z761" s="33"/>
    </row>
    <row x14ac:dyDescent="0.25" r="762" customHeight="1" ht="15.75">
      <c r="A762" s="33"/>
      <c r="B762" s="552"/>
      <c r="C762" s="553"/>
      <c r="D762" s="553"/>
      <c r="E762" s="553"/>
      <c r="F762" s="485"/>
      <c r="G762" s="33"/>
      <c r="H762" s="33"/>
      <c r="I762" s="33"/>
      <c r="J762" s="33"/>
      <c r="K762" s="33"/>
      <c r="L762" s="33"/>
      <c r="M762" s="33"/>
      <c r="N762" s="33"/>
      <c r="O762" s="33"/>
      <c r="P762" s="33"/>
      <c r="Q762" s="33"/>
      <c r="R762" s="33"/>
      <c r="S762" s="33"/>
      <c r="T762" s="33"/>
      <c r="U762" s="33"/>
      <c r="V762" s="33"/>
      <c r="W762" s="33"/>
      <c r="X762" s="33"/>
      <c r="Y762" s="33"/>
      <c r="Z762" s="33"/>
    </row>
    <row x14ac:dyDescent="0.25" r="763" customHeight="1" ht="15.75">
      <c r="A763" s="33"/>
      <c r="B763" s="552"/>
      <c r="C763" s="553"/>
      <c r="D763" s="553"/>
      <c r="E763" s="553"/>
      <c r="F763" s="485"/>
      <c r="G763" s="33"/>
      <c r="H763" s="33"/>
      <c r="I763" s="33"/>
      <c r="J763" s="33"/>
      <c r="K763" s="33"/>
      <c r="L763" s="33"/>
      <c r="M763" s="33"/>
      <c r="N763" s="33"/>
      <c r="O763" s="33"/>
      <c r="P763" s="33"/>
      <c r="Q763" s="33"/>
      <c r="R763" s="33"/>
      <c r="S763" s="33"/>
      <c r="T763" s="33"/>
      <c r="U763" s="33"/>
      <c r="V763" s="33"/>
      <c r="W763" s="33"/>
      <c r="X763" s="33"/>
      <c r="Y763" s="33"/>
      <c r="Z763" s="33"/>
    </row>
    <row x14ac:dyDescent="0.25" r="764" customHeight="1" ht="15.75">
      <c r="A764" s="33"/>
      <c r="B764" s="552"/>
      <c r="C764" s="553"/>
      <c r="D764" s="553"/>
      <c r="E764" s="553"/>
      <c r="F764" s="485"/>
      <c r="G764" s="33"/>
      <c r="H764" s="33"/>
      <c r="I764" s="33"/>
      <c r="J764" s="33"/>
      <c r="K764" s="33"/>
      <c r="L764" s="33"/>
      <c r="M764" s="33"/>
      <c r="N764" s="33"/>
      <c r="O764" s="33"/>
      <c r="P764" s="33"/>
      <c r="Q764" s="33"/>
      <c r="R764" s="33"/>
      <c r="S764" s="33"/>
      <c r="T764" s="33"/>
      <c r="U764" s="33"/>
      <c r="V764" s="33"/>
      <c r="W764" s="33"/>
      <c r="X764" s="33"/>
      <c r="Y764" s="33"/>
      <c r="Z764" s="33"/>
    </row>
    <row x14ac:dyDescent="0.25" r="765" customHeight="1" ht="15.75">
      <c r="A765" s="33"/>
      <c r="B765" s="552"/>
      <c r="C765" s="553"/>
      <c r="D765" s="553"/>
      <c r="E765" s="553"/>
      <c r="F765" s="485"/>
      <c r="G765" s="33"/>
      <c r="H765" s="33"/>
      <c r="I765" s="33"/>
      <c r="J765" s="33"/>
      <c r="K765" s="33"/>
      <c r="L765" s="33"/>
      <c r="M765" s="33"/>
      <c r="N765" s="33"/>
      <c r="O765" s="33"/>
      <c r="P765" s="33"/>
      <c r="Q765" s="33"/>
      <c r="R765" s="33"/>
      <c r="S765" s="33"/>
      <c r="T765" s="33"/>
      <c r="U765" s="33"/>
      <c r="V765" s="33"/>
      <c r="W765" s="33"/>
      <c r="X765" s="33"/>
      <c r="Y765" s="33"/>
      <c r="Z765" s="33"/>
    </row>
    <row x14ac:dyDescent="0.25" r="766" customHeight="1" ht="15.75">
      <c r="A766" s="33"/>
      <c r="B766" s="552"/>
      <c r="C766" s="553"/>
      <c r="D766" s="553"/>
      <c r="E766" s="553"/>
      <c r="F766" s="485"/>
      <c r="G766" s="33"/>
      <c r="H766" s="33"/>
      <c r="I766" s="33"/>
      <c r="J766" s="33"/>
      <c r="K766" s="33"/>
      <c r="L766" s="33"/>
      <c r="M766" s="33"/>
      <c r="N766" s="33"/>
      <c r="O766" s="33"/>
      <c r="P766" s="33"/>
      <c r="Q766" s="33"/>
      <c r="R766" s="33"/>
      <c r="S766" s="33"/>
      <c r="T766" s="33"/>
      <c r="U766" s="33"/>
      <c r="V766" s="33"/>
      <c r="W766" s="33"/>
      <c r="X766" s="33"/>
      <c r="Y766" s="33"/>
      <c r="Z766" s="33"/>
    </row>
    <row x14ac:dyDescent="0.25" r="767" customHeight="1" ht="15.75">
      <c r="A767" s="33"/>
      <c r="B767" s="552"/>
      <c r="C767" s="553"/>
      <c r="D767" s="553"/>
      <c r="E767" s="553"/>
      <c r="F767" s="485"/>
      <c r="G767" s="33"/>
      <c r="H767" s="33"/>
      <c r="I767" s="33"/>
      <c r="J767" s="33"/>
      <c r="K767" s="33"/>
      <c r="L767" s="33"/>
      <c r="M767" s="33"/>
      <c r="N767" s="33"/>
      <c r="O767" s="33"/>
      <c r="P767" s="33"/>
      <c r="Q767" s="33"/>
      <c r="R767" s="33"/>
      <c r="S767" s="33"/>
      <c r="T767" s="33"/>
      <c r="U767" s="33"/>
      <c r="V767" s="33"/>
      <c r="W767" s="33"/>
      <c r="X767" s="33"/>
      <c r="Y767" s="33"/>
      <c r="Z767" s="33"/>
    </row>
    <row x14ac:dyDescent="0.25" r="768" customHeight="1" ht="15.75">
      <c r="A768" s="33"/>
      <c r="B768" s="552"/>
      <c r="C768" s="553"/>
      <c r="D768" s="553"/>
      <c r="E768" s="553"/>
      <c r="F768" s="485"/>
      <c r="G768" s="33"/>
      <c r="H768" s="33"/>
      <c r="I768" s="33"/>
      <c r="J768" s="33"/>
      <c r="K768" s="33"/>
      <c r="L768" s="33"/>
      <c r="M768" s="33"/>
      <c r="N768" s="33"/>
      <c r="O768" s="33"/>
      <c r="P768" s="33"/>
      <c r="Q768" s="33"/>
      <c r="R768" s="33"/>
      <c r="S768" s="33"/>
      <c r="T768" s="33"/>
      <c r="U768" s="33"/>
      <c r="V768" s="33"/>
      <c r="W768" s="33"/>
      <c r="X768" s="33"/>
      <c r="Y768" s="33"/>
      <c r="Z768" s="33"/>
    </row>
    <row x14ac:dyDescent="0.25" r="769" customHeight="1" ht="15.75">
      <c r="A769" s="33"/>
      <c r="B769" s="552"/>
      <c r="C769" s="553"/>
      <c r="D769" s="553"/>
      <c r="E769" s="553"/>
      <c r="F769" s="485"/>
      <c r="G769" s="33"/>
      <c r="H769" s="33"/>
      <c r="I769" s="33"/>
      <c r="J769" s="33"/>
      <c r="K769" s="33"/>
      <c r="L769" s="33"/>
      <c r="M769" s="33"/>
      <c r="N769" s="33"/>
      <c r="O769" s="33"/>
      <c r="P769" s="33"/>
      <c r="Q769" s="33"/>
      <c r="R769" s="33"/>
      <c r="S769" s="33"/>
      <c r="T769" s="33"/>
      <c r="U769" s="33"/>
      <c r="V769" s="33"/>
      <c r="W769" s="33"/>
      <c r="X769" s="33"/>
      <c r="Y769" s="33"/>
      <c r="Z769" s="33"/>
    </row>
    <row x14ac:dyDescent="0.25" r="770" customHeight="1" ht="15.75">
      <c r="A770" s="33"/>
      <c r="B770" s="552"/>
      <c r="C770" s="553"/>
      <c r="D770" s="553"/>
      <c r="E770" s="553"/>
      <c r="F770" s="485"/>
      <c r="G770" s="33"/>
      <c r="H770" s="33"/>
      <c r="I770" s="33"/>
      <c r="J770" s="33"/>
      <c r="K770" s="33"/>
      <c r="L770" s="33"/>
      <c r="M770" s="33"/>
      <c r="N770" s="33"/>
      <c r="O770" s="33"/>
      <c r="P770" s="33"/>
      <c r="Q770" s="33"/>
      <c r="R770" s="33"/>
      <c r="S770" s="33"/>
      <c r="T770" s="33"/>
      <c r="U770" s="33"/>
      <c r="V770" s="33"/>
      <c r="W770" s="33"/>
      <c r="X770" s="33"/>
      <c r="Y770" s="33"/>
      <c r="Z770" s="33"/>
    </row>
    <row x14ac:dyDescent="0.25" r="771" customHeight="1" ht="15.75">
      <c r="A771" s="33"/>
      <c r="B771" s="552"/>
      <c r="C771" s="553"/>
      <c r="D771" s="553"/>
      <c r="E771" s="553"/>
      <c r="F771" s="485"/>
      <c r="G771" s="33"/>
      <c r="H771" s="33"/>
      <c r="I771" s="33"/>
      <c r="J771" s="33"/>
      <c r="K771" s="33"/>
      <c r="L771" s="33"/>
      <c r="M771" s="33"/>
      <c r="N771" s="33"/>
      <c r="O771" s="33"/>
      <c r="P771" s="33"/>
      <c r="Q771" s="33"/>
      <c r="R771" s="33"/>
      <c r="S771" s="33"/>
      <c r="T771" s="33"/>
      <c r="U771" s="33"/>
      <c r="V771" s="33"/>
      <c r="W771" s="33"/>
      <c r="X771" s="33"/>
      <c r="Y771" s="33"/>
      <c r="Z771" s="33"/>
    </row>
    <row x14ac:dyDescent="0.25" r="772" customHeight="1" ht="15.75">
      <c r="A772" s="33"/>
      <c r="B772" s="552"/>
      <c r="C772" s="553"/>
      <c r="D772" s="553"/>
      <c r="E772" s="553"/>
      <c r="F772" s="485"/>
      <c r="G772" s="33"/>
      <c r="H772" s="33"/>
      <c r="I772" s="33"/>
      <c r="J772" s="33"/>
      <c r="K772" s="33"/>
      <c r="L772" s="33"/>
      <c r="M772" s="33"/>
      <c r="N772" s="33"/>
      <c r="O772" s="33"/>
      <c r="P772" s="33"/>
      <c r="Q772" s="33"/>
      <c r="R772" s="33"/>
      <c r="S772" s="33"/>
      <c r="T772" s="33"/>
      <c r="U772" s="33"/>
      <c r="V772" s="33"/>
      <c r="W772" s="33"/>
      <c r="X772" s="33"/>
      <c r="Y772" s="33"/>
      <c r="Z772" s="33"/>
    </row>
    <row x14ac:dyDescent="0.25" r="773" customHeight="1" ht="15.75">
      <c r="A773" s="33"/>
      <c r="B773" s="552"/>
      <c r="C773" s="553"/>
      <c r="D773" s="553"/>
      <c r="E773" s="553"/>
      <c r="F773" s="485"/>
      <c r="G773" s="33"/>
      <c r="H773" s="33"/>
      <c r="I773" s="33"/>
      <c r="J773" s="33"/>
      <c r="K773" s="33"/>
      <c r="L773" s="33"/>
      <c r="M773" s="33"/>
      <c r="N773" s="33"/>
      <c r="O773" s="33"/>
      <c r="P773" s="33"/>
      <c r="Q773" s="33"/>
      <c r="R773" s="33"/>
      <c r="S773" s="33"/>
      <c r="T773" s="33"/>
      <c r="U773" s="33"/>
      <c r="V773" s="33"/>
      <c r="W773" s="33"/>
      <c r="X773" s="33"/>
      <c r="Y773" s="33"/>
      <c r="Z773" s="33"/>
    </row>
    <row x14ac:dyDescent="0.25" r="774" customHeight="1" ht="15.75">
      <c r="A774" s="33"/>
      <c r="B774" s="552"/>
      <c r="C774" s="553"/>
      <c r="D774" s="553"/>
      <c r="E774" s="553"/>
      <c r="F774" s="485"/>
      <c r="G774" s="33"/>
      <c r="H774" s="33"/>
      <c r="I774" s="33"/>
      <c r="J774" s="33"/>
      <c r="K774" s="33"/>
      <c r="L774" s="33"/>
      <c r="M774" s="33"/>
      <c r="N774" s="33"/>
      <c r="O774" s="33"/>
      <c r="P774" s="33"/>
      <c r="Q774" s="33"/>
      <c r="R774" s="33"/>
      <c r="S774" s="33"/>
      <c r="T774" s="33"/>
      <c r="U774" s="33"/>
      <c r="V774" s="33"/>
      <c r="W774" s="33"/>
      <c r="X774" s="33"/>
      <c r="Y774" s="33"/>
      <c r="Z774" s="33"/>
    </row>
    <row x14ac:dyDescent="0.25" r="775" customHeight="1" ht="15.75">
      <c r="A775" s="33"/>
      <c r="B775" s="552"/>
      <c r="C775" s="553"/>
      <c r="D775" s="553"/>
      <c r="E775" s="553"/>
      <c r="F775" s="485"/>
      <c r="G775" s="33"/>
      <c r="H775" s="33"/>
      <c r="I775" s="33"/>
      <c r="J775" s="33"/>
      <c r="K775" s="33"/>
      <c r="L775" s="33"/>
      <c r="M775" s="33"/>
      <c r="N775" s="33"/>
      <c r="O775" s="33"/>
      <c r="P775" s="33"/>
      <c r="Q775" s="33"/>
      <c r="R775" s="33"/>
      <c r="S775" s="33"/>
      <c r="T775" s="33"/>
      <c r="U775" s="33"/>
      <c r="V775" s="33"/>
      <c r="W775" s="33"/>
      <c r="X775" s="33"/>
      <c r="Y775" s="33"/>
      <c r="Z775" s="33"/>
    </row>
    <row x14ac:dyDescent="0.25" r="776" customHeight="1" ht="15.75">
      <c r="A776" s="33"/>
      <c r="B776" s="552"/>
      <c r="C776" s="553"/>
      <c r="D776" s="553"/>
      <c r="E776" s="553"/>
      <c r="F776" s="485"/>
      <c r="G776" s="33"/>
      <c r="H776" s="33"/>
      <c r="I776" s="33"/>
      <c r="J776" s="33"/>
      <c r="K776" s="33"/>
      <c r="L776" s="33"/>
      <c r="M776" s="33"/>
      <c r="N776" s="33"/>
      <c r="O776" s="33"/>
      <c r="P776" s="33"/>
      <c r="Q776" s="33"/>
      <c r="R776" s="33"/>
      <c r="S776" s="33"/>
      <c r="T776" s="33"/>
      <c r="U776" s="33"/>
      <c r="V776" s="33"/>
      <c r="W776" s="33"/>
      <c r="X776" s="33"/>
      <c r="Y776" s="33"/>
      <c r="Z776" s="33"/>
    </row>
    <row x14ac:dyDescent="0.25" r="777" customHeight="1" ht="15.75">
      <c r="A777" s="33"/>
      <c r="B777" s="552"/>
      <c r="C777" s="553"/>
      <c r="D777" s="553"/>
      <c r="E777" s="553"/>
      <c r="F777" s="485"/>
      <c r="G777" s="33"/>
      <c r="H777" s="33"/>
      <c r="I777" s="33"/>
      <c r="J777" s="33"/>
      <c r="K777" s="33"/>
      <c r="L777" s="33"/>
      <c r="M777" s="33"/>
      <c r="N777" s="33"/>
      <c r="O777" s="33"/>
      <c r="P777" s="33"/>
      <c r="Q777" s="33"/>
      <c r="R777" s="33"/>
      <c r="S777" s="33"/>
      <c r="T777" s="33"/>
      <c r="U777" s="33"/>
      <c r="V777" s="33"/>
      <c r="W777" s="33"/>
      <c r="X777" s="33"/>
      <c r="Y777" s="33"/>
      <c r="Z777" s="33"/>
    </row>
    <row x14ac:dyDescent="0.25" r="778" customHeight="1" ht="15.75">
      <c r="A778" s="33"/>
      <c r="B778" s="552"/>
      <c r="C778" s="553"/>
      <c r="D778" s="553"/>
      <c r="E778" s="553"/>
      <c r="F778" s="485"/>
      <c r="G778" s="33"/>
      <c r="H778" s="33"/>
      <c r="I778" s="33"/>
      <c r="J778" s="33"/>
      <c r="K778" s="33"/>
      <c r="L778" s="33"/>
      <c r="M778" s="33"/>
      <c r="N778" s="33"/>
      <c r="O778" s="33"/>
      <c r="P778" s="33"/>
      <c r="Q778" s="33"/>
      <c r="R778" s="33"/>
      <c r="S778" s="33"/>
      <c r="T778" s="33"/>
      <c r="U778" s="33"/>
      <c r="V778" s="33"/>
      <c r="W778" s="33"/>
      <c r="X778" s="33"/>
      <c r="Y778" s="33"/>
      <c r="Z778" s="33"/>
    </row>
    <row x14ac:dyDescent="0.25" r="779" customHeight="1" ht="15.75">
      <c r="A779" s="33"/>
      <c r="B779" s="552"/>
      <c r="C779" s="553"/>
      <c r="D779" s="553"/>
      <c r="E779" s="553"/>
      <c r="F779" s="485"/>
      <c r="G779" s="33"/>
      <c r="H779" s="33"/>
      <c r="I779" s="33"/>
      <c r="J779" s="33"/>
      <c r="K779" s="33"/>
      <c r="L779" s="33"/>
      <c r="M779" s="33"/>
      <c r="N779" s="33"/>
      <c r="O779" s="33"/>
      <c r="P779" s="33"/>
      <c r="Q779" s="33"/>
      <c r="R779" s="33"/>
      <c r="S779" s="33"/>
      <c r="T779" s="33"/>
      <c r="U779" s="33"/>
      <c r="V779" s="33"/>
      <c r="W779" s="33"/>
      <c r="X779" s="33"/>
      <c r="Y779" s="33"/>
      <c r="Z779" s="33"/>
    </row>
    <row x14ac:dyDescent="0.25" r="780" customHeight="1" ht="15.75">
      <c r="A780" s="33"/>
      <c r="B780" s="552"/>
      <c r="C780" s="553"/>
      <c r="D780" s="553"/>
      <c r="E780" s="553"/>
      <c r="F780" s="485"/>
      <c r="G780" s="33"/>
      <c r="H780" s="33"/>
      <c r="I780" s="33"/>
      <c r="J780" s="33"/>
      <c r="K780" s="33"/>
      <c r="L780" s="33"/>
      <c r="M780" s="33"/>
      <c r="N780" s="33"/>
      <c r="O780" s="33"/>
      <c r="P780" s="33"/>
      <c r="Q780" s="33"/>
      <c r="R780" s="33"/>
      <c r="S780" s="33"/>
      <c r="T780" s="33"/>
      <c r="U780" s="33"/>
      <c r="V780" s="33"/>
      <c r="W780" s="33"/>
      <c r="X780" s="33"/>
      <c r="Y780" s="33"/>
      <c r="Z780" s="33"/>
    </row>
    <row x14ac:dyDescent="0.25" r="781" customHeight="1" ht="15.75">
      <c r="A781" s="33"/>
      <c r="B781" s="552"/>
      <c r="C781" s="553"/>
      <c r="D781" s="553"/>
      <c r="E781" s="553"/>
      <c r="F781" s="485"/>
      <c r="G781" s="33"/>
      <c r="H781" s="33"/>
      <c r="I781" s="33"/>
      <c r="J781" s="33"/>
      <c r="K781" s="33"/>
      <c r="L781" s="33"/>
      <c r="M781" s="33"/>
      <c r="N781" s="33"/>
      <c r="O781" s="33"/>
      <c r="P781" s="33"/>
      <c r="Q781" s="33"/>
      <c r="R781" s="33"/>
      <c r="S781" s="33"/>
      <c r="T781" s="33"/>
      <c r="U781" s="33"/>
      <c r="V781" s="33"/>
      <c r="W781" s="33"/>
      <c r="X781" s="33"/>
      <c r="Y781" s="33"/>
      <c r="Z781" s="33"/>
    </row>
    <row x14ac:dyDescent="0.25" r="782" customHeight="1" ht="15.75">
      <c r="A782" s="33"/>
      <c r="B782" s="552"/>
      <c r="C782" s="553"/>
      <c r="D782" s="553"/>
      <c r="E782" s="553"/>
      <c r="F782" s="485"/>
      <c r="G782" s="33"/>
      <c r="H782" s="33"/>
      <c r="I782" s="33"/>
      <c r="J782" s="33"/>
      <c r="K782" s="33"/>
      <c r="L782" s="33"/>
      <c r="M782" s="33"/>
      <c r="N782" s="33"/>
      <c r="O782" s="33"/>
      <c r="P782" s="33"/>
      <c r="Q782" s="33"/>
      <c r="R782" s="33"/>
      <c r="S782" s="33"/>
      <c r="T782" s="33"/>
      <c r="U782" s="33"/>
      <c r="V782" s="33"/>
      <c r="W782" s="33"/>
      <c r="X782" s="33"/>
      <c r="Y782" s="33"/>
      <c r="Z782" s="33"/>
    </row>
    <row x14ac:dyDescent="0.25" r="783" customHeight="1" ht="15.75">
      <c r="A783" s="33"/>
      <c r="B783" s="552"/>
      <c r="C783" s="553"/>
      <c r="D783" s="553"/>
      <c r="E783" s="553"/>
      <c r="F783" s="485"/>
      <c r="G783" s="33"/>
      <c r="H783" s="33"/>
      <c r="I783" s="33"/>
      <c r="J783" s="33"/>
      <c r="K783" s="33"/>
      <c r="L783" s="33"/>
      <c r="M783" s="33"/>
      <c r="N783" s="33"/>
      <c r="O783" s="33"/>
      <c r="P783" s="33"/>
      <c r="Q783" s="33"/>
      <c r="R783" s="33"/>
      <c r="S783" s="33"/>
      <c r="T783" s="33"/>
      <c r="U783" s="33"/>
      <c r="V783" s="33"/>
      <c r="W783" s="33"/>
      <c r="X783" s="33"/>
      <c r="Y783" s="33"/>
      <c r="Z783" s="33"/>
    </row>
    <row x14ac:dyDescent="0.25" r="784" customHeight="1" ht="15.75">
      <c r="A784" s="33"/>
      <c r="B784" s="552"/>
      <c r="C784" s="553"/>
      <c r="D784" s="553"/>
      <c r="E784" s="553"/>
      <c r="F784" s="485"/>
      <c r="G784" s="33"/>
      <c r="H784" s="33"/>
      <c r="I784" s="33"/>
      <c r="J784" s="33"/>
      <c r="K784" s="33"/>
      <c r="L784" s="33"/>
      <c r="M784" s="33"/>
      <c r="N784" s="33"/>
      <c r="O784" s="33"/>
      <c r="P784" s="33"/>
      <c r="Q784" s="33"/>
      <c r="R784" s="33"/>
      <c r="S784" s="33"/>
      <c r="T784" s="33"/>
      <c r="U784" s="33"/>
      <c r="V784" s="33"/>
      <c r="W784" s="33"/>
      <c r="X784" s="33"/>
      <c r="Y784" s="33"/>
      <c r="Z784" s="33"/>
    </row>
    <row x14ac:dyDescent="0.25" r="785" customHeight="1" ht="15.75">
      <c r="A785" s="33"/>
      <c r="B785" s="552"/>
      <c r="C785" s="553"/>
      <c r="D785" s="553"/>
      <c r="E785" s="553"/>
      <c r="F785" s="485"/>
      <c r="G785" s="33"/>
      <c r="H785" s="33"/>
      <c r="I785" s="33"/>
      <c r="J785" s="33"/>
      <c r="K785" s="33"/>
      <c r="L785" s="33"/>
      <c r="M785" s="33"/>
      <c r="N785" s="33"/>
      <c r="O785" s="33"/>
      <c r="P785" s="33"/>
      <c r="Q785" s="33"/>
      <c r="R785" s="33"/>
      <c r="S785" s="33"/>
      <c r="T785" s="33"/>
      <c r="U785" s="33"/>
      <c r="V785" s="33"/>
      <c r="W785" s="33"/>
      <c r="X785" s="33"/>
      <c r="Y785" s="33"/>
      <c r="Z785" s="33"/>
    </row>
    <row x14ac:dyDescent="0.25" r="786" customHeight="1" ht="15.75">
      <c r="A786" s="33"/>
      <c r="B786" s="552"/>
      <c r="C786" s="553"/>
      <c r="D786" s="553"/>
      <c r="E786" s="553"/>
      <c r="F786" s="485"/>
      <c r="G786" s="33"/>
      <c r="H786" s="33"/>
      <c r="I786" s="33"/>
      <c r="J786" s="33"/>
      <c r="K786" s="33"/>
      <c r="L786" s="33"/>
      <c r="M786" s="33"/>
      <c r="N786" s="33"/>
      <c r="O786" s="33"/>
      <c r="P786" s="33"/>
      <c r="Q786" s="33"/>
      <c r="R786" s="33"/>
      <c r="S786" s="33"/>
      <c r="T786" s="33"/>
      <c r="U786" s="33"/>
      <c r="V786" s="33"/>
      <c r="W786" s="33"/>
      <c r="X786" s="33"/>
      <c r="Y786" s="33"/>
      <c r="Z786" s="33"/>
    </row>
    <row x14ac:dyDescent="0.25" r="787" customHeight="1" ht="15.75">
      <c r="A787" s="33"/>
      <c r="B787" s="552"/>
      <c r="C787" s="553"/>
      <c r="D787" s="553"/>
      <c r="E787" s="553"/>
      <c r="F787" s="485"/>
      <c r="G787" s="33"/>
      <c r="H787" s="33"/>
      <c r="I787" s="33"/>
      <c r="J787" s="33"/>
      <c r="K787" s="33"/>
      <c r="L787" s="33"/>
      <c r="M787" s="33"/>
      <c r="N787" s="33"/>
      <c r="O787" s="33"/>
      <c r="P787" s="33"/>
      <c r="Q787" s="33"/>
      <c r="R787" s="33"/>
      <c r="S787" s="33"/>
      <c r="T787" s="33"/>
      <c r="U787" s="33"/>
      <c r="V787" s="33"/>
      <c r="W787" s="33"/>
      <c r="X787" s="33"/>
      <c r="Y787" s="33"/>
      <c r="Z787" s="33"/>
    </row>
    <row x14ac:dyDescent="0.25" r="788" customHeight="1" ht="15.75">
      <c r="A788" s="33"/>
      <c r="B788" s="552"/>
      <c r="C788" s="553"/>
      <c r="D788" s="553"/>
      <c r="E788" s="553"/>
      <c r="F788" s="485"/>
      <c r="G788" s="33"/>
      <c r="H788" s="33"/>
      <c r="I788" s="33"/>
      <c r="J788" s="33"/>
      <c r="K788" s="33"/>
      <c r="L788" s="33"/>
      <c r="M788" s="33"/>
      <c r="N788" s="33"/>
      <c r="O788" s="33"/>
      <c r="P788" s="33"/>
      <c r="Q788" s="33"/>
      <c r="R788" s="33"/>
      <c r="S788" s="33"/>
      <c r="T788" s="33"/>
      <c r="U788" s="33"/>
      <c r="V788" s="33"/>
      <c r="W788" s="33"/>
      <c r="X788" s="33"/>
      <c r="Y788" s="33"/>
      <c r="Z788" s="33"/>
    </row>
    <row x14ac:dyDescent="0.25" r="789" customHeight="1" ht="15.75">
      <c r="A789" s="33"/>
      <c r="B789" s="552"/>
      <c r="C789" s="553"/>
      <c r="D789" s="553"/>
      <c r="E789" s="553"/>
      <c r="F789" s="485"/>
      <c r="G789" s="33"/>
      <c r="H789" s="33"/>
      <c r="I789" s="33"/>
      <c r="J789" s="33"/>
      <c r="K789" s="33"/>
      <c r="L789" s="33"/>
      <c r="M789" s="33"/>
      <c r="N789" s="33"/>
      <c r="O789" s="33"/>
      <c r="P789" s="33"/>
      <c r="Q789" s="33"/>
      <c r="R789" s="33"/>
      <c r="S789" s="33"/>
      <c r="T789" s="33"/>
      <c r="U789" s="33"/>
      <c r="V789" s="33"/>
      <c r="W789" s="33"/>
      <c r="X789" s="33"/>
      <c r="Y789" s="33"/>
      <c r="Z789" s="33"/>
    </row>
    <row x14ac:dyDescent="0.25" r="790" customHeight="1" ht="15.75">
      <c r="A790" s="33"/>
      <c r="B790" s="552"/>
      <c r="C790" s="553"/>
      <c r="D790" s="553"/>
      <c r="E790" s="553"/>
      <c r="F790" s="485"/>
      <c r="G790" s="33"/>
      <c r="H790" s="33"/>
      <c r="I790" s="33"/>
      <c r="J790" s="33"/>
      <c r="K790" s="33"/>
      <c r="L790" s="33"/>
      <c r="M790" s="33"/>
      <c r="N790" s="33"/>
      <c r="O790" s="33"/>
      <c r="P790" s="33"/>
      <c r="Q790" s="33"/>
      <c r="R790" s="33"/>
      <c r="S790" s="33"/>
      <c r="T790" s="33"/>
      <c r="U790" s="33"/>
      <c r="V790" s="33"/>
      <c r="W790" s="33"/>
      <c r="X790" s="33"/>
      <c r="Y790" s="33"/>
      <c r="Z790" s="33"/>
    </row>
    <row x14ac:dyDescent="0.25" r="791" customHeight="1" ht="15.75">
      <c r="A791" s="33"/>
      <c r="B791" s="552"/>
      <c r="C791" s="553"/>
      <c r="D791" s="553"/>
      <c r="E791" s="553"/>
      <c r="F791" s="485"/>
      <c r="G791" s="33"/>
      <c r="H791" s="33"/>
      <c r="I791" s="33"/>
      <c r="J791" s="33"/>
      <c r="K791" s="33"/>
      <c r="L791" s="33"/>
      <c r="M791" s="33"/>
      <c r="N791" s="33"/>
      <c r="O791" s="33"/>
      <c r="P791" s="33"/>
      <c r="Q791" s="33"/>
      <c r="R791" s="33"/>
      <c r="S791" s="33"/>
      <c r="T791" s="33"/>
      <c r="U791" s="33"/>
      <c r="V791" s="33"/>
      <c r="W791" s="33"/>
      <c r="X791" s="33"/>
      <c r="Y791" s="33"/>
      <c r="Z791" s="33"/>
    </row>
    <row x14ac:dyDescent="0.25" r="792" customHeight="1" ht="15.75">
      <c r="A792" s="33"/>
      <c r="B792" s="552"/>
      <c r="C792" s="553"/>
      <c r="D792" s="553"/>
      <c r="E792" s="553"/>
      <c r="F792" s="485"/>
      <c r="G792" s="33"/>
      <c r="H792" s="33"/>
      <c r="I792" s="33"/>
      <c r="J792" s="33"/>
      <c r="K792" s="33"/>
      <c r="L792" s="33"/>
      <c r="M792" s="33"/>
      <c r="N792" s="33"/>
      <c r="O792" s="33"/>
      <c r="P792" s="33"/>
      <c r="Q792" s="33"/>
      <c r="R792" s="33"/>
      <c r="S792" s="33"/>
      <c r="T792" s="33"/>
      <c r="U792" s="33"/>
      <c r="V792" s="33"/>
      <c r="W792" s="33"/>
      <c r="X792" s="33"/>
      <c r="Y792" s="33"/>
      <c r="Z792" s="33"/>
    </row>
    <row x14ac:dyDescent="0.25" r="793" customHeight="1" ht="15.75">
      <c r="A793" s="33"/>
      <c r="B793" s="552"/>
      <c r="C793" s="553"/>
      <c r="D793" s="553"/>
      <c r="E793" s="553"/>
      <c r="F793" s="485"/>
      <c r="G793" s="33"/>
      <c r="H793" s="33"/>
      <c r="I793" s="33"/>
      <c r="J793" s="33"/>
      <c r="K793" s="33"/>
      <c r="L793" s="33"/>
      <c r="M793" s="33"/>
      <c r="N793" s="33"/>
      <c r="O793" s="33"/>
      <c r="P793" s="33"/>
      <c r="Q793" s="33"/>
      <c r="R793" s="33"/>
      <c r="S793" s="33"/>
      <c r="T793" s="33"/>
      <c r="U793" s="33"/>
      <c r="V793" s="33"/>
      <c r="W793" s="33"/>
      <c r="X793" s="33"/>
      <c r="Y793" s="33"/>
      <c r="Z793" s="33"/>
    </row>
    <row x14ac:dyDescent="0.25" r="794" customHeight="1" ht="15.75">
      <c r="A794" s="33"/>
      <c r="B794" s="552"/>
      <c r="C794" s="553"/>
      <c r="D794" s="553"/>
      <c r="E794" s="553"/>
      <c r="F794" s="485"/>
      <c r="G794" s="33"/>
      <c r="H794" s="33"/>
      <c r="I794" s="33"/>
      <c r="J794" s="33"/>
      <c r="K794" s="33"/>
      <c r="L794" s="33"/>
      <c r="M794" s="33"/>
      <c r="N794" s="33"/>
      <c r="O794" s="33"/>
      <c r="P794" s="33"/>
      <c r="Q794" s="33"/>
      <c r="R794" s="33"/>
      <c r="S794" s="33"/>
      <c r="T794" s="33"/>
      <c r="U794" s="33"/>
      <c r="V794" s="33"/>
      <c r="W794" s="33"/>
      <c r="X794" s="33"/>
      <c r="Y794" s="33"/>
      <c r="Z794" s="33"/>
    </row>
    <row x14ac:dyDescent="0.25" r="795" customHeight="1" ht="15.75">
      <c r="A795" s="33"/>
      <c r="B795" s="552"/>
      <c r="C795" s="553"/>
      <c r="D795" s="553"/>
      <c r="E795" s="553"/>
      <c r="F795" s="485"/>
      <c r="G795" s="33"/>
      <c r="H795" s="33"/>
      <c r="I795" s="33"/>
      <c r="J795" s="33"/>
      <c r="K795" s="33"/>
      <c r="L795" s="33"/>
      <c r="M795" s="33"/>
      <c r="N795" s="33"/>
      <c r="O795" s="33"/>
      <c r="P795" s="33"/>
      <c r="Q795" s="33"/>
      <c r="R795" s="33"/>
      <c r="S795" s="33"/>
      <c r="T795" s="33"/>
      <c r="U795" s="33"/>
      <c r="V795" s="33"/>
      <c r="W795" s="33"/>
      <c r="X795" s="33"/>
      <c r="Y795" s="33"/>
      <c r="Z795" s="33"/>
    </row>
    <row x14ac:dyDescent="0.25" r="796" customHeight="1" ht="15.75">
      <c r="A796" s="33"/>
      <c r="B796" s="552"/>
      <c r="C796" s="553"/>
      <c r="D796" s="553"/>
      <c r="E796" s="553"/>
      <c r="F796" s="485"/>
      <c r="G796" s="33"/>
      <c r="H796" s="33"/>
      <c r="I796" s="33"/>
      <c r="J796" s="33"/>
      <c r="K796" s="33"/>
      <c r="L796" s="33"/>
      <c r="M796" s="33"/>
      <c r="N796" s="33"/>
      <c r="O796" s="33"/>
      <c r="P796" s="33"/>
      <c r="Q796" s="33"/>
      <c r="R796" s="33"/>
      <c r="S796" s="33"/>
      <c r="T796" s="33"/>
      <c r="U796" s="33"/>
      <c r="V796" s="33"/>
      <c r="W796" s="33"/>
      <c r="X796" s="33"/>
      <c r="Y796" s="33"/>
      <c r="Z796" s="33"/>
    </row>
    <row x14ac:dyDescent="0.25" r="797" customHeight="1" ht="15.75">
      <c r="A797" s="33"/>
      <c r="B797" s="552"/>
      <c r="C797" s="553"/>
      <c r="D797" s="553"/>
      <c r="E797" s="553"/>
      <c r="F797" s="485"/>
      <c r="G797" s="33"/>
      <c r="H797" s="33"/>
      <c r="I797" s="33"/>
      <c r="J797" s="33"/>
      <c r="K797" s="33"/>
      <c r="L797" s="33"/>
      <c r="M797" s="33"/>
      <c r="N797" s="33"/>
      <c r="O797" s="33"/>
      <c r="P797" s="33"/>
      <c r="Q797" s="33"/>
      <c r="R797" s="33"/>
      <c r="S797" s="33"/>
      <c r="T797" s="33"/>
      <c r="U797" s="33"/>
      <c r="V797" s="33"/>
      <c r="W797" s="33"/>
      <c r="X797" s="33"/>
      <c r="Y797" s="33"/>
      <c r="Z797" s="33"/>
    </row>
    <row x14ac:dyDescent="0.25" r="798" customHeight="1" ht="15.75">
      <c r="A798" s="33"/>
      <c r="B798" s="552"/>
      <c r="C798" s="553"/>
      <c r="D798" s="553"/>
      <c r="E798" s="553"/>
      <c r="F798" s="485"/>
      <c r="G798" s="33"/>
      <c r="H798" s="33"/>
      <c r="I798" s="33"/>
      <c r="J798" s="33"/>
      <c r="K798" s="33"/>
      <c r="L798" s="33"/>
      <c r="M798" s="33"/>
      <c r="N798" s="33"/>
      <c r="O798" s="33"/>
      <c r="P798" s="33"/>
      <c r="Q798" s="33"/>
      <c r="R798" s="33"/>
      <c r="S798" s="33"/>
      <c r="T798" s="33"/>
      <c r="U798" s="33"/>
      <c r="V798" s="33"/>
      <c r="W798" s="33"/>
      <c r="X798" s="33"/>
      <c r="Y798" s="33"/>
      <c r="Z798" s="33"/>
    </row>
    <row x14ac:dyDescent="0.25" r="799" customHeight="1" ht="15.75">
      <c r="A799" s="33"/>
      <c r="B799" s="552"/>
      <c r="C799" s="553"/>
      <c r="D799" s="553"/>
      <c r="E799" s="553"/>
      <c r="F799" s="485"/>
      <c r="G799" s="33"/>
      <c r="H799" s="33"/>
      <c r="I799" s="33"/>
      <c r="J799" s="33"/>
      <c r="K799" s="33"/>
      <c r="L799" s="33"/>
      <c r="M799" s="33"/>
      <c r="N799" s="33"/>
      <c r="O799" s="33"/>
      <c r="P799" s="33"/>
      <c r="Q799" s="33"/>
      <c r="R799" s="33"/>
      <c r="S799" s="33"/>
      <c r="T799" s="33"/>
      <c r="U799" s="33"/>
      <c r="V799" s="33"/>
      <c r="W799" s="33"/>
      <c r="X799" s="33"/>
      <c r="Y799" s="33"/>
      <c r="Z799" s="33"/>
    </row>
    <row x14ac:dyDescent="0.25" r="800" customHeight="1" ht="15.75">
      <c r="A800" s="33"/>
      <c r="B800" s="552"/>
      <c r="C800" s="553"/>
      <c r="D800" s="553"/>
      <c r="E800" s="553"/>
      <c r="F800" s="485"/>
      <c r="G800" s="33"/>
      <c r="H800" s="33"/>
      <c r="I800" s="33"/>
      <c r="J800" s="33"/>
      <c r="K800" s="33"/>
      <c r="L800" s="33"/>
      <c r="M800" s="33"/>
      <c r="N800" s="33"/>
      <c r="O800" s="33"/>
      <c r="P800" s="33"/>
      <c r="Q800" s="33"/>
      <c r="R800" s="33"/>
      <c r="S800" s="33"/>
      <c r="T800" s="33"/>
      <c r="U800" s="33"/>
      <c r="V800" s="33"/>
      <c r="W800" s="33"/>
      <c r="X800" s="33"/>
      <c r="Y800" s="33"/>
      <c r="Z800" s="33"/>
    </row>
    <row x14ac:dyDescent="0.25" r="801" customHeight="1" ht="15.75">
      <c r="A801" s="33"/>
      <c r="B801" s="552"/>
      <c r="C801" s="553"/>
      <c r="D801" s="553"/>
      <c r="E801" s="553"/>
      <c r="F801" s="485"/>
      <c r="G801" s="33"/>
      <c r="H801" s="33"/>
      <c r="I801" s="33"/>
      <c r="J801" s="33"/>
      <c r="K801" s="33"/>
      <c r="L801" s="33"/>
      <c r="M801" s="33"/>
      <c r="N801" s="33"/>
      <c r="O801" s="33"/>
      <c r="P801" s="33"/>
      <c r="Q801" s="33"/>
      <c r="R801" s="33"/>
      <c r="S801" s="33"/>
      <c r="T801" s="33"/>
      <c r="U801" s="33"/>
      <c r="V801" s="33"/>
      <c r="W801" s="33"/>
      <c r="X801" s="33"/>
      <c r="Y801" s="33"/>
      <c r="Z801" s="33"/>
    </row>
    <row x14ac:dyDescent="0.25" r="802" customHeight="1" ht="15.75">
      <c r="A802" s="33"/>
      <c r="B802" s="552"/>
      <c r="C802" s="553"/>
      <c r="D802" s="553"/>
      <c r="E802" s="553"/>
      <c r="F802" s="485"/>
      <c r="G802" s="33"/>
      <c r="H802" s="33"/>
      <c r="I802" s="33"/>
      <c r="J802" s="33"/>
      <c r="K802" s="33"/>
      <c r="L802" s="33"/>
      <c r="M802" s="33"/>
      <c r="N802" s="33"/>
      <c r="O802" s="33"/>
      <c r="P802" s="33"/>
      <c r="Q802" s="33"/>
      <c r="R802" s="33"/>
      <c r="S802" s="33"/>
      <c r="T802" s="33"/>
      <c r="U802" s="33"/>
      <c r="V802" s="33"/>
      <c r="W802" s="33"/>
      <c r="X802" s="33"/>
      <c r="Y802" s="33"/>
      <c r="Z802" s="33"/>
    </row>
    <row x14ac:dyDescent="0.25" r="803" customHeight="1" ht="15.75">
      <c r="A803" s="33"/>
      <c r="B803" s="552"/>
      <c r="C803" s="553"/>
      <c r="D803" s="553"/>
      <c r="E803" s="553"/>
      <c r="F803" s="485"/>
      <c r="G803" s="33"/>
      <c r="H803" s="33"/>
      <c r="I803" s="33"/>
      <c r="J803" s="33"/>
      <c r="K803" s="33"/>
      <c r="L803" s="33"/>
      <c r="M803" s="33"/>
      <c r="N803" s="33"/>
      <c r="O803" s="33"/>
      <c r="P803" s="33"/>
      <c r="Q803" s="33"/>
      <c r="R803" s="33"/>
      <c r="S803" s="33"/>
      <c r="T803" s="33"/>
      <c r="U803" s="33"/>
      <c r="V803" s="33"/>
      <c r="W803" s="33"/>
      <c r="X803" s="33"/>
      <c r="Y803" s="33"/>
      <c r="Z803" s="33"/>
    </row>
    <row x14ac:dyDescent="0.25" r="804" customHeight="1" ht="15.75">
      <c r="A804" s="33"/>
      <c r="B804" s="552"/>
      <c r="C804" s="553"/>
      <c r="D804" s="553"/>
      <c r="E804" s="553"/>
      <c r="F804" s="485"/>
      <c r="G804" s="33"/>
      <c r="H804" s="33"/>
      <c r="I804" s="33"/>
      <c r="J804" s="33"/>
      <c r="K804" s="33"/>
      <c r="L804" s="33"/>
      <c r="M804" s="33"/>
      <c r="N804" s="33"/>
      <c r="O804" s="33"/>
      <c r="P804" s="33"/>
      <c r="Q804" s="33"/>
      <c r="R804" s="33"/>
      <c r="S804" s="33"/>
      <c r="T804" s="33"/>
      <c r="U804" s="33"/>
      <c r="V804" s="33"/>
      <c r="W804" s="33"/>
      <c r="X804" s="33"/>
      <c r="Y804" s="33"/>
      <c r="Z804" s="33"/>
    </row>
    <row x14ac:dyDescent="0.25" r="805" customHeight="1" ht="15.75">
      <c r="A805" s="33"/>
      <c r="B805" s="552"/>
      <c r="C805" s="553"/>
      <c r="D805" s="553"/>
      <c r="E805" s="553"/>
      <c r="F805" s="485"/>
      <c r="G805" s="33"/>
      <c r="H805" s="33"/>
      <c r="I805" s="33"/>
      <c r="J805" s="33"/>
      <c r="K805" s="33"/>
      <c r="L805" s="33"/>
      <c r="M805" s="33"/>
      <c r="N805" s="33"/>
      <c r="O805" s="33"/>
      <c r="P805" s="33"/>
      <c r="Q805" s="33"/>
      <c r="R805" s="33"/>
      <c r="S805" s="33"/>
      <c r="T805" s="33"/>
      <c r="U805" s="33"/>
      <c r="V805" s="33"/>
      <c r="W805" s="33"/>
      <c r="X805" s="33"/>
      <c r="Y805" s="33"/>
      <c r="Z805" s="33"/>
    </row>
    <row x14ac:dyDescent="0.25" r="806" customHeight="1" ht="15.75">
      <c r="A806" s="33"/>
      <c r="B806" s="552"/>
      <c r="C806" s="553"/>
      <c r="D806" s="553"/>
      <c r="E806" s="553"/>
      <c r="F806" s="485"/>
      <c r="G806" s="33"/>
      <c r="H806" s="33"/>
      <c r="I806" s="33"/>
      <c r="J806" s="33"/>
      <c r="K806" s="33"/>
      <c r="L806" s="33"/>
      <c r="M806" s="33"/>
      <c r="N806" s="33"/>
      <c r="O806" s="33"/>
      <c r="P806" s="33"/>
      <c r="Q806" s="33"/>
      <c r="R806" s="33"/>
      <c r="S806" s="33"/>
      <c r="T806" s="33"/>
      <c r="U806" s="33"/>
      <c r="V806" s="33"/>
      <c r="W806" s="33"/>
      <c r="X806" s="33"/>
      <c r="Y806" s="33"/>
      <c r="Z806" s="33"/>
    </row>
    <row x14ac:dyDescent="0.25" r="807" customHeight="1" ht="15.75">
      <c r="A807" s="33"/>
      <c r="B807" s="552"/>
      <c r="C807" s="553"/>
      <c r="D807" s="553"/>
      <c r="E807" s="553"/>
      <c r="F807" s="485"/>
      <c r="G807" s="33"/>
      <c r="H807" s="33"/>
      <c r="I807" s="33"/>
      <c r="J807" s="33"/>
      <c r="K807" s="33"/>
      <c r="L807" s="33"/>
      <c r="M807" s="33"/>
      <c r="N807" s="33"/>
      <c r="O807" s="33"/>
      <c r="P807" s="33"/>
      <c r="Q807" s="33"/>
      <c r="R807" s="33"/>
      <c r="S807" s="33"/>
      <c r="T807" s="33"/>
      <c r="U807" s="33"/>
      <c r="V807" s="33"/>
      <c r="W807" s="33"/>
      <c r="X807" s="33"/>
      <c r="Y807" s="33"/>
      <c r="Z807" s="33"/>
    </row>
    <row x14ac:dyDescent="0.25" r="808" customHeight="1" ht="15.75">
      <c r="A808" s="33"/>
      <c r="B808" s="552"/>
      <c r="C808" s="553"/>
      <c r="D808" s="553"/>
      <c r="E808" s="553"/>
      <c r="F808" s="485"/>
      <c r="G808" s="33"/>
      <c r="H808" s="33"/>
      <c r="I808" s="33"/>
      <c r="J808" s="33"/>
      <c r="K808" s="33"/>
      <c r="L808" s="33"/>
      <c r="M808" s="33"/>
      <c r="N808" s="33"/>
      <c r="O808" s="33"/>
      <c r="P808" s="33"/>
      <c r="Q808" s="33"/>
      <c r="R808" s="33"/>
      <c r="S808" s="33"/>
      <c r="T808" s="33"/>
      <c r="U808" s="33"/>
      <c r="V808" s="33"/>
      <c r="W808" s="33"/>
      <c r="X808" s="33"/>
      <c r="Y808" s="33"/>
      <c r="Z808" s="33"/>
    </row>
    <row x14ac:dyDescent="0.25" r="809" customHeight="1" ht="15.75">
      <c r="A809" s="33"/>
      <c r="B809" s="552"/>
      <c r="C809" s="553"/>
      <c r="D809" s="553"/>
      <c r="E809" s="553"/>
      <c r="F809" s="485"/>
      <c r="G809" s="33"/>
      <c r="H809" s="33"/>
      <c r="I809" s="33"/>
      <c r="J809" s="33"/>
      <c r="K809" s="33"/>
      <c r="L809" s="33"/>
      <c r="M809" s="33"/>
      <c r="N809" s="33"/>
      <c r="O809" s="33"/>
      <c r="P809" s="33"/>
      <c r="Q809" s="33"/>
      <c r="R809" s="33"/>
      <c r="S809" s="33"/>
      <c r="T809" s="33"/>
      <c r="U809" s="33"/>
      <c r="V809" s="33"/>
      <c r="W809" s="33"/>
      <c r="X809" s="33"/>
      <c r="Y809" s="33"/>
      <c r="Z809" s="33"/>
    </row>
    <row x14ac:dyDescent="0.25" r="810" customHeight="1" ht="15.75">
      <c r="A810" s="33"/>
      <c r="B810" s="552"/>
      <c r="C810" s="553"/>
      <c r="D810" s="553"/>
      <c r="E810" s="553"/>
      <c r="F810" s="485"/>
      <c r="G810" s="33"/>
      <c r="H810" s="33"/>
      <c r="I810" s="33"/>
      <c r="J810" s="33"/>
      <c r="K810" s="33"/>
      <c r="L810" s="33"/>
      <c r="M810" s="33"/>
      <c r="N810" s="33"/>
      <c r="O810" s="33"/>
      <c r="P810" s="33"/>
      <c r="Q810" s="33"/>
      <c r="R810" s="33"/>
      <c r="S810" s="33"/>
      <c r="T810" s="33"/>
      <c r="U810" s="33"/>
      <c r="V810" s="33"/>
      <c r="W810" s="33"/>
      <c r="X810" s="33"/>
      <c r="Y810" s="33"/>
      <c r="Z810" s="33"/>
    </row>
    <row x14ac:dyDescent="0.25" r="811" customHeight="1" ht="15.75">
      <c r="A811" s="33"/>
      <c r="B811" s="552"/>
      <c r="C811" s="553"/>
      <c r="D811" s="553"/>
      <c r="E811" s="553"/>
      <c r="F811" s="485"/>
      <c r="G811" s="33"/>
      <c r="H811" s="33"/>
      <c r="I811" s="33"/>
      <c r="J811" s="33"/>
      <c r="K811" s="33"/>
      <c r="L811" s="33"/>
      <c r="M811" s="33"/>
      <c r="N811" s="33"/>
      <c r="O811" s="33"/>
      <c r="P811" s="33"/>
      <c r="Q811" s="33"/>
      <c r="R811" s="33"/>
      <c r="S811" s="33"/>
      <c r="T811" s="33"/>
      <c r="U811" s="33"/>
      <c r="V811" s="33"/>
      <c r="W811" s="33"/>
      <c r="X811" s="33"/>
      <c r="Y811" s="33"/>
      <c r="Z811" s="33"/>
    </row>
    <row x14ac:dyDescent="0.25" r="812" customHeight="1" ht="15.75">
      <c r="A812" s="33"/>
      <c r="B812" s="552"/>
      <c r="C812" s="553"/>
      <c r="D812" s="553"/>
      <c r="E812" s="553"/>
      <c r="F812" s="485"/>
      <c r="G812" s="33"/>
      <c r="H812" s="33"/>
      <c r="I812" s="33"/>
      <c r="J812" s="33"/>
      <c r="K812" s="33"/>
      <c r="L812" s="33"/>
      <c r="M812" s="33"/>
      <c r="N812" s="33"/>
      <c r="O812" s="33"/>
      <c r="P812" s="33"/>
      <c r="Q812" s="33"/>
      <c r="R812" s="33"/>
      <c r="S812" s="33"/>
      <c r="T812" s="33"/>
      <c r="U812" s="33"/>
      <c r="V812" s="33"/>
      <c r="W812" s="33"/>
      <c r="X812" s="33"/>
      <c r="Y812" s="33"/>
      <c r="Z812" s="33"/>
    </row>
    <row x14ac:dyDescent="0.25" r="813" customHeight="1" ht="15.75">
      <c r="A813" s="33"/>
      <c r="B813" s="552"/>
      <c r="C813" s="553"/>
      <c r="D813" s="553"/>
      <c r="E813" s="553"/>
      <c r="F813" s="485"/>
      <c r="G813" s="33"/>
      <c r="H813" s="33"/>
      <c r="I813" s="33"/>
      <c r="J813" s="33"/>
      <c r="K813" s="33"/>
      <c r="L813" s="33"/>
      <c r="M813" s="33"/>
      <c r="N813" s="33"/>
      <c r="O813" s="33"/>
      <c r="P813" s="33"/>
      <c r="Q813" s="33"/>
      <c r="R813" s="33"/>
      <c r="S813" s="33"/>
      <c r="T813" s="33"/>
      <c r="U813" s="33"/>
      <c r="V813" s="33"/>
      <c r="W813" s="33"/>
      <c r="X813" s="33"/>
      <c r="Y813" s="33"/>
      <c r="Z813" s="33"/>
    </row>
    <row x14ac:dyDescent="0.25" r="814" customHeight="1" ht="15.75">
      <c r="A814" s="33"/>
      <c r="B814" s="552"/>
      <c r="C814" s="553"/>
      <c r="D814" s="553"/>
      <c r="E814" s="553"/>
      <c r="F814" s="485"/>
      <c r="G814" s="33"/>
      <c r="H814" s="33"/>
      <c r="I814" s="33"/>
      <c r="J814" s="33"/>
      <c r="K814" s="33"/>
      <c r="L814" s="33"/>
      <c r="M814" s="33"/>
      <c r="N814" s="33"/>
      <c r="O814" s="33"/>
      <c r="P814" s="33"/>
      <c r="Q814" s="33"/>
      <c r="R814" s="33"/>
      <c r="S814" s="33"/>
      <c r="T814" s="33"/>
      <c r="U814" s="33"/>
      <c r="V814" s="33"/>
      <c r="W814" s="33"/>
      <c r="X814" s="33"/>
      <c r="Y814" s="33"/>
      <c r="Z814" s="33"/>
    </row>
    <row x14ac:dyDescent="0.25" r="815" customHeight="1" ht="15.75">
      <c r="A815" s="33"/>
      <c r="B815" s="552"/>
      <c r="C815" s="553"/>
      <c r="D815" s="553"/>
      <c r="E815" s="553"/>
      <c r="F815" s="485"/>
      <c r="G815" s="33"/>
      <c r="H815" s="33"/>
      <c r="I815" s="33"/>
      <c r="J815" s="33"/>
      <c r="K815" s="33"/>
      <c r="L815" s="33"/>
      <c r="M815" s="33"/>
      <c r="N815" s="33"/>
      <c r="O815" s="33"/>
      <c r="P815" s="33"/>
      <c r="Q815" s="33"/>
      <c r="R815" s="33"/>
      <c r="S815" s="33"/>
      <c r="T815" s="33"/>
      <c r="U815" s="33"/>
      <c r="V815" s="33"/>
      <c r="W815" s="33"/>
      <c r="X815" s="33"/>
      <c r="Y815" s="33"/>
      <c r="Z815" s="33"/>
    </row>
    <row x14ac:dyDescent="0.25" r="816" customHeight="1" ht="15.75">
      <c r="A816" s="33"/>
      <c r="B816" s="552"/>
      <c r="C816" s="553"/>
      <c r="D816" s="553"/>
      <c r="E816" s="553"/>
      <c r="F816" s="485"/>
      <c r="G816" s="33"/>
      <c r="H816" s="33"/>
      <c r="I816" s="33"/>
      <c r="J816" s="33"/>
      <c r="K816" s="33"/>
      <c r="L816" s="33"/>
      <c r="M816" s="33"/>
      <c r="N816" s="33"/>
      <c r="O816" s="33"/>
      <c r="P816" s="33"/>
      <c r="Q816" s="33"/>
      <c r="R816" s="33"/>
      <c r="S816" s="33"/>
      <c r="T816" s="33"/>
      <c r="U816" s="33"/>
      <c r="V816" s="33"/>
      <c r="W816" s="33"/>
      <c r="X816" s="33"/>
      <c r="Y816" s="33"/>
      <c r="Z816" s="33"/>
    </row>
    <row x14ac:dyDescent="0.25" r="817" customHeight="1" ht="15.75">
      <c r="A817" s="33"/>
      <c r="B817" s="552"/>
      <c r="C817" s="553"/>
      <c r="D817" s="553"/>
      <c r="E817" s="553"/>
      <c r="F817" s="485"/>
      <c r="G817" s="33"/>
      <c r="H817" s="33"/>
      <c r="I817" s="33"/>
      <c r="J817" s="33"/>
      <c r="K817" s="33"/>
      <c r="L817" s="33"/>
      <c r="M817" s="33"/>
      <c r="N817" s="33"/>
      <c r="O817" s="33"/>
      <c r="P817" s="33"/>
      <c r="Q817" s="33"/>
      <c r="R817" s="33"/>
      <c r="S817" s="33"/>
      <c r="T817" s="33"/>
      <c r="U817" s="33"/>
      <c r="V817" s="33"/>
      <c r="W817" s="33"/>
      <c r="X817" s="33"/>
      <c r="Y817" s="33"/>
      <c r="Z817" s="33"/>
    </row>
    <row x14ac:dyDescent="0.25" r="818" customHeight="1" ht="15.75">
      <c r="A818" s="33"/>
      <c r="B818" s="552"/>
      <c r="C818" s="553"/>
      <c r="D818" s="553"/>
      <c r="E818" s="553"/>
      <c r="F818" s="485"/>
      <c r="G818" s="33"/>
      <c r="H818" s="33"/>
      <c r="I818" s="33"/>
      <c r="J818" s="33"/>
      <c r="K818" s="33"/>
      <c r="L818" s="33"/>
      <c r="M818" s="33"/>
      <c r="N818" s="33"/>
      <c r="O818" s="33"/>
      <c r="P818" s="33"/>
      <c r="Q818" s="33"/>
      <c r="R818" s="33"/>
      <c r="S818" s="33"/>
      <c r="T818" s="33"/>
      <c r="U818" s="33"/>
      <c r="V818" s="33"/>
      <c r="W818" s="33"/>
      <c r="X818" s="33"/>
      <c r="Y818" s="33"/>
      <c r="Z818" s="33"/>
    </row>
    <row x14ac:dyDescent="0.25" r="819" customHeight="1" ht="15.75">
      <c r="A819" s="33"/>
      <c r="B819" s="552"/>
      <c r="C819" s="553"/>
      <c r="D819" s="553"/>
      <c r="E819" s="553"/>
      <c r="F819" s="485"/>
      <c r="G819" s="33"/>
      <c r="H819" s="33"/>
      <c r="I819" s="33"/>
      <c r="J819" s="33"/>
      <c r="K819" s="33"/>
      <c r="L819" s="33"/>
      <c r="M819" s="33"/>
      <c r="N819" s="33"/>
      <c r="O819" s="33"/>
      <c r="P819" s="33"/>
      <c r="Q819" s="33"/>
      <c r="R819" s="33"/>
      <c r="S819" s="33"/>
      <c r="T819" s="33"/>
      <c r="U819" s="33"/>
      <c r="V819" s="33"/>
      <c r="W819" s="33"/>
      <c r="X819" s="33"/>
      <c r="Y819" s="33"/>
      <c r="Z819" s="33"/>
    </row>
    <row x14ac:dyDescent="0.25" r="820" customHeight="1" ht="15.75">
      <c r="A820" s="33"/>
      <c r="B820" s="552"/>
      <c r="C820" s="553"/>
      <c r="D820" s="553"/>
      <c r="E820" s="553"/>
      <c r="F820" s="485"/>
      <c r="G820" s="33"/>
      <c r="H820" s="33"/>
      <c r="I820" s="33"/>
      <c r="J820" s="33"/>
      <c r="K820" s="33"/>
      <c r="L820" s="33"/>
      <c r="M820" s="33"/>
      <c r="N820" s="33"/>
      <c r="O820" s="33"/>
      <c r="P820" s="33"/>
      <c r="Q820" s="33"/>
      <c r="R820" s="33"/>
      <c r="S820" s="33"/>
      <c r="T820" s="33"/>
      <c r="U820" s="33"/>
      <c r="V820" s="33"/>
      <c r="W820" s="33"/>
      <c r="X820" s="33"/>
      <c r="Y820" s="33"/>
      <c r="Z820" s="33"/>
    </row>
    <row x14ac:dyDescent="0.25" r="821" customHeight="1" ht="15.75">
      <c r="A821" s="33"/>
      <c r="B821" s="552"/>
      <c r="C821" s="553"/>
      <c r="D821" s="553"/>
      <c r="E821" s="553"/>
      <c r="F821" s="485"/>
      <c r="G821" s="33"/>
      <c r="H821" s="33"/>
      <c r="I821" s="33"/>
      <c r="J821" s="33"/>
      <c r="K821" s="33"/>
      <c r="L821" s="33"/>
      <c r="M821" s="33"/>
      <c r="N821" s="33"/>
      <c r="O821" s="33"/>
      <c r="P821" s="33"/>
      <c r="Q821" s="33"/>
      <c r="R821" s="33"/>
      <c r="S821" s="33"/>
      <c r="T821" s="33"/>
      <c r="U821" s="33"/>
      <c r="V821" s="33"/>
      <c r="W821" s="33"/>
      <c r="X821" s="33"/>
      <c r="Y821" s="33"/>
      <c r="Z821" s="33"/>
    </row>
    <row x14ac:dyDescent="0.25" r="822" customHeight="1" ht="15.75">
      <c r="A822" s="33"/>
      <c r="B822" s="552"/>
      <c r="C822" s="553"/>
      <c r="D822" s="553"/>
      <c r="E822" s="553"/>
      <c r="F822" s="485"/>
      <c r="G822" s="33"/>
      <c r="H822" s="33"/>
      <c r="I822" s="33"/>
      <c r="J822" s="33"/>
      <c r="K822" s="33"/>
      <c r="L822" s="33"/>
      <c r="M822" s="33"/>
      <c r="N822" s="33"/>
      <c r="O822" s="33"/>
      <c r="P822" s="33"/>
      <c r="Q822" s="33"/>
      <c r="R822" s="33"/>
      <c r="S822" s="33"/>
      <c r="T822" s="33"/>
      <c r="U822" s="33"/>
      <c r="V822" s="33"/>
      <c r="W822" s="33"/>
      <c r="X822" s="33"/>
      <c r="Y822" s="33"/>
      <c r="Z822" s="33"/>
    </row>
    <row x14ac:dyDescent="0.25" r="823" customHeight="1" ht="15.75">
      <c r="A823" s="33"/>
      <c r="B823" s="552"/>
      <c r="C823" s="553"/>
      <c r="D823" s="553"/>
      <c r="E823" s="553"/>
      <c r="F823" s="485"/>
      <c r="G823" s="33"/>
      <c r="H823" s="33"/>
      <c r="I823" s="33"/>
      <c r="J823" s="33"/>
      <c r="K823" s="33"/>
      <c r="L823" s="33"/>
      <c r="M823" s="33"/>
      <c r="N823" s="33"/>
      <c r="O823" s="33"/>
      <c r="P823" s="33"/>
      <c r="Q823" s="33"/>
      <c r="R823" s="33"/>
      <c r="S823" s="33"/>
      <c r="T823" s="33"/>
      <c r="U823" s="33"/>
      <c r="V823" s="33"/>
      <c r="W823" s="33"/>
      <c r="X823" s="33"/>
      <c r="Y823" s="33"/>
      <c r="Z823" s="33"/>
    </row>
    <row x14ac:dyDescent="0.25" r="824" customHeight="1" ht="15.75">
      <c r="A824" s="33"/>
      <c r="B824" s="552"/>
      <c r="C824" s="553"/>
      <c r="D824" s="553"/>
      <c r="E824" s="553"/>
      <c r="F824" s="485"/>
      <c r="G824" s="33"/>
      <c r="H824" s="33"/>
      <c r="I824" s="33"/>
      <c r="J824" s="33"/>
      <c r="K824" s="33"/>
      <c r="L824" s="33"/>
      <c r="M824" s="33"/>
      <c r="N824" s="33"/>
      <c r="O824" s="33"/>
      <c r="P824" s="33"/>
      <c r="Q824" s="33"/>
      <c r="R824" s="33"/>
      <c r="S824" s="33"/>
      <c r="T824" s="33"/>
      <c r="U824" s="33"/>
      <c r="V824" s="33"/>
      <c r="W824" s="33"/>
      <c r="X824" s="33"/>
      <c r="Y824" s="33"/>
      <c r="Z824" s="33"/>
    </row>
    <row x14ac:dyDescent="0.25" r="825" customHeight="1" ht="15.75">
      <c r="A825" s="33"/>
      <c r="B825" s="552"/>
      <c r="C825" s="553"/>
      <c r="D825" s="553"/>
      <c r="E825" s="553"/>
      <c r="F825" s="485"/>
      <c r="G825" s="33"/>
      <c r="H825" s="33"/>
      <c r="I825" s="33"/>
      <c r="J825" s="33"/>
      <c r="K825" s="33"/>
      <c r="L825" s="33"/>
      <c r="M825" s="33"/>
      <c r="N825" s="33"/>
      <c r="O825" s="33"/>
      <c r="P825" s="33"/>
      <c r="Q825" s="33"/>
      <c r="R825" s="33"/>
      <c r="S825" s="33"/>
      <c r="T825" s="33"/>
      <c r="U825" s="33"/>
      <c r="V825" s="33"/>
      <c r="W825" s="33"/>
      <c r="X825" s="33"/>
      <c r="Y825" s="33"/>
      <c r="Z825" s="33"/>
    </row>
    <row x14ac:dyDescent="0.25" r="826" customHeight="1" ht="15.75">
      <c r="A826" s="33"/>
      <c r="B826" s="552"/>
      <c r="C826" s="553"/>
      <c r="D826" s="553"/>
      <c r="E826" s="553"/>
      <c r="F826" s="485"/>
      <c r="G826" s="33"/>
      <c r="H826" s="33"/>
      <c r="I826" s="33"/>
      <c r="J826" s="33"/>
      <c r="K826" s="33"/>
      <c r="L826" s="33"/>
      <c r="M826" s="33"/>
      <c r="N826" s="33"/>
      <c r="O826" s="33"/>
      <c r="P826" s="33"/>
      <c r="Q826" s="33"/>
      <c r="R826" s="33"/>
      <c r="S826" s="33"/>
      <c r="T826" s="33"/>
      <c r="U826" s="33"/>
      <c r="V826" s="33"/>
      <c r="W826" s="33"/>
      <c r="X826" s="33"/>
      <c r="Y826" s="33"/>
      <c r="Z826" s="33"/>
    </row>
    <row x14ac:dyDescent="0.25" r="827" customHeight="1" ht="15.75">
      <c r="A827" s="33"/>
      <c r="B827" s="552"/>
      <c r="C827" s="553"/>
      <c r="D827" s="553"/>
      <c r="E827" s="553"/>
      <c r="F827" s="485"/>
      <c r="G827" s="33"/>
      <c r="H827" s="33"/>
      <c r="I827" s="33"/>
      <c r="J827" s="33"/>
      <c r="K827" s="33"/>
      <c r="L827" s="33"/>
      <c r="M827" s="33"/>
      <c r="N827" s="33"/>
      <c r="O827" s="33"/>
      <c r="P827" s="33"/>
      <c r="Q827" s="33"/>
      <c r="R827" s="33"/>
      <c r="S827" s="33"/>
      <c r="T827" s="33"/>
      <c r="U827" s="33"/>
      <c r="V827" s="33"/>
      <c r="W827" s="33"/>
      <c r="X827" s="33"/>
      <c r="Y827" s="33"/>
      <c r="Z827" s="33"/>
    </row>
    <row x14ac:dyDescent="0.25" r="828" customHeight="1" ht="15.75">
      <c r="A828" s="33"/>
      <c r="B828" s="552"/>
      <c r="C828" s="553"/>
      <c r="D828" s="553"/>
      <c r="E828" s="553"/>
      <c r="F828" s="485"/>
      <c r="G828" s="33"/>
      <c r="H828" s="33"/>
      <c r="I828" s="33"/>
      <c r="J828" s="33"/>
      <c r="K828" s="33"/>
      <c r="L828" s="33"/>
      <c r="M828" s="33"/>
      <c r="N828" s="33"/>
      <c r="O828" s="33"/>
      <c r="P828" s="33"/>
      <c r="Q828" s="33"/>
      <c r="R828" s="33"/>
      <c r="S828" s="33"/>
      <c r="T828" s="33"/>
      <c r="U828" s="33"/>
      <c r="V828" s="33"/>
      <c r="W828" s="33"/>
      <c r="X828" s="33"/>
      <c r="Y828" s="33"/>
      <c r="Z828" s="33"/>
    </row>
    <row x14ac:dyDescent="0.25" r="829" customHeight="1" ht="15.75">
      <c r="A829" s="33"/>
      <c r="B829" s="552"/>
      <c r="C829" s="553"/>
      <c r="D829" s="553"/>
      <c r="E829" s="553"/>
      <c r="F829" s="485"/>
      <c r="G829" s="33"/>
      <c r="H829" s="33"/>
      <c r="I829" s="33"/>
      <c r="J829" s="33"/>
      <c r="K829" s="33"/>
      <c r="L829" s="33"/>
      <c r="M829" s="33"/>
      <c r="N829" s="33"/>
      <c r="O829" s="33"/>
      <c r="P829" s="33"/>
      <c r="Q829" s="33"/>
      <c r="R829" s="33"/>
      <c r="S829" s="33"/>
      <c r="T829" s="33"/>
      <c r="U829" s="33"/>
      <c r="V829" s="33"/>
      <c r="W829" s="33"/>
      <c r="X829" s="33"/>
      <c r="Y829" s="33"/>
      <c r="Z829" s="33"/>
    </row>
    <row x14ac:dyDescent="0.25" r="830" customHeight="1" ht="15.75">
      <c r="A830" s="33"/>
      <c r="B830" s="552"/>
      <c r="C830" s="553"/>
      <c r="D830" s="553"/>
      <c r="E830" s="553"/>
      <c r="F830" s="485"/>
      <c r="G830" s="33"/>
      <c r="H830" s="33"/>
      <c r="I830" s="33"/>
      <c r="J830" s="33"/>
      <c r="K830" s="33"/>
      <c r="L830" s="33"/>
      <c r="M830" s="33"/>
      <c r="N830" s="33"/>
      <c r="O830" s="33"/>
      <c r="P830" s="33"/>
      <c r="Q830" s="33"/>
      <c r="R830" s="33"/>
      <c r="S830" s="33"/>
      <c r="T830" s="33"/>
      <c r="U830" s="33"/>
      <c r="V830" s="33"/>
      <c r="W830" s="33"/>
      <c r="X830" s="33"/>
      <c r="Y830" s="33"/>
      <c r="Z830" s="33"/>
    </row>
    <row x14ac:dyDescent="0.25" r="831" customHeight="1" ht="15.75">
      <c r="A831" s="33"/>
      <c r="B831" s="552"/>
      <c r="C831" s="553"/>
      <c r="D831" s="553"/>
      <c r="E831" s="553"/>
      <c r="F831" s="485"/>
      <c r="G831" s="33"/>
      <c r="H831" s="33"/>
      <c r="I831" s="33"/>
      <c r="J831" s="33"/>
      <c r="K831" s="33"/>
      <c r="L831" s="33"/>
      <c r="M831" s="33"/>
      <c r="N831" s="33"/>
      <c r="O831" s="33"/>
      <c r="P831" s="33"/>
      <c r="Q831" s="33"/>
      <c r="R831" s="33"/>
      <c r="S831" s="33"/>
      <c r="T831" s="33"/>
      <c r="U831" s="33"/>
      <c r="V831" s="33"/>
      <c r="W831" s="33"/>
      <c r="X831" s="33"/>
      <c r="Y831" s="33"/>
      <c r="Z831" s="33"/>
    </row>
    <row x14ac:dyDescent="0.25" r="832" customHeight="1" ht="15.75">
      <c r="A832" s="33"/>
      <c r="B832" s="552"/>
      <c r="C832" s="553"/>
      <c r="D832" s="553"/>
      <c r="E832" s="553"/>
      <c r="F832" s="485"/>
      <c r="G832" s="33"/>
      <c r="H832" s="33"/>
      <c r="I832" s="33"/>
      <c r="J832" s="33"/>
      <c r="K832" s="33"/>
      <c r="L832" s="33"/>
      <c r="M832" s="33"/>
      <c r="N832" s="33"/>
      <c r="O832" s="33"/>
      <c r="P832" s="33"/>
      <c r="Q832" s="33"/>
      <c r="R832" s="33"/>
      <c r="S832" s="33"/>
      <c r="T832" s="33"/>
      <c r="U832" s="33"/>
      <c r="V832" s="33"/>
      <c r="W832" s="33"/>
      <c r="X832" s="33"/>
      <c r="Y832" s="33"/>
      <c r="Z832" s="33"/>
    </row>
    <row x14ac:dyDescent="0.25" r="833" customHeight="1" ht="15.75">
      <c r="A833" s="33"/>
      <c r="B833" s="552"/>
      <c r="C833" s="553"/>
      <c r="D833" s="553"/>
      <c r="E833" s="553"/>
      <c r="F833" s="485"/>
      <c r="G833" s="33"/>
      <c r="H833" s="33"/>
      <c r="I833" s="33"/>
      <c r="J833" s="33"/>
      <c r="K833" s="33"/>
      <c r="L833" s="33"/>
      <c r="M833" s="33"/>
      <c r="N833" s="33"/>
      <c r="O833" s="33"/>
      <c r="P833" s="33"/>
      <c r="Q833" s="33"/>
      <c r="R833" s="33"/>
      <c r="S833" s="33"/>
      <c r="T833" s="33"/>
      <c r="U833" s="33"/>
      <c r="V833" s="33"/>
      <c r="W833" s="33"/>
      <c r="X833" s="33"/>
      <c r="Y833" s="33"/>
      <c r="Z833" s="33"/>
    </row>
    <row x14ac:dyDescent="0.25" r="834" customHeight="1" ht="15.75">
      <c r="A834" s="33"/>
      <c r="B834" s="552"/>
      <c r="C834" s="553"/>
      <c r="D834" s="553"/>
      <c r="E834" s="553"/>
      <c r="F834" s="485"/>
      <c r="G834" s="33"/>
      <c r="H834" s="33"/>
      <c r="I834" s="33"/>
      <c r="J834" s="33"/>
      <c r="K834" s="33"/>
      <c r="L834" s="33"/>
      <c r="M834" s="33"/>
      <c r="N834" s="33"/>
      <c r="O834" s="33"/>
      <c r="P834" s="33"/>
      <c r="Q834" s="33"/>
      <c r="R834" s="33"/>
      <c r="S834" s="33"/>
      <c r="T834" s="33"/>
      <c r="U834" s="33"/>
      <c r="V834" s="33"/>
      <c r="W834" s="33"/>
      <c r="X834" s="33"/>
      <c r="Y834" s="33"/>
      <c r="Z834" s="33"/>
    </row>
    <row x14ac:dyDescent="0.25" r="835" customHeight="1" ht="15.75">
      <c r="A835" s="33"/>
      <c r="B835" s="552"/>
      <c r="C835" s="553"/>
      <c r="D835" s="553"/>
      <c r="E835" s="553"/>
      <c r="F835" s="485"/>
      <c r="G835" s="33"/>
      <c r="H835" s="33"/>
      <c r="I835" s="33"/>
      <c r="J835" s="33"/>
      <c r="K835" s="33"/>
      <c r="L835" s="33"/>
      <c r="M835" s="33"/>
      <c r="N835" s="33"/>
      <c r="O835" s="33"/>
      <c r="P835" s="33"/>
      <c r="Q835" s="33"/>
      <c r="R835" s="33"/>
      <c r="S835" s="33"/>
      <c r="T835" s="33"/>
      <c r="U835" s="33"/>
      <c r="V835" s="33"/>
      <c r="W835" s="33"/>
      <c r="X835" s="33"/>
      <c r="Y835" s="33"/>
      <c r="Z835" s="33"/>
    </row>
    <row x14ac:dyDescent="0.25" r="836" customHeight="1" ht="15.75">
      <c r="A836" s="33"/>
      <c r="B836" s="552"/>
      <c r="C836" s="553"/>
      <c r="D836" s="553"/>
      <c r="E836" s="553"/>
      <c r="F836" s="485"/>
      <c r="G836" s="33"/>
      <c r="H836" s="33"/>
      <c r="I836" s="33"/>
      <c r="J836" s="33"/>
      <c r="K836" s="33"/>
      <c r="L836" s="33"/>
      <c r="M836" s="33"/>
      <c r="N836" s="33"/>
      <c r="O836" s="33"/>
      <c r="P836" s="33"/>
      <c r="Q836" s="33"/>
      <c r="R836" s="33"/>
      <c r="S836" s="33"/>
      <c r="T836" s="33"/>
      <c r="U836" s="33"/>
      <c r="V836" s="33"/>
      <c r="W836" s="33"/>
      <c r="X836" s="33"/>
      <c r="Y836" s="33"/>
      <c r="Z836" s="33"/>
    </row>
    <row x14ac:dyDescent="0.25" r="837" customHeight="1" ht="15.75">
      <c r="A837" s="33"/>
      <c r="B837" s="552"/>
      <c r="C837" s="553"/>
      <c r="D837" s="553"/>
      <c r="E837" s="553"/>
      <c r="F837" s="485"/>
      <c r="G837" s="33"/>
      <c r="H837" s="33"/>
      <c r="I837" s="33"/>
      <c r="J837" s="33"/>
      <c r="K837" s="33"/>
      <c r="L837" s="33"/>
      <c r="M837" s="33"/>
      <c r="N837" s="33"/>
      <c r="O837" s="33"/>
      <c r="P837" s="33"/>
      <c r="Q837" s="33"/>
      <c r="R837" s="33"/>
      <c r="S837" s="33"/>
      <c r="T837" s="33"/>
      <c r="U837" s="33"/>
      <c r="V837" s="33"/>
      <c r="W837" s="33"/>
      <c r="X837" s="33"/>
      <c r="Y837" s="33"/>
      <c r="Z837" s="33"/>
    </row>
    <row x14ac:dyDescent="0.25" r="838" customHeight="1" ht="15.75">
      <c r="A838" s="33"/>
      <c r="B838" s="552"/>
      <c r="C838" s="553"/>
      <c r="D838" s="553"/>
      <c r="E838" s="553"/>
      <c r="F838" s="485"/>
      <c r="G838" s="33"/>
      <c r="H838" s="33"/>
      <c r="I838" s="33"/>
      <c r="J838" s="33"/>
      <c r="K838" s="33"/>
      <c r="L838" s="33"/>
      <c r="M838" s="33"/>
      <c r="N838" s="33"/>
      <c r="O838" s="33"/>
      <c r="P838" s="33"/>
      <c r="Q838" s="33"/>
      <c r="R838" s="33"/>
      <c r="S838" s="33"/>
      <c r="T838" s="33"/>
      <c r="U838" s="33"/>
      <c r="V838" s="33"/>
      <c r="W838" s="33"/>
      <c r="X838" s="33"/>
      <c r="Y838" s="33"/>
      <c r="Z838" s="33"/>
    </row>
    <row x14ac:dyDescent="0.25" r="839" customHeight="1" ht="15.75">
      <c r="A839" s="33"/>
      <c r="B839" s="552"/>
      <c r="C839" s="553"/>
      <c r="D839" s="553"/>
      <c r="E839" s="553"/>
      <c r="F839" s="485"/>
      <c r="G839" s="33"/>
      <c r="H839" s="33"/>
      <c r="I839" s="33"/>
      <c r="J839" s="33"/>
      <c r="K839" s="33"/>
      <c r="L839" s="33"/>
      <c r="M839" s="33"/>
      <c r="N839" s="33"/>
      <c r="O839" s="33"/>
      <c r="P839" s="33"/>
      <c r="Q839" s="33"/>
      <c r="R839" s="33"/>
      <c r="S839" s="33"/>
      <c r="T839" s="33"/>
      <c r="U839" s="33"/>
      <c r="V839" s="33"/>
      <c r="W839" s="33"/>
      <c r="X839" s="33"/>
      <c r="Y839" s="33"/>
      <c r="Z839" s="33"/>
    </row>
    <row x14ac:dyDescent="0.25" r="840" customHeight="1" ht="15.75">
      <c r="A840" s="33"/>
      <c r="B840" s="552"/>
      <c r="C840" s="553"/>
      <c r="D840" s="553"/>
      <c r="E840" s="553"/>
      <c r="F840" s="485"/>
      <c r="G840" s="33"/>
      <c r="H840" s="33"/>
      <c r="I840" s="33"/>
      <c r="J840" s="33"/>
      <c r="K840" s="33"/>
      <c r="L840" s="33"/>
      <c r="M840" s="33"/>
      <c r="N840" s="33"/>
      <c r="O840" s="33"/>
      <c r="P840" s="33"/>
      <c r="Q840" s="33"/>
      <c r="R840" s="33"/>
      <c r="S840" s="33"/>
      <c r="T840" s="33"/>
      <c r="U840" s="33"/>
      <c r="V840" s="33"/>
      <c r="W840" s="33"/>
      <c r="X840" s="33"/>
      <c r="Y840" s="33"/>
      <c r="Z840" s="33"/>
    </row>
    <row x14ac:dyDescent="0.25" r="841" customHeight="1" ht="15.75">
      <c r="A841" s="33"/>
      <c r="B841" s="552"/>
      <c r="C841" s="553"/>
      <c r="D841" s="553"/>
      <c r="E841" s="553"/>
      <c r="F841" s="485"/>
      <c r="G841" s="33"/>
      <c r="H841" s="33"/>
      <c r="I841" s="33"/>
      <c r="J841" s="33"/>
      <c r="K841" s="33"/>
      <c r="L841" s="33"/>
      <c r="M841" s="33"/>
      <c r="N841" s="33"/>
      <c r="O841" s="33"/>
      <c r="P841" s="33"/>
      <c r="Q841" s="33"/>
      <c r="R841" s="33"/>
      <c r="S841" s="33"/>
      <c r="T841" s="33"/>
      <c r="U841" s="33"/>
      <c r="V841" s="33"/>
      <c r="W841" s="33"/>
      <c r="X841" s="33"/>
      <c r="Y841" s="33"/>
      <c r="Z841" s="33"/>
    </row>
    <row x14ac:dyDescent="0.25" r="842" customHeight="1" ht="15.75">
      <c r="A842" s="33"/>
      <c r="B842" s="552"/>
      <c r="C842" s="553"/>
      <c r="D842" s="553"/>
      <c r="E842" s="553"/>
      <c r="F842" s="485"/>
      <c r="G842" s="33"/>
      <c r="H842" s="33"/>
      <c r="I842" s="33"/>
      <c r="J842" s="33"/>
      <c r="K842" s="33"/>
      <c r="L842" s="33"/>
      <c r="M842" s="33"/>
      <c r="N842" s="33"/>
      <c r="O842" s="33"/>
      <c r="P842" s="33"/>
      <c r="Q842" s="33"/>
      <c r="R842" s="33"/>
      <c r="S842" s="33"/>
      <c r="T842" s="33"/>
      <c r="U842" s="33"/>
      <c r="V842" s="33"/>
      <c r="W842" s="33"/>
      <c r="X842" s="33"/>
      <c r="Y842" s="33"/>
      <c r="Z842" s="33"/>
    </row>
    <row x14ac:dyDescent="0.25" r="843" customHeight="1" ht="15.75">
      <c r="A843" s="33"/>
      <c r="B843" s="552"/>
      <c r="C843" s="553"/>
      <c r="D843" s="553"/>
      <c r="E843" s="553"/>
      <c r="F843" s="485"/>
      <c r="G843" s="33"/>
      <c r="H843" s="33"/>
      <c r="I843" s="33"/>
      <c r="J843" s="33"/>
      <c r="K843" s="33"/>
      <c r="L843" s="33"/>
      <c r="M843" s="33"/>
      <c r="N843" s="33"/>
      <c r="O843" s="33"/>
      <c r="P843" s="33"/>
      <c r="Q843" s="33"/>
      <c r="R843" s="33"/>
      <c r="S843" s="33"/>
      <c r="T843" s="33"/>
      <c r="U843" s="33"/>
      <c r="V843" s="33"/>
      <c r="W843" s="33"/>
      <c r="X843" s="33"/>
      <c r="Y843" s="33"/>
      <c r="Z843" s="33"/>
    </row>
    <row x14ac:dyDescent="0.25" r="844" customHeight="1" ht="15.75">
      <c r="A844" s="33"/>
      <c r="B844" s="552"/>
      <c r="C844" s="553"/>
      <c r="D844" s="553"/>
      <c r="E844" s="553"/>
      <c r="F844" s="485"/>
      <c r="G844" s="33"/>
      <c r="H844" s="33"/>
      <c r="I844" s="33"/>
      <c r="J844" s="33"/>
      <c r="K844" s="33"/>
      <c r="L844" s="33"/>
      <c r="M844" s="33"/>
      <c r="N844" s="33"/>
      <c r="O844" s="33"/>
      <c r="P844" s="33"/>
      <c r="Q844" s="33"/>
      <c r="R844" s="33"/>
      <c r="S844" s="33"/>
      <c r="T844" s="33"/>
      <c r="U844" s="33"/>
      <c r="V844" s="33"/>
      <c r="W844" s="33"/>
      <c r="X844" s="33"/>
      <c r="Y844" s="33"/>
      <c r="Z844" s="33"/>
    </row>
    <row x14ac:dyDescent="0.25" r="845" customHeight="1" ht="15.75">
      <c r="A845" s="33"/>
      <c r="B845" s="552"/>
      <c r="C845" s="553"/>
      <c r="D845" s="553"/>
      <c r="E845" s="553"/>
      <c r="F845" s="485"/>
      <c r="G845" s="33"/>
      <c r="H845" s="33"/>
      <c r="I845" s="33"/>
      <c r="J845" s="33"/>
      <c r="K845" s="33"/>
      <c r="L845" s="33"/>
      <c r="M845" s="33"/>
      <c r="N845" s="33"/>
      <c r="O845" s="33"/>
      <c r="P845" s="33"/>
      <c r="Q845" s="33"/>
      <c r="R845" s="33"/>
      <c r="S845" s="33"/>
      <c r="T845" s="33"/>
      <c r="U845" s="33"/>
      <c r="V845" s="33"/>
      <c r="W845" s="33"/>
      <c r="X845" s="33"/>
      <c r="Y845" s="33"/>
      <c r="Z845" s="33"/>
    </row>
    <row x14ac:dyDescent="0.25" r="846" customHeight="1" ht="15.75">
      <c r="A846" s="33"/>
      <c r="B846" s="552"/>
      <c r="C846" s="553"/>
      <c r="D846" s="553"/>
      <c r="E846" s="553"/>
      <c r="F846" s="485"/>
      <c r="G846" s="33"/>
      <c r="H846" s="33"/>
      <c r="I846" s="33"/>
      <c r="J846" s="33"/>
      <c r="K846" s="33"/>
      <c r="L846" s="33"/>
      <c r="M846" s="33"/>
      <c r="N846" s="33"/>
      <c r="O846" s="33"/>
      <c r="P846" s="33"/>
      <c r="Q846" s="33"/>
      <c r="R846" s="33"/>
      <c r="S846" s="33"/>
      <c r="T846" s="33"/>
      <c r="U846" s="33"/>
      <c r="V846" s="33"/>
      <c r="W846" s="33"/>
      <c r="X846" s="33"/>
      <c r="Y846" s="33"/>
      <c r="Z846" s="33"/>
    </row>
    <row x14ac:dyDescent="0.25" r="847" customHeight="1" ht="15.75">
      <c r="A847" s="33"/>
      <c r="B847" s="552"/>
      <c r="C847" s="553"/>
      <c r="D847" s="553"/>
      <c r="E847" s="553"/>
      <c r="F847" s="485"/>
      <c r="G847" s="33"/>
      <c r="H847" s="33"/>
      <c r="I847" s="33"/>
      <c r="J847" s="33"/>
      <c r="K847" s="33"/>
      <c r="L847" s="33"/>
      <c r="M847" s="33"/>
      <c r="N847" s="33"/>
      <c r="O847" s="33"/>
      <c r="P847" s="33"/>
      <c r="Q847" s="33"/>
      <c r="R847" s="33"/>
      <c r="S847" s="33"/>
      <c r="T847" s="33"/>
      <c r="U847" s="33"/>
      <c r="V847" s="33"/>
      <c r="W847" s="33"/>
      <c r="X847" s="33"/>
      <c r="Y847" s="33"/>
      <c r="Z847" s="33"/>
    </row>
    <row x14ac:dyDescent="0.25" r="848" customHeight="1" ht="15.75">
      <c r="A848" s="33"/>
      <c r="B848" s="552"/>
      <c r="C848" s="553"/>
      <c r="D848" s="553"/>
      <c r="E848" s="553"/>
      <c r="F848" s="485"/>
      <c r="G848" s="33"/>
      <c r="H848" s="33"/>
      <c r="I848" s="33"/>
      <c r="J848" s="33"/>
      <c r="K848" s="33"/>
      <c r="L848" s="33"/>
      <c r="M848" s="33"/>
      <c r="N848" s="33"/>
      <c r="O848" s="33"/>
      <c r="P848" s="33"/>
      <c r="Q848" s="33"/>
      <c r="R848" s="33"/>
      <c r="S848" s="33"/>
      <c r="T848" s="33"/>
      <c r="U848" s="33"/>
      <c r="V848" s="33"/>
      <c r="W848" s="33"/>
      <c r="X848" s="33"/>
      <c r="Y848" s="33"/>
      <c r="Z848" s="33"/>
    </row>
    <row x14ac:dyDescent="0.25" r="849" customHeight="1" ht="15.75">
      <c r="A849" s="33"/>
      <c r="B849" s="552"/>
      <c r="C849" s="553"/>
      <c r="D849" s="553"/>
      <c r="E849" s="553"/>
      <c r="F849" s="485"/>
      <c r="G849" s="33"/>
      <c r="H849" s="33"/>
      <c r="I849" s="33"/>
      <c r="J849" s="33"/>
      <c r="K849" s="33"/>
      <c r="L849" s="33"/>
      <c r="M849" s="33"/>
      <c r="N849" s="33"/>
      <c r="O849" s="33"/>
      <c r="P849" s="33"/>
      <c r="Q849" s="33"/>
      <c r="R849" s="33"/>
      <c r="S849" s="33"/>
      <c r="T849" s="33"/>
      <c r="U849" s="33"/>
      <c r="V849" s="33"/>
      <c r="W849" s="33"/>
      <c r="X849" s="33"/>
      <c r="Y849" s="33"/>
      <c r="Z849" s="33"/>
    </row>
    <row x14ac:dyDescent="0.25" r="850" customHeight="1" ht="15.75">
      <c r="A850" s="33"/>
      <c r="B850" s="552"/>
      <c r="C850" s="553"/>
      <c r="D850" s="553"/>
      <c r="E850" s="553"/>
      <c r="F850" s="485"/>
      <c r="G850" s="33"/>
      <c r="H850" s="33"/>
      <c r="I850" s="33"/>
      <c r="J850" s="33"/>
      <c r="K850" s="33"/>
      <c r="L850" s="33"/>
      <c r="M850" s="33"/>
      <c r="N850" s="33"/>
      <c r="O850" s="33"/>
      <c r="P850" s="33"/>
      <c r="Q850" s="33"/>
      <c r="R850" s="33"/>
      <c r="S850" s="33"/>
      <c r="T850" s="33"/>
      <c r="U850" s="33"/>
      <c r="V850" s="33"/>
      <c r="W850" s="33"/>
      <c r="X850" s="33"/>
      <c r="Y850" s="33"/>
      <c r="Z850" s="33"/>
    </row>
    <row x14ac:dyDescent="0.25" r="851" customHeight="1" ht="15.75">
      <c r="A851" s="33"/>
      <c r="B851" s="552"/>
      <c r="C851" s="553"/>
      <c r="D851" s="553"/>
      <c r="E851" s="553"/>
      <c r="F851" s="485"/>
      <c r="G851" s="33"/>
      <c r="H851" s="33"/>
      <c r="I851" s="33"/>
      <c r="J851" s="33"/>
      <c r="K851" s="33"/>
      <c r="L851" s="33"/>
      <c r="M851" s="33"/>
      <c r="N851" s="33"/>
      <c r="O851" s="33"/>
      <c r="P851" s="33"/>
      <c r="Q851" s="33"/>
      <c r="R851" s="33"/>
      <c r="S851" s="33"/>
      <c r="T851" s="33"/>
      <c r="U851" s="33"/>
      <c r="V851" s="33"/>
      <c r="W851" s="33"/>
      <c r="X851" s="33"/>
      <c r="Y851" s="33"/>
      <c r="Z851" s="33"/>
    </row>
    <row x14ac:dyDescent="0.25" r="852" customHeight="1" ht="15.75">
      <c r="A852" s="33"/>
      <c r="B852" s="552"/>
      <c r="C852" s="553"/>
      <c r="D852" s="553"/>
      <c r="E852" s="553"/>
      <c r="F852" s="485"/>
      <c r="G852" s="33"/>
      <c r="H852" s="33"/>
      <c r="I852" s="33"/>
      <c r="J852" s="33"/>
      <c r="K852" s="33"/>
      <c r="L852" s="33"/>
      <c r="M852" s="33"/>
      <c r="N852" s="33"/>
      <c r="O852" s="33"/>
      <c r="P852" s="33"/>
      <c r="Q852" s="33"/>
      <c r="R852" s="33"/>
      <c r="S852" s="33"/>
      <c r="T852" s="33"/>
      <c r="U852" s="33"/>
      <c r="V852" s="33"/>
      <c r="W852" s="33"/>
      <c r="X852" s="33"/>
      <c r="Y852" s="33"/>
      <c r="Z852" s="33"/>
    </row>
    <row x14ac:dyDescent="0.25" r="853" customHeight="1" ht="15.75">
      <c r="A853" s="33"/>
      <c r="B853" s="552"/>
      <c r="C853" s="553"/>
      <c r="D853" s="553"/>
      <c r="E853" s="553"/>
      <c r="F853" s="485"/>
      <c r="G853" s="33"/>
      <c r="H853" s="33"/>
      <c r="I853" s="33"/>
      <c r="J853" s="33"/>
      <c r="K853" s="33"/>
      <c r="L853" s="33"/>
      <c r="M853" s="33"/>
      <c r="N853" s="33"/>
      <c r="O853" s="33"/>
      <c r="P853" s="33"/>
      <c r="Q853" s="33"/>
      <c r="R853" s="33"/>
      <c r="S853" s="33"/>
      <c r="T853" s="33"/>
      <c r="U853" s="33"/>
      <c r="V853" s="33"/>
      <c r="W853" s="33"/>
      <c r="X853" s="33"/>
      <c r="Y853" s="33"/>
      <c r="Z853" s="33"/>
    </row>
    <row x14ac:dyDescent="0.25" r="854" customHeight="1" ht="15.75">
      <c r="A854" s="33"/>
      <c r="B854" s="552"/>
      <c r="C854" s="553"/>
      <c r="D854" s="553"/>
      <c r="E854" s="553"/>
      <c r="F854" s="485"/>
      <c r="G854" s="33"/>
      <c r="H854" s="33"/>
      <c r="I854" s="33"/>
      <c r="J854" s="33"/>
      <c r="K854" s="33"/>
      <c r="L854" s="33"/>
      <c r="M854" s="33"/>
      <c r="N854" s="33"/>
      <c r="O854" s="33"/>
      <c r="P854" s="33"/>
      <c r="Q854" s="33"/>
      <c r="R854" s="33"/>
      <c r="S854" s="33"/>
      <c r="T854" s="33"/>
      <c r="U854" s="33"/>
      <c r="V854" s="33"/>
      <c r="W854" s="33"/>
      <c r="X854" s="33"/>
      <c r="Y854" s="33"/>
      <c r="Z854" s="33"/>
    </row>
    <row x14ac:dyDescent="0.25" r="855" customHeight="1" ht="15.75">
      <c r="A855" s="33"/>
      <c r="B855" s="552"/>
      <c r="C855" s="553"/>
      <c r="D855" s="553"/>
      <c r="E855" s="553"/>
      <c r="F855" s="485"/>
      <c r="G855" s="33"/>
      <c r="H855" s="33"/>
      <c r="I855" s="33"/>
      <c r="J855" s="33"/>
      <c r="K855" s="33"/>
      <c r="L855" s="33"/>
      <c r="M855" s="33"/>
      <c r="N855" s="33"/>
      <c r="O855" s="33"/>
      <c r="P855" s="33"/>
      <c r="Q855" s="33"/>
      <c r="R855" s="33"/>
      <c r="S855" s="33"/>
      <c r="T855" s="33"/>
      <c r="U855" s="33"/>
      <c r="V855" s="33"/>
      <c r="W855" s="33"/>
      <c r="X855" s="33"/>
      <c r="Y855" s="33"/>
      <c r="Z855" s="33"/>
    </row>
    <row x14ac:dyDescent="0.25" r="856" customHeight="1" ht="15.75">
      <c r="A856" s="33"/>
      <c r="B856" s="552"/>
      <c r="C856" s="553"/>
      <c r="D856" s="553"/>
      <c r="E856" s="553"/>
      <c r="F856" s="485"/>
      <c r="G856" s="33"/>
      <c r="H856" s="33"/>
      <c r="I856" s="33"/>
      <c r="J856" s="33"/>
      <c r="K856" s="33"/>
      <c r="L856" s="33"/>
      <c r="M856" s="33"/>
      <c r="N856" s="33"/>
      <c r="O856" s="33"/>
      <c r="P856" s="33"/>
      <c r="Q856" s="33"/>
      <c r="R856" s="33"/>
      <c r="S856" s="33"/>
      <c r="T856" s="33"/>
      <c r="U856" s="33"/>
      <c r="V856" s="33"/>
      <c r="W856" s="33"/>
      <c r="X856" s="33"/>
      <c r="Y856" s="33"/>
      <c r="Z856" s="33"/>
    </row>
    <row x14ac:dyDescent="0.25" r="857" customHeight="1" ht="15.75">
      <c r="A857" s="33"/>
      <c r="B857" s="552"/>
      <c r="C857" s="553"/>
      <c r="D857" s="553"/>
      <c r="E857" s="553"/>
      <c r="F857" s="485"/>
      <c r="G857" s="33"/>
      <c r="H857" s="33"/>
      <c r="I857" s="33"/>
      <c r="J857" s="33"/>
      <c r="K857" s="33"/>
      <c r="L857" s="33"/>
      <c r="M857" s="33"/>
      <c r="N857" s="33"/>
      <c r="O857" s="33"/>
      <c r="P857" s="33"/>
      <c r="Q857" s="33"/>
      <c r="R857" s="33"/>
      <c r="S857" s="33"/>
      <c r="T857" s="33"/>
      <c r="U857" s="33"/>
      <c r="V857" s="33"/>
      <c r="W857" s="33"/>
      <c r="X857" s="33"/>
      <c r="Y857" s="33"/>
      <c r="Z857" s="33"/>
    </row>
    <row x14ac:dyDescent="0.25" r="858" customHeight="1" ht="15.75">
      <c r="A858" s="33"/>
      <c r="B858" s="552"/>
      <c r="C858" s="553"/>
      <c r="D858" s="553"/>
      <c r="E858" s="553"/>
      <c r="F858" s="485"/>
      <c r="G858" s="33"/>
      <c r="H858" s="33"/>
      <c r="I858" s="33"/>
      <c r="J858" s="33"/>
      <c r="K858" s="33"/>
      <c r="L858" s="33"/>
      <c r="M858" s="33"/>
      <c r="N858" s="33"/>
      <c r="O858" s="33"/>
      <c r="P858" s="33"/>
      <c r="Q858" s="33"/>
      <c r="R858" s="33"/>
      <c r="S858" s="33"/>
      <c r="T858" s="33"/>
      <c r="U858" s="33"/>
      <c r="V858" s="33"/>
      <c r="W858" s="33"/>
      <c r="X858" s="33"/>
      <c r="Y858" s="33"/>
      <c r="Z858" s="33"/>
    </row>
    <row x14ac:dyDescent="0.25" r="859" customHeight="1" ht="15.75">
      <c r="A859" s="33"/>
      <c r="B859" s="552"/>
      <c r="C859" s="553"/>
      <c r="D859" s="553"/>
      <c r="E859" s="553"/>
      <c r="F859" s="485"/>
      <c r="G859" s="33"/>
      <c r="H859" s="33"/>
      <c r="I859" s="33"/>
      <c r="J859" s="33"/>
      <c r="K859" s="33"/>
      <c r="L859" s="33"/>
      <c r="M859" s="33"/>
      <c r="N859" s="33"/>
      <c r="O859" s="33"/>
      <c r="P859" s="33"/>
      <c r="Q859" s="33"/>
      <c r="R859" s="33"/>
      <c r="S859" s="33"/>
      <c r="T859" s="33"/>
      <c r="U859" s="33"/>
      <c r="V859" s="33"/>
      <c r="W859" s="33"/>
      <c r="X859" s="33"/>
      <c r="Y859" s="33"/>
      <c r="Z859" s="33"/>
    </row>
    <row x14ac:dyDescent="0.25" r="860" customHeight="1" ht="15.75">
      <c r="A860" s="33"/>
      <c r="B860" s="552"/>
      <c r="C860" s="553"/>
      <c r="D860" s="553"/>
      <c r="E860" s="553"/>
      <c r="F860" s="485"/>
      <c r="G860" s="33"/>
      <c r="H860" s="33"/>
      <c r="I860" s="33"/>
      <c r="J860" s="33"/>
      <c r="K860" s="33"/>
      <c r="L860" s="33"/>
      <c r="M860" s="33"/>
      <c r="N860" s="33"/>
      <c r="O860" s="33"/>
      <c r="P860" s="33"/>
      <c r="Q860" s="33"/>
      <c r="R860" s="33"/>
      <c r="S860" s="33"/>
      <c r="T860" s="33"/>
      <c r="U860" s="33"/>
      <c r="V860" s="33"/>
      <c r="W860" s="33"/>
      <c r="X860" s="33"/>
      <c r="Y860" s="33"/>
      <c r="Z860" s="33"/>
    </row>
    <row x14ac:dyDescent="0.25" r="861" customHeight="1" ht="15.75">
      <c r="A861" s="33"/>
      <c r="B861" s="552"/>
      <c r="C861" s="553"/>
      <c r="D861" s="553"/>
      <c r="E861" s="553"/>
      <c r="F861" s="485"/>
      <c r="G861" s="33"/>
      <c r="H861" s="33"/>
      <c r="I861" s="33"/>
      <c r="J861" s="33"/>
      <c r="K861" s="33"/>
      <c r="L861" s="33"/>
      <c r="M861" s="33"/>
      <c r="N861" s="33"/>
      <c r="O861" s="33"/>
      <c r="P861" s="33"/>
      <c r="Q861" s="33"/>
      <c r="R861" s="33"/>
      <c r="S861" s="33"/>
      <c r="T861" s="33"/>
      <c r="U861" s="33"/>
      <c r="V861" s="33"/>
      <c r="W861" s="33"/>
      <c r="X861" s="33"/>
      <c r="Y861" s="33"/>
      <c r="Z861" s="33"/>
    </row>
    <row x14ac:dyDescent="0.25" r="862" customHeight="1" ht="15.75">
      <c r="A862" s="33"/>
      <c r="B862" s="552"/>
      <c r="C862" s="553"/>
      <c r="D862" s="553"/>
      <c r="E862" s="553"/>
      <c r="F862" s="485"/>
      <c r="G862" s="33"/>
      <c r="H862" s="33"/>
      <c r="I862" s="33"/>
      <c r="J862" s="33"/>
      <c r="K862" s="33"/>
      <c r="L862" s="33"/>
      <c r="M862" s="33"/>
      <c r="N862" s="33"/>
      <c r="O862" s="33"/>
      <c r="P862" s="33"/>
      <c r="Q862" s="33"/>
      <c r="R862" s="33"/>
      <c r="S862" s="33"/>
      <c r="T862" s="33"/>
      <c r="U862" s="33"/>
      <c r="V862" s="33"/>
      <c r="W862" s="33"/>
      <c r="X862" s="33"/>
      <c r="Y862" s="33"/>
      <c r="Z862" s="33"/>
    </row>
    <row x14ac:dyDescent="0.25" r="863" customHeight="1" ht="15.75">
      <c r="A863" s="33"/>
      <c r="B863" s="552"/>
      <c r="C863" s="553"/>
      <c r="D863" s="553"/>
      <c r="E863" s="553"/>
      <c r="F863" s="485"/>
      <c r="G863" s="33"/>
      <c r="H863" s="33"/>
      <c r="I863" s="33"/>
      <c r="J863" s="33"/>
      <c r="K863" s="33"/>
      <c r="L863" s="33"/>
      <c r="M863" s="33"/>
      <c r="N863" s="33"/>
      <c r="O863" s="33"/>
      <c r="P863" s="33"/>
      <c r="Q863" s="33"/>
      <c r="R863" s="33"/>
      <c r="S863" s="33"/>
      <c r="T863" s="33"/>
      <c r="U863" s="33"/>
      <c r="V863" s="33"/>
      <c r="W863" s="33"/>
      <c r="X863" s="33"/>
      <c r="Y863" s="33"/>
      <c r="Z863" s="33"/>
    </row>
    <row x14ac:dyDescent="0.25" r="864" customHeight="1" ht="15.75">
      <c r="A864" s="33"/>
      <c r="B864" s="552"/>
      <c r="C864" s="553"/>
      <c r="D864" s="553"/>
      <c r="E864" s="553"/>
      <c r="F864" s="485"/>
      <c r="G864" s="33"/>
      <c r="H864" s="33"/>
      <c r="I864" s="33"/>
      <c r="J864" s="33"/>
      <c r="K864" s="33"/>
      <c r="L864" s="33"/>
      <c r="M864" s="33"/>
      <c r="N864" s="33"/>
      <c r="O864" s="33"/>
      <c r="P864" s="33"/>
      <c r="Q864" s="33"/>
      <c r="R864" s="33"/>
      <c r="S864" s="33"/>
      <c r="T864" s="33"/>
      <c r="U864" s="33"/>
      <c r="V864" s="33"/>
      <c r="W864" s="33"/>
      <c r="X864" s="33"/>
      <c r="Y864" s="33"/>
      <c r="Z864" s="33"/>
    </row>
    <row x14ac:dyDescent="0.25" r="865" customHeight="1" ht="15.75">
      <c r="A865" s="33"/>
      <c r="B865" s="552"/>
      <c r="C865" s="553"/>
      <c r="D865" s="553"/>
      <c r="E865" s="553"/>
      <c r="F865" s="485"/>
      <c r="G865" s="33"/>
      <c r="H865" s="33"/>
      <c r="I865" s="33"/>
      <c r="J865" s="33"/>
      <c r="K865" s="33"/>
      <c r="L865" s="33"/>
      <c r="M865" s="33"/>
      <c r="N865" s="33"/>
      <c r="O865" s="33"/>
      <c r="P865" s="33"/>
      <c r="Q865" s="33"/>
      <c r="R865" s="33"/>
      <c r="S865" s="33"/>
      <c r="T865" s="33"/>
      <c r="U865" s="33"/>
      <c r="V865" s="33"/>
      <c r="W865" s="33"/>
      <c r="X865" s="33"/>
      <c r="Y865" s="33"/>
      <c r="Z865" s="33"/>
    </row>
    <row x14ac:dyDescent="0.25" r="866" customHeight="1" ht="15.75">
      <c r="A866" s="33"/>
      <c r="B866" s="552"/>
      <c r="C866" s="553"/>
      <c r="D866" s="553"/>
      <c r="E866" s="553"/>
      <c r="F866" s="485"/>
      <c r="G866" s="33"/>
      <c r="H866" s="33"/>
      <c r="I866" s="33"/>
      <c r="J866" s="33"/>
      <c r="K866" s="33"/>
      <c r="L866" s="33"/>
      <c r="M866" s="33"/>
      <c r="N866" s="33"/>
      <c r="O866" s="33"/>
      <c r="P866" s="33"/>
      <c r="Q866" s="33"/>
      <c r="R866" s="33"/>
      <c r="S866" s="33"/>
      <c r="T866" s="33"/>
      <c r="U866" s="33"/>
      <c r="V866" s="33"/>
      <c r="W866" s="33"/>
      <c r="X866" s="33"/>
      <c r="Y866" s="33"/>
      <c r="Z866" s="33"/>
    </row>
    <row x14ac:dyDescent="0.25" r="867" customHeight="1" ht="15.75">
      <c r="A867" s="33"/>
      <c r="B867" s="552"/>
      <c r="C867" s="553"/>
      <c r="D867" s="553"/>
      <c r="E867" s="553"/>
      <c r="F867" s="485"/>
      <c r="G867" s="33"/>
      <c r="H867" s="33"/>
      <c r="I867" s="33"/>
      <c r="J867" s="33"/>
      <c r="K867" s="33"/>
      <c r="L867" s="33"/>
      <c r="M867" s="33"/>
      <c r="N867" s="33"/>
      <c r="O867" s="33"/>
      <c r="P867" s="33"/>
      <c r="Q867" s="33"/>
      <c r="R867" s="33"/>
      <c r="S867" s="33"/>
      <c r="T867" s="33"/>
      <c r="U867" s="33"/>
      <c r="V867" s="33"/>
      <c r="W867" s="33"/>
      <c r="X867" s="33"/>
      <c r="Y867" s="33"/>
      <c r="Z867" s="33"/>
    </row>
    <row x14ac:dyDescent="0.25" r="868" customHeight="1" ht="15.75">
      <c r="A868" s="33"/>
      <c r="B868" s="552"/>
      <c r="C868" s="553"/>
      <c r="D868" s="553"/>
      <c r="E868" s="553"/>
      <c r="F868" s="485"/>
      <c r="G868" s="33"/>
      <c r="H868" s="33"/>
      <c r="I868" s="33"/>
      <c r="J868" s="33"/>
      <c r="K868" s="33"/>
      <c r="L868" s="33"/>
      <c r="M868" s="33"/>
      <c r="N868" s="33"/>
      <c r="O868" s="33"/>
      <c r="P868" s="33"/>
      <c r="Q868" s="33"/>
      <c r="R868" s="33"/>
      <c r="S868" s="33"/>
      <c r="T868" s="33"/>
      <c r="U868" s="33"/>
      <c r="V868" s="33"/>
      <c r="W868" s="33"/>
      <c r="X868" s="33"/>
      <c r="Y868" s="33"/>
      <c r="Z868" s="33"/>
    </row>
    <row x14ac:dyDescent="0.25" r="869" customHeight="1" ht="15.75">
      <c r="A869" s="33"/>
      <c r="B869" s="552"/>
      <c r="C869" s="553"/>
      <c r="D869" s="553"/>
      <c r="E869" s="553"/>
      <c r="F869" s="485"/>
      <c r="G869" s="33"/>
      <c r="H869" s="33"/>
      <c r="I869" s="33"/>
      <c r="J869" s="33"/>
      <c r="K869" s="33"/>
      <c r="L869" s="33"/>
      <c r="M869" s="33"/>
      <c r="N869" s="33"/>
      <c r="O869" s="33"/>
      <c r="P869" s="33"/>
      <c r="Q869" s="33"/>
      <c r="R869" s="33"/>
      <c r="S869" s="33"/>
      <c r="T869" s="33"/>
      <c r="U869" s="33"/>
      <c r="V869" s="33"/>
      <c r="W869" s="33"/>
      <c r="X869" s="33"/>
      <c r="Y869" s="33"/>
      <c r="Z869" s="33"/>
    </row>
    <row x14ac:dyDescent="0.25" r="870" customHeight="1" ht="15.75">
      <c r="A870" s="33"/>
      <c r="B870" s="552"/>
      <c r="C870" s="553"/>
      <c r="D870" s="553"/>
      <c r="E870" s="553"/>
      <c r="F870" s="485"/>
      <c r="G870" s="33"/>
      <c r="H870" s="33"/>
      <c r="I870" s="33"/>
      <c r="J870" s="33"/>
      <c r="K870" s="33"/>
      <c r="L870" s="33"/>
      <c r="M870" s="33"/>
      <c r="N870" s="33"/>
      <c r="O870" s="33"/>
      <c r="P870" s="33"/>
      <c r="Q870" s="33"/>
      <c r="R870" s="33"/>
      <c r="S870" s="33"/>
      <c r="T870" s="33"/>
      <c r="U870" s="33"/>
      <c r="V870" s="33"/>
      <c r="W870" s="33"/>
      <c r="X870" s="33"/>
      <c r="Y870" s="33"/>
      <c r="Z870" s="33"/>
    </row>
    <row x14ac:dyDescent="0.25" r="871" customHeight="1" ht="15.75">
      <c r="A871" s="33"/>
      <c r="B871" s="552"/>
      <c r="C871" s="553"/>
      <c r="D871" s="553"/>
      <c r="E871" s="553"/>
      <c r="F871" s="485"/>
      <c r="G871" s="33"/>
      <c r="H871" s="33"/>
      <c r="I871" s="33"/>
      <c r="J871" s="33"/>
      <c r="K871" s="33"/>
      <c r="L871" s="33"/>
      <c r="M871" s="33"/>
      <c r="N871" s="33"/>
      <c r="O871" s="33"/>
      <c r="P871" s="33"/>
      <c r="Q871" s="33"/>
      <c r="R871" s="33"/>
      <c r="S871" s="33"/>
      <c r="T871" s="33"/>
      <c r="U871" s="33"/>
      <c r="V871" s="33"/>
      <c r="W871" s="33"/>
      <c r="X871" s="33"/>
      <c r="Y871" s="33"/>
      <c r="Z871" s="33"/>
    </row>
    <row x14ac:dyDescent="0.25" r="872" customHeight="1" ht="15.75">
      <c r="A872" s="33"/>
      <c r="B872" s="552"/>
      <c r="C872" s="553"/>
      <c r="D872" s="553"/>
      <c r="E872" s="553"/>
      <c r="F872" s="485"/>
      <c r="G872" s="33"/>
      <c r="H872" s="33"/>
      <c r="I872" s="33"/>
      <c r="J872" s="33"/>
      <c r="K872" s="33"/>
      <c r="L872" s="33"/>
      <c r="M872" s="33"/>
      <c r="N872" s="33"/>
      <c r="O872" s="33"/>
      <c r="P872" s="33"/>
      <c r="Q872" s="33"/>
      <c r="R872" s="33"/>
      <c r="S872" s="33"/>
      <c r="T872" s="33"/>
      <c r="U872" s="33"/>
      <c r="V872" s="33"/>
      <c r="W872" s="33"/>
      <c r="X872" s="33"/>
      <c r="Y872" s="33"/>
      <c r="Z872" s="33"/>
    </row>
    <row x14ac:dyDescent="0.25" r="873" customHeight="1" ht="15.75">
      <c r="A873" s="33"/>
      <c r="B873" s="552"/>
      <c r="C873" s="553"/>
      <c r="D873" s="553"/>
      <c r="E873" s="553"/>
      <c r="F873" s="485"/>
      <c r="G873" s="33"/>
      <c r="H873" s="33"/>
      <c r="I873" s="33"/>
      <c r="J873" s="33"/>
      <c r="K873" s="33"/>
      <c r="L873" s="33"/>
      <c r="M873" s="33"/>
      <c r="N873" s="33"/>
      <c r="O873" s="33"/>
      <c r="P873" s="33"/>
      <c r="Q873" s="33"/>
      <c r="R873" s="33"/>
      <c r="S873" s="33"/>
      <c r="T873" s="33"/>
      <c r="U873" s="33"/>
      <c r="V873" s="33"/>
      <c r="W873" s="33"/>
      <c r="X873" s="33"/>
      <c r="Y873" s="33"/>
      <c r="Z873" s="33"/>
    </row>
    <row x14ac:dyDescent="0.25" r="874" customHeight="1" ht="15.75">
      <c r="A874" s="33"/>
      <c r="B874" s="552"/>
      <c r="C874" s="553"/>
      <c r="D874" s="553"/>
      <c r="E874" s="553"/>
      <c r="F874" s="485"/>
      <c r="G874" s="33"/>
      <c r="H874" s="33"/>
      <c r="I874" s="33"/>
      <c r="J874" s="33"/>
      <c r="K874" s="33"/>
      <c r="L874" s="33"/>
      <c r="M874" s="33"/>
      <c r="N874" s="33"/>
      <c r="O874" s="33"/>
      <c r="P874" s="33"/>
      <c r="Q874" s="33"/>
      <c r="R874" s="33"/>
      <c r="S874" s="33"/>
      <c r="T874" s="33"/>
      <c r="U874" s="33"/>
      <c r="V874" s="33"/>
      <c r="W874" s="33"/>
      <c r="X874" s="33"/>
      <c r="Y874" s="33"/>
      <c r="Z874" s="33"/>
    </row>
    <row x14ac:dyDescent="0.25" r="875" customHeight="1" ht="15.75">
      <c r="A875" s="33"/>
      <c r="B875" s="552"/>
      <c r="C875" s="553"/>
      <c r="D875" s="553"/>
      <c r="E875" s="553"/>
      <c r="F875" s="485"/>
      <c r="G875" s="33"/>
      <c r="H875" s="33"/>
      <c r="I875" s="33"/>
      <c r="J875" s="33"/>
      <c r="K875" s="33"/>
      <c r="L875" s="33"/>
      <c r="M875" s="33"/>
      <c r="N875" s="33"/>
      <c r="O875" s="33"/>
      <c r="P875" s="33"/>
      <c r="Q875" s="33"/>
      <c r="R875" s="33"/>
      <c r="S875" s="33"/>
      <c r="T875" s="33"/>
      <c r="U875" s="33"/>
      <c r="V875" s="33"/>
      <c r="W875" s="33"/>
      <c r="X875" s="33"/>
      <c r="Y875" s="33"/>
      <c r="Z875" s="33"/>
    </row>
    <row x14ac:dyDescent="0.25" r="876" customHeight="1" ht="15.75">
      <c r="A876" s="33"/>
      <c r="B876" s="552"/>
      <c r="C876" s="553"/>
      <c r="D876" s="553"/>
      <c r="E876" s="553"/>
      <c r="F876" s="485"/>
      <c r="G876" s="33"/>
      <c r="H876" s="33"/>
      <c r="I876" s="33"/>
      <c r="J876" s="33"/>
      <c r="K876" s="33"/>
      <c r="L876" s="33"/>
      <c r="M876" s="33"/>
      <c r="N876" s="33"/>
      <c r="O876" s="33"/>
      <c r="P876" s="33"/>
      <c r="Q876" s="33"/>
      <c r="R876" s="33"/>
      <c r="S876" s="33"/>
      <c r="T876" s="33"/>
      <c r="U876" s="33"/>
      <c r="V876" s="33"/>
      <c r="W876" s="33"/>
      <c r="X876" s="33"/>
      <c r="Y876" s="33"/>
      <c r="Z876" s="33"/>
    </row>
    <row x14ac:dyDescent="0.25" r="877" customHeight="1" ht="15.75">
      <c r="A877" s="33"/>
      <c r="B877" s="552"/>
      <c r="C877" s="553"/>
      <c r="D877" s="553"/>
      <c r="E877" s="553"/>
      <c r="F877" s="485"/>
      <c r="G877" s="33"/>
      <c r="H877" s="33"/>
      <c r="I877" s="33"/>
      <c r="J877" s="33"/>
      <c r="K877" s="33"/>
      <c r="L877" s="33"/>
      <c r="M877" s="33"/>
      <c r="N877" s="33"/>
      <c r="O877" s="33"/>
      <c r="P877" s="33"/>
      <c r="Q877" s="33"/>
      <c r="R877" s="33"/>
      <c r="S877" s="33"/>
      <c r="T877" s="33"/>
      <c r="U877" s="33"/>
      <c r="V877" s="33"/>
      <c r="W877" s="33"/>
      <c r="X877" s="33"/>
      <c r="Y877" s="33"/>
      <c r="Z877" s="33"/>
    </row>
    <row x14ac:dyDescent="0.25" r="878" customHeight="1" ht="15.75">
      <c r="A878" s="33"/>
      <c r="B878" s="552"/>
      <c r="C878" s="553"/>
      <c r="D878" s="553"/>
      <c r="E878" s="553"/>
      <c r="F878" s="485"/>
      <c r="G878" s="33"/>
      <c r="H878" s="33"/>
      <c r="I878" s="33"/>
      <c r="J878" s="33"/>
      <c r="K878" s="33"/>
      <c r="L878" s="33"/>
      <c r="M878" s="33"/>
      <c r="N878" s="33"/>
      <c r="O878" s="33"/>
      <c r="P878" s="33"/>
      <c r="Q878" s="33"/>
      <c r="R878" s="33"/>
      <c r="S878" s="33"/>
      <c r="T878" s="33"/>
      <c r="U878" s="33"/>
      <c r="V878" s="33"/>
      <c r="W878" s="33"/>
      <c r="X878" s="33"/>
      <c r="Y878" s="33"/>
      <c r="Z878" s="33"/>
    </row>
    <row x14ac:dyDescent="0.25" r="879" customHeight="1" ht="15.75">
      <c r="A879" s="33"/>
      <c r="B879" s="552"/>
      <c r="C879" s="553"/>
      <c r="D879" s="553"/>
      <c r="E879" s="553"/>
      <c r="F879" s="485"/>
      <c r="G879" s="33"/>
      <c r="H879" s="33"/>
      <c r="I879" s="33"/>
      <c r="J879" s="33"/>
      <c r="K879" s="33"/>
      <c r="L879" s="33"/>
      <c r="M879" s="33"/>
      <c r="N879" s="33"/>
      <c r="O879" s="33"/>
      <c r="P879" s="33"/>
      <c r="Q879" s="33"/>
      <c r="R879" s="33"/>
      <c r="S879" s="33"/>
      <c r="T879" s="33"/>
      <c r="U879" s="33"/>
      <c r="V879" s="33"/>
      <c r="W879" s="33"/>
      <c r="X879" s="33"/>
      <c r="Y879" s="33"/>
      <c r="Z879" s="33"/>
    </row>
    <row x14ac:dyDescent="0.25" r="880" customHeight="1" ht="15.75">
      <c r="A880" s="33"/>
      <c r="B880" s="552"/>
      <c r="C880" s="553"/>
      <c r="D880" s="553"/>
      <c r="E880" s="553"/>
      <c r="F880" s="485"/>
      <c r="G880" s="33"/>
      <c r="H880" s="33"/>
      <c r="I880" s="33"/>
      <c r="J880" s="33"/>
      <c r="K880" s="33"/>
      <c r="L880" s="33"/>
      <c r="M880" s="33"/>
      <c r="N880" s="33"/>
      <c r="O880" s="33"/>
      <c r="P880" s="33"/>
      <c r="Q880" s="33"/>
      <c r="R880" s="33"/>
      <c r="S880" s="33"/>
      <c r="T880" s="33"/>
      <c r="U880" s="33"/>
      <c r="V880" s="33"/>
      <c r="W880" s="33"/>
      <c r="X880" s="33"/>
      <c r="Y880" s="33"/>
      <c r="Z880" s="33"/>
    </row>
    <row x14ac:dyDescent="0.25" r="881" customHeight="1" ht="15.75">
      <c r="A881" s="33"/>
      <c r="B881" s="552"/>
      <c r="C881" s="553"/>
      <c r="D881" s="553"/>
      <c r="E881" s="553"/>
      <c r="F881" s="485"/>
      <c r="G881" s="33"/>
      <c r="H881" s="33"/>
      <c r="I881" s="33"/>
      <c r="J881" s="33"/>
      <c r="K881" s="33"/>
      <c r="L881" s="33"/>
      <c r="M881" s="33"/>
      <c r="N881" s="33"/>
      <c r="O881" s="33"/>
      <c r="P881" s="33"/>
      <c r="Q881" s="33"/>
      <c r="R881" s="33"/>
      <c r="S881" s="33"/>
      <c r="T881" s="33"/>
      <c r="U881" s="33"/>
      <c r="V881" s="33"/>
      <c r="W881" s="33"/>
      <c r="X881" s="33"/>
      <c r="Y881" s="33"/>
      <c r="Z881" s="33"/>
    </row>
    <row x14ac:dyDescent="0.25" r="882" customHeight="1" ht="15.75">
      <c r="A882" s="33"/>
      <c r="B882" s="552"/>
      <c r="C882" s="553"/>
      <c r="D882" s="553"/>
      <c r="E882" s="553"/>
      <c r="F882" s="485"/>
      <c r="G882" s="33"/>
      <c r="H882" s="33"/>
      <c r="I882" s="33"/>
      <c r="J882" s="33"/>
      <c r="K882" s="33"/>
      <c r="L882" s="33"/>
      <c r="M882" s="33"/>
      <c r="N882" s="33"/>
      <c r="O882" s="33"/>
      <c r="P882" s="33"/>
      <c r="Q882" s="33"/>
      <c r="R882" s="33"/>
      <c r="S882" s="33"/>
      <c r="T882" s="33"/>
      <c r="U882" s="33"/>
      <c r="V882" s="33"/>
      <c r="W882" s="33"/>
      <c r="X882" s="33"/>
      <c r="Y882" s="33"/>
      <c r="Z882" s="33"/>
    </row>
    <row x14ac:dyDescent="0.25" r="883" customHeight="1" ht="15.75">
      <c r="A883" s="33"/>
      <c r="B883" s="552"/>
      <c r="C883" s="553"/>
      <c r="D883" s="553"/>
      <c r="E883" s="553"/>
      <c r="F883" s="485"/>
      <c r="G883" s="33"/>
      <c r="H883" s="33"/>
      <c r="I883" s="33"/>
      <c r="J883" s="33"/>
      <c r="K883" s="33"/>
      <c r="L883" s="33"/>
      <c r="M883" s="33"/>
      <c r="N883" s="33"/>
      <c r="O883" s="33"/>
      <c r="P883" s="33"/>
      <c r="Q883" s="33"/>
      <c r="R883" s="33"/>
      <c r="S883" s="33"/>
      <c r="T883" s="33"/>
      <c r="U883" s="33"/>
      <c r="V883" s="33"/>
      <c r="W883" s="33"/>
      <c r="X883" s="33"/>
      <c r="Y883" s="33"/>
      <c r="Z883" s="33"/>
    </row>
    <row x14ac:dyDescent="0.25" r="884" customHeight="1" ht="15.75">
      <c r="A884" s="33"/>
      <c r="B884" s="552"/>
      <c r="C884" s="553"/>
      <c r="D884" s="553"/>
      <c r="E884" s="553"/>
      <c r="F884" s="485"/>
      <c r="G884" s="33"/>
      <c r="H884" s="33"/>
      <c r="I884" s="33"/>
      <c r="J884" s="33"/>
      <c r="K884" s="33"/>
      <c r="L884" s="33"/>
      <c r="M884" s="33"/>
      <c r="N884" s="33"/>
      <c r="O884" s="33"/>
      <c r="P884" s="33"/>
      <c r="Q884" s="33"/>
      <c r="R884" s="33"/>
      <c r="S884" s="33"/>
      <c r="T884" s="33"/>
      <c r="U884" s="33"/>
      <c r="V884" s="33"/>
      <c r="W884" s="33"/>
      <c r="X884" s="33"/>
      <c r="Y884" s="33"/>
      <c r="Z884" s="33"/>
    </row>
    <row x14ac:dyDescent="0.25" r="885" customHeight="1" ht="15.75">
      <c r="A885" s="33"/>
      <c r="B885" s="552"/>
      <c r="C885" s="553"/>
      <c r="D885" s="553"/>
      <c r="E885" s="553"/>
      <c r="F885" s="485"/>
      <c r="G885" s="33"/>
      <c r="H885" s="33"/>
      <c r="I885" s="33"/>
      <c r="J885" s="33"/>
      <c r="K885" s="33"/>
      <c r="L885" s="33"/>
      <c r="M885" s="33"/>
      <c r="N885" s="33"/>
      <c r="O885" s="33"/>
      <c r="P885" s="33"/>
      <c r="Q885" s="33"/>
      <c r="R885" s="33"/>
      <c r="S885" s="33"/>
      <c r="T885" s="33"/>
      <c r="U885" s="33"/>
      <c r="V885" s="33"/>
      <c r="W885" s="33"/>
      <c r="X885" s="33"/>
      <c r="Y885" s="33"/>
      <c r="Z885" s="33"/>
    </row>
    <row x14ac:dyDescent="0.25" r="886" customHeight="1" ht="15.75">
      <c r="A886" s="33"/>
      <c r="B886" s="552"/>
      <c r="C886" s="553"/>
      <c r="D886" s="553"/>
      <c r="E886" s="553"/>
      <c r="F886" s="485"/>
      <c r="G886" s="33"/>
      <c r="H886" s="33"/>
      <c r="I886" s="33"/>
      <c r="J886" s="33"/>
      <c r="K886" s="33"/>
      <c r="L886" s="33"/>
      <c r="M886" s="33"/>
      <c r="N886" s="33"/>
      <c r="O886" s="33"/>
      <c r="P886" s="33"/>
      <c r="Q886" s="33"/>
      <c r="R886" s="33"/>
      <c r="S886" s="33"/>
      <c r="T886" s="33"/>
      <c r="U886" s="33"/>
      <c r="V886" s="33"/>
      <c r="W886" s="33"/>
      <c r="X886" s="33"/>
      <c r="Y886" s="33"/>
      <c r="Z886" s="33"/>
    </row>
    <row x14ac:dyDescent="0.25" r="887" customHeight="1" ht="15.75">
      <c r="A887" s="33"/>
      <c r="B887" s="552"/>
      <c r="C887" s="553"/>
      <c r="D887" s="553"/>
      <c r="E887" s="553"/>
      <c r="F887" s="485"/>
      <c r="G887" s="33"/>
      <c r="H887" s="33"/>
      <c r="I887" s="33"/>
      <c r="J887" s="33"/>
      <c r="K887" s="33"/>
      <c r="L887" s="33"/>
      <c r="M887" s="33"/>
      <c r="N887" s="33"/>
      <c r="O887" s="33"/>
      <c r="P887" s="33"/>
      <c r="Q887" s="33"/>
      <c r="R887" s="33"/>
      <c r="S887" s="33"/>
      <c r="T887" s="33"/>
      <c r="U887" s="33"/>
      <c r="V887" s="33"/>
      <c r="W887" s="33"/>
      <c r="X887" s="33"/>
      <c r="Y887" s="33"/>
      <c r="Z887" s="33"/>
    </row>
    <row x14ac:dyDescent="0.25" r="888" customHeight="1" ht="15.75">
      <c r="A888" s="33"/>
      <c r="B888" s="552"/>
      <c r="C888" s="553"/>
      <c r="D888" s="553"/>
      <c r="E888" s="553"/>
      <c r="F888" s="485"/>
      <c r="G888" s="33"/>
      <c r="H888" s="33"/>
      <c r="I888" s="33"/>
      <c r="J888" s="33"/>
      <c r="K888" s="33"/>
      <c r="L888" s="33"/>
      <c r="M888" s="33"/>
      <c r="N888" s="33"/>
      <c r="O888" s="33"/>
      <c r="P888" s="33"/>
      <c r="Q888" s="33"/>
      <c r="R888" s="33"/>
      <c r="S888" s="33"/>
      <c r="T888" s="33"/>
      <c r="U888" s="33"/>
      <c r="V888" s="33"/>
      <c r="W888" s="33"/>
      <c r="X888" s="33"/>
      <c r="Y888" s="33"/>
      <c r="Z888" s="33"/>
    </row>
    <row x14ac:dyDescent="0.25" r="889" customHeight="1" ht="15.75">
      <c r="A889" s="33"/>
      <c r="B889" s="552"/>
      <c r="C889" s="553"/>
      <c r="D889" s="553"/>
      <c r="E889" s="553"/>
      <c r="F889" s="485"/>
      <c r="G889" s="33"/>
      <c r="H889" s="33"/>
      <c r="I889" s="33"/>
      <c r="J889" s="33"/>
      <c r="K889" s="33"/>
      <c r="L889" s="33"/>
      <c r="M889" s="33"/>
      <c r="N889" s="33"/>
      <c r="O889" s="33"/>
      <c r="P889" s="33"/>
      <c r="Q889" s="33"/>
      <c r="R889" s="33"/>
      <c r="S889" s="33"/>
      <c r="T889" s="33"/>
      <c r="U889" s="33"/>
      <c r="V889" s="33"/>
      <c r="W889" s="33"/>
      <c r="X889" s="33"/>
      <c r="Y889" s="33"/>
      <c r="Z889" s="33"/>
    </row>
    <row x14ac:dyDescent="0.25" r="890" customHeight="1" ht="15.75">
      <c r="A890" s="33"/>
      <c r="B890" s="552"/>
      <c r="C890" s="553"/>
      <c r="D890" s="553"/>
      <c r="E890" s="553"/>
      <c r="F890" s="485"/>
      <c r="G890" s="33"/>
      <c r="H890" s="33"/>
      <c r="I890" s="33"/>
      <c r="J890" s="33"/>
      <c r="K890" s="33"/>
      <c r="L890" s="33"/>
      <c r="M890" s="33"/>
      <c r="N890" s="33"/>
      <c r="O890" s="33"/>
      <c r="P890" s="33"/>
      <c r="Q890" s="33"/>
      <c r="R890" s="33"/>
      <c r="S890" s="33"/>
      <c r="T890" s="33"/>
      <c r="U890" s="33"/>
      <c r="V890" s="33"/>
      <c r="W890" s="33"/>
      <c r="X890" s="33"/>
      <c r="Y890" s="33"/>
      <c r="Z890" s="33"/>
    </row>
    <row x14ac:dyDescent="0.25" r="891" customHeight="1" ht="15.75">
      <c r="A891" s="33"/>
      <c r="B891" s="552"/>
      <c r="C891" s="553"/>
      <c r="D891" s="553"/>
      <c r="E891" s="553"/>
      <c r="F891" s="485"/>
      <c r="G891" s="33"/>
      <c r="H891" s="33"/>
      <c r="I891" s="33"/>
      <c r="J891" s="33"/>
      <c r="K891" s="33"/>
      <c r="L891" s="33"/>
      <c r="M891" s="33"/>
      <c r="N891" s="33"/>
      <c r="O891" s="33"/>
      <c r="P891" s="33"/>
      <c r="Q891" s="33"/>
      <c r="R891" s="33"/>
      <c r="S891" s="33"/>
      <c r="T891" s="33"/>
      <c r="U891" s="33"/>
      <c r="V891" s="33"/>
      <c r="W891" s="33"/>
      <c r="X891" s="33"/>
      <c r="Y891" s="33"/>
      <c r="Z891" s="33"/>
    </row>
    <row x14ac:dyDescent="0.25" r="892" customHeight="1" ht="15.75">
      <c r="A892" s="33"/>
      <c r="B892" s="552"/>
      <c r="C892" s="553"/>
      <c r="D892" s="553"/>
      <c r="E892" s="553"/>
      <c r="F892" s="485"/>
      <c r="G892" s="33"/>
      <c r="H892" s="33"/>
      <c r="I892" s="33"/>
      <c r="J892" s="33"/>
      <c r="K892" s="33"/>
      <c r="L892" s="33"/>
      <c r="M892" s="33"/>
      <c r="N892" s="33"/>
      <c r="O892" s="33"/>
      <c r="P892" s="33"/>
      <c r="Q892" s="33"/>
      <c r="R892" s="33"/>
      <c r="S892" s="33"/>
      <c r="T892" s="33"/>
      <c r="U892" s="33"/>
      <c r="V892" s="33"/>
      <c r="W892" s="33"/>
      <c r="X892" s="33"/>
      <c r="Y892" s="33"/>
      <c r="Z892" s="33"/>
    </row>
    <row x14ac:dyDescent="0.25" r="893" customHeight="1" ht="15.75">
      <c r="A893" s="33"/>
      <c r="B893" s="552"/>
      <c r="C893" s="553"/>
      <c r="D893" s="553"/>
      <c r="E893" s="553"/>
      <c r="F893" s="485"/>
      <c r="G893" s="33"/>
      <c r="H893" s="33"/>
      <c r="I893" s="33"/>
      <c r="J893" s="33"/>
      <c r="K893" s="33"/>
      <c r="L893" s="33"/>
      <c r="M893" s="33"/>
      <c r="N893" s="33"/>
      <c r="O893" s="33"/>
      <c r="P893" s="33"/>
      <c r="Q893" s="33"/>
      <c r="R893" s="33"/>
      <c r="S893" s="33"/>
      <c r="T893" s="33"/>
      <c r="U893" s="33"/>
      <c r="V893" s="33"/>
      <c r="W893" s="33"/>
      <c r="X893" s="33"/>
      <c r="Y893" s="33"/>
      <c r="Z893" s="33"/>
    </row>
    <row x14ac:dyDescent="0.25" r="894" customHeight="1" ht="15.75">
      <c r="A894" s="33"/>
      <c r="B894" s="552"/>
      <c r="C894" s="553"/>
      <c r="D894" s="553"/>
      <c r="E894" s="553"/>
      <c r="F894" s="485"/>
      <c r="G894" s="33"/>
      <c r="H894" s="33"/>
      <c r="I894" s="33"/>
      <c r="J894" s="33"/>
      <c r="K894" s="33"/>
      <c r="L894" s="33"/>
      <c r="M894" s="33"/>
      <c r="N894" s="33"/>
      <c r="O894" s="33"/>
      <c r="P894" s="33"/>
      <c r="Q894" s="33"/>
      <c r="R894" s="33"/>
      <c r="S894" s="33"/>
      <c r="T894" s="33"/>
      <c r="U894" s="33"/>
      <c r="V894" s="33"/>
      <c r="W894" s="33"/>
      <c r="X894" s="33"/>
      <c r="Y894" s="33"/>
      <c r="Z894" s="33"/>
    </row>
    <row x14ac:dyDescent="0.25" r="895" customHeight="1" ht="15.75">
      <c r="A895" s="33"/>
      <c r="B895" s="552"/>
      <c r="C895" s="553"/>
      <c r="D895" s="553"/>
      <c r="E895" s="553"/>
      <c r="F895" s="485"/>
      <c r="G895" s="33"/>
      <c r="H895" s="33"/>
      <c r="I895" s="33"/>
      <c r="J895" s="33"/>
      <c r="K895" s="33"/>
      <c r="L895" s="33"/>
      <c r="M895" s="33"/>
      <c r="N895" s="33"/>
      <c r="O895" s="33"/>
      <c r="P895" s="33"/>
      <c r="Q895" s="33"/>
      <c r="R895" s="33"/>
      <c r="S895" s="33"/>
      <c r="T895" s="33"/>
      <c r="U895" s="33"/>
      <c r="V895" s="33"/>
      <c r="W895" s="33"/>
      <c r="X895" s="33"/>
      <c r="Y895" s="33"/>
      <c r="Z895" s="33"/>
    </row>
    <row x14ac:dyDescent="0.25" r="896" customHeight="1" ht="15.75">
      <c r="A896" s="33"/>
      <c r="B896" s="552"/>
      <c r="C896" s="553"/>
      <c r="D896" s="553"/>
      <c r="E896" s="553"/>
      <c r="F896" s="485"/>
      <c r="G896" s="33"/>
      <c r="H896" s="33"/>
      <c r="I896" s="33"/>
      <c r="J896" s="33"/>
      <c r="K896" s="33"/>
      <c r="L896" s="33"/>
      <c r="M896" s="33"/>
      <c r="N896" s="33"/>
      <c r="O896" s="33"/>
      <c r="P896" s="33"/>
      <c r="Q896" s="33"/>
      <c r="R896" s="33"/>
      <c r="S896" s="33"/>
      <c r="T896" s="33"/>
      <c r="U896" s="33"/>
      <c r="V896" s="33"/>
      <c r="W896" s="33"/>
      <c r="X896" s="33"/>
      <c r="Y896" s="33"/>
      <c r="Z896" s="33"/>
    </row>
    <row x14ac:dyDescent="0.25" r="897" customHeight="1" ht="15.75">
      <c r="A897" s="33"/>
      <c r="B897" s="552"/>
      <c r="C897" s="553"/>
      <c r="D897" s="553"/>
      <c r="E897" s="553"/>
      <c r="F897" s="485"/>
      <c r="G897" s="33"/>
      <c r="H897" s="33"/>
      <c r="I897" s="33"/>
      <c r="J897" s="33"/>
      <c r="K897" s="33"/>
      <c r="L897" s="33"/>
      <c r="M897" s="33"/>
      <c r="N897" s="33"/>
      <c r="O897" s="33"/>
      <c r="P897" s="33"/>
      <c r="Q897" s="33"/>
      <c r="R897" s="33"/>
      <c r="S897" s="33"/>
      <c r="T897" s="33"/>
      <c r="U897" s="33"/>
      <c r="V897" s="33"/>
      <c r="W897" s="33"/>
      <c r="X897" s="33"/>
      <c r="Y897" s="33"/>
      <c r="Z897" s="33"/>
    </row>
    <row x14ac:dyDescent="0.25" r="898" customHeight="1" ht="15.75">
      <c r="A898" s="33"/>
      <c r="B898" s="552"/>
      <c r="C898" s="553"/>
      <c r="D898" s="553"/>
      <c r="E898" s="553"/>
      <c r="F898" s="485"/>
      <c r="G898" s="33"/>
      <c r="H898" s="33"/>
      <c r="I898" s="33"/>
      <c r="J898" s="33"/>
      <c r="K898" s="33"/>
      <c r="L898" s="33"/>
      <c r="M898" s="33"/>
      <c r="N898" s="33"/>
      <c r="O898" s="33"/>
      <c r="P898" s="33"/>
      <c r="Q898" s="33"/>
      <c r="R898" s="33"/>
      <c r="S898" s="33"/>
      <c r="T898" s="33"/>
      <c r="U898" s="33"/>
      <c r="V898" s="33"/>
      <c r="W898" s="33"/>
      <c r="X898" s="33"/>
      <c r="Y898" s="33"/>
      <c r="Z898" s="33"/>
    </row>
    <row x14ac:dyDescent="0.25" r="899" customHeight="1" ht="15.75">
      <c r="A899" s="33"/>
      <c r="B899" s="552"/>
      <c r="C899" s="553"/>
      <c r="D899" s="553"/>
      <c r="E899" s="553"/>
      <c r="F899" s="485"/>
      <c r="G899" s="33"/>
      <c r="H899" s="33"/>
      <c r="I899" s="33"/>
      <c r="J899" s="33"/>
      <c r="K899" s="33"/>
      <c r="L899" s="33"/>
      <c r="M899" s="33"/>
      <c r="N899" s="33"/>
      <c r="O899" s="33"/>
      <c r="P899" s="33"/>
      <c r="Q899" s="33"/>
      <c r="R899" s="33"/>
      <c r="S899" s="33"/>
      <c r="T899" s="33"/>
      <c r="U899" s="33"/>
      <c r="V899" s="33"/>
      <c r="W899" s="33"/>
      <c r="X899" s="33"/>
      <c r="Y899" s="33"/>
      <c r="Z899" s="33"/>
    </row>
    <row x14ac:dyDescent="0.25" r="900" customHeight="1" ht="15.75">
      <c r="A900" s="33"/>
      <c r="B900" s="552"/>
      <c r="C900" s="553"/>
      <c r="D900" s="553"/>
      <c r="E900" s="553"/>
      <c r="F900" s="485"/>
      <c r="G900" s="33"/>
      <c r="H900" s="33"/>
      <c r="I900" s="33"/>
      <c r="J900" s="33"/>
      <c r="K900" s="33"/>
      <c r="L900" s="33"/>
      <c r="M900" s="33"/>
      <c r="N900" s="33"/>
      <c r="O900" s="33"/>
      <c r="P900" s="33"/>
      <c r="Q900" s="33"/>
      <c r="R900" s="33"/>
      <c r="S900" s="33"/>
      <c r="T900" s="33"/>
      <c r="U900" s="33"/>
      <c r="V900" s="33"/>
      <c r="W900" s="33"/>
      <c r="X900" s="33"/>
      <c r="Y900" s="33"/>
      <c r="Z900" s="33"/>
    </row>
    <row x14ac:dyDescent="0.25" r="901" customHeight="1" ht="15.75">
      <c r="A901" s="33"/>
      <c r="B901" s="552"/>
      <c r="C901" s="553"/>
      <c r="D901" s="553"/>
      <c r="E901" s="553"/>
      <c r="F901" s="485"/>
      <c r="G901" s="33"/>
      <c r="H901" s="33"/>
      <c r="I901" s="33"/>
      <c r="J901" s="33"/>
      <c r="K901" s="33"/>
      <c r="L901" s="33"/>
      <c r="M901" s="33"/>
      <c r="N901" s="33"/>
      <c r="O901" s="33"/>
      <c r="P901" s="33"/>
      <c r="Q901" s="33"/>
      <c r="R901" s="33"/>
      <c r="S901" s="33"/>
      <c r="T901" s="33"/>
      <c r="U901" s="33"/>
      <c r="V901" s="33"/>
      <c r="W901" s="33"/>
      <c r="X901" s="33"/>
      <c r="Y901" s="33"/>
      <c r="Z901" s="33"/>
    </row>
    <row x14ac:dyDescent="0.25" r="902" customHeight="1" ht="15.75">
      <c r="A902" s="33"/>
      <c r="B902" s="552"/>
      <c r="C902" s="553"/>
      <c r="D902" s="553"/>
      <c r="E902" s="553"/>
      <c r="F902" s="485"/>
      <c r="G902" s="33"/>
      <c r="H902" s="33"/>
      <c r="I902" s="33"/>
      <c r="J902" s="33"/>
      <c r="K902" s="33"/>
      <c r="L902" s="33"/>
      <c r="M902" s="33"/>
      <c r="N902" s="33"/>
      <c r="O902" s="33"/>
      <c r="P902" s="33"/>
      <c r="Q902" s="33"/>
      <c r="R902" s="33"/>
      <c r="S902" s="33"/>
      <c r="T902" s="33"/>
      <c r="U902" s="33"/>
      <c r="V902" s="33"/>
      <c r="W902" s="33"/>
      <c r="X902" s="33"/>
      <c r="Y902" s="33"/>
      <c r="Z902" s="33"/>
    </row>
    <row x14ac:dyDescent="0.25" r="903" customHeight="1" ht="15.75">
      <c r="A903" s="33"/>
      <c r="B903" s="552"/>
      <c r="C903" s="553"/>
      <c r="D903" s="553"/>
      <c r="E903" s="553"/>
      <c r="F903" s="485"/>
      <c r="G903" s="33"/>
      <c r="H903" s="33"/>
      <c r="I903" s="33"/>
      <c r="J903" s="33"/>
      <c r="K903" s="33"/>
      <c r="L903" s="33"/>
      <c r="M903" s="33"/>
      <c r="N903" s="33"/>
      <c r="O903" s="33"/>
      <c r="P903" s="33"/>
      <c r="Q903" s="33"/>
      <c r="R903" s="33"/>
      <c r="S903" s="33"/>
      <c r="T903" s="33"/>
      <c r="U903" s="33"/>
      <c r="V903" s="33"/>
      <c r="W903" s="33"/>
      <c r="X903" s="33"/>
      <c r="Y903" s="33"/>
      <c r="Z903" s="33"/>
    </row>
    <row x14ac:dyDescent="0.25" r="904" customHeight="1" ht="15.75">
      <c r="A904" s="33"/>
      <c r="B904" s="552"/>
      <c r="C904" s="553"/>
      <c r="D904" s="553"/>
      <c r="E904" s="553"/>
      <c r="F904" s="485"/>
      <c r="G904" s="33"/>
      <c r="H904" s="33"/>
      <c r="I904" s="33"/>
      <c r="J904" s="33"/>
      <c r="K904" s="33"/>
      <c r="L904" s="33"/>
      <c r="M904" s="33"/>
      <c r="N904" s="33"/>
      <c r="O904" s="33"/>
      <c r="P904" s="33"/>
      <c r="Q904" s="33"/>
      <c r="R904" s="33"/>
      <c r="S904" s="33"/>
      <c r="T904" s="33"/>
      <c r="U904" s="33"/>
      <c r="V904" s="33"/>
      <c r="W904" s="33"/>
      <c r="X904" s="33"/>
      <c r="Y904" s="33"/>
      <c r="Z904" s="33"/>
    </row>
    <row x14ac:dyDescent="0.25" r="905" customHeight="1" ht="15.75">
      <c r="A905" s="33"/>
      <c r="B905" s="552"/>
      <c r="C905" s="553"/>
      <c r="D905" s="553"/>
      <c r="E905" s="553"/>
      <c r="F905" s="485"/>
      <c r="G905" s="33"/>
      <c r="H905" s="33"/>
      <c r="I905" s="33"/>
      <c r="J905" s="33"/>
      <c r="K905" s="33"/>
      <c r="L905" s="33"/>
      <c r="M905" s="33"/>
      <c r="N905" s="33"/>
      <c r="O905" s="33"/>
      <c r="P905" s="33"/>
      <c r="Q905" s="33"/>
      <c r="R905" s="33"/>
      <c r="S905" s="33"/>
      <c r="T905" s="33"/>
      <c r="U905" s="33"/>
      <c r="V905" s="33"/>
      <c r="W905" s="33"/>
      <c r="X905" s="33"/>
      <c r="Y905" s="33"/>
      <c r="Z905" s="33"/>
    </row>
    <row x14ac:dyDescent="0.25" r="906" customHeight="1" ht="15.75">
      <c r="A906" s="33"/>
      <c r="B906" s="552"/>
      <c r="C906" s="553"/>
      <c r="D906" s="553"/>
      <c r="E906" s="553"/>
      <c r="F906" s="485"/>
      <c r="G906" s="33"/>
      <c r="H906" s="33"/>
      <c r="I906" s="33"/>
      <c r="J906" s="33"/>
      <c r="K906" s="33"/>
      <c r="L906" s="33"/>
      <c r="M906" s="33"/>
      <c r="N906" s="33"/>
      <c r="O906" s="33"/>
      <c r="P906" s="33"/>
      <c r="Q906" s="33"/>
      <c r="R906" s="33"/>
      <c r="S906" s="33"/>
      <c r="T906" s="33"/>
      <c r="U906" s="33"/>
      <c r="V906" s="33"/>
      <c r="W906" s="33"/>
      <c r="X906" s="33"/>
      <c r="Y906" s="33"/>
      <c r="Z906" s="33"/>
    </row>
    <row x14ac:dyDescent="0.25" r="907" customHeight="1" ht="15.75">
      <c r="A907" s="33"/>
      <c r="B907" s="552"/>
      <c r="C907" s="553"/>
      <c r="D907" s="553"/>
      <c r="E907" s="553"/>
      <c r="F907" s="485"/>
      <c r="G907" s="33"/>
      <c r="H907" s="33"/>
      <c r="I907" s="33"/>
      <c r="J907" s="33"/>
      <c r="K907" s="33"/>
      <c r="L907" s="33"/>
      <c r="M907" s="33"/>
      <c r="N907" s="33"/>
      <c r="O907" s="33"/>
      <c r="P907" s="33"/>
      <c r="Q907" s="33"/>
      <c r="R907" s="33"/>
      <c r="S907" s="33"/>
      <c r="T907" s="33"/>
      <c r="U907" s="33"/>
      <c r="V907" s="33"/>
      <c r="W907" s="33"/>
      <c r="X907" s="33"/>
      <c r="Y907" s="33"/>
      <c r="Z907" s="33"/>
    </row>
    <row x14ac:dyDescent="0.25" r="908" customHeight="1" ht="15.75">
      <c r="A908" s="33"/>
      <c r="B908" s="552"/>
      <c r="C908" s="553"/>
      <c r="D908" s="553"/>
      <c r="E908" s="553"/>
      <c r="F908" s="485"/>
      <c r="G908" s="33"/>
      <c r="H908" s="33"/>
      <c r="I908" s="33"/>
      <c r="J908" s="33"/>
      <c r="K908" s="33"/>
      <c r="L908" s="33"/>
      <c r="M908" s="33"/>
      <c r="N908" s="33"/>
      <c r="O908" s="33"/>
      <c r="P908" s="33"/>
      <c r="Q908" s="33"/>
      <c r="R908" s="33"/>
      <c r="S908" s="33"/>
      <c r="T908" s="33"/>
      <c r="U908" s="33"/>
      <c r="V908" s="33"/>
      <c r="W908" s="33"/>
      <c r="X908" s="33"/>
      <c r="Y908" s="33"/>
      <c r="Z908" s="33"/>
    </row>
    <row x14ac:dyDescent="0.25" r="909" customHeight="1" ht="15.75">
      <c r="A909" s="33"/>
      <c r="B909" s="552"/>
      <c r="C909" s="553"/>
      <c r="D909" s="553"/>
      <c r="E909" s="553"/>
      <c r="F909" s="485"/>
      <c r="G909" s="33"/>
      <c r="H909" s="33"/>
      <c r="I909" s="33"/>
      <c r="J909" s="33"/>
      <c r="K909" s="33"/>
      <c r="L909" s="33"/>
      <c r="M909" s="33"/>
      <c r="N909" s="33"/>
      <c r="O909" s="33"/>
      <c r="P909" s="33"/>
      <c r="Q909" s="33"/>
      <c r="R909" s="33"/>
      <c r="S909" s="33"/>
      <c r="T909" s="33"/>
      <c r="U909" s="33"/>
      <c r="V909" s="33"/>
      <c r="W909" s="33"/>
      <c r="X909" s="33"/>
      <c r="Y909" s="33"/>
      <c r="Z909" s="33"/>
    </row>
    <row x14ac:dyDescent="0.25" r="910" customHeight="1" ht="15.75">
      <c r="A910" s="33"/>
      <c r="B910" s="552"/>
      <c r="C910" s="553"/>
      <c r="D910" s="553"/>
      <c r="E910" s="553"/>
      <c r="F910" s="485"/>
      <c r="G910" s="33"/>
      <c r="H910" s="33"/>
      <c r="I910" s="33"/>
      <c r="J910" s="33"/>
      <c r="K910" s="33"/>
      <c r="L910" s="33"/>
      <c r="M910" s="33"/>
      <c r="N910" s="33"/>
      <c r="O910" s="33"/>
      <c r="P910" s="33"/>
      <c r="Q910" s="33"/>
      <c r="R910" s="33"/>
      <c r="S910" s="33"/>
      <c r="T910" s="33"/>
      <c r="U910" s="33"/>
      <c r="V910" s="33"/>
      <c r="W910" s="33"/>
      <c r="X910" s="33"/>
      <c r="Y910" s="33"/>
      <c r="Z910" s="33"/>
    </row>
    <row x14ac:dyDescent="0.25" r="911" customHeight="1" ht="15.75">
      <c r="A911" s="33"/>
      <c r="B911" s="552"/>
      <c r="C911" s="553"/>
      <c r="D911" s="553"/>
      <c r="E911" s="553"/>
      <c r="F911" s="485"/>
      <c r="G911" s="33"/>
      <c r="H911" s="33"/>
      <c r="I911" s="33"/>
      <c r="J911" s="33"/>
      <c r="K911" s="33"/>
      <c r="L911" s="33"/>
      <c r="M911" s="33"/>
      <c r="N911" s="33"/>
      <c r="O911" s="33"/>
      <c r="P911" s="33"/>
      <c r="Q911" s="33"/>
      <c r="R911" s="33"/>
      <c r="S911" s="33"/>
      <c r="T911" s="33"/>
      <c r="U911" s="33"/>
      <c r="V911" s="33"/>
      <c r="W911" s="33"/>
      <c r="X911" s="33"/>
      <c r="Y911" s="33"/>
      <c r="Z911" s="33"/>
    </row>
    <row x14ac:dyDescent="0.25" r="912" customHeight="1" ht="15.75">
      <c r="A912" s="33"/>
      <c r="B912" s="552"/>
      <c r="C912" s="553"/>
      <c r="D912" s="553"/>
      <c r="E912" s="553"/>
      <c r="F912" s="485"/>
      <c r="G912" s="33"/>
      <c r="H912" s="33"/>
      <c r="I912" s="33"/>
      <c r="J912" s="33"/>
      <c r="K912" s="33"/>
      <c r="L912" s="33"/>
      <c r="M912" s="33"/>
      <c r="N912" s="33"/>
      <c r="O912" s="33"/>
      <c r="P912" s="33"/>
      <c r="Q912" s="33"/>
      <c r="R912" s="33"/>
      <c r="S912" s="33"/>
      <c r="T912" s="33"/>
      <c r="U912" s="33"/>
      <c r="V912" s="33"/>
      <c r="W912" s="33"/>
      <c r="X912" s="33"/>
      <c r="Y912" s="33"/>
      <c r="Z912" s="33"/>
    </row>
    <row x14ac:dyDescent="0.25" r="913" customHeight="1" ht="15.75">
      <c r="A913" s="33"/>
      <c r="B913" s="552"/>
      <c r="C913" s="553"/>
      <c r="D913" s="553"/>
      <c r="E913" s="553"/>
      <c r="F913" s="485"/>
      <c r="G913" s="33"/>
      <c r="H913" s="33"/>
      <c r="I913" s="33"/>
      <c r="J913" s="33"/>
      <c r="K913" s="33"/>
      <c r="L913" s="33"/>
      <c r="M913" s="33"/>
      <c r="N913" s="33"/>
      <c r="O913" s="33"/>
      <c r="P913" s="33"/>
      <c r="Q913" s="33"/>
      <c r="R913" s="33"/>
      <c r="S913" s="33"/>
      <c r="T913" s="33"/>
      <c r="U913" s="33"/>
      <c r="V913" s="33"/>
      <c r="W913" s="33"/>
      <c r="X913" s="33"/>
      <c r="Y913" s="33"/>
      <c r="Z913" s="33"/>
    </row>
    <row x14ac:dyDescent="0.25" r="914" customHeight="1" ht="15.75">
      <c r="A914" s="33"/>
      <c r="B914" s="552"/>
      <c r="C914" s="553"/>
      <c r="D914" s="553"/>
      <c r="E914" s="553"/>
      <c r="F914" s="485"/>
      <c r="G914" s="33"/>
      <c r="H914" s="33"/>
      <c r="I914" s="33"/>
      <c r="J914" s="33"/>
      <c r="K914" s="33"/>
      <c r="L914" s="33"/>
      <c r="M914" s="33"/>
      <c r="N914" s="33"/>
      <c r="O914" s="33"/>
      <c r="P914" s="33"/>
      <c r="Q914" s="33"/>
      <c r="R914" s="33"/>
      <c r="S914" s="33"/>
      <c r="T914" s="33"/>
      <c r="U914" s="33"/>
      <c r="V914" s="33"/>
      <c r="W914" s="33"/>
      <c r="X914" s="33"/>
      <c r="Y914" s="33"/>
      <c r="Z914" s="33"/>
    </row>
    <row x14ac:dyDescent="0.25" r="915" customHeight="1" ht="15.75">
      <c r="A915" s="33"/>
      <c r="B915" s="552"/>
      <c r="C915" s="553"/>
      <c r="D915" s="553"/>
      <c r="E915" s="553"/>
      <c r="F915" s="485"/>
      <c r="G915" s="33"/>
      <c r="H915" s="33"/>
      <c r="I915" s="33"/>
      <c r="J915" s="33"/>
      <c r="K915" s="33"/>
      <c r="L915" s="33"/>
      <c r="M915" s="33"/>
      <c r="N915" s="33"/>
      <c r="O915" s="33"/>
      <c r="P915" s="33"/>
      <c r="Q915" s="33"/>
      <c r="R915" s="33"/>
      <c r="S915" s="33"/>
      <c r="T915" s="33"/>
      <c r="U915" s="33"/>
      <c r="V915" s="33"/>
      <c r="W915" s="33"/>
      <c r="X915" s="33"/>
      <c r="Y915" s="33"/>
      <c r="Z915" s="33"/>
    </row>
    <row x14ac:dyDescent="0.25" r="916" customHeight="1" ht="15.75">
      <c r="A916" s="33"/>
      <c r="B916" s="552"/>
      <c r="C916" s="553"/>
      <c r="D916" s="553"/>
      <c r="E916" s="553"/>
      <c r="F916" s="485"/>
      <c r="G916" s="33"/>
      <c r="H916" s="33"/>
      <c r="I916" s="33"/>
      <c r="J916" s="33"/>
      <c r="K916" s="33"/>
      <c r="L916" s="33"/>
      <c r="M916" s="33"/>
      <c r="N916" s="33"/>
      <c r="O916" s="33"/>
      <c r="P916" s="33"/>
      <c r="Q916" s="33"/>
      <c r="R916" s="33"/>
      <c r="S916" s="33"/>
      <c r="T916" s="33"/>
      <c r="U916" s="33"/>
      <c r="V916" s="33"/>
      <c r="W916" s="33"/>
      <c r="X916" s="33"/>
      <c r="Y916" s="33"/>
      <c r="Z916" s="33"/>
    </row>
    <row x14ac:dyDescent="0.25" r="917" customHeight="1" ht="15.75">
      <c r="A917" s="33"/>
      <c r="B917" s="552"/>
      <c r="C917" s="553"/>
      <c r="D917" s="553"/>
      <c r="E917" s="553"/>
      <c r="F917" s="485"/>
      <c r="G917" s="33"/>
      <c r="H917" s="33"/>
      <c r="I917" s="33"/>
      <c r="J917" s="33"/>
      <c r="K917" s="33"/>
      <c r="L917" s="33"/>
      <c r="M917" s="33"/>
      <c r="N917" s="33"/>
      <c r="O917" s="33"/>
      <c r="P917" s="33"/>
      <c r="Q917" s="33"/>
      <c r="R917" s="33"/>
      <c r="S917" s="33"/>
      <c r="T917" s="33"/>
      <c r="U917" s="33"/>
      <c r="V917" s="33"/>
      <c r="W917" s="33"/>
      <c r="X917" s="33"/>
      <c r="Y917" s="33"/>
      <c r="Z917" s="33"/>
    </row>
    <row x14ac:dyDescent="0.25" r="918" customHeight="1" ht="15.75">
      <c r="A918" s="33"/>
      <c r="B918" s="552"/>
      <c r="C918" s="553"/>
      <c r="D918" s="553"/>
      <c r="E918" s="553"/>
      <c r="F918" s="485"/>
      <c r="G918" s="33"/>
      <c r="H918" s="33"/>
      <c r="I918" s="33"/>
      <c r="J918" s="33"/>
      <c r="K918" s="33"/>
      <c r="L918" s="33"/>
      <c r="M918" s="33"/>
      <c r="N918" s="33"/>
      <c r="O918" s="33"/>
      <c r="P918" s="33"/>
      <c r="Q918" s="33"/>
      <c r="R918" s="33"/>
      <c r="S918" s="33"/>
      <c r="T918" s="33"/>
      <c r="U918" s="33"/>
      <c r="V918" s="33"/>
      <c r="W918" s="33"/>
      <c r="X918" s="33"/>
      <c r="Y918" s="33"/>
      <c r="Z918" s="33"/>
    </row>
    <row x14ac:dyDescent="0.25" r="919" customHeight="1" ht="15.75">
      <c r="A919" s="33"/>
      <c r="B919" s="552"/>
      <c r="C919" s="553"/>
      <c r="D919" s="553"/>
      <c r="E919" s="553"/>
      <c r="F919" s="485"/>
      <c r="G919" s="33"/>
      <c r="H919" s="33"/>
      <c r="I919" s="33"/>
      <c r="J919" s="33"/>
      <c r="K919" s="33"/>
      <c r="L919" s="33"/>
      <c r="M919" s="33"/>
      <c r="N919" s="33"/>
      <c r="O919" s="33"/>
      <c r="P919" s="33"/>
      <c r="Q919" s="33"/>
      <c r="R919" s="33"/>
      <c r="S919" s="33"/>
      <c r="T919" s="33"/>
      <c r="U919" s="33"/>
      <c r="V919" s="33"/>
      <c r="W919" s="33"/>
      <c r="X919" s="33"/>
      <c r="Y919" s="33"/>
      <c r="Z919" s="33"/>
    </row>
    <row x14ac:dyDescent="0.25" r="920" customHeight="1" ht="15.75">
      <c r="A920" s="33"/>
      <c r="B920" s="552"/>
      <c r="C920" s="553"/>
      <c r="D920" s="553"/>
      <c r="E920" s="553"/>
      <c r="F920" s="485"/>
      <c r="G920" s="33"/>
      <c r="H920" s="33"/>
      <c r="I920" s="33"/>
      <c r="J920" s="33"/>
      <c r="K920" s="33"/>
      <c r="L920" s="33"/>
      <c r="M920" s="33"/>
      <c r="N920" s="33"/>
      <c r="O920" s="33"/>
      <c r="P920" s="33"/>
      <c r="Q920" s="33"/>
      <c r="R920" s="33"/>
      <c r="S920" s="33"/>
      <c r="T920" s="33"/>
      <c r="U920" s="33"/>
      <c r="V920" s="33"/>
      <c r="W920" s="33"/>
      <c r="X920" s="33"/>
      <c r="Y920" s="33"/>
      <c r="Z920" s="33"/>
    </row>
    <row x14ac:dyDescent="0.25" r="921" customHeight="1" ht="15.75">
      <c r="A921" s="33"/>
      <c r="B921" s="552"/>
      <c r="C921" s="553"/>
      <c r="D921" s="553"/>
      <c r="E921" s="553"/>
      <c r="F921" s="485"/>
      <c r="G921" s="33"/>
      <c r="H921" s="33"/>
      <c r="I921" s="33"/>
      <c r="J921" s="33"/>
      <c r="K921" s="33"/>
      <c r="L921" s="33"/>
      <c r="M921" s="33"/>
      <c r="N921" s="33"/>
      <c r="O921" s="33"/>
      <c r="P921" s="33"/>
      <c r="Q921" s="33"/>
      <c r="R921" s="33"/>
      <c r="S921" s="33"/>
      <c r="T921" s="33"/>
      <c r="U921" s="33"/>
      <c r="V921" s="33"/>
      <c r="W921" s="33"/>
      <c r="X921" s="33"/>
      <c r="Y921" s="33"/>
      <c r="Z921" s="33"/>
    </row>
    <row x14ac:dyDescent="0.25" r="922" customHeight="1" ht="15.75">
      <c r="A922" s="33"/>
      <c r="B922" s="552"/>
      <c r="C922" s="553"/>
      <c r="D922" s="553"/>
      <c r="E922" s="553"/>
      <c r="F922" s="485"/>
      <c r="G922" s="33"/>
      <c r="H922" s="33"/>
      <c r="I922" s="33"/>
      <c r="J922" s="33"/>
      <c r="K922" s="33"/>
      <c r="L922" s="33"/>
      <c r="M922" s="33"/>
      <c r="N922" s="33"/>
      <c r="O922" s="33"/>
      <c r="P922" s="33"/>
      <c r="Q922" s="33"/>
      <c r="R922" s="33"/>
      <c r="S922" s="33"/>
      <c r="T922" s="33"/>
      <c r="U922" s="33"/>
      <c r="V922" s="33"/>
      <c r="W922" s="33"/>
      <c r="X922" s="33"/>
      <c r="Y922" s="33"/>
      <c r="Z922" s="33"/>
    </row>
    <row x14ac:dyDescent="0.25" r="923" customHeight="1" ht="15.75">
      <c r="A923" s="33"/>
      <c r="B923" s="552"/>
      <c r="C923" s="553"/>
      <c r="D923" s="553"/>
      <c r="E923" s="553"/>
      <c r="F923" s="485"/>
      <c r="G923" s="33"/>
      <c r="H923" s="33"/>
      <c r="I923" s="33"/>
      <c r="J923" s="33"/>
      <c r="K923" s="33"/>
      <c r="L923" s="33"/>
      <c r="M923" s="33"/>
      <c r="N923" s="33"/>
      <c r="O923" s="33"/>
      <c r="P923" s="33"/>
      <c r="Q923" s="33"/>
      <c r="R923" s="33"/>
      <c r="S923" s="33"/>
      <c r="T923" s="33"/>
      <c r="U923" s="33"/>
      <c r="V923" s="33"/>
      <c r="W923" s="33"/>
      <c r="X923" s="33"/>
      <c r="Y923" s="33"/>
      <c r="Z923" s="33"/>
    </row>
    <row x14ac:dyDescent="0.25" r="924" customHeight="1" ht="15.75">
      <c r="A924" s="33"/>
      <c r="B924" s="552"/>
      <c r="C924" s="553"/>
      <c r="D924" s="553"/>
      <c r="E924" s="553"/>
      <c r="F924" s="485"/>
      <c r="G924" s="33"/>
      <c r="H924" s="33"/>
      <c r="I924" s="33"/>
      <c r="J924" s="33"/>
      <c r="K924" s="33"/>
      <c r="L924" s="33"/>
      <c r="M924" s="33"/>
      <c r="N924" s="33"/>
      <c r="O924" s="33"/>
      <c r="P924" s="33"/>
      <c r="Q924" s="33"/>
      <c r="R924" s="33"/>
      <c r="S924" s="33"/>
      <c r="T924" s="33"/>
      <c r="U924" s="33"/>
      <c r="V924" s="33"/>
      <c r="W924" s="33"/>
      <c r="X924" s="33"/>
      <c r="Y924" s="33"/>
      <c r="Z924" s="33"/>
    </row>
    <row x14ac:dyDescent="0.25" r="925" customHeight="1" ht="15.75">
      <c r="A925" s="33"/>
      <c r="B925" s="552"/>
      <c r="C925" s="553"/>
      <c r="D925" s="553"/>
      <c r="E925" s="553"/>
      <c r="F925" s="485"/>
      <c r="G925" s="33"/>
      <c r="H925" s="33"/>
      <c r="I925" s="33"/>
      <c r="J925" s="33"/>
      <c r="K925" s="33"/>
      <c r="L925" s="33"/>
      <c r="M925" s="33"/>
      <c r="N925" s="33"/>
      <c r="O925" s="33"/>
      <c r="P925" s="33"/>
      <c r="Q925" s="33"/>
      <c r="R925" s="33"/>
      <c r="S925" s="33"/>
      <c r="T925" s="33"/>
      <c r="U925" s="33"/>
      <c r="V925" s="33"/>
      <c r="W925" s="33"/>
      <c r="X925" s="33"/>
      <c r="Y925" s="33"/>
      <c r="Z925" s="33"/>
    </row>
    <row x14ac:dyDescent="0.25" r="926" customHeight="1" ht="15.75">
      <c r="A926" s="33"/>
      <c r="B926" s="552"/>
      <c r="C926" s="553"/>
      <c r="D926" s="553"/>
      <c r="E926" s="553"/>
      <c r="F926" s="485"/>
      <c r="G926" s="33"/>
      <c r="H926" s="33"/>
      <c r="I926" s="33"/>
      <c r="J926" s="33"/>
      <c r="K926" s="33"/>
      <c r="L926" s="33"/>
      <c r="M926" s="33"/>
      <c r="N926" s="33"/>
      <c r="O926" s="33"/>
      <c r="P926" s="33"/>
      <c r="Q926" s="33"/>
      <c r="R926" s="33"/>
      <c r="S926" s="33"/>
      <c r="T926" s="33"/>
      <c r="U926" s="33"/>
      <c r="V926" s="33"/>
      <c r="W926" s="33"/>
      <c r="X926" s="33"/>
      <c r="Y926" s="33"/>
      <c r="Z926" s="33"/>
    </row>
    <row x14ac:dyDescent="0.25" r="927" customHeight="1" ht="15.75">
      <c r="A927" s="33"/>
      <c r="B927" s="552"/>
      <c r="C927" s="553"/>
      <c r="D927" s="553"/>
      <c r="E927" s="553"/>
      <c r="F927" s="485"/>
      <c r="G927" s="33"/>
      <c r="H927" s="33"/>
      <c r="I927" s="33"/>
      <c r="J927" s="33"/>
      <c r="K927" s="33"/>
      <c r="L927" s="33"/>
      <c r="M927" s="33"/>
      <c r="N927" s="33"/>
      <c r="O927" s="33"/>
      <c r="P927" s="33"/>
      <c r="Q927" s="33"/>
      <c r="R927" s="33"/>
      <c r="S927" s="33"/>
      <c r="T927" s="33"/>
      <c r="U927" s="33"/>
      <c r="V927" s="33"/>
      <c r="W927" s="33"/>
      <c r="X927" s="33"/>
      <c r="Y927" s="33"/>
      <c r="Z927" s="33"/>
    </row>
    <row x14ac:dyDescent="0.25" r="928" customHeight="1" ht="15.75">
      <c r="A928" s="33"/>
      <c r="B928" s="552"/>
      <c r="C928" s="553"/>
      <c r="D928" s="553"/>
      <c r="E928" s="553"/>
      <c r="F928" s="485"/>
      <c r="G928" s="33"/>
      <c r="H928" s="33"/>
      <c r="I928" s="33"/>
      <c r="J928" s="33"/>
      <c r="K928" s="33"/>
      <c r="L928" s="33"/>
      <c r="M928" s="33"/>
      <c r="N928" s="33"/>
      <c r="O928" s="33"/>
      <c r="P928" s="33"/>
      <c r="Q928" s="33"/>
      <c r="R928" s="33"/>
      <c r="S928" s="33"/>
      <c r="T928" s="33"/>
      <c r="U928" s="33"/>
      <c r="V928" s="33"/>
      <c r="W928" s="33"/>
      <c r="X928" s="33"/>
      <c r="Y928" s="33"/>
      <c r="Z928" s="33"/>
    </row>
    <row x14ac:dyDescent="0.25" r="929" customHeight="1" ht="15.75">
      <c r="A929" s="33"/>
      <c r="B929" s="552"/>
      <c r="C929" s="553"/>
      <c r="D929" s="553"/>
      <c r="E929" s="553"/>
      <c r="F929" s="485"/>
      <c r="G929" s="33"/>
      <c r="H929" s="33"/>
      <c r="I929" s="33"/>
      <c r="J929" s="33"/>
      <c r="K929" s="33"/>
      <c r="L929" s="33"/>
      <c r="M929" s="33"/>
      <c r="N929" s="33"/>
      <c r="O929" s="33"/>
      <c r="P929" s="33"/>
      <c r="Q929" s="33"/>
      <c r="R929" s="33"/>
      <c r="S929" s="33"/>
      <c r="T929" s="33"/>
      <c r="U929" s="33"/>
      <c r="V929" s="33"/>
      <c r="W929" s="33"/>
      <c r="X929" s="33"/>
      <c r="Y929" s="33"/>
      <c r="Z929" s="33"/>
    </row>
    <row x14ac:dyDescent="0.25" r="930" customHeight="1" ht="15.75">
      <c r="A930" s="33"/>
      <c r="B930" s="552"/>
      <c r="C930" s="553"/>
      <c r="D930" s="553"/>
      <c r="E930" s="553"/>
      <c r="F930" s="485"/>
      <c r="G930" s="33"/>
      <c r="H930" s="33"/>
      <c r="I930" s="33"/>
      <c r="J930" s="33"/>
      <c r="K930" s="33"/>
      <c r="L930" s="33"/>
      <c r="M930" s="33"/>
      <c r="N930" s="33"/>
      <c r="O930" s="33"/>
      <c r="P930" s="33"/>
      <c r="Q930" s="33"/>
      <c r="R930" s="33"/>
      <c r="S930" s="33"/>
      <c r="T930" s="33"/>
      <c r="U930" s="33"/>
      <c r="V930" s="33"/>
      <c r="W930" s="33"/>
      <c r="X930" s="33"/>
      <c r="Y930" s="33"/>
      <c r="Z930" s="33"/>
    </row>
    <row x14ac:dyDescent="0.25" r="931" customHeight="1" ht="15.75">
      <c r="A931" s="33"/>
      <c r="B931" s="552"/>
      <c r="C931" s="553"/>
      <c r="D931" s="553"/>
      <c r="E931" s="553"/>
      <c r="F931" s="485"/>
      <c r="G931" s="33"/>
      <c r="H931" s="33"/>
      <c r="I931" s="33"/>
      <c r="J931" s="33"/>
      <c r="K931" s="33"/>
      <c r="L931" s="33"/>
      <c r="M931" s="33"/>
      <c r="N931" s="33"/>
      <c r="O931" s="33"/>
      <c r="P931" s="33"/>
      <c r="Q931" s="33"/>
      <c r="R931" s="33"/>
      <c r="S931" s="33"/>
      <c r="T931" s="33"/>
      <c r="U931" s="33"/>
      <c r="V931" s="33"/>
      <c r="W931" s="33"/>
      <c r="X931" s="33"/>
      <c r="Y931" s="33"/>
      <c r="Z931" s="33"/>
    </row>
    <row x14ac:dyDescent="0.25" r="932" customHeight="1" ht="15.75">
      <c r="A932" s="33"/>
      <c r="B932" s="552"/>
      <c r="C932" s="553"/>
      <c r="D932" s="553"/>
      <c r="E932" s="553"/>
      <c r="F932" s="485"/>
      <c r="G932" s="33"/>
      <c r="H932" s="33"/>
      <c r="I932" s="33"/>
      <c r="J932" s="33"/>
      <c r="K932" s="33"/>
      <c r="L932" s="33"/>
      <c r="M932" s="33"/>
      <c r="N932" s="33"/>
      <c r="O932" s="33"/>
      <c r="P932" s="33"/>
      <c r="Q932" s="33"/>
      <c r="R932" s="33"/>
      <c r="S932" s="33"/>
      <c r="T932" s="33"/>
      <c r="U932" s="33"/>
      <c r="V932" s="33"/>
      <c r="W932" s="33"/>
      <c r="X932" s="33"/>
      <c r="Y932" s="33"/>
      <c r="Z932" s="33"/>
    </row>
    <row x14ac:dyDescent="0.25" r="933" customHeight="1" ht="15.75">
      <c r="A933" s="33"/>
      <c r="B933" s="552"/>
      <c r="C933" s="553"/>
      <c r="D933" s="553"/>
      <c r="E933" s="553"/>
      <c r="F933" s="485"/>
      <c r="G933" s="33"/>
      <c r="H933" s="33"/>
      <c r="I933" s="33"/>
      <c r="J933" s="33"/>
      <c r="K933" s="33"/>
      <c r="L933" s="33"/>
      <c r="M933" s="33"/>
      <c r="N933" s="33"/>
      <c r="O933" s="33"/>
      <c r="P933" s="33"/>
      <c r="Q933" s="33"/>
      <c r="R933" s="33"/>
      <c r="S933" s="33"/>
      <c r="T933" s="33"/>
      <c r="U933" s="33"/>
      <c r="V933" s="33"/>
      <c r="W933" s="33"/>
      <c r="X933" s="33"/>
      <c r="Y933" s="33"/>
      <c r="Z933" s="33"/>
    </row>
    <row x14ac:dyDescent="0.25" r="934" customHeight="1" ht="15.75">
      <c r="A934" s="33"/>
      <c r="B934" s="552"/>
      <c r="C934" s="553"/>
      <c r="D934" s="553"/>
      <c r="E934" s="553"/>
      <c r="F934" s="485"/>
      <c r="G934" s="33"/>
      <c r="H934" s="33"/>
      <c r="I934" s="33"/>
      <c r="J934" s="33"/>
      <c r="K934" s="33"/>
      <c r="L934" s="33"/>
      <c r="M934" s="33"/>
      <c r="N934" s="33"/>
      <c r="O934" s="33"/>
      <c r="P934" s="33"/>
      <c r="Q934" s="33"/>
      <c r="R934" s="33"/>
      <c r="S934" s="33"/>
      <c r="T934" s="33"/>
      <c r="U934" s="33"/>
      <c r="V934" s="33"/>
      <c r="W934" s="33"/>
      <c r="X934" s="33"/>
      <c r="Y934" s="33"/>
      <c r="Z934" s="33"/>
    </row>
    <row x14ac:dyDescent="0.25" r="935" customHeight="1" ht="15.75">
      <c r="A935" s="33"/>
      <c r="B935" s="552"/>
      <c r="C935" s="553"/>
      <c r="D935" s="553"/>
      <c r="E935" s="553"/>
      <c r="F935" s="485"/>
      <c r="G935" s="33"/>
      <c r="H935" s="33"/>
      <c r="I935" s="33"/>
      <c r="J935" s="33"/>
      <c r="K935" s="33"/>
      <c r="L935" s="33"/>
      <c r="M935" s="33"/>
      <c r="N935" s="33"/>
      <c r="O935" s="33"/>
      <c r="P935" s="33"/>
      <c r="Q935" s="33"/>
      <c r="R935" s="33"/>
      <c r="S935" s="33"/>
      <c r="T935" s="33"/>
      <c r="U935" s="33"/>
      <c r="V935" s="33"/>
      <c r="W935" s="33"/>
      <c r="X935" s="33"/>
      <c r="Y935" s="33"/>
      <c r="Z935" s="33"/>
    </row>
    <row x14ac:dyDescent="0.25" r="936" customHeight="1" ht="15.75">
      <c r="A936" s="33"/>
      <c r="B936" s="552"/>
      <c r="C936" s="553"/>
      <c r="D936" s="553"/>
      <c r="E936" s="553"/>
      <c r="F936" s="485"/>
      <c r="G936" s="33"/>
      <c r="H936" s="33"/>
      <c r="I936" s="33"/>
      <c r="J936" s="33"/>
      <c r="K936" s="33"/>
      <c r="L936" s="33"/>
      <c r="M936" s="33"/>
      <c r="N936" s="33"/>
      <c r="O936" s="33"/>
      <c r="P936" s="33"/>
      <c r="Q936" s="33"/>
      <c r="R936" s="33"/>
      <c r="S936" s="33"/>
      <c r="T936" s="33"/>
      <c r="U936" s="33"/>
      <c r="V936" s="33"/>
      <c r="W936" s="33"/>
      <c r="X936" s="33"/>
      <c r="Y936" s="33"/>
      <c r="Z936" s="33"/>
    </row>
    <row x14ac:dyDescent="0.25" r="937" customHeight="1" ht="15.75">
      <c r="A937" s="33"/>
      <c r="B937" s="552"/>
      <c r="C937" s="553"/>
      <c r="D937" s="553"/>
      <c r="E937" s="553"/>
      <c r="F937" s="485"/>
      <c r="G937" s="33"/>
      <c r="H937" s="33"/>
      <c r="I937" s="33"/>
      <c r="J937" s="33"/>
      <c r="K937" s="33"/>
      <c r="L937" s="33"/>
      <c r="M937" s="33"/>
      <c r="N937" s="33"/>
      <c r="O937" s="33"/>
      <c r="P937" s="33"/>
      <c r="Q937" s="33"/>
      <c r="R937" s="33"/>
      <c r="S937" s="33"/>
      <c r="T937" s="33"/>
      <c r="U937" s="33"/>
      <c r="V937" s="33"/>
      <c r="W937" s="33"/>
      <c r="X937" s="33"/>
      <c r="Y937" s="33"/>
      <c r="Z937" s="33"/>
    </row>
    <row x14ac:dyDescent="0.25" r="938" customHeight="1" ht="15.75">
      <c r="A938" s="33"/>
      <c r="B938" s="552"/>
      <c r="C938" s="553"/>
      <c r="D938" s="553"/>
      <c r="E938" s="553"/>
      <c r="F938" s="485"/>
      <c r="G938" s="33"/>
      <c r="H938" s="33"/>
      <c r="I938" s="33"/>
      <c r="J938" s="33"/>
      <c r="K938" s="33"/>
      <c r="L938" s="33"/>
      <c r="M938" s="33"/>
      <c r="N938" s="33"/>
      <c r="O938" s="33"/>
      <c r="P938" s="33"/>
      <c r="Q938" s="33"/>
      <c r="R938" s="33"/>
      <c r="S938" s="33"/>
      <c r="T938" s="33"/>
      <c r="U938" s="33"/>
      <c r="V938" s="33"/>
      <c r="W938" s="33"/>
      <c r="X938" s="33"/>
      <c r="Y938" s="33"/>
      <c r="Z938" s="33"/>
    </row>
    <row x14ac:dyDescent="0.25" r="939" customHeight="1" ht="15.75">
      <c r="A939" s="33"/>
      <c r="B939" s="552"/>
      <c r="C939" s="553"/>
      <c r="D939" s="553"/>
      <c r="E939" s="553"/>
      <c r="F939" s="485"/>
      <c r="G939" s="33"/>
      <c r="H939" s="33"/>
      <c r="I939" s="33"/>
      <c r="J939" s="33"/>
      <c r="K939" s="33"/>
      <c r="L939" s="33"/>
      <c r="M939" s="33"/>
      <c r="N939" s="33"/>
      <c r="O939" s="33"/>
      <c r="P939" s="33"/>
      <c r="Q939" s="33"/>
      <c r="R939" s="33"/>
      <c r="S939" s="33"/>
      <c r="T939" s="33"/>
      <c r="U939" s="33"/>
      <c r="V939" s="33"/>
      <c r="W939" s="33"/>
      <c r="X939" s="33"/>
      <c r="Y939" s="33"/>
      <c r="Z939" s="33"/>
    </row>
    <row x14ac:dyDescent="0.25" r="940" customHeight="1" ht="15.75">
      <c r="A940" s="33"/>
      <c r="B940" s="552"/>
      <c r="C940" s="553"/>
      <c r="D940" s="553"/>
      <c r="E940" s="553"/>
      <c r="F940" s="485"/>
      <c r="G940" s="33"/>
      <c r="H940" s="33"/>
      <c r="I940" s="33"/>
      <c r="J940" s="33"/>
      <c r="K940" s="33"/>
      <c r="L940" s="33"/>
      <c r="M940" s="33"/>
      <c r="N940" s="33"/>
      <c r="O940" s="33"/>
      <c r="P940" s="33"/>
      <c r="Q940" s="33"/>
      <c r="R940" s="33"/>
      <c r="S940" s="33"/>
      <c r="T940" s="33"/>
      <c r="U940" s="33"/>
      <c r="V940" s="33"/>
      <c r="W940" s="33"/>
      <c r="X940" s="33"/>
      <c r="Y940" s="33"/>
      <c r="Z940" s="33"/>
    </row>
    <row x14ac:dyDescent="0.25" r="941" customHeight="1" ht="15.75">
      <c r="A941" s="33"/>
      <c r="B941" s="552"/>
      <c r="C941" s="553"/>
      <c r="D941" s="553"/>
      <c r="E941" s="553"/>
      <c r="F941" s="485"/>
      <c r="G941" s="33"/>
      <c r="H941" s="33"/>
      <c r="I941" s="33"/>
      <c r="J941" s="33"/>
      <c r="K941" s="33"/>
      <c r="L941" s="33"/>
      <c r="M941" s="33"/>
      <c r="N941" s="33"/>
      <c r="O941" s="33"/>
      <c r="P941" s="33"/>
      <c r="Q941" s="33"/>
      <c r="R941" s="33"/>
      <c r="S941" s="33"/>
      <c r="T941" s="33"/>
      <c r="U941" s="33"/>
      <c r="V941" s="33"/>
      <c r="W941" s="33"/>
      <c r="X941" s="33"/>
      <c r="Y941" s="33"/>
      <c r="Z941" s="33"/>
    </row>
    <row x14ac:dyDescent="0.25" r="942" customHeight="1" ht="15.75">
      <c r="A942" s="33"/>
      <c r="B942" s="552"/>
      <c r="C942" s="553"/>
      <c r="D942" s="553"/>
      <c r="E942" s="553"/>
      <c r="F942" s="485"/>
      <c r="G942" s="33"/>
      <c r="H942" s="33"/>
      <c r="I942" s="33"/>
      <c r="J942" s="33"/>
      <c r="K942" s="33"/>
      <c r="L942" s="33"/>
      <c r="M942" s="33"/>
      <c r="N942" s="33"/>
      <c r="O942" s="33"/>
      <c r="P942" s="33"/>
      <c r="Q942" s="33"/>
      <c r="R942" s="33"/>
      <c r="S942" s="33"/>
      <c r="T942" s="33"/>
      <c r="U942" s="33"/>
      <c r="V942" s="33"/>
      <c r="W942" s="33"/>
      <c r="X942" s="33"/>
      <c r="Y942" s="33"/>
      <c r="Z942" s="33"/>
    </row>
    <row x14ac:dyDescent="0.25" r="943" customHeight="1" ht="15.75">
      <c r="A943" s="33"/>
      <c r="B943" s="552"/>
      <c r="C943" s="553"/>
      <c r="D943" s="553"/>
      <c r="E943" s="553"/>
      <c r="F943" s="485"/>
      <c r="G943" s="33"/>
      <c r="H943" s="33"/>
      <c r="I943" s="33"/>
      <c r="J943" s="33"/>
      <c r="K943" s="33"/>
      <c r="L943" s="33"/>
      <c r="M943" s="33"/>
      <c r="N943" s="33"/>
      <c r="O943" s="33"/>
      <c r="P943" s="33"/>
      <c r="Q943" s="33"/>
      <c r="R943" s="33"/>
      <c r="S943" s="33"/>
      <c r="T943" s="33"/>
      <c r="U943" s="33"/>
      <c r="V943" s="33"/>
      <c r="W943" s="33"/>
      <c r="X943" s="33"/>
      <c r="Y943" s="33"/>
      <c r="Z943" s="33"/>
    </row>
    <row x14ac:dyDescent="0.25" r="944" customHeight="1" ht="15.75">
      <c r="A944" s="33"/>
      <c r="B944" s="552"/>
      <c r="C944" s="553"/>
      <c r="D944" s="553"/>
      <c r="E944" s="553"/>
      <c r="F944" s="485"/>
      <c r="G944" s="33"/>
      <c r="H944" s="33"/>
      <c r="I944" s="33"/>
      <c r="J944" s="33"/>
      <c r="K944" s="33"/>
      <c r="L944" s="33"/>
      <c r="M944" s="33"/>
      <c r="N944" s="33"/>
      <c r="O944" s="33"/>
      <c r="P944" s="33"/>
      <c r="Q944" s="33"/>
      <c r="R944" s="33"/>
      <c r="S944" s="33"/>
      <c r="T944" s="33"/>
      <c r="U944" s="33"/>
      <c r="V944" s="33"/>
      <c r="W944" s="33"/>
      <c r="X944" s="33"/>
      <c r="Y944" s="33"/>
      <c r="Z944" s="33"/>
    </row>
    <row x14ac:dyDescent="0.25" r="945" customHeight="1" ht="15.75">
      <c r="A945" s="33"/>
      <c r="B945" s="552"/>
      <c r="C945" s="553"/>
      <c r="D945" s="553"/>
      <c r="E945" s="553"/>
      <c r="F945" s="485"/>
      <c r="G945" s="33"/>
      <c r="H945" s="33"/>
      <c r="I945" s="33"/>
      <c r="J945" s="33"/>
      <c r="K945" s="33"/>
      <c r="L945" s="33"/>
      <c r="M945" s="33"/>
      <c r="N945" s="33"/>
      <c r="O945" s="33"/>
      <c r="P945" s="33"/>
      <c r="Q945" s="33"/>
      <c r="R945" s="33"/>
      <c r="S945" s="33"/>
      <c r="T945" s="33"/>
      <c r="U945" s="33"/>
      <c r="V945" s="33"/>
      <c r="W945" s="33"/>
      <c r="X945" s="33"/>
      <c r="Y945" s="33"/>
      <c r="Z945" s="33"/>
    </row>
    <row x14ac:dyDescent="0.25" r="946" customHeight="1" ht="15.75">
      <c r="A946" s="33"/>
      <c r="B946" s="552"/>
      <c r="C946" s="553"/>
      <c r="D946" s="553"/>
      <c r="E946" s="553"/>
      <c r="F946" s="485"/>
      <c r="G946" s="33"/>
      <c r="H946" s="33"/>
      <c r="I946" s="33"/>
      <c r="J946" s="33"/>
      <c r="K946" s="33"/>
      <c r="L946" s="33"/>
      <c r="M946" s="33"/>
      <c r="N946" s="33"/>
      <c r="O946" s="33"/>
      <c r="P946" s="33"/>
      <c r="Q946" s="33"/>
      <c r="R946" s="33"/>
      <c r="S946" s="33"/>
      <c r="T946" s="33"/>
      <c r="U946" s="33"/>
      <c r="V946" s="33"/>
      <c r="W946" s="33"/>
      <c r="X946" s="33"/>
      <c r="Y946" s="33"/>
      <c r="Z946" s="33"/>
    </row>
    <row x14ac:dyDescent="0.25" r="947" customHeight="1" ht="15.75">
      <c r="A947" s="33"/>
      <c r="B947" s="552"/>
      <c r="C947" s="553"/>
      <c r="D947" s="553"/>
      <c r="E947" s="553"/>
      <c r="F947" s="485"/>
      <c r="G947" s="33"/>
      <c r="H947" s="33"/>
      <c r="I947" s="33"/>
      <c r="J947" s="33"/>
      <c r="K947" s="33"/>
      <c r="L947" s="33"/>
      <c r="M947" s="33"/>
      <c r="N947" s="33"/>
      <c r="O947" s="33"/>
      <c r="P947" s="33"/>
      <c r="Q947" s="33"/>
      <c r="R947" s="33"/>
      <c r="S947" s="33"/>
      <c r="T947" s="33"/>
      <c r="U947" s="33"/>
      <c r="V947" s="33"/>
      <c r="W947" s="33"/>
      <c r="X947" s="33"/>
      <c r="Y947" s="33"/>
      <c r="Z947" s="33"/>
    </row>
    <row x14ac:dyDescent="0.25" r="948" customHeight="1" ht="15.75">
      <c r="A948" s="33"/>
      <c r="B948" s="552"/>
      <c r="C948" s="553"/>
      <c r="D948" s="553"/>
      <c r="E948" s="553"/>
      <c r="F948" s="485"/>
      <c r="G948" s="33"/>
      <c r="H948" s="33"/>
      <c r="I948" s="33"/>
      <c r="J948" s="33"/>
      <c r="K948" s="33"/>
      <c r="L948" s="33"/>
      <c r="M948" s="33"/>
      <c r="N948" s="33"/>
      <c r="O948" s="33"/>
      <c r="P948" s="33"/>
      <c r="Q948" s="33"/>
      <c r="R948" s="33"/>
      <c r="S948" s="33"/>
      <c r="T948" s="33"/>
      <c r="U948" s="33"/>
      <c r="V948" s="33"/>
      <c r="W948" s="33"/>
      <c r="X948" s="33"/>
      <c r="Y948" s="33"/>
      <c r="Z948" s="33"/>
    </row>
    <row x14ac:dyDescent="0.25" r="949" customHeight="1" ht="15.75">
      <c r="A949" s="33"/>
      <c r="B949" s="552"/>
      <c r="C949" s="553"/>
      <c r="D949" s="553"/>
      <c r="E949" s="553"/>
      <c r="F949" s="485"/>
      <c r="G949" s="33"/>
      <c r="H949" s="33"/>
      <c r="I949" s="33"/>
      <c r="J949" s="33"/>
      <c r="K949" s="33"/>
      <c r="L949" s="33"/>
      <c r="M949" s="33"/>
      <c r="N949" s="33"/>
      <c r="O949" s="33"/>
      <c r="P949" s="33"/>
      <c r="Q949" s="33"/>
      <c r="R949" s="33"/>
      <c r="S949" s="33"/>
      <c r="T949" s="33"/>
      <c r="U949" s="33"/>
      <c r="V949" s="33"/>
      <c r="W949" s="33"/>
      <c r="X949" s="33"/>
      <c r="Y949" s="33"/>
      <c r="Z949" s="33"/>
    </row>
    <row x14ac:dyDescent="0.25" r="950" customHeight="1" ht="15.75">
      <c r="A950" s="33"/>
      <c r="B950" s="552"/>
      <c r="C950" s="553"/>
      <c r="D950" s="553"/>
      <c r="E950" s="553"/>
      <c r="F950" s="485"/>
      <c r="G950" s="33"/>
      <c r="H950" s="33"/>
      <c r="I950" s="33"/>
      <c r="J950" s="33"/>
      <c r="K950" s="33"/>
      <c r="L950" s="33"/>
      <c r="M950" s="33"/>
      <c r="N950" s="33"/>
      <c r="O950" s="33"/>
      <c r="P950" s="33"/>
      <c r="Q950" s="33"/>
      <c r="R950" s="33"/>
      <c r="S950" s="33"/>
      <c r="T950" s="33"/>
      <c r="U950" s="33"/>
      <c r="V950" s="33"/>
      <c r="W950" s="33"/>
      <c r="X950" s="33"/>
      <c r="Y950" s="33"/>
      <c r="Z950" s="33"/>
    </row>
    <row x14ac:dyDescent="0.25" r="951" customHeight="1" ht="15.75">
      <c r="A951" s="33"/>
      <c r="B951" s="552"/>
      <c r="C951" s="553"/>
      <c r="D951" s="553"/>
      <c r="E951" s="553"/>
      <c r="F951" s="485"/>
      <c r="G951" s="33"/>
      <c r="H951" s="33"/>
      <c r="I951" s="33"/>
      <c r="J951" s="33"/>
      <c r="K951" s="33"/>
      <c r="L951" s="33"/>
      <c r="M951" s="33"/>
      <c r="N951" s="33"/>
      <c r="O951" s="33"/>
      <c r="P951" s="33"/>
      <c r="Q951" s="33"/>
      <c r="R951" s="33"/>
      <c r="S951" s="33"/>
      <c r="T951" s="33"/>
      <c r="U951" s="33"/>
      <c r="V951" s="33"/>
      <c r="W951" s="33"/>
      <c r="X951" s="33"/>
      <c r="Y951" s="33"/>
      <c r="Z951" s="33"/>
    </row>
    <row x14ac:dyDescent="0.25" r="952" customHeight="1" ht="15.75">
      <c r="A952" s="33"/>
      <c r="B952" s="552"/>
      <c r="C952" s="553"/>
      <c r="D952" s="553"/>
      <c r="E952" s="553"/>
      <c r="F952" s="485"/>
      <c r="G952" s="33"/>
      <c r="H952" s="33"/>
      <c r="I952" s="33"/>
      <c r="J952" s="33"/>
      <c r="K952" s="33"/>
      <c r="L952" s="33"/>
      <c r="M952" s="33"/>
      <c r="N952" s="33"/>
      <c r="O952" s="33"/>
      <c r="P952" s="33"/>
      <c r="Q952" s="33"/>
      <c r="R952" s="33"/>
      <c r="S952" s="33"/>
      <c r="T952" s="33"/>
      <c r="U952" s="33"/>
      <c r="V952" s="33"/>
      <c r="W952" s="33"/>
      <c r="X952" s="33"/>
      <c r="Y952" s="33"/>
      <c r="Z952" s="33"/>
    </row>
    <row x14ac:dyDescent="0.25" r="953" customHeight="1" ht="15.75">
      <c r="A953" s="33"/>
      <c r="B953" s="552"/>
      <c r="C953" s="553"/>
      <c r="D953" s="553"/>
      <c r="E953" s="553"/>
      <c r="F953" s="485"/>
      <c r="G953" s="33"/>
      <c r="H953" s="33"/>
      <c r="I953" s="33"/>
      <c r="J953" s="33"/>
      <c r="K953" s="33"/>
      <c r="L953" s="33"/>
      <c r="M953" s="33"/>
      <c r="N953" s="33"/>
      <c r="O953" s="33"/>
      <c r="P953" s="33"/>
      <c r="Q953" s="33"/>
      <c r="R953" s="33"/>
      <c r="S953" s="33"/>
      <c r="T953" s="33"/>
      <c r="U953" s="33"/>
      <c r="V953" s="33"/>
      <c r="W953" s="33"/>
      <c r="X953" s="33"/>
      <c r="Y953" s="33"/>
      <c r="Z953" s="33"/>
    </row>
    <row x14ac:dyDescent="0.25" r="954" customHeight="1" ht="15.75">
      <c r="A954" s="33"/>
      <c r="B954" s="552"/>
      <c r="C954" s="553"/>
      <c r="D954" s="553"/>
      <c r="E954" s="553"/>
      <c r="F954" s="485"/>
      <c r="G954" s="33"/>
      <c r="H954" s="33"/>
      <c r="I954" s="33"/>
      <c r="J954" s="33"/>
      <c r="K954" s="33"/>
      <c r="L954" s="33"/>
      <c r="M954" s="33"/>
      <c r="N954" s="33"/>
      <c r="O954" s="33"/>
      <c r="P954" s="33"/>
      <c r="Q954" s="33"/>
      <c r="R954" s="33"/>
      <c r="S954" s="33"/>
      <c r="T954" s="33"/>
      <c r="U954" s="33"/>
      <c r="V954" s="33"/>
      <c r="W954" s="33"/>
      <c r="X954" s="33"/>
      <c r="Y954" s="33"/>
      <c r="Z954" s="33"/>
    </row>
    <row x14ac:dyDescent="0.25" r="955" customHeight="1" ht="15.75">
      <c r="A955" s="33"/>
      <c r="B955" s="552"/>
      <c r="C955" s="553"/>
      <c r="D955" s="553"/>
      <c r="E955" s="553"/>
      <c r="F955" s="485"/>
      <c r="G955" s="33"/>
      <c r="H955" s="33"/>
      <c r="I955" s="33"/>
      <c r="J955" s="33"/>
      <c r="K955" s="33"/>
      <c r="L955" s="33"/>
      <c r="M955" s="33"/>
      <c r="N955" s="33"/>
      <c r="O955" s="33"/>
      <c r="P955" s="33"/>
      <c r="Q955" s="33"/>
      <c r="R955" s="33"/>
      <c r="S955" s="33"/>
      <c r="T955" s="33"/>
      <c r="U955" s="33"/>
      <c r="V955" s="33"/>
      <c r="W955" s="33"/>
      <c r="X955" s="33"/>
      <c r="Y955" s="33"/>
      <c r="Z955" s="33"/>
    </row>
    <row x14ac:dyDescent="0.25" r="956" customHeight="1" ht="15.75">
      <c r="A956" s="33"/>
      <c r="B956" s="552"/>
      <c r="C956" s="553"/>
      <c r="D956" s="553"/>
      <c r="E956" s="553"/>
      <c r="F956" s="485"/>
      <c r="G956" s="33"/>
      <c r="H956" s="33"/>
      <c r="I956" s="33"/>
      <c r="J956" s="33"/>
      <c r="K956" s="33"/>
      <c r="L956" s="33"/>
      <c r="M956" s="33"/>
      <c r="N956" s="33"/>
      <c r="O956" s="33"/>
      <c r="P956" s="33"/>
      <c r="Q956" s="33"/>
      <c r="R956" s="33"/>
      <c r="S956" s="33"/>
      <c r="T956" s="33"/>
      <c r="U956" s="33"/>
      <c r="V956" s="33"/>
      <c r="W956" s="33"/>
      <c r="X956" s="33"/>
      <c r="Y956" s="33"/>
      <c r="Z956" s="33"/>
    </row>
    <row x14ac:dyDescent="0.25" r="957" customHeight="1" ht="15.75">
      <c r="A957" s="33"/>
      <c r="B957" s="552"/>
      <c r="C957" s="553"/>
      <c r="D957" s="553"/>
      <c r="E957" s="553"/>
      <c r="F957" s="485"/>
      <c r="G957" s="33"/>
      <c r="H957" s="33"/>
      <c r="I957" s="33"/>
      <c r="J957" s="33"/>
      <c r="K957" s="33"/>
      <c r="L957" s="33"/>
      <c r="M957" s="33"/>
      <c r="N957" s="33"/>
      <c r="O957" s="33"/>
      <c r="P957" s="33"/>
      <c r="Q957" s="33"/>
      <c r="R957" s="33"/>
      <c r="S957" s="33"/>
      <c r="T957" s="33"/>
      <c r="U957" s="33"/>
      <c r="V957" s="33"/>
      <c r="W957" s="33"/>
      <c r="X957" s="33"/>
      <c r="Y957" s="33"/>
      <c r="Z957" s="33"/>
    </row>
    <row x14ac:dyDescent="0.25" r="958" customHeight="1" ht="15.75">
      <c r="A958" s="33"/>
      <c r="B958" s="552"/>
      <c r="C958" s="553"/>
      <c r="D958" s="553"/>
      <c r="E958" s="553"/>
      <c r="F958" s="485"/>
      <c r="G958" s="33"/>
      <c r="H958" s="33"/>
      <c r="I958" s="33"/>
      <c r="J958" s="33"/>
      <c r="K958" s="33"/>
      <c r="L958" s="33"/>
      <c r="M958" s="33"/>
      <c r="N958" s="33"/>
      <c r="O958" s="33"/>
      <c r="P958" s="33"/>
      <c r="Q958" s="33"/>
      <c r="R958" s="33"/>
      <c r="S958" s="33"/>
      <c r="T958" s="33"/>
      <c r="U958" s="33"/>
      <c r="V958" s="33"/>
      <c r="W958" s="33"/>
      <c r="X958" s="33"/>
      <c r="Y958" s="33"/>
      <c r="Z958" s="33"/>
    </row>
    <row x14ac:dyDescent="0.25" r="959" customHeight="1" ht="15.75">
      <c r="A959" s="33"/>
      <c r="B959" s="552"/>
      <c r="C959" s="553"/>
      <c r="D959" s="553"/>
      <c r="E959" s="553"/>
      <c r="F959" s="485"/>
      <c r="G959" s="33"/>
      <c r="H959" s="33"/>
      <c r="I959" s="33"/>
      <c r="J959" s="33"/>
      <c r="K959" s="33"/>
      <c r="L959" s="33"/>
      <c r="M959" s="33"/>
      <c r="N959" s="33"/>
      <c r="O959" s="33"/>
      <c r="P959" s="33"/>
      <c r="Q959" s="33"/>
      <c r="R959" s="33"/>
      <c r="S959" s="33"/>
      <c r="T959" s="33"/>
      <c r="U959" s="33"/>
      <c r="V959" s="33"/>
      <c r="W959" s="33"/>
      <c r="X959" s="33"/>
      <c r="Y959" s="33"/>
      <c r="Z959" s="33"/>
    </row>
    <row x14ac:dyDescent="0.25" r="960" customHeight="1" ht="15.75">
      <c r="A960" s="33"/>
      <c r="B960" s="552"/>
      <c r="C960" s="553"/>
      <c r="D960" s="553"/>
      <c r="E960" s="553"/>
      <c r="F960" s="485"/>
      <c r="G960" s="33"/>
      <c r="H960" s="33"/>
      <c r="I960" s="33"/>
      <c r="J960" s="33"/>
      <c r="K960" s="33"/>
      <c r="L960" s="33"/>
      <c r="M960" s="33"/>
      <c r="N960" s="33"/>
      <c r="O960" s="33"/>
      <c r="P960" s="33"/>
      <c r="Q960" s="33"/>
      <c r="R960" s="33"/>
      <c r="S960" s="33"/>
      <c r="T960" s="33"/>
      <c r="U960" s="33"/>
      <c r="V960" s="33"/>
      <c r="W960" s="33"/>
      <c r="X960" s="33"/>
      <c r="Y960" s="33"/>
      <c r="Z960" s="33"/>
    </row>
    <row x14ac:dyDescent="0.25" r="961" customHeight="1" ht="15.75">
      <c r="A961" s="33"/>
      <c r="B961" s="552"/>
      <c r="C961" s="553"/>
      <c r="D961" s="553"/>
      <c r="E961" s="553"/>
      <c r="F961" s="485"/>
      <c r="G961" s="33"/>
      <c r="H961" s="33"/>
      <c r="I961" s="33"/>
      <c r="J961" s="33"/>
      <c r="K961" s="33"/>
      <c r="L961" s="33"/>
      <c r="M961" s="33"/>
      <c r="N961" s="33"/>
      <c r="O961" s="33"/>
      <c r="P961" s="33"/>
      <c r="Q961" s="33"/>
      <c r="R961" s="33"/>
      <c r="S961" s="33"/>
      <c r="T961" s="33"/>
      <c r="U961" s="33"/>
      <c r="V961" s="33"/>
      <c r="W961" s="33"/>
      <c r="X961" s="33"/>
      <c r="Y961" s="33"/>
      <c r="Z961" s="33"/>
    </row>
    <row x14ac:dyDescent="0.25" r="962" customHeight="1" ht="15.75">
      <c r="A962" s="33"/>
      <c r="B962" s="552"/>
      <c r="C962" s="553"/>
      <c r="D962" s="553"/>
      <c r="E962" s="553"/>
      <c r="F962" s="485"/>
      <c r="G962" s="33"/>
      <c r="H962" s="33"/>
      <c r="I962" s="33"/>
      <c r="J962" s="33"/>
      <c r="K962" s="33"/>
      <c r="L962" s="33"/>
      <c r="M962" s="33"/>
      <c r="N962" s="33"/>
      <c r="O962" s="33"/>
      <c r="P962" s="33"/>
      <c r="Q962" s="33"/>
      <c r="R962" s="33"/>
      <c r="S962" s="33"/>
      <c r="T962" s="33"/>
      <c r="U962" s="33"/>
      <c r="V962" s="33"/>
      <c r="W962" s="33"/>
      <c r="X962" s="33"/>
      <c r="Y962" s="33"/>
      <c r="Z962" s="33"/>
    </row>
    <row x14ac:dyDescent="0.25" r="963" customHeight="1" ht="15.75">
      <c r="A963" s="33"/>
      <c r="B963" s="552"/>
      <c r="C963" s="553"/>
      <c r="D963" s="553"/>
      <c r="E963" s="553"/>
      <c r="F963" s="485"/>
      <c r="G963" s="33"/>
      <c r="H963" s="33"/>
      <c r="I963" s="33"/>
      <c r="J963" s="33"/>
      <c r="K963" s="33"/>
      <c r="L963" s="33"/>
      <c r="M963" s="33"/>
      <c r="N963" s="33"/>
      <c r="O963" s="33"/>
      <c r="P963" s="33"/>
      <c r="Q963" s="33"/>
      <c r="R963" s="33"/>
      <c r="S963" s="33"/>
      <c r="T963" s="33"/>
      <c r="U963" s="33"/>
      <c r="V963" s="33"/>
      <c r="W963" s="33"/>
      <c r="X963" s="33"/>
      <c r="Y963" s="33"/>
      <c r="Z963" s="33"/>
    </row>
    <row x14ac:dyDescent="0.25" r="964" customHeight="1" ht="15.75">
      <c r="A964" s="33"/>
      <c r="B964" s="552"/>
      <c r="C964" s="553"/>
      <c r="D964" s="553"/>
      <c r="E964" s="553"/>
      <c r="F964" s="485"/>
      <c r="G964" s="33"/>
      <c r="H964" s="33"/>
      <c r="I964" s="33"/>
      <c r="J964" s="33"/>
      <c r="K964" s="33"/>
      <c r="L964" s="33"/>
      <c r="M964" s="33"/>
      <c r="N964" s="33"/>
      <c r="O964" s="33"/>
      <c r="P964" s="33"/>
      <c r="Q964" s="33"/>
      <c r="R964" s="33"/>
      <c r="S964" s="33"/>
      <c r="T964" s="33"/>
      <c r="U964" s="33"/>
      <c r="V964" s="33"/>
      <c r="W964" s="33"/>
      <c r="X964" s="33"/>
      <c r="Y964" s="33"/>
      <c r="Z964" s="33"/>
    </row>
    <row x14ac:dyDescent="0.25" r="965" customHeight="1" ht="15.75">
      <c r="A965" s="33"/>
      <c r="B965" s="552"/>
      <c r="C965" s="553"/>
      <c r="D965" s="553"/>
      <c r="E965" s="553"/>
      <c r="F965" s="485"/>
      <c r="G965" s="33"/>
      <c r="H965" s="33"/>
      <c r="I965" s="33"/>
      <c r="J965" s="33"/>
      <c r="K965" s="33"/>
      <c r="L965" s="33"/>
      <c r="M965" s="33"/>
      <c r="N965" s="33"/>
      <c r="O965" s="33"/>
      <c r="P965" s="33"/>
      <c r="Q965" s="33"/>
      <c r="R965" s="33"/>
      <c r="S965" s="33"/>
      <c r="T965" s="33"/>
      <c r="U965" s="33"/>
      <c r="V965" s="33"/>
      <c r="W965" s="33"/>
      <c r="X965" s="33"/>
      <c r="Y965" s="33"/>
      <c r="Z965" s="33"/>
    </row>
    <row x14ac:dyDescent="0.25" r="966" customHeight="1" ht="15.75">
      <c r="A966" s="33"/>
      <c r="B966" s="552"/>
      <c r="C966" s="553"/>
      <c r="D966" s="553"/>
      <c r="E966" s="553"/>
      <c r="F966" s="485"/>
      <c r="G966" s="33"/>
      <c r="H966" s="33"/>
      <c r="I966" s="33"/>
      <c r="J966" s="33"/>
      <c r="K966" s="33"/>
      <c r="L966" s="33"/>
      <c r="M966" s="33"/>
      <c r="N966" s="33"/>
      <c r="O966" s="33"/>
      <c r="P966" s="33"/>
      <c r="Q966" s="33"/>
      <c r="R966" s="33"/>
      <c r="S966" s="33"/>
      <c r="T966" s="33"/>
      <c r="U966" s="33"/>
      <c r="V966" s="33"/>
      <c r="W966" s="33"/>
      <c r="X966" s="33"/>
      <c r="Y966" s="33"/>
      <c r="Z966" s="33"/>
    </row>
    <row x14ac:dyDescent="0.25" r="967" customHeight="1" ht="15.75">
      <c r="A967" s="33"/>
      <c r="B967" s="552"/>
      <c r="C967" s="553"/>
      <c r="D967" s="553"/>
      <c r="E967" s="553"/>
      <c r="F967" s="485"/>
      <c r="G967" s="33"/>
      <c r="H967" s="33"/>
      <c r="I967" s="33"/>
      <c r="J967" s="33"/>
      <c r="K967" s="33"/>
      <c r="L967" s="33"/>
      <c r="M967" s="33"/>
      <c r="N967" s="33"/>
      <c r="O967" s="33"/>
      <c r="P967" s="33"/>
      <c r="Q967" s="33"/>
      <c r="R967" s="33"/>
      <c r="S967" s="33"/>
      <c r="T967" s="33"/>
      <c r="U967" s="33"/>
      <c r="V967" s="33"/>
      <c r="W967" s="33"/>
      <c r="X967" s="33"/>
      <c r="Y967" s="33"/>
      <c r="Z967" s="33"/>
    </row>
    <row x14ac:dyDescent="0.25" r="968" customHeight="1" ht="15.75">
      <c r="A968" s="33"/>
      <c r="B968" s="552"/>
      <c r="C968" s="553"/>
      <c r="D968" s="553"/>
      <c r="E968" s="553"/>
      <c r="F968" s="485"/>
      <c r="G968" s="33"/>
      <c r="H968" s="33"/>
      <c r="I968" s="33"/>
      <c r="J968" s="33"/>
      <c r="K968" s="33"/>
      <c r="L968" s="33"/>
      <c r="M968" s="33"/>
      <c r="N968" s="33"/>
      <c r="O968" s="33"/>
      <c r="P968" s="33"/>
      <c r="Q968" s="33"/>
      <c r="R968" s="33"/>
      <c r="S968" s="33"/>
      <c r="T968" s="33"/>
      <c r="U968" s="33"/>
      <c r="V968" s="33"/>
      <c r="W968" s="33"/>
      <c r="X968" s="33"/>
      <c r="Y968" s="33"/>
      <c r="Z968" s="33"/>
    </row>
    <row x14ac:dyDescent="0.25" r="969" customHeight="1" ht="15.75">
      <c r="A969" s="33"/>
      <c r="B969" s="552"/>
      <c r="C969" s="553"/>
      <c r="D969" s="553"/>
      <c r="E969" s="553"/>
      <c r="F969" s="485"/>
      <c r="G969" s="33"/>
      <c r="H969" s="33"/>
      <c r="I969" s="33"/>
      <c r="J969" s="33"/>
      <c r="K969" s="33"/>
      <c r="L969" s="33"/>
      <c r="M969" s="33"/>
      <c r="N969" s="33"/>
      <c r="O969" s="33"/>
      <c r="P969" s="33"/>
      <c r="Q969" s="33"/>
      <c r="R969" s="33"/>
      <c r="S969" s="33"/>
      <c r="T969" s="33"/>
      <c r="U969" s="33"/>
      <c r="V969" s="33"/>
      <c r="W969" s="33"/>
      <c r="X969" s="33"/>
      <c r="Y969" s="33"/>
      <c r="Z969" s="33"/>
    </row>
    <row x14ac:dyDescent="0.25" r="970" customHeight="1" ht="15.75">
      <c r="A970" s="33"/>
      <c r="B970" s="552"/>
      <c r="C970" s="553"/>
      <c r="D970" s="553"/>
      <c r="E970" s="553"/>
      <c r="F970" s="485"/>
      <c r="G970" s="33"/>
      <c r="H970" s="33"/>
      <c r="I970" s="33"/>
      <c r="J970" s="33"/>
      <c r="K970" s="33"/>
      <c r="L970" s="33"/>
      <c r="M970" s="33"/>
      <c r="N970" s="33"/>
      <c r="O970" s="33"/>
      <c r="P970" s="33"/>
      <c r="Q970" s="33"/>
      <c r="R970" s="33"/>
      <c r="S970" s="33"/>
      <c r="T970" s="33"/>
      <c r="U970" s="33"/>
      <c r="V970" s="33"/>
      <c r="W970" s="33"/>
      <c r="X970" s="33"/>
      <c r="Y970" s="33"/>
      <c r="Z970" s="33"/>
    </row>
    <row x14ac:dyDescent="0.25" r="971" customHeight="1" ht="15.75">
      <c r="A971" s="33"/>
      <c r="B971" s="552"/>
      <c r="C971" s="553"/>
      <c r="D971" s="553"/>
      <c r="E971" s="553"/>
      <c r="F971" s="485"/>
      <c r="G971" s="33"/>
      <c r="H971" s="33"/>
      <c r="I971" s="33"/>
      <c r="J971" s="33"/>
      <c r="K971" s="33"/>
      <c r="L971" s="33"/>
      <c r="M971" s="33"/>
      <c r="N971" s="33"/>
      <c r="O971" s="33"/>
      <c r="P971" s="33"/>
      <c r="Q971" s="33"/>
      <c r="R971" s="33"/>
      <c r="S971" s="33"/>
      <c r="T971" s="33"/>
      <c r="U971" s="33"/>
      <c r="V971" s="33"/>
      <c r="W971" s="33"/>
      <c r="X971" s="33"/>
      <c r="Y971" s="33"/>
      <c r="Z971" s="33"/>
    </row>
    <row x14ac:dyDescent="0.25" r="972" customHeight="1" ht="15.75">
      <c r="A972" s="33"/>
      <c r="B972" s="552"/>
      <c r="C972" s="553"/>
      <c r="D972" s="553"/>
      <c r="E972" s="553"/>
      <c r="F972" s="485"/>
      <c r="G972" s="33"/>
      <c r="H972" s="33"/>
      <c r="I972" s="33"/>
      <c r="J972" s="33"/>
      <c r="K972" s="33"/>
      <c r="L972" s="33"/>
      <c r="M972" s="33"/>
      <c r="N972" s="33"/>
      <c r="O972" s="33"/>
      <c r="P972" s="33"/>
      <c r="Q972" s="33"/>
      <c r="R972" s="33"/>
      <c r="S972" s="33"/>
      <c r="T972" s="33"/>
      <c r="U972" s="33"/>
      <c r="V972" s="33"/>
      <c r="W972" s="33"/>
      <c r="X972" s="33"/>
      <c r="Y972" s="33"/>
      <c r="Z972" s="33"/>
    </row>
    <row x14ac:dyDescent="0.25" r="973" customHeight="1" ht="15.75">
      <c r="A973" s="33"/>
      <c r="B973" s="552"/>
      <c r="C973" s="553"/>
      <c r="D973" s="553"/>
      <c r="E973" s="553"/>
      <c r="F973" s="485"/>
      <c r="G973" s="33"/>
      <c r="H973" s="33"/>
      <c r="I973" s="33"/>
      <c r="J973" s="33"/>
      <c r="K973" s="33"/>
      <c r="L973" s="33"/>
      <c r="M973" s="33"/>
      <c r="N973" s="33"/>
      <c r="O973" s="33"/>
      <c r="P973" s="33"/>
      <c r="Q973" s="33"/>
      <c r="R973" s="33"/>
      <c r="S973" s="33"/>
      <c r="T973" s="33"/>
      <c r="U973" s="33"/>
      <c r="V973" s="33"/>
      <c r="W973" s="33"/>
      <c r="X973" s="33"/>
      <c r="Y973" s="33"/>
      <c r="Z973" s="33"/>
    </row>
    <row x14ac:dyDescent="0.25" r="974" customHeight="1" ht="15.75">
      <c r="A974" s="33"/>
      <c r="B974" s="552"/>
      <c r="C974" s="553"/>
      <c r="D974" s="553"/>
      <c r="E974" s="553"/>
      <c r="F974" s="485"/>
      <c r="G974" s="33"/>
      <c r="H974" s="33"/>
      <c r="I974" s="33"/>
      <c r="J974" s="33"/>
      <c r="K974" s="33"/>
      <c r="L974" s="33"/>
      <c r="M974" s="33"/>
      <c r="N974" s="33"/>
      <c r="O974" s="33"/>
      <c r="P974" s="33"/>
      <c r="Q974" s="33"/>
      <c r="R974" s="33"/>
      <c r="S974" s="33"/>
      <c r="T974" s="33"/>
      <c r="U974" s="33"/>
      <c r="V974" s="33"/>
      <c r="W974" s="33"/>
      <c r="X974" s="33"/>
      <c r="Y974" s="33"/>
      <c r="Z974" s="33"/>
    </row>
    <row x14ac:dyDescent="0.25" r="975" customHeight="1" ht="15.75">
      <c r="A975" s="33"/>
      <c r="B975" s="552"/>
      <c r="C975" s="553"/>
      <c r="D975" s="553"/>
      <c r="E975" s="553"/>
      <c r="F975" s="485"/>
      <c r="G975" s="33"/>
      <c r="H975" s="33"/>
      <c r="I975" s="33"/>
      <c r="J975" s="33"/>
      <c r="K975" s="33"/>
      <c r="L975" s="33"/>
      <c r="M975" s="33"/>
      <c r="N975" s="33"/>
      <c r="O975" s="33"/>
      <c r="P975" s="33"/>
      <c r="Q975" s="33"/>
      <c r="R975" s="33"/>
      <c r="S975" s="33"/>
      <c r="T975" s="33"/>
      <c r="U975" s="33"/>
      <c r="V975" s="33"/>
      <c r="W975" s="33"/>
      <c r="X975" s="33"/>
      <c r="Y975" s="33"/>
      <c r="Z975" s="33"/>
    </row>
    <row x14ac:dyDescent="0.25" r="976" customHeight="1" ht="15.75">
      <c r="A976" s="33"/>
      <c r="B976" s="552"/>
      <c r="C976" s="553"/>
      <c r="D976" s="553"/>
      <c r="E976" s="553"/>
      <c r="F976" s="485"/>
      <c r="G976" s="33"/>
      <c r="H976" s="33"/>
      <c r="I976" s="33"/>
      <c r="J976" s="33"/>
      <c r="K976" s="33"/>
      <c r="L976" s="33"/>
      <c r="M976" s="33"/>
      <c r="N976" s="33"/>
      <c r="O976" s="33"/>
      <c r="P976" s="33"/>
      <c r="Q976" s="33"/>
      <c r="R976" s="33"/>
      <c r="S976" s="33"/>
      <c r="T976" s="33"/>
      <c r="U976" s="33"/>
      <c r="V976" s="33"/>
      <c r="W976" s="33"/>
      <c r="X976" s="33"/>
      <c r="Y976" s="33"/>
      <c r="Z976" s="33"/>
    </row>
    <row x14ac:dyDescent="0.25" r="977" customHeight="1" ht="15.75">
      <c r="A977" s="33"/>
      <c r="B977" s="552"/>
      <c r="C977" s="553"/>
      <c r="D977" s="553"/>
      <c r="E977" s="553"/>
      <c r="F977" s="485"/>
      <c r="G977" s="33"/>
      <c r="H977" s="33"/>
      <c r="I977" s="33"/>
      <c r="J977" s="33"/>
      <c r="K977" s="33"/>
      <c r="L977" s="33"/>
      <c r="M977" s="33"/>
      <c r="N977" s="33"/>
      <c r="O977" s="33"/>
      <c r="P977" s="33"/>
      <c r="Q977" s="33"/>
      <c r="R977" s="33"/>
      <c r="S977" s="33"/>
      <c r="T977" s="33"/>
      <c r="U977" s="33"/>
      <c r="V977" s="33"/>
      <c r="W977" s="33"/>
      <c r="X977" s="33"/>
      <c r="Y977" s="33"/>
      <c r="Z977" s="33"/>
    </row>
    <row x14ac:dyDescent="0.25" r="978" customHeight="1" ht="15.75">
      <c r="A978" s="33"/>
      <c r="B978" s="552"/>
      <c r="C978" s="553"/>
      <c r="D978" s="553"/>
      <c r="E978" s="553"/>
      <c r="F978" s="485"/>
      <c r="G978" s="33"/>
      <c r="H978" s="33"/>
      <c r="I978" s="33"/>
      <c r="J978" s="33"/>
      <c r="K978" s="33"/>
      <c r="L978" s="33"/>
      <c r="M978" s="33"/>
      <c r="N978" s="33"/>
      <c r="O978" s="33"/>
      <c r="P978" s="33"/>
      <c r="Q978" s="33"/>
      <c r="R978" s="33"/>
      <c r="S978" s="33"/>
      <c r="T978" s="33"/>
      <c r="U978" s="33"/>
      <c r="V978" s="33"/>
      <c r="W978" s="33"/>
      <c r="X978" s="33"/>
      <c r="Y978" s="33"/>
      <c r="Z978" s="33"/>
    </row>
    <row x14ac:dyDescent="0.25" r="979" customHeight="1" ht="15.75">
      <c r="A979" s="33"/>
      <c r="B979" s="552"/>
      <c r="C979" s="553"/>
      <c r="D979" s="553"/>
      <c r="E979" s="553"/>
      <c r="F979" s="485"/>
      <c r="G979" s="33"/>
      <c r="H979" s="33"/>
      <c r="I979" s="33"/>
      <c r="J979" s="33"/>
      <c r="K979" s="33"/>
      <c r="L979" s="33"/>
      <c r="M979" s="33"/>
      <c r="N979" s="33"/>
      <c r="O979" s="33"/>
      <c r="P979" s="33"/>
      <c r="Q979" s="33"/>
      <c r="R979" s="33"/>
      <c r="S979" s="33"/>
      <c r="T979" s="33"/>
      <c r="U979" s="33"/>
      <c r="V979" s="33"/>
      <c r="W979" s="33"/>
      <c r="X979" s="33"/>
      <c r="Y979" s="33"/>
      <c r="Z979" s="33"/>
    </row>
    <row x14ac:dyDescent="0.25" r="980" customHeight="1" ht="15.75">
      <c r="A980" s="33"/>
      <c r="B980" s="552"/>
      <c r="C980" s="553"/>
      <c r="D980" s="553"/>
      <c r="E980" s="553"/>
      <c r="F980" s="485"/>
      <c r="G980" s="33"/>
      <c r="H980" s="33"/>
      <c r="I980" s="33"/>
      <c r="J980" s="33"/>
      <c r="K980" s="33"/>
      <c r="L980" s="33"/>
      <c r="M980" s="33"/>
      <c r="N980" s="33"/>
      <c r="O980" s="33"/>
      <c r="P980" s="33"/>
      <c r="Q980" s="33"/>
      <c r="R980" s="33"/>
      <c r="S980" s="33"/>
      <c r="T980" s="33"/>
      <c r="U980" s="33"/>
      <c r="V980" s="33"/>
      <c r="W980" s="33"/>
      <c r="X980" s="33"/>
      <c r="Y980" s="33"/>
      <c r="Z980" s="33"/>
    </row>
    <row x14ac:dyDescent="0.25" r="981" customHeight="1" ht="15.75">
      <c r="A981" s="33"/>
      <c r="B981" s="552"/>
      <c r="C981" s="553"/>
      <c r="D981" s="553"/>
      <c r="E981" s="553"/>
      <c r="F981" s="485"/>
      <c r="G981" s="33"/>
      <c r="H981" s="33"/>
      <c r="I981" s="33"/>
      <c r="J981" s="33"/>
      <c r="K981" s="33"/>
      <c r="L981" s="33"/>
      <c r="M981" s="33"/>
      <c r="N981" s="33"/>
      <c r="O981" s="33"/>
      <c r="P981" s="33"/>
      <c r="Q981" s="33"/>
      <c r="R981" s="33"/>
      <c r="S981" s="33"/>
      <c r="T981" s="33"/>
      <c r="U981" s="33"/>
      <c r="V981" s="33"/>
      <c r="W981" s="33"/>
      <c r="X981" s="33"/>
      <c r="Y981" s="33"/>
      <c r="Z981" s="33"/>
    </row>
    <row x14ac:dyDescent="0.25" r="982" customHeight="1" ht="15.75">
      <c r="A982" s="33"/>
      <c r="B982" s="552"/>
      <c r="C982" s="553"/>
      <c r="D982" s="553"/>
      <c r="E982" s="553"/>
      <c r="F982" s="485"/>
      <c r="G982" s="33"/>
      <c r="H982" s="33"/>
      <c r="I982" s="33"/>
      <c r="J982" s="33"/>
      <c r="K982" s="33"/>
      <c r="L982" s="33"/>
      <c r="M982" s="33"/>
      <c r="N982" s="33"/>
      <c r="O982" s="33"/>
      <c r="P982" s="33"/>
      <c r="Q982" s="33"/>
      <c r="R982" s="33"/>
      <c r="S982" s="33"/>
      <c r="T982" s="33"/>
      <c r="U982" s="33"/>
      <c r="V982" s="33"/>
      <c r="W982" s="33"/>
      <c r="X982" s="33"/>
      <c r="Y982" s="33"/>
      <c r="Z982" s="33"/>
    </row>
    <row x14ac:dyDescent="0.25" r="983" customHeight="1" ht="15.75">
      <c r="A983" s="33"/>
      <c r="B983" s="552"/>
      <c r="C983" s="553"/>
      <c r="D983" s="553"/>
      <c r="E983" s="553"/>
      <c r="F983" s="485"/>
      <c r="G983" s="33"/>
      <c r="H983" s="33"/>
      <c r="I983" s="33"/>
      <c r="J983" s="33"/>
      <c r="K983" s="33"/>
      <c r="L983" s="33"/>
      <c r="M983" s="33"/>
      <c r="N983" s="33"/>
      <c r="O983" s="33"/>
      <c r="P983" s="33"/>
      <c r="Q983" s="33"/>
      <c r="R983" s="33"/>
      <c r="S983" s="33"/>
      <c r="T983" s="33"/>
      <c r="U983" s="33"/>
      <c r="V983" s="33"/>
      <c r="W983" s="33"/>
      <c r="X983" s="33"/>
      <c r="Y983" s="33"/>
      <c r="Z983" s="33"/>
    </row>
    <row x14ac:dyDescent="0.25" r="984" customHeight="1" ht="15.75">
      <c r="A984" s="33"/>
      <c r="B984" s="552"/>
      <c r="C984" s="553"/>
      <c r="D984" s="553"/>
      <c r="E984" s="553"/>
      <c r="F984" s="485"/>
      <c r="G984" s="33"/>
      <c r="H984" s="33"/>
      <c r="I984" s="33"/>
      <c r="J984" s="33"/>
      <c r="K984" s="33"/>
      <c r="L984" s="33"/>
      <c r="M984" s="33"/>
      <c r="N984" s="33"/>
      <c r="O984" s="33"/>
      <c r="P984" s="33"/>
      <c r="Q984" s="33"/>
      <c r="R984" s="33"/>
      <c r="S984" s="33"/>
      <c r="T984" s="33"/>
      <c r="U984" s="33"/>
      <c r="V984" s="33"/>
      <c r="W984" s="33"/>
      <c r="X984" s="33"/>
      <c r="Y984" s="33"/>
      <c r="Z984" s="33"/>
    </row>
    <row x14ac:dyDescent="0.25" r="985" customHeight="1" ht="15.75">
      <c r="A985" s="33"/>
      <c r="B985" s="552"/>
      <c r="C985" s="553"/>
      <c r="D985" s="553"/>
      <c r="E985" s="553"/>
      <c r="F985" s="485"/>
      <c r="G985" s="33"/>
      <c r="H985" s="33"/>
      <c r="I985" s="33"/>
      <c r="J985" s="33"/>
      <c r="K985" s="33"/>
      <c r="L985" s="33"/>
      <c r="M985" s="33"/>
      <c r="N985" s="33"/>
      <c r="O985" s="33"/>
      <c r="P985" s="33"/>
      <c r="Q985" s="33"/>
      <c r="R985" s="33"/>
      <c r="S985" s="33"/>
      <c r="T985" s="33"/>
      <c r="U985" s="33"/>
      <c r="V985" s="33"/>
      <c r="W985" s="33"/>
      <c r="X985" s="33"/>
      <c r="Y985" s="33"/>
      <c r="Z985" s="33"/>
    </row>
    <row x14ac:dyDescent="0.25" r="986" customHeight="1" ht="15.75">
      <c r="A986" s="33"/>
      <c r="B986" s="552"/>
      <c r="C986" s="553"/>
      <c r="D986" s="553"/>
      <c r="E986" s="553"/>
      <c r="F986" s="485"/>
      <c r="G986" s="33"/>
      <c r="H986" s="33"/>
      <c r="I986" s="33"/>
      <c r="J986" s="33"/>
      <c r="K986" s="33"/>
      <c r="L986" s="33"/>
      <c r="M986" s="33"/>
      <c r="N986" s="33"/>
      <c r="O986" s="33"/>
      <c r="P986" s="33"/>
      <c r="Q986" s="33"/>
      <c r="R986" s="33"/>
      <c r="S986" s="33"/>
      <c r="T986" s="33"/>
      <c r="U986" s="33"/>
      <c r="V986" s="33"/>
      <c r="W986" s="33"/>
      <c r="X986" s="33"/>
      <c r="Y986" s="33"/>
      <c r="Z986" s="33"/>
    </row>
    <row x14ac:dyDescent="0.25" r="987" customHeight="1" ht="15.75">
      <c r="A987" s="33"/>
      <c r="B987" s="552"/>
      <c r="C987" s="553"/>
      <c r="D987" s="553"/>
      <c r="E987" s="553"/>
      <c r="F987" s="485"/>
      <c r="G987" s="33"/>
      <c r="H987" s="33"/>
      <c r="I987" s="33"/>
      <c r="J987" s="33"/>
      <c r="K987" s="33"/>
      <c r="L987" s="33"/>
      <c r="M987" s="33"/>
      <c r="N987" s="33"/>
      <c r="O987" s="33"/>
      <c r="P987" s="33"/>
      <c r="Q987" s="33"/>
      <c r="R987" s="33"/>
      <c r="S987" s="33"/>
      <c r="T987" s="33"/>
      <c r="U987" s="33"/>
      <c r="V987" s="33"/>
      <c r="W987" s="33"/>
      <c r="X987" s="33"/>
      <c r="Y987" s="33"/>
      <c r="Z987" s="33"/>
    </row>
    <row x14ac:dyDescent="0.25" r="988" customHeight="1" ht="15.75">
      <c r="A988" s="33"/>
      <c r="B988" s="552"/>
      <c r="C988" s="553"/>
      <c r="D988" s="553"/>
      <c r="E988" s="553"/>
      <c r="F988" s="485"/>
      <c r="G988" s="33"/>
      <c r="H988" s="33"/>
      <c r="I988" s="33"/>
      <c r="J988" s="33"/>
      <c r="K988" s="33"/>
      <c r="L988" s="33"/>
      <c r="M988" s="33"/>
      <c r="N988" s="33"/>
      <c r="O988" s="33"/>
      <c r="P988" s="33"/>
      <c r="Q988" s="33"/>
      <c r="R988" s="33"/>
      <c r="S988" s="33"/>
      <c r="T988" s="33"/>
      <c r="U988" s="33"/>
      <c r="V988" s="33"/>
      <c r="W988" s="33"/>
      <c r="X988" s="33"/>
      <c r="Y988" s="33"/>
      <c r="Z988" s="33"/>
    </row>
    <row x14ac:dyDescent="0.25" r="989" customHeight="1" ht="15.75">
      <c r="A989" s="33"/>
      <c r="B989" s="552"/>
      <c r="C989" s="553"/>
      <c r="D989" s="553"/>
      <c r="E989" s="553"/>
      <c r="F989" s="485"/>
      <c r="G989" s="33"/>
      <c r="H989" s="33"/>
      <c r="I989" s="33"/>
      <c r="J989" s="33"/>
      <c r="K989" s="33"/>
      <c r="L989" s="33"/>
      <c r="M989" s="33"/>
      <c r="N989" s="33"/>
      <c r="O989" s="33"/>
      <c r="P989" s="33"/>
      <c r="Q989" s="33"/>
      <c r="R989" s="33"/>
      <c r="S989" s="33"/>
      <c r="T989" s="33"/>
      <c r="U989" s="33"/>
      <c r="V989" s="33"/>
      <c r="W989" s="33"/>
      <c r="X989" s="33"/>
      <c r="Y989" s="33"/>
      <c r="Z989" s="33"/>
    </row>
    <row x14ac:dyDescent="0.25" r="990" customHeight="1" ht="15.75">
      <c r="A990" s="33"/>
      <c r="B990" s="552"/>
      <c r="C990" s="553"/>
      <c r="D990" s="553"/>
      <c r="E990" s="553"/>
      <c r="F990" s="485"/>
      <c r="G990" s="33"/>
      <c r="H990" s="33"/>
      <c r="I990" s="33"/>
      <c r="J990" s="33"/>
      <c r="K990" s="33"/>
      <c r="L990" s="33"/>
      <c r="M990" s="33"/>
      <c r="N990" s="33"/>
      <c r="O990" s="33"/>
      <c r="P990" s="33"/>
      <c r="Q990" s="33"/>
      <c r="R990" s="33"/>
      <c r="S990" s="33"/>
      <c r="T990" s="33"/>
      <c r="U990" s="33"/>
      <c r="V990" s="33"/>
      <c r="W990" s="33"/>
      <c r="X990" s="33"/>
      <c r="Y990" s="33"/>
      <c r="Z990" s="33"/>
    </row>
    <row x14ac:dyDescent="0.25" r="991" customHeight="1" ht="15.75">
      <c r="A991" s="33"/>
      <c r="B991" s="552"/>
      <c r="C991" s="553"/>
      <c r="D991" s="553"/>
      <c r="E991" s="553"/>
      <c r="F991" s="485"/>
      <c r="G991" s="33"/>
      <c r="H991" s="33"/>
      <c r="I991" s="33"/>
      <c r="J991" s="33"/>
      <c r="K991" s="33"/>
      <c r="L991" s="33"/>
      <c r="M991" s="33"/>
      <c r="N991" s="33"/>
      <c r="O991" s="33"/>
      <c r="P991" s="33"/>
      <c r="Q991" s="33"/>
      <c r="R991" s="33"/>
      <c r="S991" s="33"/>
      <c r="T991" s="33"/>
      <c r="U991" s="33"/>
      <c r="V991" s="33"/>
      <c r="W991" s="33"/>
      <c r="X991" s="33"/>
      <c r="Y991" s="33"/>
      <c r="Z991" s="33"/>
    </row>
    <row x14ac:dyDescent="0.25" r="992" customHeight="1" ht="15.75">
      <c r="A992" s="33"/>
      <c r="B992" s="552"/>
      <c r="C992" s="553"/>
      <c r="D992" s="553"/>
      <c r="E992" s="553"/>
      <c r="F992" s="485"/>
      <c r="G992" s="33"/>
      <c r="H992" s="33"/>
      <c r="I992" s="33"/>
      <c r="J992" s="33"/>
      <c r="K992" s="33"/>
      <c r="L992" s="33"/>
      <c r="M992" s="33"/>
      <c r="N992" s="33"/>
      <c r="O992" s="33"/>
      <c r="P992" s="33"/>
      <c r="Q992" s="33"/>
      <c r="R992" s="33"/>
      <c r="S992" s="33"/>
      <c r="T992" s="33"/>
      <c r="U992" s="33"/>
      <c r="V992" s="33"/>
      <c r="W992" s="33"/>
      <c r="X992" s="33"/>
      <c r="Y992" s="33"/>
      <c r="Z992" s="33"/>
    </row>
    <row x14ac:dyDescent="0.25" r="993" customHeight="1" ht="15.75">
      <c r="A993" s="33"/>
      <c r="B993" s="552"/>
      <c r="C993" s="553"/>
      <c r="D993" s="553"/>
      <c r="E993" s="553"/>
      <c r="F993" s="485"/>
      <c r="G993" s="33"/>
      <c r="H993" s="33"/>
      <c r="I993" s="33"/>
      <c r="J993" s="33"/>
      <c r="K993" s="33"/>
      <c r="L993" s="33"/>
      <c r="M993" s="33"/>
      <c r="N993" s="33"/>
      <c r="O993" s="33"/>
      <c r="P993" s="33"/>
      <c r="Q993" s="33"/>
      <c r="R993" s="33"/>
      <c r="S993" s="33"/>
      <c r="T993" s="33"/>
      <c r="U993" s="33"/>
      <c r="V993" s="33"/>
      <c r="W993" s="33"/>
      <c r="X993" s="33"/>
      <c r="Y993" s="33"/>
      <c r="Z993" s="33"/>
    </row>
    <row x14ac:dyDescent="0.25" r="994" customHeight="1" ht="15.75">
      <c r="A994" s="33"/>
      <c r="B994" s="552"/>
      <c r="C994" s="553"/>
      <c r="D994" s="553"/>
      <c r="E994" s="553"/>
      <c r="F994" s="485"/>
      <c r="G994" s="33"/>
      <c r="H994" s="33"/>
      <c r="I994" s="33"/>
      <c r="J994" s="33"/>
      <c r="K994" s="33"/>
      <c r="L994" s="33"/>
      <c r="M994" s="33"/>
      <c r="N994" s="33"/>
      <c r="O994" s="33"/>
      <c r="P994" s="33"/>
      <c r="Q994" s="33"/>
      <c r="R994" s="33"/>
      <c r="S994" s="33"/>
      <c r="T994" s="33"/>
      <c r="U994" s="33"/>
      <c r="V994" s="33"/>
      <c r="W994" s="33"/>
      <c r="X994" s="33"/>
      <c r="Y994" s="33"/>
      <c r="Z994" s="33"/>
    </row>
    <row x14ac:dyDescent="0.25" r="995" customHeight="1" ht="15.75">
      <c r="A995" s="33"/>
      <c r="B995" s="552"/>
      <c r="C995" s="553"/>
      <c r="D995" s="553"/>
      <c r="E995" s="553"/>
      <c r="F995" s="485"/>
      <c r="G995" s="33"/>
      <c r="H995" s="33"/>
      <c r="I995" s="33"/>
      <c r="J995" s="33"/>
      <c r="K995" s="33"/>
      <c r="L995" s="33"/>
      <c r="M995" s="33"/>
      <c r="N995" s="33"/>
      <c r="O995" s="33"/>
      <c r="P995" s="33"/>
      <c r="Q995" s="33"/>
      <c r="R995" s="33"/>
      <c r="S995" s="33"/>
      <c r="T995" s="33"/>
      <c r="U995" s="33"/>
      <c r="V995" s="33"/>
      <c r="W995" s="33"/>
      <c r="X995" s="33"/>
      <c r="Y995" s="33"/>
      <c r="Z995" s="33"/>
    </row>
    <row x14ac:dyDescent="0.25" r="996" customHeight="1" ht="15.75">
      <c r="A996" s="33"/>
      <c r="B996" s="552"/>
      <c r="C996" s="553"/>
      <c r="D996" s="553"/>
      <c r="E996" s="553"/>
      <c r="F996" s="485"/>
      <c r="G996" s="33"/>
      <c r="H996" s="33"/>
      <c r="I996" s="33"/>
      <c r="J996" s="33"/>
      <c r="K996" s="33"/>
      <c r="L996" s="33"/>
      <c r="M996" s="33"/>
      <c r="N996" s="33"/>
      <c r="O996" s="33"/>
      <c r="P996" s="33"/>
      <c r="Q996" s="33"/>
      <c r="R996" s="33"/>
      <c r="S996" s="33"/>
      <c r="T996" s="33"/>
      <c r="U996" s="33"/>
      <c r="V996" s="33"/>
      <c r="W996" s="33"/>
      <c r="X996" s="33"/>
      <c r="Y996" s="33"/>
      <c r="Z996" s="33"/>
    </row>
    <row x14ac:dyDescent="0.25" r="997" customHeight="1" ht="15.75">
      <c r="A997" s="33"/>
      <c r="B997" s="552"/>
      <c r="C997" s="553"/>
      <c r="D997" s="553"/>
      <c r="E997" s="553"/>
      <c r="F997" s="485"/>
      <c r="G997" s="33"/>
      <c r="H997" s="33"/>
      <c r="I997" s="33"/>
      <c r="J997" s="33"/>
      <c r="K997" s="33"/>
      <c r="L997" s="33"/>
      <c r="M997" s="33"/>
      <c r="N997" s="33"/>
      <c r="O997" s="33"/>
      <c r="P997" s="33"/>
      <c r="Q997" s="33"/>
      <c r="R997" s="33"/>
      <c r="S997" s="33"/>
      <c r="T997" s="33"/>
      <c r="U997" s="33"/>
      <c r="V997" s="33"/>
      <c r="W997" s="33"/>
      <c r="X997" s="33"/>
      <c r="Y997" s="33"/>
      <c r="Z997" s="33"/>
    </row>
    <row x14ac:dyDescent="0.25" r="998" customHeight="1" ht="15.75">
      <c r="A998" s="33"/>
      <c r="B998" s="552"/>
      <c r="C998" s="553"/>
      <c r="D998" s="553"/>
      <c r="E998" s="553"/>
      <c r="F998" s="485"/>
      <c r="G998" s="33"/>
      <c r="H998" s="33"/>
      <c r="I998" s="33"/>
      <c r="J998" s="33"/>
      <c r="K998" s="33"/>
      <c r="L998" s="33"/>
      <c r="M998" s="33"/>
      <c r="N998" s="33"/>
      <c r="O998" s="33"/>
      <c r="P998" s="33"/>
      <c r="Q998" s="33"/>
      <c r="R998" s="33"/>
      <c r="S998" s="33"/>
      <c r="T998" s="33"/>
      <c r="U998" s="33"/>
      <c r="V998" s="33"/>
      <c r="W998" s="33"/>
      <c r="X998" s="33"/>
      <c r="Y998" s="33"/>
      <c r="Z998" s="33"/>
    </row>
    <row x14ac:dyDescent="0.25" r="999" customHeight="1" ht="15.75">
      <c r="A999" s="33"/>
      <c r="B999" s="552"/>
      <c r="C999" s="553"/>
      <c r="D999" s="553"/>
      <c r="E999" s="553"/>
      <c r="F999" s="485"/>
      <c r="G999" s="33"/>
      <c r="H999" s="33"/>
      <c r="I999" s="33"/>
      <c r="J999" s="33"/>
      <c r="K999" s="33"/>
      <c r="L999" s="33"/>
      <c r="M999" s="33"/>
      <c r="N999" s="33"/>
      <c r="O999" s="33"/>
      <c r="P999" s="33"/>
      <c r="Q999" s="33"/>
      <c r="R999" s="33"/>
      <c r="S999" s="33"/>
      <c r="T999" s="33"/>
      <c r="U999" s="33"/>
      <c r="V999" s="33"/>
      <c r="W999" s="33"/>
      <c r="X999" s="33"/>
      <c r="Y999" s="33"/>
      <c r="Z999" s="33"/>
    </row>
    <row x14ac:dyDescent="0.25" r="1000" customHeight="1" ht="15.75">
      <c r="A1000" s="33"/>
      <c r="B1000" s="552"/>
      <c r="C1000" s="553"/>
      <c r="D1000" s="553"/>
      <c r="E1000" s="553"/>
      <c r="F1000" s="485"/>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21">
    <mergeCell ref="B1:D5"/>
    <mergeCell ref="B8:C8"/>
    <mergeCell ref="E8:F8"/>
    <mergeCell ref="B9:C9"/>
    <mergeCell ref="E9:F9"/>
    <mergeCell ref="B10:C10"/>
    <mergeCell ref="E10:F10"/>
    <mergeCell ref="B11:C11"/>
    <mergeCell ref="E11:F11"/>
    <mergeCell ref="A13:F13"/>
    <mergeCell ref="B14:C14"/>
    <mergeCell ref="E14:F14"/>
    <mergeCell ref="B15:C15"/>
    <mergeCell ref="E15:F15"/>
    <mergeCell ref="B16:C16"/>
    <mergeCell ref="E16:F16"/>
    <mergeCell ref="B17:C17"/>
    <mergeCell ref="E17:F17"/>
    <mergeCell ref="C41:D41"/>
    <mergeCell ref="E41:F41"/>
    <mergeCell ref="D61:F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89" width="15.576428571428572" customWidth="1" bestFit="1"/>
    <col min="2" max="2" style="14" width="30.576428571428572" customWidth="1" bestFit="1"/>
    <col min="3" max="3" style="14" width="15.576428571428572" customWidth="1" bestFit="1"/>
    <col min="4" max="4" style="14" width="15.576428571428572" customWidth="1" bestFit="1"/>
    <col min="5" max="5" style="14" width="15.576428571428572" customWidth="1" bestFit="1"/>
    <col min="6" max="6" style="14" width="15.576428571428572" customWidth="1" bestFit="1"/>
    <col min="7" max="7" style="433" width="15.576428571428572" customWidth="1" bestFit="1"/>
    <col min="8" max="8" style="433" width="15.576428571428572" customWidth="1" bestFit="1"/>
    <col min="9" max="9" style="433" width="15.576428571428572" customWidth="1" bestFit="1"/>
    <col min="10" max="10" style="403" width="15.576428571428572" customWidth="1" bestFit="1"/>
    <col min="11" max="11" style="57" width="24.862142857142857" customWidth="1" bestFit="1"/>
    <col min="12" max="12" style="14" width="13.862142857142858" customWidth="1" bestFit="1"/>
    <col min="13" max="13" style="14" width="13.862142857142858" customWidth="1" bestFit="1"/>
    <col min="14" max="14" style="14" width="13.862142857142858" customWidth="1" bestFit="1"/>
    <col min="15" max="15" style="14" width="13.862142857142858" customWidth="1" bestFit="1"/>
    <col min="16" max="16" style="14" width="13.862142857142858" customWidth="1" bestFit="1"/>
    <col min="17" max="17" style="14" width="13.862142857142858" customWidth="1" bestFit="1"/>
    <col min="18" max="18" style="14" width="13.862142857142858" customWidth="1" bestFit="1"/>
    <col min="19" max="19" style="14" width="13.862142857142858" customWidth="1" bestFit="1"/>
    <col min="20" max="20" style="14" width="13.862142857142858" customWidth="1" bestFit="1"/>
    <col min="21" max="21" style="14" width="13.862142857142858" customWidth="1" bestFit="1"/>
    <col min="22" max="22" style="14" width="13.862142857142858" customWidth="1" bestFit="1"/>
    <col min="23" max="23" style="14" width="13.862142857142858" customWidth="1" bestFit="1"/>
    <col min="24" max="24" style="14" width="13.862142857142858" customWidth="1" bestFit="1"/>
    <col min="25" max="25" style="14" width="13.862142857142858" customWidth="1" bestFit="1"/>
    <col min="26" max="26" style="14" width="13.862142857142858" customWidth="1" bestFit="1"/>
  </cols>
  <sheetData>
    <row x14ac:dyDescent="0.25" r="1" customHeight="1" ht="14.25">
      <c r="A1" s="492" t="s">
        <v>660</v>
      </c>
      <c r="B1" s="217"/>
      <c r="C1" s="217"/>
      <c r="D1" s="217"/>
      <c r="E1" s="217"/>
      <c r="F1" s="217"/>
      <c r="G1" s="217"/>
      <c r="H1" s="217"/>
      <c r="I1" s="217"/>
      <c r="J1" s="228"/>
      <c r="K1" s="493"/>
      <c r="L1" s="2"/>
      <c r="M1" s="2"/>
      <c r="N1" s="2"/>
      <c r="O1" s="2"/>
      <c r="P1" s="2"/>
      <c r="Q1" s="2"/>
      <c r="R1" s="2"/>
      <c r="S1" s="2"/>
      <c r="T1" s="2"/>
      <c r="U1" s="2"/>
      <c r="V1" s="2"/>
      <c r="W1" s="2"/>
      <c r="X1" s="2"/>
      <c r="Y1" s="2"/>
      <c r="Z1" s="2"/>
    </row>
    <row x14ac:dyDescent="0.25" r="2" customHeight="1" ht="14.25">
      <c r="A2" s="406" t="s">
        <v>633</v>
      </c>
      <c r="B2" s="494" t="s">
        <v>661</v>
      </c>
      <c r="C2" s="495" t="s">
        <v>537</v>
      </c>
      <c r="D2" s="161" t="s">
        <v>417</v>
      </c>
      <c r="E2" s="161" t="s">
        <v>662</v>
      </c>
      <c r="F2" s="161" t="s">
        <v>663</v>
      </c>
      <c r="G2" s="161" t="s">
        <v>664</v>
      </c>
      <c r="H2" s="161" t="s">
        <v>665</v>
      </c>
      <c r="I2" s="161" t="s">
        <v>666</v>
      </c>
      <c r="J2" s="248" t="s">
        <v>667</v>
      </c>
      <c r="K2" s="163" t="s">
        <v>668</v>
      </c>
      <c r="L2" s="2"/>
      <c r="M2" s="2"/>
      <c r="N2" s="2"/>
      <c r="O2" s="2"/>
      <c r="P2" s="2"/>
      <c r="Q2" s="2"/>
      <c r="R2" s="2"/>
      <c r="S2" s="2"/>
      <c r="T2" s="2"/>
      <c r="U2" s="2"/>
      <c r="V2" s="2"/>
      <c r="W2" s="2"/>
      <c r="X2" s="2"/>
      <c r="Y2" s="2"/>
      <c r="Z2" s="2"/>
    </row>
    <row x14ac:dyDescent="0.25" r="3" customHeight="1" ht="14.25">
      <c r="A3" s="496">
        <v>1</v>
      </c>
      <c r="B3" s="497" t="s">
        <v>409</v>
      </c>
      <c r="C3" s="498"/>
      <c r="D3" s="499"/>
      <c r="E3" s="500"/>
      <c r="F3" s="500"/>
      <c r="G3" s="501"/>
      <c r="H3" s="502"/>
      <c r="I3" s="498"/>
      <c r="J3" s="503">
        <f>IF(A3="","",SUMIFS('Tooling Cost Detail'!H:H,'Tooling Cost Detail'!A:A,'Manufacturing ELEC '!A3))</f>
      </c>
      <c r="K3" s="504">
        <f>IFERROR(ROUND(IFERROR(((E3*D3)+F3)*((G3)/3600),0),4),0)</f>
      </c>
      <c r="L3" s="2"/>
      <c r="M3" s="2"/>
      <c r="N3" s="2"/>
      <c r="O3" s="2"/>
      <c r="P3" s="2"/>
      <c r="Q3" s="2"/>
      <c r="R3" s="2"/>
      <c r="S3" s="2"/>
      <c r="T3" s="2"/>
      <c r="U3" s="2"/>
      <c r="V3" s="2"/>
      <c r="W3" s="2"/>
      <c r="X3" s="2"/>
      <c r="Y3" s="2"/>
      <c r="Z3" s="2"/>
    </row>
    <row x14ac:dyDescent="0.25" r="4" customHeight="1" ht="14.25">
      <c r="A4" s="505">
        <v>2</v>
      </c>
      <c r="B4" s="506" t="s">
        <v>453</v>
      </c>
      <c r="C4" s="507"/>
      <c r="D4" s="508"/>
      <c r="E4" s="509"/>
      <c r="F4" s="509"/>
      <c r="G4" s="510"/>
      <c r="H4" s="511"/>
      <c r="I4" s="507"/>
      <c r="J4" s="512">
        <f>IF(A4="","",SUMIFS('Tooling Cost Detail'!H:H,'Tooling Cost Detail'!A:A,'Manufacturing ELEC '!A4))</f>
      </c>
      <c r="K4" s="513">
        <f>IFERROR(ROUND(IFERROR(((E4*D4)+F4)*((G4)/3600),0),4),0)</f>
      </c>
      <c r="L4" s="2"/>
      <c r="M4" s="2"/>
      <c r="N4" s="2"/>
      <c r="O4" s="2"/>
      <c r="P4" s="2"/>
      <c r="Q4" s="2"/>
      <c r="R4" s="2"/>
      <c r="S4" s="2"/>
      <c r="T4" s="2"/>
      <c r="U4" s="2"/>
      <c r="V4" s="2"/>
      <c r="W4" s="2"/>
      <c r="X4" s="2"/>
      <c r="Y4" s="2"/>
      <c r="Z4" s="2"/>
    </row>
    <row x14ac:dyDescent="0.25" r="5" customHeight="1" ht="14.25">
      <c r="A5" s="505">
        <v>3</v>
      </c>
      <c r="B5" s="506" t="s">
        <v>472</v>
      </c>
      <c r="C5" s="507"/>
      <c r="D5" s="508"/>
      <c r="E5" s="509"/>
      <c r="F5" s="509"/>
      <c r="G5" s="510"/>
      <c r="H5" s="511"/>
      <c r="I5" s="507"/>
      <c r="J5" s="512">
        <f>IF(A5="","",SUMIFS('Tooling Cost Detail'!H:H,'Tooling Cost Detail'!A:A,'Manufacturing ELEC '!A5))</f>
      </c>
      <c r="K5" s="513">
        <f>IFERROR(ROUND(IFERROR(((E5*D5)+F5)*((G5)/3600),0),4),0)</f>
      </c>
      <c r="L5" s="2"/>
      <c r="M5" s="2"/>
      <c r="N5" s="2"/>
      <c r="O5" s="2"/>
      <c r="P5" s="2"/>
      <c r="Q5" s="2"/>
      <c r="R5" s="2"/>
      <c r="S5" s="2"/>
      <c r="T5" s="2"/>
      <c r="U5" s="2"/>
      <c r="V5" s="2"/>
      <c r="W5" s="2"/>
      <c r="X5" s="2"/>
      <c r="Y5" s="2"/>
      <c r="Z5" s="2"/>
    </row>
    <row x14ac:dyDescent="0.25" r="6" customHeight="1" ht="14.25">
      <c r="A6" s="505">
        <v>4</v>
      </c>
      <c r="B6" s="506" t="s">
        <v>484</v>
      </c>
      <c r="C6" s="507"/>
      <c r="D6" s="508"/>
      <c r="E6" s="509"/>
      <c r="F6" s="509"/>
      <c r="G6" s="510"/>
      <c r="H6" s="511"/>
      <c r="I6" s="507"/>
      <c r="J6" s="512">
        <f>IF(A6="","",SUMIFS('Tooling Cost Detail'!H:H,'Tooling Cost Detail'!A:A,'Manufacturing ELEC '!A6))</f>
      </c>
      <c r="K6" s="513">
        <f>IFERROR(ROUND(IFERROR(((E6*D6)+F6)*((G6)/3600),0),4),0)</f>
      </c>
      <c r="L6" s="2"/>
      <c r="M6" s="2"/>
      <c r="N6" s="2"/>
      <c r="O6" s="2"/>
      <c r="P6" s="2"/>
      <c r="Q6" s="2"/>
      <c r="R6" s="2"/>
      <c r="S6" s="2"/>
      <c r="T6" s="2"/>
      <c r="U6" s="2"/>
      <c r="V6" s="2"/>
      <c r="W6" s="2"/>
      <c r="X6" s="2"/>
      <c r="Y6" s="2"/>
      <c r="Z6" s="2"/>
    </row>
    <row x14ac:dyDescent="0.25" r="7" customHeight="1" ht="14.25">
      <c r="A7" s="505">
        <v>5</v>
      </c>
      <c r="B7" s="506" t="s">
        <v>489</v>
      </c>
      <c r="C7" s="507"/>
      <c r="D7" s="508"/>
      <c r="E7" s="509"/>
      <c r="F7" s="509"/>
      <c r="G7" s="510"/>
      <c r="H7" s="511"/>
      <c r="I7" s="507"/>
      <c r="J7" s="512">
        <f>IF(A7="","",SUMIFS('Tooling Cost Detail'!H:H,'Tooling Cost Detail'!A:A,'Manufacturing ELEC '!A7))</f>
      </c>
      <c r="K7" s="513">
        <f>IFERROR(ROUND(IFERROR(((E7*D7)+F7)*((G7)/3600),0),4),0)</f>
      </c>
      <c r="L7" s="2"/>
      <c r="M7" s="2"/>
      <c r="N7" s="2"/>
      <c r="O7" s="2"/>
      <c r="P7" s="2"/>
      <c r="Q7" s="2"/>
      <c r="R7" s="2"/>
      <c r="S7" s="2"/>
      <c r="T7" s="2"/>
      <c r="U7" s="2"/>
      <c r="V7" s="2"/>
      <c r="W7" s="2"/>
      <c r="X7" s="2"/>
      <c r="Y7" s="2"/>
      <c r="Z7" s="2"/>
    </row>
    <row x14ac:dyDescent="0.25" r="8" customHeight="1" ht="14.25">
      <c r="A8" s="505">
        <v>6</v>
      </c>
      <c r="B8" s="506" t="s">
        <v>491</v>
      </c>
      <c r="C8" s="507"/>
      <c r="D8" s="508"/>
      <c r="E8" s="509"/>
      <c r="F8" s="509"/>
      <c r="G8" s="510"/>
      <c r="H8" s="511"/>
      <c r="I8" s="507"/>
      <c r="J8" s="512">
        <f>IF(A8="","",SUMIFS('Tooling Cost Detail'!H:H,'Tooling Cost Detail'!A:A,'Manufacturing ELEC '!A8))</f>
      </c>
      <c r="K8" s="513">
        <f>IFERROR(ROUND(IFERROR(((E8*D8)+F8)*((G8)/3600),0),4),0)</f>
      </c>
      <c r="L8" s="2"/>
      <c r="M8" s="2"/>
      <c r="N8" s="2"/>
      <c r="O8" s="2"/>
      <c r="P8" s="2"/>
      <c r="Q8" s="2"/>
      <c r="R8" s="2"/>
      <c r="S8" s="2"/>
      <c r="T8" s="2"/>
      <c r="U8" s="2"/>
      <c r="V8" s="2"/>
      <c r="W8" s="2"/>
      <c r="X8" s="2"/>
      <c r="Y8" s="2"/>
      <c r="Z8" s="2"/>
    </row>
    <row x14ac:dyDescent="0.25" r="9" customHeight="1" ht="14.25">
      <c r="A9" s="505">
        <v>7</v>
      </c>
      <c r="B9" s="506" t="s">
        <v>493</v>
      </c>
      <c r="C9" s="507"/>
      <c r="D9" s="508"/>
      <c r="E9" s="509"/>
      <c r="F9" s="509"/>
      <c r="G9" s="510"/>
      <c r="H9" s="511"/>
      <c r="I9" s="507"/>
      <c r="J9" s="512">
        <f>IF(A9="","",SUMIFS('Tooling Cost Detail'!H:H,'Tooling Cost Detail'!A:A,'Manufacturing ELEC '!A9))</f>
      </c>
      <c r="K9" s="513">
        <f>IFERROR(ROUND(IFERROR(((E9*D9)+F9)*((G9)/3600),0),4),0)</f>
      </c>
      <c r="L9" s="2"/>
      <c r="M9" s="2"/>
      <c r="N9" s="2"/>
      <c r="O9" s="2"/>
      <c r="P9" s="2"/>
      <c r="Q9" s="2"/>
      <c r="R9" s="2"/>
      <c r="S9" s="2"/>
      <c r="T9" s="2"/>
      <c r="U9" s="2"/>
      <c r="V9" s="2"/>
      <c r="W9" s="2"/>
      <c r="X9" s="2"/>
      <c r="Y9" s="2"/>
      <c r="Z9" s="2"/>
    </row>
    <row x14ac:dyDescent="0.25" r="10" customHeight="1" ht="14.25">
      <c r="A10" s="505">
        <v>8</v>
      </c>
      <c r="B10" s="506" t="s">
        <v>495</v>
      </c>
      <c r="C10" s="507"/>
      <c r="D10" s="508"/>
      <c r="E10" s="509"/>
      <c r="F10" s="509"/>
      <c r="G10" s="510"/>
      <c r="H10" s="511"/>
      <c r="I10" s="507"/>
      <c r="J10" s="512">
        <f>IF(A10="","",SUMIFS('Tooling Cost Detail'!H:H,'Tooling Cost Detail'!A:A,'Manufacturing ELEC '!A10))</f>
      </c>
      <c r="K10" s="513">
        <f>IFERROR(ROUND(IFERROR(((E10*D10)+F10)*((G10)/3600),0),4),0)</f>
      </c>
      <c r="L10" s="2"/>
      <c r="M10" s="2"/>
      <c r="N10" s="2"/>
      <c r="O10" s="2"/>
      <c r="P10" s="2"/>
      <c r="Q10" s="2"/>
      <c r="R10" s="2"/>
      <c r="S10" s="2"/>
      <c r="T10" s="2"/>
      <c r="U10" s="2"/>
      <c r="V10" s="2"/>
      <c r="W10" s="2"/>
      <c r="X10" s="2"/>
      <c r="Y10" s="2"/>
      <c r="Z10" s="2"/>
    </row>
    <row x14ac:dyDescent="0.25" r="11" customHeight="1" ht="14.25">
      <c r="A11" s="505">
        <v>9</v>
      </c>
      <c r="B11" s="506" t="s">
        <v>498</v>
      </c>
      <c r="C11" s="507"/>
      <c r="D11" s="508"/>
      <c r="E11" s="509"/>
      <c r="F11" s="509"/>
      <c r="G11" s="510"/>
      <c r="H11" s="511"/>
      <c r="I11" s="507"/>
      <c r="J11" s="512">
        <f>IF(A11="","",SUMIFS('Tooling Cost Detail'!H:H,'Tooling Cost Detail'!A:A,'Manufacturing ELEC '!A11))</f>
      </c>
      <c r="K11" s="513">
        <f>IFERROR(ROUND(IFERROR(((E11*D11)+F11)*((G11)/3600),0),4),0)</f>
      </c>
      <c r="L11" s="2"/>
      <c r="M11" s="2"/>
      <c r="N11" s="2"/>
      <c r="O11" s="2"/>
      <c r="P11" s="2"/>
      <c r="Q11" s="2"/>
      <c r="R11" s="2"/>
      <c r="S11" s="2"/>
      <c r="T11" s="2"/>
      <c r="U11" s="2"/>
      <c r="V11" s="2"/>
      <c r="W11" s="2"/>
      <c r="X11" s="2"/>
      <c r="Y11" s="2"/>
      <c r="Z11" s="2"/>
    </row>
    <row x14ac:dyDescent="0.25" r="12" customHeight="1" ht="14.25">
      <c r="A12" s="505">
        <v>10</v>
      </c>
      <c r="B12" s="506" t="s">
        <v>500</v>
      </c>
      <c r="C12" s="507"/>
      <c r="D12" s="508"/>
      <c r="E12" s="509"/>
      <c r="F12" s="509"/>
      <c r="G12" s="510"/>
      <c r="H12" s="511"/>
      <c r="I12" s="507"/>
      <c r="J12" s="512">
        <f>IF(A12="","",SUMIFS('Tooling Cost Detail'!H:H,'Tooling Cost Detail'!A:A,'Manufacturing ELEC '!A12))</f>
      </c>
      <c r="K12" s="513">
        <f>IFERROR(ROUND(IFERROR(((E12*D12)+F12)*((G12)/3600),0),4),0)</f>
      </c>
      <c r="L12" s="2"/>
      <c r="M12" s="2"/>
      <c r="N12" s="2"/>
      <c r="O12" s="2"/>
      <c r="P12" s="2"/>
      <c r="Q12" s="2"/>
      <c r="R12" s="2"/>
      <c r="S12" s="2"/>
      <c r="T12" s="2"/>
      <c r="U12" s="2"/>
      <c r="V12" s="2"/>
      <c r="W12" s="2"/>
      <c r="X12" s="2"/>
      <c r="Y12" s="2"/>
      <c r="Z12" s="2"/>
    </row>
    <row x14ac:dyDescent="0.25" r="13" customHeight="1" ht="14.25">
      <c r="A13" s="505">
        <v>11</v>
      </c>
      <c r="B13" s="506" t="s">
        <v>639</v>
      </c>
      <c r="C13" s="507"/>
      <c r="D13" s="508"/>
      <c r="E13" s="509"/>
      <c r="F13" s="509"/>
      <c r="G13" s="510"/>
      <c r="H13" s="511"/>
      <c r="I13" s="507"/>
      <c r="J13" s="512">
        <f>IF(A13="","",SUMIFS('Tooling Cost Detail'!H:H,'Tooling Cost Detail'!A:A,'Manufacturing ELEC '!A13))</f>
      </c>
      <c r="K13" s="513">
        <f>IFERROR(ROUND(IFERROR(((E13*D13)+F13)*((G13)/3600),0),4),0)</f>
      </c>
      <c r="L13" s="2"/>
      <c r="M13" s="2"/>
      <c r="N13" s="2"/>
      <c r="O13" s="2"/>
      <c r="P13" s="2"/>
      <c r="Q13" s="2"/>
      <c r="R13" s="2"/>
      <c r="S13" s="2"/>
      <c r="T13" s="2"/>
      <c r="U13" s="2"/>
      <c r="V13" s="2"/>
      <c r="W13" s="2"/>
      <c r="X13" s="2"/>
      <c r="Y13" s="2"/>
      <c r="Z13" s="2"/>
    </row>
    <row x14ac:dyDescent="0.25" r="14" customHeight="1" ht="14.25">
      <c r="A14" s="505">
        <v>12</v>
      </c>
      <c r="B14" s="506" t="s">
        <v>640</v>
      </c>
      <c r="C14" s="507"/>
      <c r="D14" s="508"/>
      <c r="E14" s="509"/>
      <c r="F14" s="509"/>
      <c r="G14" s="510"/>
      <c r="H14" s="511"/>
      <c r="I14" s="507"/>
      <c r="J14" s="512">
        <f>IF(A14="","",SUMIFS('Tooling Cost Detail'!H:H,'Tooling Cost Detail'!A:A,'Manufacturing ELEC '!A14))</f>
      </c>
      <c r="K14" s="513">
        <f>IFERROR(ROUND(IFERROR(((E14*D14)+F14)*((G14)/3600),0),4),0)</f>
      </c>
      <c r="L14" s="2"/>
      <c r="M14" s="2"/>
      <c r="N14" s="2"/>
      <c r="O14" s="2"/>
      <c r="P14" s="2"/>
      <c r="Q14" s="2"/>
      <c r="R14" s="2"/>
      <c r="S14" s="2"/>
      <c r="T14" s="2"/>
      <c r="U14" s="2"/>
      <c r="V14" s="2"/>
      <c r="W14" s="2"/>
      <c r="X14" s="2"/>
      <c r="Y14" s="2"/>
      <c r="Z14" s="2"/>
    </row>
    <row x14ac:dyDescent="0.25" r="15" customHeight="1" ht="14.25">
      <c r="A15" s="505">
        <v>13</v>
      </c>
      <c r="B15" s="506" t="s">
        <v>641</v>
      </c>
      <c r="C15" s="507"/>
      <c r="D15" s="508"/>
      <c r="E15" s="509"/>
      <c r="F15" s="509"/>
      <c r="G15" s="510"/>
      <c r="H15" s="511"/>
      <c r="I15" s="507"/>
      <c r="J15" s="512">
        <f>IF(A15="","",SUMIFS('Tooling Cost Detail'!H:H,'Tooling Cost Detail'!A:A,'Manufacturing ELEC '!A15))</f>
      </c>
      <c r="K15" s="513">
        <f>IFERROR(ROUND(IFERROR(((E15*D15)+F15)*((G15)/3600),0),4),0)</f>
      </c>
      <c r="L15" s="2"/>
      <c r="M15" s="2"/>
      <c r="N15" s="2"/>
      <c r="O15" s="2"/>
      <c r="P15" s="2"/>
      <c r="Q15" s="2"/>
      <c r="R15" s="2"/>
      <c r="S15" s="2"/>
      <c r="T15" s="2"/>
      <c r="U15" s="2"/>
      <c r="V15" s="2"/>
      <c r="W15" s="2"/>
      <c r="X15" s="2"/>
      <c r="Y15" s="2"/>
      <c r="Z15" s="2"/>
    </row>
    <row x14ac:dyDescent="0.25" r="16" customHeight="1" ht="14.25">
      <c r="A16" s="505">
        <v>14</v>
      </c>
      <c r="B16" s="506" t="s">
        <v>501</v>
      </c>
      <c r="C16" s="507"/>
      <c r="D16" s="508"/>
      <c r="E16" s="509"/>
      <c r="F16" s="509"/>
      <c r="G16" s="510"/>
      <c r="H16" s="511"/>
      <c r="I16" s="507"/>
      <c r="J16" s="512">
        <f>IF(A16="","",SUMIFS('Tooling Cost Detail'!H:H,'Tooling Cost Detail'!A:A,'Manufacturing ELEC '!A16))</f>
      </c>
      <c r="K16" s="513">
        <f>IFERROR(ROUND(IFERROR(((E16*D16)+F16)*((G16)/3600),0),4),0)</f>
      </c>
      <c r="L16" s="2"/>
      <c r="M16" s="2"/>
      <c r="N16" s="2"/>
      <c r="O16" s="2"/>
      <c r="P16" s="2"/>
      <c r="Q16" s="2"/>
      <c r="R16" s="2"/>
      <c r="S16" s="2"/>
      <c r="T16" s="2"/>
      <c r="U16" s="2"/>
      <c r="V16" s="2"/>
      <c r="W16" s="2"/>
      <c r="X16" s="2"/>
      <c r="Y16" s="2"/>
      <c r="Z16" s="2"/>
    </row>
    <row x14ac:dyDescent="0.25" r="17" customHeight="1" ht="14.25">
      <c r="A17" s="505">
        <v>15</v>
      </c>
      <c r="B17" s="506" t="s">
        <v>509</v>
      </c>
      <c r="C17" s="507"/>
      <c r="D17" s="508"/>
      <c r="E17" s="509"/>
      <c r="F17" s="509"/>
      <c r="G17" s="510"/>
      <c r="H17" s="511"/>
      <c r="I17" s="507"/>
      <c r="J17" s="512">
        <f>IF(A17="","",SUMIFS('Tooling Cost Detail'!H:H,'Tooling Cost Detail'!A:A,'Manufacturing ELEC '!A17))</f>
      </c>
      <c r="K17" s="513">
        <f>IFERROR(ROUND(IFERROR(((E17*D17)+F17)*((G17)/3600),0),4),0)</f>
      </c>
      <c r="L17" s="2"/>
      <c r="M17" s="2"/>
      <c r="N17" s="2"/>
      <c r="O17" s="2"/>
      <c r="P17" s="2"/>
      <c r="Q17" s="2"/>
      <c r="R17" s="2"/>
      <c r="S17" s="2"/>
      <c r="T17" s="2"/>
      <c r="U17" s="2"/>
      <c r="V17" s="2"/>
      <c r="W17" s="2"/>
      <c r="X17" s="2"/>
      <c r="Y17" s="2"/>
      <c r="Z17" s="2"/>
    </row>
    <row x14ac:dyDescent="0.25" r="18" customHeight="1" ht="14.25">
      <c r="A18" s="505">
        <v>16</v>
      </c>
      <c r="B18" s="506" t="s">
        <v>512</v>
      </c>
      <c r="C18" s="507"/>
      <c r="D18" s="508"/>
      <c r="E18" s="509"/>
      <c r="F18" s="509"/>
      <c r="G18" s="510"/>
      <c r="H18" s="511"/>
      <c r="I18" s="507"/>
      <c r="J18" s="512">
        <f>IF(A18="","",SUMIFS('Tooling Cost Detail'!H:H,'Tooling Cost Detail'!A:A,'Manufacturing ELEC '!A18))</f>
      </c>
      <c r="K18" s="513">
        <f>IFERROR(ROUND(IFERROR(((E18*D18)+F18)*((G18)/3600),0),4),0)</f>
      </c>
      <c r="L18" s="2"/>
      <c r="M18" s="2"/>
      <c r="N18" s="2"/>
      <c r="O18" s="2"/>
      <c r="P18" s="2"/>
      <c r="Q18" s="2"/>
      <c r="R18" s="2"/>
      <c r="S18" s="2"/>
      <c r="T18" s="2"/>
      <c r="U18" s="2"/>
      <c r="V18" s="2"/>
      <c r="W18" s="2"/>
      <c r="X18" s="2"/>
      <c r="Y18" s="2"/>
      <c r="Z18" s="2"/>
    </row>
    <row x14ac:dyDescent="0.25" r="19" customHeight="1" ht="14.25">
      <c r="A19" s="514">
        <v>17</v>
      </c>
      <c r="B19" s="515" t="s">
        <v>513</v>
      </c>
      <c r="C19" s="516"/>
      <c r="D19" s="517"/>
      <c r="E19" s="518"/>
      <c r="F19" s="518"/>
      <c r="G19" s="519"/>
      <c r="H19" s="520"/>
      <c r="I19" s="516"/>
      <c r="J19" s="521">
        <f>IF(A19="","",SUMIFS('Tooling Cost Detail'!H:H,'Tooling Cost Detail'!A:A,'Manufacturing ELEC '!A19))</f>
      </c>
      <c r="K19" s="522">
        <f>IFERROR(ROUND(IFERROR(((E19*D19)+F19)*((G19)/3600),0),4),0)</f>
      </c>
      <c r="L19" s="2"/>
      <c r="M19" s="2"/>
      <c r="N19" s="2"/>
      <c r="O19" s="2"/>
      <c r="P19" s="2"/>
      <c r="Q19" s="2"/>
      <c r="R19" s="2"/>
      <c r="S19" s="2"/>
      <c r="T19" s="2"/>
      <c r="U19" s="2"/>
      <c r="V19" s="2"/>
      <c r="W19" s="2"/>
      <c r="X19" s="2"/>
      <c r="Y19" s="2"/>
      <c r="Z19" s="2"/>
    </row>
    <row x14ac:dyDescent="0.25" r="20" customHeight="1" ht="14.25">
      <c r="A20" s="523">
        <f>IFERROR(IF(B20="","",A19+1),"Prior Routing")</f>
      </c>
      <c r="B20" s="409"/>
      <c r="C20" s="409"/>
      <c r="D20" s="432"/>
      <c r="E20" s="524"/>
      <c r="F20" s="524"/>
      <c r="G20" s="525"/>
      <c r="H20" s="526"/>
      <c r="I20" s="527"/>
      <c r="J20" s="430">
        <f>SUM(J3:J19)</f>
      </c>
      <c r="K20" s="185">
        <f>SUM(K3:K19)</f>
      </c>
      <c r="L20" s="2"/>
      <c r="M20" s="2"/>
      <c r="N20" s="2"/>
      <c r="O20" s="2"/>
      <c r="P20" s="2"/>
      <c r="Q20" s="2"/>
      <c r="R20" s="2"/>
      <c r="S20" s="2"/>
      <c r="T20" s="2"/>
      <c r="U20" s="2"/>
      <c r="V20" s="2"/>
      <c r="W20" s="2"/>
      <c r="X20" s="2"/>
      <c r="Y20" s="2"/>
      <c r="Z20" s="2"/>
    </row>
    <row x14ac:dyDescent="0.25" r="21" customHeight="1" ht="14.25">
      <c r="A21" s="523">
        <f>IFERROR(IF(B21="","",A20+1),"Prior Routing")</f>
      </c>
      <c r="B21" s="409"/>
      <c r="C21" s="409"/>
      <c r="D21" s="432"/>
      <c r="E21" s="524"/>
      <c r="F21" s="524"/>
      <c r="G21" s="525"/>
      <c r="H21" s="526"/>
      <c r="I21" s="527"/>
      <c r="J21" s="524">
        <f>IF(A21="","",SUMIFS('Tooling Cost Detail'!F:F,'Tooling Cost Detail'!#REF!,'Manufacturing ELEC '!A21))</f>
      </c>
      <c r="K21" s="524">
        <f>IF(B21="","",IFERROR(ROUND(IFERROR(((E21*D21)+F21)*((#REF!)/3600),0),4),0))</f>
      </c>
      <c r="L21" s="2"/>
      <c r="M21" s="2"/>
      <c r="N21" s="2"/>
      <c r="O21" s="2"/>
      <c r="P21" s="2"/>
      <c r="Q21" s="2"/>
      <c r="R21" s="2"/>
      <c r="S21" s="2"/>
      <c r="T21" s="2"/>
      <c r="U21" s="2"/>
      <c r="V21" s="2"/>
      <c r="W21" s="2"/>
      <c r="X21" s="2"/>
      <c r="Y21" s="2"/>
      <c r="Z21" s="2"/>
    </row>
    <row x14ac:dyDescent="0.25" r="22" customHeight="1" ht="14.25">
      <c r="A22" s="523">
        <f>IFERROR(IF(B22="","",A21+1),"Prior Routing")</f>
      </c>
      <c r="B22" s="409"/>
      <c r="C22" s="409"/>
      <c r="D22" s="432"/>
      <c r="E22" s="524"/>
      <c r="F22" s="524"/>
      <c r="G22" s="525"/>
      <c r="H22" s="526"/>
      <c r="I22" s="527"/>
      <c r="J22" s="524">
        <f>IF(A22="","",SUMIFS('Tooling Cost Detail'!F:F,'Tooling Cost Detail'!#REF!,'Manufacturing ELEC '!A22))</f>
      </c>
      <c r="K22" s="524">
        <f>IF(B22="","",IFERROR(ROUND(IFERROR(((E22*D22)+F22)*((#REF!)/3600),0),4),0))</f>
      </c>
      <c r="L22" s="2"/>
      <c r="M22" s="2"/>
      <c r="N22" s="2"/>
      <c r="O22" s="2"/>
      <c r="P22" s="2"/>
      <c r="Q22" s="2"/>
      <c r="R22" s="2"/>
      <c r="S22" s="2"/>
      <c r="T22" s="2"/>
      <c r="U22" s="2"/>
      <c r="V22" s="2"/>
      <c r="W22" s="2"/>
      <c r="X22" s="2"/>
      <c r="Y22" s="2"/>
      <c r="Z22" s="2"/>
    </row>
    <row x14ac:dyDescent="0.25" r="23" customHeight="1" ht="14.25">
      <c r="A23" s="523">
        <f>IFERROR(IF(B23="","",A22+1),"Prior Routing")</f>
      </c>
      <c r="B23" s="409"/>
      <c r="C23" s="409"/>
      <c r="D23" s="432"/>
      <c r="E23" s="524"/>
      <c r="F23" s="524"/>
      <c r="G23" s="525"/>
      <c r="H23" s="526"/>
      <c r="I23" s="527"/>
      <c r="J23" s="524">
        <f>IF(A23="","",SUMIFS('Tooling Cost Detail'!F:F,'Tooling Cost Detail'!#REF!,'Manufacturing ELEC '!A23))</f>
      </c>
      <c r="K23" s="524">
        <f>IF(B23="","",IFERROR(ROUND(IFERROR(((E23*D23)+F23)*((#REF!)/3600),0),4),0))</f>
      </c>
      <c r="L23" s="2"/>
      <c r="M23" s="2"/>
      <c r="N23" s="2"/>
      <c r="O23" s="2"/>
      <c r="P23" s="2"/>
      <c r="Q23" s="2"/>
      <c r="R23" s="2"/>
      <c r="S23" s="2"/>
      <c r="T23" s="2"/>
      <c r="U23" s="2"/>
      <c r="V23" s="2"/>
      <c r="W23" s="2"/>
      <c r="X23" s="2"/>
      <c r="Y23" s="2"/>
      <c r="Z23" s="2"/>
    </row>
    <row x14ac:dyDescent="0.25" r="24" customHeight="1" ht="14.25">
      <c r="A24" s="523">
        <f>IFERROR(IF(B24="","",A23+1),"Prior Routing")</f>
      </c>
      <c r="B24" s="409"/>
      <c r="C24" s="409"/>
      <c r="D24" s="432"/>
      <c r="E24" s="524"/>
      <c r="F24" s="524"/>
      <c r="G24" s="525"/>
      <c r="H24" s="526"/>
      <c r="I24" s="527"/>
      <c r="J24" s="524">
        <f>IF(A24="","",SUMIFS('Tooling Cost Detail'!F:F,'Tooling Cost Detail'!#REF!,'Manufacturing ELEC '!A24))</f>
      </c>
      <c r="K24" s="524">
        <f>IF(B24="","",IFERROR(ROUND(IFERROR(((E24*D24)+F24)*((#REF!)/3600),0),4),0))</f>
      </c>
      <c r="L24" s="2"/>
      <c r="M24" s="2"/>
      <c r="N24" s="2"/>
      <c r="O24" s="2"/>
      <c r="P24" s="2"/>
      <c r="Q24" s="2"/>
      <c r="R24" s="2"/>
      <c r="S24" s="2"/>
      <c r="T24" s="2"/>
      <c r="U24" s="2"/>
      <c r="V24" s="2"/>
      <c r="W24" s="2"/>
      <c r="X24" s="2"/>
      <c r="Y24" s="2"/>
      <c r="Z24" s="2"/>
    </row>
    <row x14ac:dyDescent="0.25" r="25" customHeight="1" ht="14.25">
      <c r="A25" s="523">
        <f>IFERROR(IF(B25="","",A24+1),"Prior Routing")</f>
      </c>
      <c r="B25" s="409"/>
      <c r="C25" s="409"/>
      <c r="D25" s="432"/>
      <c r="E25" s="524"/>
      <c r="F25" s="524"/>
      <c r="G25" s="525"/>
      <c r="H25" s="526"/>
      <c r="I25" s="527"/>
      <c r="J25" s="524">
        <f>IF(A25="","",SUMIFS('Tooling Cost Detail'!F:F,'Tooling Cost Detail'!#REF!,'Manufacturing ELEC '!A25))</f>
      </c>
      <c r="K25" s="524">
        <f>IF(B25="","",IFERROR(ROUND(IFERROR(((E25*D25)+F25)*((#REF!)/3600),0),4),0))</f>
      </c>
      <c r="L25" s="2"/>
      <c r="M25" s="2"/>
      <c r="N25" s="2"/>
      <c r="O25" s="2"/>
      <c r="P25" s="2"/>
      <c r="Q25" s="2"/>
      <c r="R25" s="2"/>
      <c r="S25" s="2"/>
      <c r="T25" s="2"/>
      <c r="U25" s="2"/>
      <c r="V25" s="2"/>
      <c r="W25" s="2"/>
      <c r="X25" s="2"/>
      <c r="Y25" s="2"/>
      <c r="Z25" s="2"/>
    </row>
    <row x14ac:dyDescent="0.25" r="26" customHeight="1" ht="14.25">
      <c r="A26" s="523">
        <f>IFERROR(IF(B26="","",A25+1),"Prior Routing")</f>
      </c>
      <c r="B26" s="409"/>
      <c r="C26" s="409"/>
      <c r="D26" s="432"/>
      <c r="E26" s="524"/>
      <c r="F26" s="524"/>
      <c r="G26" s="525"/>
      <c r="H26" s="526"/>
      <c r="I26" s="527"/>
      <c r="J26" s="524">
        <f>IF(A26="","",SUMIFS('Tooling Cost Detail'!F:F,'Tooling Cost Detail'!#REF!,'Manufacturing ELEC '!A26))</f>
      </c>
      <c r="K26" s="524">
        <f>IF(B26="","",IFERROR(ROUND(IFERROR(((E26*D26)+F26)*((#REF!)/3600),0),4),0))</f>
      </c>
      <c r="L26" s="2"/>
      <c r="M26" s="2"/>
      <c r="N26" s="2"/>
      <c r="O26" s="2"/>
      <c r="P26" s="2"/>
      <c r="Q26" s="2"/>
      <c r="R26" s="2"/>
      <c r="S26" s="2"/>
      <c r="T26" s="2"/>
      <c r="U26" s="2"/>
      <c r="V26" s="2"/>
      <c r="W26" s="2"/>
      <c r="X26" s="2"/>
      <c r="Y26" s="2"/>
      <c r="Z26" s="2"/>
    </row>
    <row x14ac:dyDescent="0.25" r="27" customHeight="1" ht="14.25">
      <c r="A27" s="523">
        <f>IFERROR(IF(B27="","",A26+1),"Prior Routing")</f>
      </c>
      <c r="B27" s="409"/>
      <c r="C27" s="409"/>
      <c r="D27" s="432"/>
      <c r="E27" s="524"/>
      <c r="F27" s="524"/>
      <c r="G27" s="525"/>
      <c r="H27" s="526"/>
      <c r="I27" s="527"/>
      <c r="J27" s="524">
        <f>IF(A27="","",SUMIFS('Tooling Cost Detail'!F:F,'Tooling Cost Detail'!#REF!,'Manufacturing ELEC '!A27))</f>
      </c>
      <c r="K27" s="524">
        <f>IF(B27="","",IFERROR(ROUND(IFERROR(((E27*D27)+F27)*((#REF!)/3600),0),4),0))</f>
      </c>
      <c r="L27" s="2"/>
      <c r="M27" s="2"/>
      <c r="N27" s="2"/>
      <c r="O27" s="2"/>
      <c r="P27" s="2"/>
      <c r="Q27" s="2"/>
      <c r="R27" s="2"/>
      <c r="S27" s="2"/>
      <c r="T27" s="2"/>
      <c r="U27" s="2"/>
      <c r="V27" s="2"/>
      <c r="W27" s="2"/>
      <c r="X27" s="2"/>
      <c r="Y27" s="2"/>
      <c r="Z27" s="2"/>
    </row>
    <row x14ac:dyDescent="0.25" r="28" customHeight="1" ht="14.25">
      <c r="A28" s="523">
        <f>IFERROR(IF(B28="","",A27+1),"Prior Routing")</f>
      </c>
      <c r="B28" s="409"/>
      <c r="C28" s="409"/>
      <c r="D28" s="432"/>
      <c r="E28" s="524"/>
      <c r="F28" s="524"/>
      <c r="G28" s="525"/>
      <c r="H28" s="526"/>
      <c r="I28" s="527"/>
      <c r="J28" s="524">
        <f>IF(A28="","",SUMIFS('Tooling Cost Detail'!F:F,'Tooling Cost Detail'!#REF!,'Manufacturing ELEC '!A28))</f>
      </c>
      <c r="K28" s="524">
        <f>IF(B28="","",IFERROR(ROUND(IFERROR(((E28*D28)+F28)*((#REF!)/3600),0),4),0))</f>
      </c>
      <c r="L28" s="2"/>
      <c r="M28" s="2"/>
      <c r="N28" s="2"/>
      <c r="O28" s="2"/>
      <c r="P28" s="2"/>
      <c r="Q28" s="2"/>
      <c r="R28" s="2"/>
      <c r="S28" s="2"/>
      <c r="T28" s="2"/>
      <c r="U28" s="2"/>
      <c r="V28" s="2"/>
      <c r="W28" s="2"/>
      <c r="X28" s="2"/>
      <c r="Y28" s="2"/>
      <c r="Z28" s="2"/>
    </row>
    <row x14ac:dyDescent="0.25" r="29" customHeight="1" ht="14.25">
      <c r="A29" s="523">
        <f>IFERROR(IF(B29="","",A28+1),"Prior Routing")</f>
      </c>
      <c r="B29" s="409"/>
      <c r="C29" s="409"/>
      <c r="D29" s="432"/>
      <c r="E29" s="524"/>
      <c r="F29" s="524"/>
      <c r="G29" s="525"/>
      <c r="H29" s="526"/>
      <c r="I29" s="527"/>
      <c r="J29" s="524">
        <f>IF(A29="","",SUMIFS('Tooling Cost Detail'!F:F,'Tooling Cost Detail'!#REF!,'Manufacturing ELEC '!A29))</f>
      </c>
      <c r="K29" s="524">
        <f>IF(B29="","",IFERROR(ROUND(IFERROR(((E29*D29)+F29)*((#REF!)/3600),0),4),0))</f>
      </c>
      <c r="L29" s="2"/>
      <c r="M29" s="2"/>
      <c r="N29" s="2"/>
      <c r="O29" s="2"/>
      <c r="P29" s="2"/>
      <c r="Q29" s="2"/>
      <c r="R29" s="2"/>
      <c r="S29" s="2"/>
      <c r="T29" s="2"/>
      <c r="U29" s="2"/>
      <c r="V29" s="2"/>
      <c r="W29" s="2"/>
      <c r="X29" s="2"/>
      <c r="Y29" s="2"/>
      <c r="Z29" s="2"/>
    </row>
    <row x14ac:dyDescent="0.25" r="30" customHeight="1" ht="14.25">
      <c r="A30" s="523">
        <f>IFERROR(IF(B30="","",A29+1),"Prior Routing")</f>
      </c>
      <c r="B30" s="409"/>
      <c r="C30" s="409"/>
      <c r="D30" s="432"/>
      <c r="E30" s="524"/>
      <c r="F30" s="524"/>
      <c r="G30" s="525"/>
      <c r="H30" s="526"/>
      <c r="I30" s="527"/>
      <c r="J30" s="524">
        <f>IF(A30="","",SUMIFS('Tooling Cost Detail'!F:F,'Tooling Cost Detail'!#REF!,'Manufacturing ELEC '!A30))</f>
      </c>
      <c r="K30" s="524">
        <f>IF(B30="","",IFERROR(ROUND(IFERROR(((E30*D30)+F30)*((#REF!)/3600),0),4),0))</f>
      </c>
      <c r="L30" s="2"/>
      <c r="M30" s="2"/>
      <c r="N30" s="2"/>
      <c r="O30" s="2"/>
      <c r="P30" s="2"/>
      <c r="Q30" s="2"/>
      <c r="R30" s="2"/>
      <c r="S30" s="2"/>
      <c r="T30" s="2"/>
      <c r="U30" s="2"/>
      <c r="V30" s="2"/>
      <c r="W30" s="2"/>
      <c r="X30" s="2"/>
      <c r="Y30" s="2"/>
      <c r="Z30" s="2"/>
    </row>
    <row x14ac:dyDescent="0.25" r="31" customHeight="1" ht="14.25">
      <c r="A31" s="523">
        <f>IFERROR(IF(B31="","",A30+1),"Prior Routing")</f>
      </c>
      <c r="B31" s="409"/>
      <c r="C31" s="409"/>
      <c r="D31" s="432"/>
      <c r="E31" s="524"/>
      <c r="F31" s="524"/>
      <c r="G31" s="525"/>
      <c r="H31" s="526"/>
      <c r="I31" s="527"/>
      <c r="J31" s="524">
        <f>IF(A31="","",SUMIFS('Tooling Cost Detail'!F:F,'Tooling Cost Detail'!#REF!,'Manufacturing ELEC '!A31))</f>
      </c>
      <c r="K31" s="524">
        <f>IF(B31="","",IFERROR(ROUND(IFERROR(((E31*D31)+F31)*((#REF!)/3600),0),4),0))</f>
      </c>
      <c r="L31" s="2"/>
      <c r="M31" s="2"/>
      <c r="N31" s="2"/>
      <c r="O31" s="2"/>
      <c r="P31" s="2"/>
      <c r="Q31" s="2"/>
      <c r="R31" s="2"/>
      <c r="S31" s="2"/>
      <c r="T31" s="2"/>
      <c r="U31" s="2"/>
      <c r="V31" s="2"/>
      <c r="W31" s="2"/>
      <c r="X31" s="2"/>
      <c r="Y31" s="2"/>
      <c r="Z31" s="2"/>
    </row>
    <row x14ac:dyDescent="0.25" r="32" customHeight="1" ht="14.25">
      <c r="A32" s="523">
        <f>IFERROR(IF(B32="","",A31+1),"Prior Routing")</f>
      </c>
      <c r="B32" s="409"/>
      <c r="C32" s="409"/>
      <c r="D32" s="432"/>
      <c r="E32" s="524"/>
      <c r="F32" s="524"/>
      <c r="G32" s="525"/>
      <c r="H32" s="526"/>
      <c r="I32" s="527"/>
      <c r="J32" s="524">
        <f>IF(A32="","",SUMIFS('Tooling Cost Detail'!F:F,'Tooling Cost Detail'!#REF!,'Manufacturing ELEC '!A32))</f>
      </c>
      <c r="K32" s="524">
        <f>IF(B32="","",IFERROR(ROUND(IFERROR(((E32*D32)+F32)*((#REF!)/3600),0),4),0))</f>
      </c>
      <c r="L32" s="2"/>
      <c r="M32" s="2"/>
      <c r="N32" s="2"/>
      <c r="O32" s="2"/>
      <c r="P32" s="2"/>
      <c r="Q32" s="2"/>
      <c r="R32" s="2"/>
      <c r="S32" s="2"/>
      <c r="T32" s="2"/>
      <c r="U32" s="2"/>
      <c r="V32" s="2"/>
      <c r="W32" s="2"/>
      <c r="X32" s="2"/>
      <c r="Y32" s="2"/>
      <c r="Z32" s="2"/>
    </row>
    <row x14ac:dyDescent="0.25" r="33" customHeight="1" ht="14.25">
      <c r="A33" s="523">
        <f>IFERROR(IF(B33="","",A32+1),"Prior Routing")</f>
      </c>
      <c r="B33" s="409"/>
      <c r="C33" s="409"/>
      <c r="D33" s="432"/>
      <c r="E33" s="524"/>
      <c r="F33" s="524"/>
      <c r="G33" s="525"/>
      <c r="H33" s="526"/>
      <c r="I33" s="527"/>
      <c r="J33" s="524">
        <f>IF(A33="","",SUMIFS('Tooling Cost Detail'!F:F,'Tooling Cost Detail'!#REF!,'Manufacturing ELEC '!A33))</f>
      </c>
      <c r="K33" s="524">
        <f>IF(B33="","",IFERROR(ROUND(IFERROR(((E33*D33)+F33)*((#REF!)/3600),0),4),0))</f>
      </c>
      <c r="L33" s="2"/>
      <c r="M33" s="2"/>
      <c r="N33" s="2"/>
      <c r="O33" s="2"/>
      <c r="P33" s="2"/>
      <c r="Q33" s="2"/>
      <c r="R33" s="2"/>
      <c r="S33" s="2"/>
      <c r="T33" s="2"/>
      <c r="U33" s="2"/>
      <c r="V33" s="2"/>
      <c r="W33" s="2"/>
      <c r="X33" s="2"/>
      <c r="Y33" s="2"/>
      <c r="Z33" s="2"/>
    </row>
    <row x14ac:dyDescent="0.25" r="34" customHeight="1" ht="14.25">
      <c r="A34" s="523">
        <f>IFERROR(IF(B34="","",A33+1),"Prior Routing")</f>
      </c>
      <c r="B34" s="409"/>
      <c r="C34" s="409"/>
      <c r="D34" s="432"/>
      <c r="E34" s="524"/>
      <c r="F34" s="524"/>
      <c r="G34" s="525"/>
      <c r="H34" s="526"/>
      <c r="I34" s="527"/>
      <c r="J34" s="524">
        <f>IF(A34="","",SUMIFS('Tooling Cost Detail'!F:F,'Tooling Cost Detail'!#REF!,'Manufacturing ELEC '!A34))</f>
      </c>
      <c r="K34" s="524">
        <f>IF(B34="","",IFERROR(ROUND(IFERROR(((E34*D34)+F34)*((#REF!)/3600),0),4),0))</f>
      </c>
      <c r="L34" s="2"/>
      <c r="M34" s="2"/>
      <c r="N34" s="2"/>
      <c r="O34" s="2"/>
      <c r="P34" s="2"/>
      <c r="Q34" s="2"/>
      <c r="R34" s="2"/>
      <c r="S34" s="2"/>
      <c r="T34" s="2"/>
      <c r="U34" s="2"/>
      <c r="V34" s="2"/>
      <c r="W34" s="2"/>
      <c r="X34" s="2"/>
      <c r="Y34" s="2"/>
      <c r="Z34" s="2"/>
    </row>
    <row x14ac:dyDescent="0.25" r="35" customHeight="1" ht="14.25">
      <c r="A35" s="523">
        <f>IFERROR(IF(B35="","",A34+1),"Prior Routing")</f>
      </c>
      <c r="B35" s="409"/>
      <c r="C35" s="409"/>
      <c r="D35" s="432"/>
      <c r="E35" s="524"/>
      <c r="F35" s="524"/>
      <c r="G35" s="525"/>
      <c r="H35" s="526"/>
      <c r="I35" s="527"/>
      <c r="J35" s="524">
        <f>IF(A35="","",SUMIFS('Tooling Cost Detail'!F:F,'Tooling Cost Detail'!#REF!,'Manufacturing ELEC '!A35))</f>
      </c>
      <c r="K35" s="524">
        <f>IF(B35="","",IFERROR(ROUND(IFERROR(((E35*D35)+F35)*((#REF!)/3600),0),4),0))</f>
      </c>
      <c r="L35" s="2"/>
      <c r="M35" s="2"/>
      <c r="N35" s="2"/>
      <c r="O35" s="2"/>
      <c r="P35" s="2"/>
      <c r="Q35" s="2"/>
      <c r="R35" s="2"/>
      <c r="S35" s="2"/>
      <c r="T35" s="2"/>
      <c r="U35" s="2"/>
      <c r="V35" s="2"/>
      <c r="W35" s="2"/>
      <c r="X35" s="2"/>
      <c r="Y35" s="2"/>
      <c r="Z35" s="2"/>
    </row>
    <row x14ac:dyDescent="0.25" r="36" customHeight="1" ht="14.25">
      <c r="A36" s="523">
        <f>IFERROR(IF(B36="","",A35+1),"Prior Routing")</f>
      </c>
      <c r="B36" s="409"/>
      <c r="C36" s="409"/>
      <c r="D36" s="432"/>
      <c r="E36" s="524"/>
      <c r="F36" s="524"/>
      <c r="G36" s="525"/>
      <c r="H36" s="526"/>
      <c r="I36" s="527"/>
      <c r="J36" s="524">
        <f>IF(A36="","",SUMIFS('Tooling Cost Detail'!F:F,'Tooling Cost Detail'!#REF!,'Manufacturing ELEC '!A36))</f>
      </c>
      <c r="K36" s="524">
        <f>IF(B36="","",IFERROR(ROUND(IFERROR(((E36*D36)+F36)*((#REF!)/3600),0),4),0))</f>
      </c>
      <c r="L36" s="2"/>
      <c r="M36" s="2"/>
      <c r="N36" s="2"/>
      <c r="O36" s="2"/>
      <c r="P36" s="2"/>
      <c r="Q36" s="2"/>
      <c r="R36" s="2"/>
      <c r="S36" s="2"/>
      <c r="T36" s="2"/>
      <c r="U36" s="2"/>
      <c r="V36" s="2"/>
      <c r="W36" s="2"/>
      <c r="X36" s="2"/>
      <c r="Y36" s="2"/>
      <c r="Z36" s="2"/>
    </row>
    <row x14ac:dyDescent="0.25" r="37" customHeight="1" ht="14.25">
      <c r="A37" s="523">
        <f>IFERROR(IF(B37="","",A36+1),"Prior Routing")</f>
      </c>
      <c r="B37" s="409"/>
      <c r="C37" s="409"/>
      <c r="D37" s="432"/>
      <c r="E37" s="524"/>
      <c r="F37" s="524"/>
      <c r="G37" s="525"/>
      <c r="H37" s="526"/>
      <c r="I37" s="527"/>
      <c r="J37" s="524">
        <f>IF(A37="","",SUMIFS('Tooling Cost Detail'!F:F,'Tooling Cost Detail'!#REF!,'Manufacturing ELEC '!A37))</f>
      </c>
      <c r="K37" s="524">
        <f>IF(B37="","",IFERROR(ROUND(IFERROR(((E37*D37)+F37)*((#REF!)/3600),0),4),0))</f>
      </c>
      <c r="L37" s="2"/>
      <c r="M37" s="2"/>
      <c r="N37" s="2"/>
      <c r="O37" s="2"/>
      <c r="P37" s="2"/>
      <c r="Q37" s="2"/>
      <c r="R37" s="2"/>
      <c r="S37" s="2"/>
      <c r="T37" s="2"/>
      <c r="U37" s="2"/>
      <c r="V37" s="2"/>
      <c r="W37" s="2"/>
      <c r="X37" s="2"/>
      <c r="Y37" s="2"/>
      <c r="Z37" s="2"/>
    </row>
    <row x14ac:dyDescent="0.25" r="38" customHeight="1" ht="14.25">
      <c r="A38" s="523">
        <f>IFERROR(IF(B38="","",A37+1),"Prior Routing")</f>
      </c>
      <c r="B38" s="409"/>
      <c r="C38" s="409"/>
      <c r="D38" s="432"/>
      <c r="E38" s="524"/>
      <c r="F38" s="524"/>
      <c r="G38" s="525"/>
      <c r="H38" s="526"/>
      <c r="I38" s="527"/>
      <c r="J38" s="524">
        <f>IF(A38="","",SUMIFS('Tooling Cost Detail'!F:F,'Tooling Cost Detail'!#REF!,'Manufacturing ELEC '!A38))</f>
      </c>
      <c r="K38" s="524">
        <f>IF(B38="","",IFERROR(ROUND(IFERROR(((E38*D38)+F38)*((#REF!)/3600),0),4),0))</f>
      </c>
      <c r="L38" s="2"/>
      <c r="M38" s="2"/>
      <c r="N38" s="2"/>
      <c r="O38" s="2"/>
      <c r="P38" s="2"/>
      <c r="Q38" s="2"/>
      <c r="R38" s="2"/>
      <c r="S38" s="2"/>
      <c r="T38" s="2"/>
      <c r="U38" s="2"/>
      <c r="V38" s="2"/>
      <c r="W38" s="2"/>
      <c r="X38" s="2"/>
      <c r="Y38" s="2"/>
      <c r="Z38" s="2"/>
    </row>
    <row x14ac:dyDescent="0.25" r="39" customHeight="1" ht="14.25">
      <c r="A39" s="523">
        <f>IFERROR(IF(B39="","",A38+1),"Prior Routing")</f>
      </c>
      <c r="B39" s="409"/>
      <c r="C39" s="409"/>
      <c r="D39" s="432"/>
      <c r="E39" s="524"/>
      <c r="F39" s="524"/>
      <c r="G39" s="525"/>
      <c r="H39" s="526"/>
      <c r="I39" s="527"/>
      <c r="J39" s="524">
        <f>IF(A39="","",SUMIFS('Tooling Cost Detail'!F:F,'Tooling Cost Detail'!#REF!,'Manufacturing ELEC '!A39))</f>
      </c>
      <c r="K39" s="524">
        <f>IF(B39="","",IFERROR(ROUND(IFERROR(((E39*D39)+F39)*((#REF!)/3600),0),4),0))</f>
      </c>
      <c r="L39" s="2"/>
      <c r="M39" s="2"/>
      <c r="N39" s="2"/>
      <c r="O39" s="2"/>
      <c r="P39" s="2"/>
      <c r="Q39" s="2"/>
      <c r="R39" s="2"/>
      <c r="S39" s="2"/>
      <c r="T39" s="2"/>
      <c r="U39" s="2"/>
      <c r="V39" s="2"/>
      <c r="W39" s="2"/>
      <c r="X39" s="2"/>
      <c r="Y39" s="2"/>
      <c r="Z39" s="2"/>
    </row>
    <row x14ac:dyDescent="0.25" r="40" customHeight="1" ht="14.25">
      <c r="A40" s="523">
        <f>IFERROR(IF(B40="","",A39+1),"Prior Routing")</f>
      </c>
      <c r="B40" s="409"/>
      <c r="C40" s="409"/>
      <c r="D40" s="432"/>
      <c r="E40" s="524"/>
      <c r="F40" s="524"/>
      <c r="G40" s="525"/>
      <c r="H40" s="526"/>
      <c r="I40" s="527"/>
      <c r="J40" s="524">
        <f>IF(A40="","",SUMIFS('Tooling Cost Detail'!F:F,'Tooling Cost Detail'!#REF!,'Manufacturing ELEC '!A40))</f>
      </c>
      <c r="K40" s="524">
        <f>IF(B40="","",IFERROR(ROUND(IFERROR(((E40*D40)+F40)*((#REF!)/3600),0),4),0))</f>
      </c>
      <c r="L40" s="2"/>
      <c r="M40" s="2"/>
      <c r="N40" s="2"/>
      <c r="O40" s="2"/>
      <c r="P40" s="2"/>
      <c r="Q40" s="2"/>
      <c r="R40" s="2"/>
      <c r="S40" s="2"/>
      <c r="T40" s="2"/>
      <c r="U40" s="2"/>
      <c r="V40" s="2"/>
      <c r="W40" s="2"/>
      <c r="X40" s="2"/>
      <c r="Y40" s="2"/>
      <c r="Z40" s="2"/>
    </row>
    <row x14ac:dyDescent="0.25" r="41" customHeight="1" ht="14.25">
      <c r="A41" s="523">
        <f>IFERROR(IF(B41="","",A40+1),"Prior Routing")</f>
      </c>
      <c r="B41" s="409"/>
      <c r="C41" s="409"/>
      <c r="D41" s="432"/>
      <c r="E41" s="524"/>
      <c r="F41" s="524"/>
      <c r="G41" s="525"/>
      <c r="H41" s="526"/>
      <c r="I41" s="527"/>
      <c r="J41" s="524">
        <f>IF(A41="","",SUMIFS('Tooling Cost Detail'!F:F,'Tooling Cost Detail'!#REF!,'Manufacturing ELEC '!A41))</f>
      </c>
      <c r="K41" s="524">
        <f>IF(B41="","",IFERROR(ROUND(IFERROR(((E41*D41)+F41)*((#REF!)/3600),0),4),0))</f>
      </c>
      <c r="L41" s="2"/>
      <c r="M41" s="2"/>
      <c r="N41" s="2"/>
      <c r="O41" s="2"/>
      <c r="P41" s="2"/>
      <c r="Q41" s="2"/>
      <c r="R41" s="2"/>
      <c r="S41" s="2"/>
      <c r="T41" s="2"/>
      <c r="U41" s="2"/>
      <c r="V41" s="2"/>
      <c r="W41" s="2"/>
      <c r="X41" s="2"/>
      <c r="Y41" s="2"/>
      <c r="Z41" s="2"/>
    </row>
    <row x14ac:dyDescent="0.25" r="42" customHeight="1" ht="14.25">
      <c r="A42" s="523">
        <f>IFERROR(IF(B42="","",A41+1),"Prior Routing")</f>
      </c>
      <c r="B42" s="409"/>
      <c r="C42" s="409"/>
      <c r="D42" s="432"/>
      <c r="E42" s="524"/>
      <c r="F42" s="524"/>
      <c r="G42" s="525"/>
      <c r="H42" s="526"/>
      <c r="I42" s="527"/>
      <c r="J42" s="524">
        <f>IF(A42="","",SUMIFS('Tooling Cost Detail'!F:F,'Tooling Cost Detail'!#REF!,'Manufacturing ELEC '!A42))</f>
      </c>
      <c r="K42" s="524">
        <f>IF(B42="","",IFERROR(ROUND(IFERROR(((E42*D42)+F42)*((#REF!)/3600),0),4),0))</f>
      </c>
      <c r="L42" s="2"/>
      <c r="M42" s="2"/>
      <c r="N42" s="2"/>
      <c r="O42" s="2"/>
      <c r="P42" s="2"/>
      <c r="Q42" s="2"/>
      <c r="R42" s="2"/>
      <c r="S42" s="2"/>
      <c r="T42" s="2"/>
      <c r="U42" s="2"/>
      <c r="V42" s="2"/>
      <c r="W42" s="2"/>
      <c r="X42" s="2"/>
      <c r="Y42" s="2"/>
      <c r="Z42" s="2"/>
    </row>
    <row x14ac:dyDescent="0.25" r="43" customHeight="1" ht="14.25">
      <c r="A43" s="523">
        <f>IFERROR(IF(B43="","",A42+1),"Prior Routing")</f>
      </c>
      <c r="B43" s="409"/>
      <c r="C43" s="409"/>
      <c r="D43" s="432"/>
      <c r="E43" s="524"/>
      <c r="F43" s="524"/>
      <c r="G43" s="525"/>
      <c r="H43" s="526"/>
      <c r="I43" s="527"/>
      <c r="J43" s="524">
        <f>IF(A43="","",SUMIFS('Tooling Cost Detail'!F:F,'Tooling Cost Detail'!#REF!,'Manufacturing ELEC '!A43))</f>
      </c>
      <c r="K43" s="524">
        <f>IF(B43="","",IFERROR(ROUND(IFERROR(((E43*D43)+F43)*((#REF!)/3600),0),4),0))</f>
      </c>
      <c r="L43" s="2"/>
      <c r="M43" s="2"/>
      <c r="N43" s="2"/>
      <c r="O43" s="2"/>
      <c r="P43" s="2"/>
      <c r="Q43" s="2"/>
      <c r="R43" s="2"/>
      <c r="S43" s="2"/>
      <c r="T43" s="2"/>
      <c r="U43" s="2"/>
      <c r="V43" s="2"/>
      <c r="W43" s="2"/>
      <c r="X43" s="2"/>
      <c r="Y43" s="2"/>
      <c r="Z43" s="2"/>
    </row>
    <row x14ac:dyDescent="0.25" r="44" customHeight="1" ht="14.25">
      <c r="A44" s="523">
        <f>IFERROR(IF(B44="","",A43+1),"Prior Routing")</f>
      </c>
      <c r="B44" s="409"/>
      <c r="C44" s="409"/>
      <c r="D44" s="432"/>
      <c r="E44" s="524"/>
      <c r="F44" s="524"/>
      <c r="G44" s="525"/>
      <c r="H44" s="526"/>
      <c r="I44" s="527"/>
      <c r="J44" s="524">
        <f>IF(A44="","",SUMIFS('Tooling Cost Detail'!F:F,'Tooling Cost Detail'!#REF!,'Manufacturing ELEC '!A44))</f>
      </c>
      <c r="K44" s="524">
        <f>IF(B44="","",IFERROR(ROUND(IFERROR(((E44*D44)+F44)*((#REF!)/3600),0),4),0))</f>
      </c>
      <c r="L44" s="2"/>
      <c r="M44" s="2"/>
      <c r="N44" s="2"/>
      <c r="O44" s="2"/>
      <c r="P44" s="2"/>
      <c r="Q44" s="2"/>
      <c r="R44" s="2"/>
      <c r="S44" s="2"/>
      <c r="T44" s="2"/>
      <c r="U44" s="2"/>
      <c r="V44" s="2"/>
      <c r="W44" s="2"/>
      <c r="X44" s="2"/>
      <c r="Y44" s="2"/>
      <c r="Z44" s="2"/>
    </row>
    <row x14ac:dyDescent="0.25" r="45" customHeight="1" ht="14.25">
      <c r="A45" s="523">
        <f>IFERROR(IF(B45="","",A44+1),"Prior Routing")</f>
      </c>
      <c r="B45" s="409"/>
      <c r="C45" s="409"/>
      <c r="D45" s="432"/>
      <c r="E45" s="524"/>
      <c r="F45" s="524"/>
      <c r="G45" s="525"/>
      <c r="H45" s="526"/>
      <c r="I45" s="527"/>
      <c r="J45" s="524">
        <f>IF(A45="","",SUMIFS('Tooling Cost Detail'!F:F,'Tooling Cost Detail'!#REF!,'Manufacturing ELEC '!A45))</f>
      </c>
      <c r="K45" s="524">
        <f>IF(B45="","",IFERROR(ROUND(IFERROR(((E45*D45)+F45)*((#REF!)/3600),0),4),0))</f>
      </c>
      <c r="L45" s="2"/>
      <c r="M45" s="2"/>
      <c r="N45" s="2"/>
      <c r="O45" s="2"/>
      <c r="P45" s="2"/>
      <c r="Q45" s="2"/>
      <c r="R45" s="2"/>
      <c r="S45" s="2"/>
      <c r="T45" s="2"/>
      <c r="U45" s="2"/>
      <c r="V45" s="2"/>
      <c r="W45" s="2"/>
      <c r="X45" s="2"/>
      <c r="Y45" s="2"/>
      <c r="Z45" s="2"/>
    </row>
    <row x14ac:dyDescent="0.25" r="46" customHeight="1" ht="14.25">
      <c r="A46" s="523">
        <f>IFERROR(IF(B46="","",A45+1),"Prior Routing")</f>
      </c>
      <c r="B46" s="409"/>
      <c r="C46" s="409"/>
      <c r="D46" s="432"/>
      <c r="E46" s="524"/>
      <c r="F46" s="524"/>
      <c r="G46" s="525"/>
      <c r="H46" s="526"/>
      <c r="I46" s="527"/>
      <c r="J46" s="524">
        <f>IF(A46="","",SUMIFS('Tooling Cost Detail'!F:F,'Tooling Cost Detail'!#REF!,'Manufacturing ELEC '!A46))</f>
      </c>
      <c r="K46" s="524">
        <f>IF(B46="","",IFERROR(ROUND(IFERROR(((E46*D46)+F46)*((#REF!)/3600),0),4),0))</f>
      </c>
      <c r="L46" s="2"/>
      <c r="M46" s="2"/>
      <c r="N46" s="2"/>
      <c r="O46" s="2"/>
      <c r="P46" s="2"/>
      <c r="Q46" s="2"/>
      <c r="R46" s="2"/>
      <c r="S46" s="2"/>
      <c r="T46" s="2"/>
      <c r="U46" s="2"/>
      <c r="V46" s="2"/>
      <c r="W46" s="2"/>
      <c r="X46" s="2"/>
      <c r="Y46" s="2"/>
      <c r="Z46" s="2"/>
    </row>
    <row x14ac:dyDescent="0.25" r="47" customHeight="1" ht="14.25">
      <c r="A47" s="523">
        <f>IFERROR(IF(B47="","",A46+1),"Prior Routing")</f>
      </c>
      <c r="B47" s="409"/>
      <c r="C47" s="409"/>
      <c r="D47" s="432"/>
      <c r="E47" s="524"/>
      <c r="F47" s="524"/>
      <c r="G47" s="525"/>
      <c r="H47" s="526"/>
      <c r="I47" s="527"/>
      <c r="J47" s="524">
        <f>IF(A47="","",SUMIFS('Tooling Cost Detail'!F:F,'Tooling Cost Detail'!#REF!,'Manufacturing ELEC '!A47))</f>
      </c>
      <c r="K47" s="524">
        <f>IF(B47="","",IFERROR(ROUND(IFERROR(((E47*D47)+F47)*((#REF!)/3600),0),4),0))</f>
      </c>
      <c r="L47" s="2"/>
      <c r="M47" s="2"/>
      <c r="N47" s="2"/>
      <c r="O47" s="2"/>
      <c r="P47" s="2"/>
      <c r="Q47" s="2"/>
      <c r="R47" s="2"/>
      <c r="S47" s="2"/>
      <c r="T47" s="2"/>
      <c r="U47" s="2"/>
      <c r="V47" s="2"/>
      <c r="W47" s="2"/>
      <c r="X47" s="2"/>
      <c r="Y47" s="2"/>
      <c r="Z47" s="2"/>
    </row>
    <row x14ac:dyDescent="0.25" r="48" customHeight="1" ht="14.25">
      <c r="A48" s="523">
        <f>IFERROR(IF(B48="","",A47+1),"Prior Routing")</f>
      </c>
      <c r="B48" s="409"/>
      <c r="C48" s="409"/>
      <c r="D48" s="432"/>
      <c r="E48" s="524"/>
      <c r="F48" s="524"/>
      <c r="G48" s="525"/>
      <c r="H48" s="526"/>
      <c r="I48" s="527"/>
      <c r="J48" s="524">
        <f>IF(A48="","",SUMIFS('Tooling Cost Detail'!F:F,'Tooling Cost Detail'!#REF!,'Manufacturing ELEC '!A48))</f>
      </c>
      <c r="K48" s="524">
        <f>IF(B48="","",IFERROR(ROUND(IFERROR(((E48*D48)+F48)*((#REF!)/3600),0),4),0))</f>
      </c>
      <c r="L48" s="2"/>
      <c r="M48" s="2"/>
      <c r="N48" s="2"/>
      <c r="O48" s="2"/>
      <c r="P48" s="2"/>
      <c r="Q48" s="2"/>
      <c r="R48" s="2"/>
      <c r="S48" s="2"/>
      <c r="T48" s="2"/>
      <c r="U48" s="2"/>
      <c r="V48" s="2"/>
      <c r="W48" s="2"/>
      <c r="X48" s="2"/>
      <c r="Y48" s="2"/>
      <c r="Z48" s="2"/>
    </row>
    <row x14ac:dyDescent="0.25" r="49" customHeight="1" ht="14.25">
      <c r="A49" s="523">
        <f>IFERROR(IF(B49="","",A48+1),"Prior Routing")</f>
      </c>
      <c r="B49" s="409"/>
      <c r="C49" s="409"/>
      <c r="D49" s="432"/>
      <c r="E49" s="524"/>
      <c r="F49" s="524"/>
      <c r="G49" s="525"/>
      <c r="H49" s="526"/>
      <c r="I49" s="527"/>
      <c r="J49" s="524">
        <f>IF(A49="","",SUMIFS('Tooling Cost Detail'!F:F,'Tooling Cost Detail'!#REF!,'Manufacturing ELEC '!A49))</f>
      </c>
      <c r="K49" s="524">
        <f>IF(B49="","",IFERROR(ROUND(IFERROR(((E49*D49)+F49)*((#REF!)/3600),0),4),0))</f>
      </c>
      <c r="L49" s="2"/>
      <c r="M49" s="2"/>
      <c r="N49" s="2"/>
      <c r="O49" s="2"/>
      <c r="P49" s="2"/>
      <c r="Q49" s="2"/>
      <c r="R49" s="2"/>
      <c r="S49" s="2"/>
      <c r="T49" s="2"/>
      <c r="U49" s="2"/>
      <c r="V49" s="2"/>
      <c r="W49" s="2"/>
      <c r="X49" s="2"/>
      <c r="Y49" s="2"/>
      <c r="Z49" s="2"/>
    </row>
    <row x14ac:dyDescent="0.25" r="50" customHeight="1" ht="14.25">
      <c r="A50" s="523">
        <f>IFERROR(IF(B50="","",A49+1),"Prior Routing")</f>
      </c>
      <c r="B50" s="409"/>
      <c r="C50" s="409"/>
      <c r="D50" s="432"/>
      <c r="E50" s="524"/>
      <c r="F50" s="524"/>
      <c r="G50" s="525"/>
      <c r="H50" s="526"/>
      <c r="I50" s="527"/>
      <c r="J50" s="524">
        <f>IF(A50="","",SUMIFS('Tooling Cost Detail'!F:F,'Tooling Cost Detail'!#REF!,'Manufacturing ELEC '!A50))</f>
      </c>
      <c r="K50" s="524">
        <f>IF(B50="","",IFERROR(ROUND(IFERROR(((E50*D50)+F50)*((#REF!)/3600),0),4),0))</f>
      </c>
      <c r="L50" s="2"/>
      <c r="M50" s="2"/>
      <c r="N50" s="2"/>
      <c r="O50" s="2"/>
      <c r="P50" s="2"/>
      <c r="Q50" s="2"/>
      <c r="R50" s="2"/>
      <c r="S50" s="2"/>
      <c r="T50" s="2"/>
      <c r="U50" s="2"/>
      <c r="V50" s="2"/>
      <c r="W50" s="2"/>
      <c r="X50" s="2"/>
      <c r="Y50" s="2"/>
      <c r="Z50" s="2"/>
    </row>
    <row x14ac:dyDescent="0.25" r="51" customHeight="1" ht="14.25">
      <c r="A51" s="523">
        <f>IFERROR(IF(B51="","",A50+1),"Prior Routing")</f>
      </c>
      <c r="B51" s="409"/>
      <c r="C51" s="409"/>
      <c r="D51" s="432"/>
      <c r="E51" s="524"/>
      <c r="F51" s="524"/>
      <c r="G51" s="525"/>
      <c r="H51" s="526"/>
      <c r="I51" s="527"/>
      <c r="J51" s="524">
        <f>IF(A51="","",SUMIFS('Tooling Cost Detail'!F:F,'Tooling Cost Detail'!#REF!,'Manufacturing ELEC '!A51))</f>
      </c>
      <c r="K51" s="524">
        <f>IF(B51="","",IFERROR(ROUND(IFERROR(((E51*D51)+F51)*((#REF!)/3600),0),4),0))</f>
      </c>
      <c r="L51" s="2"/>
      <c r="M51" s="2"/>
      <c r="N51" s="2"/>
      <c r="O51" s="2"/>
      <c r="P51" s="2"/>
      <c r="Q51" s="2"/>
      <c r="R51" s="2"/>
      <c r="S51" s="2"/>
      <c r="T51" s="2"/>
      <c r="U51" s="2"/>
      <c r="V51" s="2"/>
      <c r="W51" s="2"/>
      <c r="X51" s="2"/>
      <c r="Y51" s="2"/>
      <c r="Z51" s="2"/>
    </row>
    <row x14ac:dyDescent="0.25" r="52" customHeight="1" ht="14.25">
      <c r="A52" s="523">
        <f>IFERROR(IF(B52="","",A51+1),"Prior Routing")</f>
      </c>
      <c r="B52" s="409"/>
      <c r="C52" s="409"/>
      <c r="D52" s="432"/>
      <c r="E52" s="524"/>
      <c r="F52" s="524"/>
      <c r="G52" s="525"/>
      <c r="H52" s="526"/>
      <c r="I52" s="527"/>
      <c r="J52" s="524">
        <f>IF(A52="","",SUMIFS('Tooling Cost Detail'!F:F,'Tooling Cost Detail'!#REF!,'Manufacturing ELEC '!A52))</f>
      </c>
      <c r="K52" s="524">
        <f>IF(B52="","",IFERROR(ROUND(IFERROR(((E52*D52)+F52)*((#REF!)/3600),0),4),0))</f>
      </c>
      <c r="L52" s="2"/>
      <c r="M52" s="2"/>
      <c r="N52" s="2"/>
      <c r="O52" s="2"/>
      <c r="P52" s="2"/>
      <c r="Q52" s="2"/>
      <c r="R52" s="2"/>
      <c r="S52" s="2"/>
      <c r="T52" s="2"/>
      <c r="U52" s="2"/>
      <c r="V52" s="2"/>
      <c r="W52" s="2"/>
      <c r="X52" s="2"/>
      <c r="Y52" s="2"/>
      <c r="Z52" s="2"/>
    </row>
    <row x14ac:dyDescent="0.25" r="53" customHeight="1" ht="14.25">
      <c r="A53" s="523">
        <f>IFERROR(IF(B53="","",A52+1),"Prior Routing")</f>
      </c>
      <c r="B53" s="409"/>
      <c r="C53" s="409"/>
      <c r="D53" s="432"/>
      <c r="E53" s="524"/>
      <c r="F53" s="524"/>
      <c r="G53" s="525"/>
      <c r="H53" s="526"/>
      <c r="I53" s="527"/>
      <c r="J53" s="524">
        <f>IF(A53="","",SUMIFS('Tooling Cost Detail'!F:F,'Tooling Cost Detail'!#REF!,'Manufacturing ELEC '!A53))</f>
      </c>
      <c r="K53" s="524">
        <f>IF(B53="","",IFERROR(ROUND(IFERROR(((E53*D53)+F53)*((#REF!)/3600),0),4),0))</f>
      </c>
      <c r="L53" s="2"/>
      <c r="M53" s="2"/>
      <c r="N53" s="2"/>
      <c r="O53" s="2"/>
      <c r="P53" s="2"/>
      <c r="Q53" s="2"/>
      <c r="R53" s="2"/>
      <c r="S53" s="2"/>
      <c r="T53" s="2"/>
      <c r="U53" s="2"/>
      <c r="V53" s="2"/>
      <c r="W53" s="2"/>
      <c r="X53" s="2"/>
      <c r="Y53" s="2"/>
      <c r="Z53" s="2"/>
    </row>
    <row x14ac:dyDescent="0.25" r="54" customHeight="1" ht="14.25">
      <c r="A54" s="523">
        <f>IFERROR(IF(B54="","",A53+1),"Prior Routing")</f>
      </c>
      <c r="B54" s="409"/>
      <c r="C54" s="409"/>
      <c r="D54" s="432"/>
      <c r="E54" s="524"/>
      <c r="F54" s="524"/>
      <c r="G54" s="525"/>
      <c r="H54" s="526"/>
      <c r="I54" s="527"/>
      <c r="J54" s="524">
        <f>IF(A54="","",SUMIFS('Tooling Cost Detail'!F:F,'Tooling Cost Detail'!#REF!,'Manufacturing ELEC '!A54))</f>
      </c>
      <c r="K54" s="524">
        <f>IF(B54="","",IFERROR(ROUND(IFERROR(((E54*D54)+F54)*((#REF!)/3600),0),4),0))</f>
      </c>
      <c r="L54" s="2"/>
      <c r="M54" s="2"/>
      <c r="N54" s="2"/>
      <c r="O54" s="2"/>
      <c r="P54" s="2"/>
      <c r="Q54" s="2"/>
      <c r="R54" s="2"/>
      <c r="S54" s="2"/>
      <c r="T54" s="2"/>
      <c r="U54" s="2"/>
      <c r="V54" s="2"/>
      <c r="W54" s="2"/>
      <c r="X54" s="2"/>
      <c r="Y54" s="2"/>
      <c r="Z54" s="2"/>
    </row>
    <row x14ac:dyDescent="0.25" r="55" customHeight="1" ht="14.25">
      <c r="A55" s="523">
        <f>IFERROR(IF(B55="","",A54+1),"Prior Routing")</f>
      </c>
      <c r="B55" s="409"/>
      <c r="C55" s="409"/>
      <c r="D55" s="432"/>
      <c r="E55" s="524"/>
      <c r="F55" s="524"/>
      <c r="G55" s="525"/>
      <c r="H55" s="526"/>
      <c r="I55" s="527"/>
      <c r="J55" s="524">
        <f>IF(A55="","",SUMIFS('Tooling Cost Detail'!F:F,'Tooling Cost Detail'!#REF!,'Manufacturing ELEC '!A55))</f>
      </c>
      <c r="K55" s="524">
        <f>IF(B55="","",IFERROR(ROUND(IFERROR(((E55*D55)+F55)*((#REF!)/3600),0),4),0))</f>
      </c>
      <c r="L55" s="2"/>
      <c r="M55" s="2"/>
      <c r="N55" s="2"/>
      <c r="O55" s="2"/>
      <c r="P55" s="2"/>
      <c r="Q55" s="2"/>
      <c r="R55" s="2"/>
      <c r="S55" s="2"/>
      <c r="T55" s="2"/>
      <c r="U55" s="2"/>
      <c r="V55" s="2"/>
      <c r="W55" s="2"/>
      <c r="X55" s="2"/>
      <c r="Y55" s="2"/>
      <c r="Z55" s="2"/>
    </row>
    <row x14ac:dyDescent="0.25" r="56" customHeight="1" ht="14.25">
      <c r="A56" s="523">
        <f>IFERROR(IF(B56="","",A55+1),"Prior Routing")</f>
      </c>
      <c r="B56" s="409"/>
      <c r="C56" s="409"/>
      <c r="D56" s="432"/>
      <c r="E56" s="524"/>
      <c r="F56" s="524"/>
      <c r="G56" s="525"/>
      <c r="H56" s="526"/>
      <c r="I56" s="527"/>
      <c r="J56" s="524">
        <f>IF(A56="","",SUMIFS('Tooling Cost Detail'!F:F,'Tooling Cost Detail'!#REF!,'Manufacturing ELEC '!A56))</f>
      </c>
      <c r="K56" s="524">
        <f>IF(B56="","",IFERROR(ROUND(IFERROR(((E56*D56)+F56)*((#REF!)/3600),0),4),0))</f>
      </c>
      <c r="L56" s="2"/>
      <c r="M56" s="2"/>
      <c r="N56" s="2"/>
      <c r="O56" s="2"/>
      <c r="P56" s="2"/>
      <c r="Q56" s="2"/>
      <c r="R56" s="2"/>
      <c r="S56" s="2"/>
      <c r="T56" s="2"/>
      <c r="U56" s="2"/>
      <c r="V56" s="2"/>
      <c r="W56" s="2"/>
      <c r="X56" s="2"/>
      <c r="Y56" s="2"/>
      <c r="Z56" s="2"/>
    </row>
    <row x14ac:dyDescent="0.25" r="57" customHeight="1" ht="14.25">
      <c r="A57" s="523">
        <f>IFERROR(IF(B57="","",A56+1),"Prior Routing")</f>
      </c>
      <c r="B57" s="409"/>
      <c r="C57" s="409"/>
      <c r="D57" s="432"/>
      <c r="E57" s="524"/>
      <c r="F57" s="524"/>
      <c r="G57" s="525"/>
      <c r="H57" s="526"/>
      <c r="I57" s="527"/>
      <c r="J57" s="524">
        <f>IF(A57="","",SUMIFS('Tooling Cost Detail'!F:F,'Tooling Cost Detail'!#REF!,'Manufacturing ELEC '!A57))</f>
      </c>
      <c r="K57" s="524">
        <f>IF(B57="","",IFERROR(ROUND(IFERROR(((E57*D57)+F57)*((#REF!)/3600),0),4),0))</f>
      </c>
      <c r="L57" s="2"/>
      <c r="M57" s="2"/>
      <c r="N57" s="2"/>
      <c r="O57" s="2"/>
      <c r="P57" s="2"/>
      <c r="Q57" s="2"/>
      <c r="R57" s="2"/>
      <c r="S57" s="2"/>
      <c r="T57" s="2"/>
      <c r="U57" s="2"/>
      <c r="V57" s="2"/>
      <c r="W57" s="2"/>
      <c r="X57" s="2"/>
      <c r="Y57" s="2"/>
      <c r="Z57" s="2"/>
    </row>
    <row x14ac:dyDescent="0.25" r="58" customHeight="1" ht="14.25">
      <c r="A58" s="523">
        <f>IFERROR(IF(B58="","",A57+1),"Prior Routing")</f>
      </c>
      <c r="B58" s="409"/>
      <c r="C58" s="409"/>
      <c r="D58" s="432"/>
      <c r="E58" s="524"/>
      <c r="F58" s="524"/>
      <c r="G58" s="525"/>
      <c r="H58" s="526"/>
      <c r="I58" s="527"/>
      <c r="J58" s="524">
        <f>IF(A58="","",SUMIFS('Tooling Cost Detail'!F:F,'Tooling Cost Detail'!#REF!,'Manufacturing ELEC '!A58))</f>
      </c>
      <c r="K58" s="524">
        <f>IF(B58="","",IFERROR(ROUND(IFERROR(((E58*D58)+F58)*((#REF!)/3600),0),4),0))</f>
      </c>
      <c r="L58" s="2"/>
      <c r="M58" s="2"/>
      <c r="N58" s="2"/>
      <c r="O58" s="2"/>
      <c r="P58" s="2"/>
      <c r="Q58" s="2"/>
      <c r="R58" s="2"/>
      <c r="S58" s="2"/>
      <c r="T58" s="2"/>
      <c r="U58" s="2"/>
      <c r="V58" s="2"/>
      <c r="W58" s="2"/>
      <c r="X58" s="2"/>
      <c r="Y58" s="2"/>
      <c r="Z58" s="2"/>
    </row>
    <row x14ac:dyDescent="0.25" r="59" customHeight="1" ht="14.25">
      <c r="A59" s="523">
        <f>IFERROR(IF(B59="","",A58+1),"Prior Routing")</f>
      </c>
      <c r="B59" s="409"/>
      <c r="C59" s="409"/>
      <c r="D59" s="432"/>
      <c r="E59" s="524"/>
      <c r="F59" s="524"/>
      <c r="G59" s="525"/>
      <c r="H59" s="526"/>
      <c r="I59" s="527"/>
      <c r="J59" s="524">
        <f>IF(A59="","",SUMIFS('Tooling Cost Detail'!F:F,'Tooling Cost Detail'!#REF!,'Manufacturing ELEC '!A59))</f>
      </c>
      <c r="K59" s="524">
        <f>IF(B59="","",IFERROR(ROUND(IFERROR(((E59*D59)+F59)*((#REF!)/3600),0),4),0))</f>
      </c>
      <c r="L59" s="2"/>
      <c r="M59" s="2"/>
      <c r="N59" s="2"/>
      <c r="O59" s="2"/>
      <c r="P59" s="2"/>
      <c r="Q59" s="2"/>
      <c r="R59" s="2"/>
      <c r="S59" s="2"/>
      <c r="T59" s="2"/>
      <c r="U59" s="2"/>
      <c r="V59" s="2"/>
      <c r="W59" s="2"/>
      <c r="X59" s="2"/>
      <c r="Y59" s="2"/>
      <c r="Z59" s="2"/>
    </row>
    <row x14ac:dyDescent="0.25" r="60" customHeight="1" ht="14.25">
      <c r="A60" s="523">
        <f>IFERROR(IF(B60="","",A59+1),"Prior Routing")</f>
      </c>
      <c r="B60" s="409"/>
      <c r="C60" s="409"/>
      <c r="D60" s="432"/>
      <c r="E60" s="524"/>
      <c r="F60" s="524"/>
      <c r="G60" s="525"/>
      <c r="H60" s="526"/>
      <c r="I60" s="527"/>
      <c r="J60" s="524">
        <f>IF(A60="","",SUMIFS('Tooling Cost Detail'!F:F,'Tooling Cost Detail'!#REF!,'Manufacturing ELEC '!A60))</f>
      </c>
      <c r="K60" s="524">
        <f>IF(B60="","",IFERROR(ROUND(IFERROR(((E60*D60)+F60)*((#REF!)/3600),0),4),0))</f>
      </c>
      <c r="L60" s="2"/>
      <c r="M60" s="2"/>
      <c r="N60" s="2"/>
      <c r="O60" s="2"/>
      <c r="P60" s="2"/>
      <c r="Q60" s="2"/>
      <c r="R60" s="2"/>
      <c r="S60" s="2"/>
      <c r="T60" s="2"/>
      <c r="U60" s="2"/>
      <c r="V60" s="2"/>
      <c r="W60" s="2"/>
      <c r="X60" s="2"/>
      <c r="Y60" s="2"/>
      <c r="Z60" s="2"/>
    </row>
    <row x14ac:dyDescent="0.25" r="61" customHeight="1" ht="14.25">
      <c r="A61" s="523">
        <f>IFERROR(IF(B61="","",A60+1),"Prior Routing")</f>
      </c>
      <c r="B61" s="409"/>
      <c r="C61" s="409"/>
      <c r="D61" s="432"/>
      <c r="E61" s="524"/>
      <c r="F61" s="524"/>
      <c r="G61" s="525"/>
      <c r="H61" s="526"/>
      <c r="I61" s="527"/>
      <c r="J61" s="524">
        <f>IF(A61="","",SUMIFS('Tooling Cost Detail'!F:F,'Tooling Cost Detail'!#REF!,'Manufacturing ELEC '!A61))</f>
      </c>
      <c r="K61" s="524">
        <f>IF(B61="","",IFERROR(ROUND(IFERROR(((E61*D61)+F61)*((#REF!)/3600),0),4),0))</f>
      </c>
      <c r="L61" s="2"/>
      <c r="M61" s="2"/>
      <c r="N61" s="2"/>
      <c r="O61" s="2"/>
      <c r="P61" s="2"/>
      <c r="Q61" s="2"/>
      <c r="R61" s="2"/>
      <c r="S61" s="2"/>
      <c r="T61" s="2"/>
      <c r="U61" s="2"/>
      <c r="V61" s="2"/>
      <c r="W61" s="2"/>
      <c r="X61" s="2"/>
      <c r="Y61" s="2"/>
      <c r="Z61" s="2"/>
    </row>
    <row x14ac:dyDescent="0.25" r="62" customHeight="1" ht="14.25">
      <c r="A62" s="523">
        <f>IFERROR(IF(B62="","",A61+1),"Prior Routing")</f>
      </c>
      <c r="B62" s="409"/>
      <c r="C62" s="409"/>
      <c r="D62" s="432"/>
      <c r="E62" s="524"/>
      <c r="F62" s="524"/>
      <c r="G62" s="525"/>
      <c r="H62" s="526"/>
      <c r="I62" s="527"/>
      <c r="J62" s="524">
        <f>IF(A62="","",SUMIFS('Tooling Cost Detail'!F:F,'Tooling Cost Detail'!#REF!,'Manufacturing ELEC '!A62))</f>
      </c>
      <c r="K62" s="524">
        <f>IF(B62="","",IFERROR(ROUND(IFERROR(((E62*D62)+F62)*((#REF!)/3600),0),4),0))</f>
      </c>
      <c r="L62" s="2"/>
      <c r="M62" s="2"/>
      <c r="N62" s="2"/>
      <c r="O62" s="2"/>
      <c r="P62" s="2"/>
      <c r="Q62" s="2"/>
      <c r="R62" s="2"/>
      <c r="S62" s="2"/>
      <c r="T62" s="2"/>
      <c r="U62" s="2"/>
      <c r="V62" s="2"/>
      <c r="W62" s="2"/>
      <c r="X62" s="2"/>
      <c r="Y62" s="2"/>
      <c r="Z62" s="2"/>
    </row>
    <row x14ac:dyDescent="0.25" r="63" customHeight="1" ht="14.25">
      <c r="A63" s="523">
        <f>IFERROR(IF(B63="","",A62+1),"Prior Routing")</f>
      </c>
      <c r="B63" s="409"/>
      <c r="C63" s="409"/>
      <c r="D63" s="432"/>
      <c r="E63" s="524"/>
      <c r="F63" s="524"/>
      <c r="G63" s="525"/>
      <c r="H63" s="526"/>
      <c r="I63" s="527"/>
      <c r="J63" s="524">
        <f>IF(A63="","",SUMIFS('Tooling Cost Detail'!F:F,'Tooling Cost Detail'!#REF!,'Manufacturing ELEC '!A63))</f>
      </c>
      <c r="K63" s="524">
        <f>IF(B63="","",IFERROR(ROUND(IFERROR(((E63*D63)+F63)*((#REF!)/3600),0),4),0))</f>
      </c>
      <c r="L63" s="2"/>
      <c r="M63" s="2"/>
      <c r="N63" s="2"/>
      <c r="O63" s="2"/>
      <c r="P63" s="2"/>
      <c r="Q63" s="2"/>
      <c r="R63" s="2"/>
      <c r="S63" s="2"/>
      <c r="T63" s="2"/>
      <c r="U63" s="2"/>
      <c r="V63" s="2"/>
      <c r="W63" s="2"/>
      <c r="X63" s="2"/>
      <c r="Y63" s="2"/>
      <c r="Z63" s="2"/>
    </row>
    <row x14ac:dyDescent="0.25" r="64" customHeight="1" ht="14.25">
      <c r="A64" s="523">
        <f>IFERROR(IF(B64="","",A63+1),"Prior Routing")</f>
      </c>
      <c r="B64" s="409"/>
      <c r="C64" s="409"/>
      <c r="D64" s="432"/>
      <c r="E64" s="524"/>
      <c r="F64" s="524"/>
      <c r="G64" s="525"/>
      <c r="H64" s="526"/>
      <c r="I64" s="527"/>
      <c r="J64" s="524">
        <f>IF(A64="","",SUMIFS('Tooling Cost Detail'!F:F,'Tooling Cost Detail'!#REF!,'Manufacturing ELEC '!A64))</f>
      </c>
      <c r="K64" s="524">
        <f>IF(B64="","",IFERROR(ROUND(IFERROR(((E64*D64)+F64)*((#REF!)/3600),0),4),0))</f>
      </c>
      <c r="L64" s="2"/>
      <c r="M64" s="2"/>
      <c r="N64" s="2"/>
      <c r="O64" s="2"/>
      <c r="P64" s="2"/>
      <c r="Q64" s="2"/>
      <c r="R64" s="2"/>
      <c r="S64" s="2"/>
      <c r="T64" s="2"/>
      <c r="U64" s="2"/>
      <c r="V64" s="2"/>
      <c r="W64" s="2"/>
      <c r="X64" s="2"/>
      <c r="Y64" s="2"/>
      <c r="Z64" s="2"/>
    </row>
    <row x14ac:dyDescent="0.25" r="65" customHeight="1" ht="14.25">
      <c r="A65" s="523">
        <f>IFERROR(IF(B65="","",A64+1),"Prior Routing")</f>
      </c>
      <c r="B65" s="409"/>
      <c r="C65" s="409"/>
      <c r="D65" s="432"/>
      <c r="E65" s="524"/>
      <c r="F65" s="524"/>
      <c r="G65" s="525"/>
      <c r="H65" s="526"/>
      <c r="I65" s="527"/>
      <c r="J65" s="524">
        <f>IF(A65="","",SUMIFS('Tooling Cost Detail'!F:F,'Tooling Cost Detail'!#REF!,'Manufacturing ELEC '!A65))</f>
      </c>
      <c r="K65" s="524">
        <f>IF(B65="","",IFERROR(ROUND(IFERROR(((E65*D65)+F65)*((#REF!)/3600),0),4),0))</f>
      </c>
      <c r="L65" s="2"/>
      <c r="M65" s="2"/>
      <c r="N65" s="2"/>
      <c r="O65" s="2"/>
      <c r="P65" s="2"/>
      <c r="Q65" s="2"/>
      <c r="R65" s="2"/>
      <c r="S65" s="2"/>
      <c r="T65" s="2"/>
      <c r="U65" s="2"/>
      <c r="V65" s="2"/>
      <c r="W65" s="2"/>
      <c r="X65" s="2"/>
      <c r="Y65" s="2"/>
      <c r="Z65" s="2"/>
    </row>
    <row x14ac:dyDescent="0.25" r="66" customHeight="1" ht="14.25">
      <c r="A66" s="523">
        <f>IFERROR(IF(B66="","",A65+1),"Prior Routing")</f>
      </c>
      <c r="B66" s="409"/>
      <c r="C66" s="409"/>
      <c r="D66" s="432"/>
      <c r="E66" s="524"/>
      <c r="F66" s="524"/>
      <c r="G66" s="525"/>
      <c r="H66" s="526"/>
      <c r="I66" s="527"/>
      <c r="J66" s="524">
        <f>IF(A66="","",SUMIFS('Tooling Cost Detail'!F:F,'Tooling Cost Detail'!#REF!,'Manufacturing ELEC '!A66))</f>
      </c>
      <c r="K66" s="524">
        <f>IF(B66="","",IFERROR(ROUND(IFERROR(((E66*D66)+F66)*((#REF!)/3600),0),4),0))</f>
      </c>
      <c r="L66" s="2"/>
      <c r="M66" s="2"/>
      <c r="N66" s="2"/>
      <c r="O66" s="2"/>
      <c r="P66" s="2"/>
      <c r="Q66" s="2"/>
      <c r="R66" s="2"/>
      <c r="S66" s="2"/>
      <c r="T66" s="2"/>
      <c r="U66" s="2"/>
      <c r="V66" s="2"/>
      <c r="W66" s="2"/>
      <c r="X66" s="2"/>
      <c r="Y66" s="2"/>
      <c r="Z66" s="2"/>
    </row>
    <row x14ac:dyDescent="0.25" r="67" customHeight="1" ht="14.25">
      <c r="A67" s="523">
        <f>IFERROR(IF(B67="","",A66+1),"Prior Routing")</f>
      </c>
      <c r="B67" s="409"/>
      <c r="C67" s="409"/>
      <c r="D67" s="432"/>
      <c r="E67" s="524"/>
      <c r="F67" s="524"/>
      <c r="G67" s="525"/>
      <c r="H67" s="526"/>
      <c r="I67" s="527"/>
      <c r="J67" s="524">
        <f>IF(A67="","",SUMIFS('Tooling Cost Detail'!F:F,'Tooling Cost Detail'!#REF!,'Manufacturing ELEC '!A67))</f>
      </c>
      <c r="K67" s="524">
        <f>IF(B67="","",IFERROR(ROUND(IFERROR(((E67*D67)+F67)*((#REF!)/3600),0),4),0))</f>
      </c>
      <c r="L67" s="2"/>
      <c r="M67" s="2"/>
      <c r="N67" s="2"/>
      <c r="O67" s="2"/>
      <c r="P67" s="2"/>
      <c r="Q67" s="2"/>
      <c r="R67" s="2"/>
      <c r="S67" s="2"/>
      <c r="T67" s="2"/>
      <c r="U67" s="2"/>
      <c r="V67" s="2"/>
      <c r="W67" s="2"/>
      <c r="X67" s="2"/>
      <c r="Y67" s="2"/>
      <c r="Z67" s="2"/>
    </row>
    <row x14ac:dyDescent="0.25" r="68" customHeight="1" ht="14.25">
      <c r="A68" s="523">
        <f>IFERROR(IF(B68="","",A67+1),"Prior Routing")</f>
      </c>
      <c r="B68" s="409"/>
      <c r="C68" s="409"/>
      <c r="D68" s="432"/>
      <c r="E68" s="524"/>
      <c r="F68" s="524"/>
      <c r="G68" s="525"/>
      <c r="H68" s="526"/>
      <c r="I68" s="527"/>
      <c r="J68" s="524">
        <f>IF(A68="","",SUMIFS('Tooling Cost Detail'!F:F,'Tooling Cost Detail'!#REF!,'Manufacturing ELEC '!A68))</f>
      </c>
      <c r="K68" s="524">
        <f>IF(B68="","",IFERROR(ROUND(IFERROR(((E68*D68)+F68)*((#REF!)/3600),0),4),0))</f>
      </c>
      <c r="L68" s="2"/>
      <c r="M68" s="2"/>
      <c r="N68" s="2"/>
      <c r="O68" s="2"/>
      <c r="P68" s="2"/>
      <c r="Q68" s="2"/>
      <c r="R68" s="2"/>
      <c r="S68" s="2"/>
      <c r="T68" s="2"/>
      <c r="U68" s="2"/>
      <c r="V68" s="2"/>
      <c r="W68" s="2"/>
      <c r="X68" s="2"/>
      <c r="Y68" s="2"/>
      <c r="Z68" s="2"/>
    </row>
    <row x14ac:dyDescent="0.25" r="69" customHeight="1" ht="14.25">
      <c r="A69" s="523">
        <f>IFERROR(IF(B69="","",A68+1),"Prior Routing")</f>
      </c>
      <c r="B69" s="409"/>
      <c r="C69" s="409"/>
      <c r="D69" s="432"/>
      <c r="E69" s="524"/>
      <c r="F69" s="524"/>
      <c r="G69" s="525"/>
      <c r="H69" s="526"/>
      <c r="I69" s="527"/>
      <c r="J69" s="524">
        <f>IF(A69="","",SUMIFS('Tooling Cost Detail'!F:F,'Tooling Cost Detail'!#REF!,'Manufacturing ELEC '!A69))</f>
      </c>
      <c r="K69" s="524">
        <f>IF(B69="","",IFERROR(ROUND(IFERROR(((E69*D69)+F69)*((#REF!)/3600),0),4),0))</f>
      </c>
      <c r="L69" s="2"/>
      <c r="M69" s="2"/>
      <c r="N69" s="2"/>
      <c r="O69" s="2"/>
      <c r="P69" s="2"/>
      <c r="Q69" s="2"/>
      <c r="R69" s="2"/>
      <c r="S69" s="2"/>
      <c r="T69" s="2"/>
      <c r="U69" s="2"/>
      <c r="V69" s="2"/>
      <c r="W69" s="2"/>
      <c r="X69" s="2"/>
      <c r="Y69" s="2"/>
      <c r="Z69" s="2"/>
    </row>
    <row x14ac:dyDescent="0.25" r="70" customHeight="1" ht="14.25">
      <c r="A70" s="523">
        <f>IFERROR(IF(B70="","",A69+1),"Prior Routing")</f>
      </c>
      <c r="B70" s="409"/>
      <c r="C70" s="409"/>
      <c r="D70" s="432"/>
      <c r="E70" s="524"/>
      <c r="F70" s="524"/>
      <c r="G70" s="525"/>
      <c r="H70" s="526"/>
      <c r="I70" s="527"/>
      <c r="J70" s="524">
        <f>IF(A70="","",SUMIFS('Tooling Cost Detail'!F:F,'Tooling Cost Detail'!#REF!,'Manufacturing ELEC '!A70))</f>
      </c>
      <c r="K70" s="524">
        <f>IF(B70="","",IFERROR(ROUND(IFERROR(((E70*D70)+F70)*((#REF!)/3600),0),4),0))</f>
      </c>
      <c r="L70" s="2"/>
      <c r="M70" s="2"/>
      <c r="N70" s="2"/>
      <c r="O70" s="2"/>
      <c r="P70" s="2"/>
      <c r="Q70" s="2"/>
      <c r="R70" s="2"/>
      <c r="S70" s="2"/>
      <c r="T70" s="2"/>
      <c r="U70" s="2"/>
      <c r="V70" s="2"/>
      <c r="W70" s="2"/>
      <c r="X70" s="2"/>
      <c r="Y70" s="2"/>
      <c r="Z70" s="2"/>
    </row>
    <row x14ac:dyDescent="0.25" r="71" customHeight="1" ht="14.25">
      <c r="A71" s="523">
        <f>IFERROR(IF(B71="","",A70+1),"Prior Routing")</f>
      </c>
      <c r="B71" s="409"/>
      <c r="C71" s="409"/>
      <c r="D71" s="432"/>
      <c r="E71" s="524"/>
      <c r="F71" s="524"/>
      <c r="G71" s="525"/>
      <c r="H71" s="526"/>
      <c r="I71" s="527"/>
      <c r="J71" s="524">
        <f>IF(A71="","",SUMIFS('Tooling Cost Detail'!F:F,'Tooling Cost Detail'!#REF!,'Manufacturing ELEC '!A71))</f>
      </c>
      <c r="K71" s="524">
        <f>IF(B71="","",IFERROR(ROUND(IFERROR(((E71*D71)+F71)*((#REF!)/3600),0),4),0))</f>
      </c>
      <c r="L71" s="2"/>
      <c r="M71" s="2"/>
      <c r="N71" s="2"/>
      <c r="O71" s="2"/>
      <c r="P71" s="2"/>
      <c r="Q71" s="2"/>
      <c r="R71" s="2"/>
      <c r="S71" s="2"/>
      <c r="T71" s="2"/>
      <c r="U71" s="2"/>
      <c r="V71" s="2"/>
      <c r="W71" s="2"/>
      <c r="X71" s="2"/>
      <c r="Y71" s="2"/>
      <c r="Z71" s="2"/>
    </row>
    <row x14ac:dyDescent="0.25" r="72" customHeight="1" ht="14.25">
      <c r="A72" s="523">
        <f>IFERROR(IF(B72="","",A71+1),"Prior Routing")</f>
      </c>
      <c r="B72" s="409"/>
      <c r="C72" s="409"/>
      <c r="D72" s="432"/>
      <c r="E72" s="524"/>
      <c r="F72" s="524"/>
      <c r="G72" s="525"/>
      <c r="H72" s="526"/>
      <c r="I72" s="527"/>
      <c r="J72" s="524">
        <f>IF(A72="","",SUMIFS('Tooling Cost Detail'!F:F,'Tooling Cost Detail'!#REF!,'Manufacturing ELEC '!A72))</f>
      </c>
      <c r="K72" s="524">
        <f>IF(B72="","",IFERROR(ROUND(IFERROR(((E72*D72)+F72)*((#REF!)/3600),0),4),0))</f>
      </c>
      <c r="L72" s="2"/>
      <c r="M72" s="2"/>
      <c r="N72" s="2"/>
      <c r="O72" s="2"/>
      <c r="P72" s="2"/>
      <c r="Q72" s="2"/>
      <c r="R72" s="2"/>
      <c r="S72" s="2"/>
      <c r="T72" s="2"/>
      <c r="U72" s="2"/>
      <c r="V72" s="2"/>
      <c r="W72" s="2"/>
      <c r="X72" s="2"/>
      <c r="Y72" s="2"/>
      <c r="Z72" s="2"/>
    </row>
    <row x14ac:dyDescent="0.25" r="73" customHeight="1" ht="14.25">
      <c r="A73" s="523">
        <f>IFERROR(IF(B73="","",A72+1),"Prior Routing")</f>
      </c>
      <c r="B73" s="409"/>
      <c r="C73" s="409"/>
      <c r="D73" s="432"/>
      <c r="E73" s="524"/>
      <c r="F73" s="524"/>
      <c r="G73" s="525"/>
      <c r="H73" s="526"/>
      <c r="I73" s="527"/>
      <c r="J73" s="524">
        <f>IF(A73="","",SUMIFS('Tooling Cost Detail'!F:F,'Tooling Cost Detail'!#REF!,'Manufacturing ELEC '!A73))</f>
      </c>
      <c r="K73" s="524">
        <f>IF(B73="","",IFERROR(ROUND(IFERROR(((E73*D73)+F73)*((#REF!)/3600),0),4),0))</f>
      </c>
      <c r="L73" s="2"/>
      <c r="M73" s="2"/>
      <c r="N73" s="2"/>
      <c r="O73" s="2"/>
      <c r="P73" s="2"/>
      <c r="Q73" s="2"/>
      <c r="R73" s="2"/>
      <c r="S73" s="2"/>
      <c r="T73" s="2"/>
      <c r="U73" s="2"/>
      <c r="V73" s="2"/>
      <c r="W73" s="2"/>
      <c r="X73" s="2"/>
      <c r="Y73" s="2"/>
      <c r="Z73" s="2"/>
    </row>
    <row x14ac:dyDescent="0.25" r="74" customHeight="1" ht="14.25">
      <c r="A74" s="523">
        <f>IFERROR(IF(B74="","",A73+1),"Prior Routing")</f>
      </c>
      <c r="B74" s="409"/>
      <c r="C74" s="409"/>
      <c r="D74" s="432"/>
      <c r="E74" s="524"/>
      <c r="F74" s="524"/>
      <c r="G74" s="525"/>
      <c r="H74" s="526"/>
      <c r="I74" s="527"/>
      <c r="J74" s="524">
        <f>IF(A74="","",SUMIFS('Tooling Cost Detail'!F:F,'Tooling Cost Detail'!#REF!,'Manufacturing ELEC '!A74))</f>
      </c>
      <c r="K74" s="524">
        <f>IF(B74="","",IFERROR(ROUND(IFERROR(((E74*D74)+F74)*((#REF!)/3600),0),4),0))</f>
      </c>
      <c r="L74" s="2"/>
      <c r="M74" s="2"/>
      <c r="N74" s="2"/>
      <c r="O74" s="2"/>
      <c r="P74" s="2"/>
      <c r="Q74" s="2"/>
      <c r="R74" s="2"/>
      <c r="S74" s="2"/>
      <c r="T74" s="2"/>
      <c r="U74" s="2"/>
      <c r="V74" s="2"/>
      <c r="W74" s="2"/>
      <c r="X74" s="2"/>
      <c r="Y74" s="2"/>
      <c r="Z74" s="2"/>
    </row>
    <row x14ac:dyDescent="0.25" r="75" customHeight="1" ht="14.25">
      <c r="A75" s="523">
        <f>IFERROR(IF(B75="","",A74+1),"Prior Routing")</f>
      </c>
      <c r="B75" s="409"/>
      <c r="C75" s="409"/>
      <c r="D75" s="432"/>
      <c r="E75" s="524"/>
      <c r="F75" s="524"/>
      <c r="G75" s="525"/>
      <c r="H75" s="526"/>
      <c r="I75" s="527"/>
      <c r="J75" s="524">
        <f>IF(A75="","",SUMIFS('Tooling Cost Detail'!F:F,'Tooling Cost Detail'!#REF!,'Manufacturing ELEC '!A75))</f>
      </c>
      <c r="K75" s="524">
        <f>IF(B75="","",IFERROR(ROUND(IFERROR(((E75*D75)+F75)*((#REF!)/3600),0),4),0))</f>
      </c>
      <c r="L75" s="2"/>
      <c r="M75" s="2"/>
      <c r="N75" s="2"/>
      <c r="O75" s="2"/>
      <c r="P75" s="2"/>
      <c r="Q75" s="2"/>
      <c r="R75" s="2"/>
      <c r="S75" s="2"/>
      <c r="T75" s="2"/>
      <c r="U75" s="2"/>
      <c r="V75" s="2"/>
      <c r="W75" s="2"/>
      <c r="X75" s="2"/>
      <c r="Y75" s="2"/>
      <c r="Z75" s="2"/>
    </row>
    <row x14ac:dyDescent="0.25" r="76" customHeight="1" ht="14.25">
      <c r="A76" s="523">
        <f>IFERROR(IF(B76="","",A75+1),"Prior Routing")</f>
      </c>
      <c r="B76" s="409"/>
      <c r="C76" s="409"/>
      <c r="D76" s="432"/>
      <c r="E76" s="524"/>
      <c r="F76" s="524"/>
      <c r="G76" s="525"/>
      <c r="H76" s="526"/>
      <c r="I76" s="527"/>
      <c r="J76" s="524">
        <f>IF(A76="","",SUMIFS('Tooling Cost Detail'!F:F,'Tooling Cost Detail'!#REF!,'Manufacturing ELEC '!A76))</f>
      </c>
      <c r="K76" s="524">
        <f>IF(B76="","",IFERROR(ROUND(IFERROR(((E76*D76)+F76)*((#REF!)/3600),0),4),0))</f>
      </c>
      <c r="L76" s="2"/>
      <c r="M76" s="2"/>
      <c r="N76" s="2"/>
      <c r="O76" s="2"/>
      <c r="P76" s="2"/>
      <c r="Q76" s="2"/>
      <c r="R76" s="2"/>
      <c r="S76" s="2"/>
      <c r="T76" s="2"/>
      <c r="U76" s="2"/>
      <c r="V76" s="2"/>
      <c r="W76" s="2"/>
      <c r="X76" s="2"/>
      <c r="Y76" s="2"/>
      <c r="Z76" s="2"/>
    </row>
    <row x14ac:dyDescent="0.25" r="77" customHeight="1" ht="14.25">
      <c r="A77" s="523">
        <f>IFERROR(IF(B77="","",A76+1),"Prior Routing")</f>
      </c>
      <c r="B77" s="409"/>
      <c r="C77" s="409"/>
      <c r="D77" s="432"/>
      <c r="E77" s="524"/>
      <c r="F77" s="524"/>
      <c r="G77" s="525"/>
      <c r="H77" s="526"/>
      <c r="I77" s="527"/>
      <c r="J77" s="524">
        <f>IF(A77="","",SUMIFS('Tooling Cost Detail'!F:F,'Tooling Cost Detail'!#REF!,'Manufacturing ELEC '!A77))</f>
      </c>
      <c r="K77" s="524">
        <f>IF(B77="","",IFERROR(ROUND(IFERROR(((E77*D77)+F77)*((#REF!)/3600),0),4),0))</f>
      </c>
      <c r="L77" s="2"/>
      <c r="M77" s="2"/>
      <c r="N77" s="2"/>
      <c r="O77" s="2"/>
      <c r="P77" s="2"/>
      <c r="Q77" s="2"/>
      <c r="R77" s="2"/>
      <c r="S77" s="2"/>
      <c r="T77" s="2"/>
      <c r="U77" s="2"/>
      <c r="V77" s="2"/>
      <c r="W77" s="2"/>
      <c r="X77" s="2"/>
      <c r="Y77" s="2"/>
      <c r="Z77" s="2"/>
    </row>
    <row x14ac:dyDescent="0.25" r="78" customHeight="1" ht="14.25">
      <c r="A78" s="523">
        <f>IFERROR(IF(B78="","",A77+1),"Prior Routing")</f>
      </c>
      <c r="B78" s="409"/>
      <c r="C78" s="409"/>
      <c r="D78" s="432"/>
      <c r="E78" s="524"/>
      <c r="F78" s="524"/>
      <c r="G78" s="525"/>
      <c r="H78" s="526"/>
      <c r="I78" s="527"/>
      <c r="J78" s="524">
        <f>IF(A78="","",SUMIFS('Tooling Cost Detail'!F:F,'Tooling Cost Detail'!#REF!,'Manufacturing ELEC '!A78))</f>
      </c>
      <c r="K78" s="524">
        <f>IF(B78="","",IFERROR(ROUND(IFERROR(((E78*D78)+F78)*((#REF!)/3600),0),4),0))</f>
      </c>
      <c r="L78" s="2"/>
      <c r="M78" s="2"/>
      <c r="N78" s="2"/>
      <c r="O78" s="2"/>
      <c r="P78" s="2"/>
      <c r="Q78" s="2"/>
      <c r="R78" s="2"/>
      <c r="S78" s="2"/>
      <c r="T78" s="2"/>
      <c r="U78" s="2"/>
      <c r="V78" s="2"/>
      <c r="W78" s="2"/>
      <c r="X78" s="2"/>
      <c r="Y78" s="2"/>
      <c r="Z78" s="2"/>
    </row>
    <row x14ac:dyDescent="0.25" r="79" customHeight="1" ht="14.25">
      <c r="A79" s="523">
        <f>IFERROR(IF(B79="","",A78+1),"Prior Routing")</f>
      </c>
      <c r="B79" s="409"/>
      <c r="C79" s="409"/>
      <c r="D79" s="432"/>
      <c r="E79" s="524"/>
      <c r="F79" s="524"/>
      <c r="G79" s="525"/>
      <c r="H79" s="526"/>
      <c r="I79" s="527"/>
      <c r="J79" s="524">
        <f>IF(A79="","",SUMIFS('Tooling Cost Detail'!F:F,'Tooling Cost Detail'!#REF!,'Manufacturing ELEC '!A79))</f>
      </c>
      <c r="K79" s="524">
        <f>IF(B79="","",IFERROR(ROUND(IFERROR(((E79*D79)+F79)*((#REF!)/3600),0),4),0))</f>
      </c>
      <c r="L79" s="2"/>
      <c r="M79" s="2"/>
      <c r="N79" s="2"/>
      <c r="O79" s="2"/>
      <c r="P79" s="2"/>
      <c r="Q79" s="2"/>
      <c r="R79" s="2"/>
      <c r="S79" s="2"/>
      <c r="T79" s="2"/>
      <c r="U79" s="2"/>
      <c r="V79" s="2"/>
      <c r="W79" s="2"/>
      <c r="X79" s="2"/>
      <c r="Y79" s="2"/>
      <c r="Z79" s="2"/>
    </row>
    <row x14ac:dyDescent="0.25" r="80" customHeight="1" ht="14.25">
      <c r="A80" s="523">
        <f>IFERROR(IF(B80="","",A79+1),"Prior Routing")</f>
      </c>
      <c r="B80" s="409"/>
      <c r="C80" s="409"/>
      <c r="D80" s="432"/>
      <c r="E80" s="524"/>
      <c r="F80" s="524"/>
      <c r="G80" s="525"/>
      <c r="H80" s="526"/>
      <c r="I80" s="527"/>
      <c r="J80" s="524">
        <f>IF(A80="","",SUMIFS('Tooling Cost Detail'!F:F,'Tooling Cost Detail'!#REF!,'Manufacturing ELEC '!A80))</f>
      </c>
      <c r="K80" s="524">
        <f>IF(B80="","",IFERROR(ROUND(IFERROR(((E80*D80)+F80)*((#REF!)/3600),0),4),0))</f>
      </c>
      <c r="L80" s="2"/>
      <c r="M80" s="2"/>
      <c r="N80" s="2"/>
      <c r="O80" s="2"/>
      <c r="P80" s="2"/>
      <c r="Q80" s="2"/>
      <c r="R80" s="2"/>
      <c r="S80" s="2"/>
      <c r="T80" s="2"/>
      <c r="U80" s="2"/>
      <c r="V80" s="2"/>
      <c r="W80" s="2"/>
      <c r="X80" s="2"/>
      <c r="Y80" s="2"/>
      <c r="Z80" s="2"/>
    </row>
    <row x14ac:dyDescent="0.25" r="81" customHeight="1" ht="14.25">
      <c r="A81" s="523">
        <f>IFERROR(IF(B81="","",A80+1),"Prior Routing")</f>
      </c>
      <c r="B81" s="409"/>
      <c r="C81" s="409"/>
      <c r="D81" s="432"/>
      <c r="E81" s="524"/>
      <c r="F81" s="524"/>
      <c r="G81" s="525"/>
      <c r="H81" s="526"/>
      <c r="I81" s="527"/>
      <c r="J81" s="524">
        <f>IF(A81="","",SUMIFS('Tooling Cost Detail'!F:F,'Tooling Cost Detail'!#REF!,'Manufacturing ELEC '!A81))</f>
      </c>
      <c r="K81" s="524">
        <f>IF(B81="","",IFERROR(ROUND(IFERROR(((E81*D81)+F81)*((#REF!)/3600),0),4),0))</f>
      </c>
      <c r="L81" s="2"/>
      <c r="M81" s="2"/>
      <c r="N81" s="2"/>
      <c r="O81" s="2"/>
      <c r="P81" s="2"/>
      <c r="Q81" s="2"/>
      <c r="R81" s="2"/>
      <c r="S81" s="2"/>
      <c r="T81" s="2"/>
      <c r="U81" s="2"/>
      <c r="V81" s="2"/>
      <c r="W81" s="2"/>
      <c r="X81" s="2"/>
      <c r="Y81" s="2"/>
      <c r="Z81" s="2"/>
    </row>
    <row x14ac:dyDescent="0.25" r="82" customHeight="1" ht="14.25">
      <c r="A82" s="523">
        <f>IFERROR(IF(B82="","",A81+1),"Prior Routing")</f>
      </c>
      <c r="B82" s="409"/>
      <c r="C82" s="409"/>
      <c r="D82" s="432"/>
      <c r="E82" s="524"/>
      <c r="F82" s="524"/>
      <c r="G82" s="525"/>
      <c r="H82" s="526"/>
      <c r="I82" s="527"/>
      <c r="J82" s="524">
        <f>IF(A82="","",SUMIFS('Tooling Cost Detail'!F:F,'Tooling Cost Detail'!#REF!,'Manufacturing ELEC '!A82))</f>
      </c>
      <c r="K82" s="524">
        <f>IF(B82="","",IFERROR(ROUND(IFERROR(((E82*D82)+F82)*((#REF!)/3600),0),4),0))</f>
      </c>
      <c r="L82" s="2"/>
      <c r="M82" s="2"/>
      <c r="N82" s="2"/>
      <c r="O82" s="2"/>
      <c r="P82" s="2"/>
      <c r="Q82" s="2"/>
      <c r="R82" s="2"/>
      <c r="S82" s="2"/>
      <c r="T82" s="2"/>
      <c r="U82" s="2"/>
      <c r="V82" s="2"/>
      <c r="W82" s="2"/>
      <c r="X82" s="2"/>
      <c r="Y82" s="2"/>
      <c r="Z82" s="2"/>
    </row>
    <row x14ac:dyDescent="0.25" r="83" customHeight="1" ht="14.25">
      <c r="A83" s="523">
        <f>IFERROR(IF(B83="","",A82+1),"Prior Routing")</f>
      </c>
      <c r="B83" s="409"/>
      <c r="C83" s="409"/>
      <c r="D83" s="432"/>
      <c r="E83" s="524"/>
      <c r="F83" s="524"/>
      <c r="G83" s="525"/>
      <c r="H83" s="526"/>
      <c r="I83" s="527"/>
      <c r="J83" s="524">
        <f>IF(A83="","",SUMIFS('Tooling Cost Detail'!F:F,'Tooling Cost Detail'!#REF!,'Manufacturing ELEC '!A83))</f>
      </c>
      <c r="K83" s="524">
        <f>IF(B83="","",IFERROR(ROUND(IFERROR(((E83*D83)+F83)*((#REF!)/3600),0),4),0))</f>
      </c>
      <c r="L83" s="2"/>
      <c r="M83" s="2"/>
      <c r="N83" s="2"/>
      <c r="O83" s="2"/>
      <c r="P83" s="2"/>
      <c r="Q83" s="2"/>
      <c r="R83" s="2"/>
      <c r="S83" s="2"/>
      <c r="T83" s="2"/>
      <c r="U83" s="2"/>
      <c r="V83" s="2"/>
      <c r="W83" s="2"/>
      <c r="X83" s="2"/>
      <c r="Y83" s="2"/>
      <c r="Z83" s="2"/>
    </row>
    <row x14ac:dyDescent="0.25" r="84" customHeight="1" ht="14.25">
      <c r="A84" s="523">
        <f>IFERROR(IF(B84="","",A83+1),"Prior Routing")</f>
      </c>
      <c r="B84" s="409"/>
      <c r="C84" s="409"/>
      <c r="D84" s="432"/>
      <c r="E84" s="524"/>
      <c r="F84" s="524"/>
      <c r="G84" s="525"/>
      <c r="H84" s="526"/>
      <c r="I84" s="527"/>
      <c r="J84" s="524">
        <f>IF(A84="","",SUMIFS('Tooling Cost Detail'!F:F,'Tooling Cost Detail'!#REF!,'Manufacturing ELEC '!A84))</f>
      </c>
      <c r="K84" s="524">
        <f>IF(B84="","",IFERROR(ROUND(IFERROR(((E84*D84)+F84)*((#REF!)/3600),0),4),0))</f>
      </c>
      <c r="L84" s="2"/>
      <c r="M84" s="2"/>
      <c r="N84" s="2"/>
      <c r="O84" s="2"/>
      <c r="P84" s="2"/>
      <c r="Q84" s="2"/>
      <c r="R84" s="2"/>
      <c r="S84" s="2"/>
      <c r="T84" s="2"/>
      <c r="U84" s="2"/>
      <c r="V84" s="2"/>
      <c r="W84" s="2"/>
      <c r="X84" s="2"/>
      <c r="Y84" s="2"/>
      <c r="Z84" s="2"/>
    </row>
    <row x14ac:dyDescent="0.25" r="85" customHeight="1" ht="14.25">
      <c r="A85" s="523">
        <f>IFERROR(IF(B85="","",A84+1),"Prior Routing")</f>
      </c>
      <c r="B85" s="409"/>
      <c r="C85" s="409"/>
      <c r="D85" s="432"/>
      <c r="E85" s="524"/>
      <c r="F85" s="524"/>
      <c r="G85" s="525"/>
      <c r="H85" s="526"/>
      <c r="I85" s="527"/>
      <c r="J85" s="524">
        <f>IF(A85="","",SUMIFS('Tooling Cost Detail'!F:F,'Tooling Cost Detail'!#REF!,'Manufacturing ELEC '!A85))</f>
      </c>
      <c r="K85" s="524">
        <f>IF(B85="","",IFERROR(ROUND(IFERROR(((E85*D85)+F85)*((#REF!)/3600),0),4),0))</f>
      </c>
      <c r="L85" s="2"/>
      <c r="M85" s="2"/>
      <c r="N85" s="2"/>
      <c r="O85" s="2"/>
      <c r="P85" s="2"/>
      <c r="Q85" s="2"/>
      <c r="R85" s="2"/>
      <c r="S85" s="2"/>
      <c r="T85" s="2"/>
      <c r="U85" s="2"/>
      <c r="V85" s="2"/>
      <c r="W85" s="2"/>
      <c r="X85" s="2"/>
      <c r="Y85" s="2"/>
      <c r="Z85" s="2"/>
    </row>
    <row x14ac:dyDescent="0.25" r="86" customHeight="1" ht="14.25">
      <c r="A86" s="523">
        <f>IFERROR(IF(B86="","",A85+1),"Prior Routing")</f>
      </c>
      <c r="B86" s="409"/>
      <c r="C86" s="409"/>
      <c r="D86" s="432"/>
      <c r="E86" s="524"/>
      <c r="F86" s="524"/>
      <c r="G86" s="525"/>
      <c r="H86" s="526"/>
      <c r="I86" s="527"/>
      <c r="J86" s="524">
        <f>IF(A86="","",SUMIFS('Tooling Cost Detail'!F:F,'Tooling Cost Detail'!#REF!,'Manufacturing ELEC '!A86))</f>
      </c>
      <c r="K86" s="524">
        <f>IF(B86="","",IFERROR(ROUND(IFERROR(((E86*D86)+F86)*((#REF!)/3600),0),4),0))</f>
      </c>
      <c r="L86" s="2"/>
      <c r="M86" s="2"/>
      <c r="N86" s="2"/>
      <c r="O86" s="2"/>
      <c r="P86" s="2"/>
      <c r="Q86" s="2"/>
      <c r="R86" s="2"/>
      <c r="S86" s="2"/>
      <c r="T86" s="2"/>
      <c r="U86" s="2"/>
      <c r="V86" s="2"/>
      <c r="W86" s="2"/>
      <c r="X86" s="2"/>
      <c r="Y86" s="2"/>
      <c r="Z86" s="2"/>
    </row>
    <row x14ac:dyDescent="0.25" r="87" customHeight="1" ht="14.25">
      <c r="A87" s="523">
        <f>IFERROR(IF(B87="","",A86+1),"Prior Routing")</f>
      </c>
      <c r="B87" s="409"/>
      <c r="C87" s="409"/>
      <c r="D87" s="432"/>
      <c r="E87" s="524"/>
      <c r="F87" s="524"/>
      <c r="G87" s="525"/>
      <c r="H87" s="526"/>
      <c r="I87" s="527"/>
      <c r="J87" s="524">
        <f>IF(A87="","",SUMIFS('Tooling Cost Detail'!F:F,'Tooling Cost Detail'!#REF!,'Manufacturing ELEC '!A87))</f>
      </c>
      <c r="K87" s="524">
        <f>IF(B87="","",IFERROR(ROUND(IFERROR(((E87*D87)+F87)*((#REF!)/3600),0),4),0))</f>
      </c>
      <c r="L87" s="2"/>
      <c r="M87" s="2"/>
      <c r="N87" s="2"/>
      <c r="O87" s="2"/>
      <c r="P87" s="2"/>
      <c r="Q87" s="2"/>
      <c r="R87" s="2"/>
      <c r="S87" s="2"/>
      <c r="T87" s="2"/>
      <c r="U87" s="2"/>
      <c r="V87" s="2"/>
      <c r="W87" s="2"/>
      <c r="X87" s="2"/>
      <c r="Y87" s="2"/>
      <c r="Z87" s="2"/>
    </row>
    <row x14ac:dyDescent="0.25" r="88" customHeight="1" ht="14.25">
      <c r="A88" s="523">
        <f>IFERROR(IF(B88="","",A87+1),"Prior Routing")</f>
      </c>
      <c r="B88" s="409"/>
      <c r="C88" s="409"/>
      <c r="D88" s="432"/>
      <c r="E88" s="524"/>
      <c r="F88" s="524"/>
      <c r="G88" s="525"/>
      <c r="H88" s="526"/>
      <c r="I88" s="527"/>
      <c r="J88" s="524">
        <f>IF(A88="","",SUMIFS('Tooling Cost Detail'!F:F,'Tooling Cost Detail'!#REF!,'Manufacturing ELEC '!A88))</f>
      </c>
      <c r="K88" s="524">
        <f>IF(B88="","",IFERROR(ROUND(IFERROR(((E88*D88)+F88)*((#REF!)/3600),0),4),0))</f>
      </c>
      <c r="L88" s="2"/>
      <c r="M88" s="2"/>
      <c r="N88" s="2"/>
      <c r="O88" s="2"/>
      <c r="P88" s="2"/>
      <c r="Q88" s="2"/>
      <c r="R88" s="2"/>
      <c r="S88" s="2"/>
      <c r="T88" s="2"/>
      <c r="U88" s="2"/>
      <c r="V88" s="2"/>
      <c r="W88" s="2"/>
      <c r="X88" s="2"/>
      <c r="Y88" s="2"/>
      <c r="Z88" s="2"/>
    </row>
    <row x14ac:dyDescent="0.25" r="89" customHeight="1" ht="14.25">
      <c r="A89" s="523">
        <f>IFERROR(IF(B89="","",A88+1),"Prior Routing")</f>
      </c>
      <c r="B89" s="409"/>
      <c r="C89" s="409"/>
      <c r="D89" s="432"/>
      <c r="E89" s="524"/>
      <c r="F89" s="524"/>
      <c r="G89" s="525"/>
      <c r="H89" s="526"/>
      <c r="I89" s="527"/>
      <c r="J89" s="524">
        <f>IF(A89="","",SUMIFS('Tooling Cost Detail'!F:F,'Tooling Cost Detail'!#REF!,'Manufacturing ELEC '!A89))</f>
      </c>
      <c r="K89" s="524">
        <f>IF(B89="","",IFERROR(ROUND(IFERROR(((E89*D89)+F89)*((#REF!)/3600),0),4),0))</f>
      </c>
      <c r="L89" s="2"/>
      <c r="M89" s="2"/>
      <c r="N89" s="2"/>
      <c r="O89" s="2"/>
      <c r="P89" s="2"/>
      <c r="Q89" s="2"/>
      <c r="R89" s="2"/>
      <c r="S89" s="2"/>
      <c r="T89" s="2"/>
      <c r="U89" s="2"/>
      <c r="V89" s="2"/>
      <c r="W89" s="2"/>
      <c r="X89" s="2"/>
      <c r="Y89" s="2"/>
      <c r="Z89" s="2"/>
    </row>
    <row x14ac:dyDescent="0.25" r="90" customHeight="1" ht="14.25">
      <c r="A90" s="523">
        <f>IFERROR(IF(B90="","",A89+1),"Prior Routing")</f>
      </c>
      <c r="B90" s="409"/>
      <c r="C90" s="409"/>
      <c r="D90" s="432"/>
      <c r="E90" s="524"/>
      <c r="F90" s="524"/>
      <c r="G90" s="525"/>
      <c r="H90" s="526"/>
      <c r="I90" s="527"/>
      <c r="J90" s="524">
        <f>IF(A90="","",SUMIFS('Tooling Cost Detail'!F:F,'Tooling Cost Detail'!#REF!,'Manufacturing ELEC '!A90))</f>
      </c>
      <c r="K90" s="524">
        <f>IF(B90="","",IFERROR(ROUND(IFERROR(((E90*D90)+F90)*((#REF!)/3600),0),4),0))</f>
      </c>
      <c r="L90" s="2"/>
      <c r="M90" s="2"/>
      <c r="N90" s="2"/>
      <c r="O90" s="2"/>
      <c r="P90" s="2"/>
      <c r="Q90" s="2"/>
      <c r="R90" s="2"/>
      <c r="S90" s="2"/>
      <c r="T90" s="2"/>
      <c r="U90" s="2"/>
      <c r="V90" s="2"/>
      <c r="W90" s="2"/>
      <c r="X90" s="2"/>
      <c r="Y90" s="2"/>
      <c r="Z90" s="2"/>
    </row>
    <row x14ac:dyDescent="0.25" r="91" customHeight="1" ht="14.25">
      <c r="A91" s="523">
        <f>IFERROR(IF(B91="","",A90+1),"Prior Routing")</f>
      </c>
      <c r="B91" s="409"/>
      <c r="C91" s="409"/>
      <c r="D91" s="432"/>
      <c r="E91" s="524"/>
      <c r="F91" s="524"/>
      <c r="G91" s="525"/>
      <c r="H91" s="526"/>
      <c r="I91" s="527"/>
      <c r="J91" s="524">
        <f>IF(A91="","",SUMIFS('Tooling Cost Detail'!F:F,'Tooling Cost Detail'!#REF!,'Manufacturing ELEC '!A91))</f>
      </c>
      <c r="K91" s="524">
        <f>IF(B91="","",IFERROR(ROUND(IFERROR(((E91*D91)+F91)*((#REF!)/3600),0),4),0))</f>
      </c>
      <c r="L91" s="2"/>
      <c r="M91" s="2"/>
      <c r="N91" s="2"/>
      <c r="O91" s="2"/>
      <c r="P91" s="2"/>
      <c r="Q91" s="2"/>
      <c r="R91" s="2"/>
      <c r="S91" s="2"/>
      <c r="T91" s="2"/>
      <c r="U91" s="2"/>
      <c r="V91" s="2"/>
      <c r="W91" s="2"/>
      <c r="X91" s="2"/>
      <c r="Y91" s="2"/>
      <c r="Z91" s="2"/>
    </row>
    <row x14ac:dyDescent="0.25" r="92" customHeight="1" ht="14.25">
      <c r="A92" s="523">
        <f>IFERROR(IF(B92="","",A91+1),"Prior Routing")</f>
      </c>
      <c r="B92" s="409"/>
      <c r="C92" s="409"/>
      <c r="D92" s="432"/>
      <c r="E92" s="524"/>
      <c r="F92" s="524"/>
      <c r="G92" s="525"/>
      <c r="H92" s="526"/>
      <c r="I92" s="527"/>
      <c r="J92" s="524">
        <f>IF(A92="","",SUMIFS('Tooling Cost Detail'!F:F,'Tooling Cost Detail'!#REF!,'Manufacturing ELEC '!A92))</f>
      </c>
      <c r="K92" s="524">
        <f>IF(B92="","",IFERROR(ROUND(IFERROR(((E92*D92)+F92)*((#REF!)/3600),0),4),0))</f>
      </c>
      <c r="L92" s="2"/>
      <c r="M92" s="2"/>
      <c r="N92" s="2"/>
      <c r="O92" s="2"/>
      <c r="P92" s="2"/>
      <c r="Q92" s="2"/>
      <c r="R92" s="2"/>
      <c r="S92" s="2"/>
      <c r="T92" s="2"/>
      <c r="U92" s="2"/>
      <c r="V92" s="2"/>
      <c r="W92" s="2"/>
      <c r="X92" s="2"/>
      <c r="Y92" s="2"/>
      <c r="Z92" s="2"/>
    </row>
    <row x14ac:dyDescent="0.25" r="93" customHeight="1" ht="14.25">
      <c r="A93" s="523">
        <f>IFERROR(IF(B93="","",A92+1),"Prior Routing")</f>
      </c>
      <c r="B93" s="409"/>
      <c r="C93" s="409"/>
      <c r="D93" s="432"/>
      <c r="E93" s="524"/>
      <c r="F93" s="524"/>
      <c r="G93" s="525"/>
      <c r="H93" s="526"/>
      <c r="I93" s="527"/>
      <c r="J93" s="524">
        <f>IF(A93="","",SUMIFS('Tooling Cost Detail'!F:F,'Tooling Cost Detail'!#REF!,'Manufacturing ELEC '!A93))</f>
      </c>
      <c r="K93" s="524">
        <f>IF(B93="","",IFERROR(ROUND(IFERROR(((E93*D93)+F93)*((#REF!)/3600),0),4),0))</f>
      </c>
      <c r="L93" s="2"/>
      <c r="M93" s="2"/>
      <c r="N93" s="2"/>
      <c r="O93" s="2"/>
      <c r="P93" s="2"/>
      <c r="Q93" s="2"/>
      <c r="R93" s="2"/>
      <c r="S93" s="2"/>
      <c r="T93" s="2"/>
      <c r="U93" s="2"/>
      <c r="V93" s="2"/>
      <c r="W93" s="2"/>
      <c r="X93" s="2"/>
      <c r="Y93" s="2"/>
      <c r="Z93" s="2"/>
    </row>
    <row x14ac:dyDescent="0.25" r="94" customHeight="1" ht="14.25">
      <c r="A94" s="523">
        <f>IFERROR(IF(B94="","",A93+1),"Prior Routing")</f>
      </c>
      <c r="B94" s="409"/>
      <c r="C94" s="409"/>
      <c r="D94" s="432"/>
      <c r="E94" s="524"/>
      <c r="F94" s="524"/>
      <c r="G94" s="525"/>
      <c r="H94" s="526"/>
      <c r="I94" s="527"/>
      <c r="J94" s="524">
        <f>IF(A94="","",SUMIFS('Tooling Cost Detail'!F:F,'Tooling Cost Detail'!#REF!,'Manufacturing ELEC '!A94))</f>
      </c>
      <c r="K94" s="524">
        <f>IF(B94="","",IFERROR(ROUND(IFERROR(((E94*D94)+F94)*((#REF!)/3600),0),4),0))</f>
      </c>
      <c r="L94" s="2"/>
      <c r="M94" s="2"/>
      <c r="N94" s="2"/>
      <c r="O94" s="2"/>
      <c r="P94" s="2"/>
      <c r="Q94" s="2"/>
      <c r="R94" s="2"/>
      <c r="S94" s="2"/>
      <c r="T94" s="2"/>
      <c r="U94" s="2"/>
      <c r="V94" s="2"/>
      <c r="W94" s="2"/>
      <c r="X94" s="2"/>
      <c r="Y94" s="2"/>
      <c r="Z94" s="2"/>
    </row>
    <row x14ac:dyDescent="0.25" r="95" customHeight="1" ht="14.25">
      <c r="A95" s="523">
        <f>IFERROR(IF(B95="","",A94+1),"Prior Routing")</f>
      </c>
      <c r="B95" s="409"/>
      <c r="C95" s="409"/>
      <c r="D95" s="432"/>
      <c r="E95" s="524"/>
      <c r="F95" s="524"/>
      <c r="G95" s="525"/>
      <c r="H95" s="526"/>
      <c r="I95" s="527"/>
      <c r="J95" s="524">
        <f>IF(A95="","",SUMIFS('Tooling Cost Detail'!F:F,'Tooling Cost Detail'!#REF!,'Manufacturing ELEC '!A95))</f>
      </c>
      <c r="K95" s="524">
        <f>IF(B95="","",IFERROR(ROUND(IFERROR(((E95*D95)+F95)*((#REF!)/3600),0),4),0))</f>
      </c>
      <c r="L95" s="2"/>
      <c r="M95" s="2"/>
      <c r="N95" s="2"/>
      <c r="O95" s="2"/>
      <c r="P95" s="2"/>
      <c r="Q95" s="2"/>
      <c r="R95" s="2"/>
      <c r="S95" s="2"/>
      <c r="T95" s="2"/>
      <c r="U95" s="2"/>
      <c r="V95" s="2"/>
      <c r="W95" s="2"/>
      <c r="X95" s="2"/>
      <c r="Y95" s="2"/>
      <c r="Z95" s="2"/>
    </row>
    <row x14ac:dyDescent="0.25" r="96" customHeight="1" ht="14.25">
      <c r="A96" s="523">
        <f>IFERROR(IF(B96="","",A95+1),"Prior Routing")</f>
      </c>
      <c r="B96" s="409"/>
      <c r="C96" s="409"/>
      <c r="D96" s="432"/>
      <c r="E96" s="524"/>
      <c r="F96" s="524"/>
      <c r="G96" s="525"/>
      <c r="H96" s="526"/>
      <c r="I96" s="527"/>
      <c r="J96" s="524">
        <f>IF(A96="","",SUMIFS('Tooling Cost Detail'!F:F,'Tooling Cost Detail'!#REF!,'Manufacturing ELEC '!A96))</f>
      </c>
      <c r="K96" s="524">
        <f>IF(B96="","",IFERROR(ROUND(IFERROR(((E96*D96)+F96)*((#REF!)/3600),0),4),0))</f>
      </c>
      <c r="L96" s="2"/>
      <c r="M96" s="2"/>
      <c r="N96" s="2"/>
      <c r="O96" s="2"/>
      <c r="P96" s="2"/>
      <c r="Q96" s="2"/>
      <c r="R96" s="2"/>
      <c r="S96" s="2"/>
      <c r="T96" s="2"/>
      <c r="U96" s="2"/>
      <c r="V96" s="2"/>
      <c r="W96" s="2"/>
      <c r="X96" s="2"/>
      <c r="Y96" s="2"/>
      <c r="Z96" s="2"/>
    </row>
    <row x14ac:dyDescent="0.25" r="97" customHeight="1" ht="14.25">
      <c r="A97" s="523">
        <f>IFERROR(IF(B97="","",A96+1),"Prior Routing")</f>
      </c>
      <c r="B97" s="409"/>
      <c r="C97" s="409"/>
      <c r="D97" s="432"/>
      <c r="E97" s="524"/>
      <c r="F97" s="524"/>
      <c r="G97" s="525"/>
      <c r="H97" s="526"/>
      <c r="I97" s="527"/>
      <c r="J97" s="524">
        <f>IF(A97="","",SUMIFS('Tooling Cost Detail'!F:F,'Tooling Cost Detail'!#REF!,'Manufacturing ELEC '!A97))</f>
      </c>
      <c r="K97" s="524">
        <f>IF(B97="","",IFERROR(ROUND(IFERROR(((E97*D97)+F97)*((#REF!)/3600),0),4),0))</f>
      </c>
      <c r="L97" s="2"/>
      <c r="M97" s="2"/>
      <c r="N97" s="2"/>
      <c r="O97" s="2"/>
      <c r="P97" s="2"/>
      <c r="Q97" s="2"/>
      <c r="R97" s="2"/>
      <c r="S97" s="2"/>
      <c r="T97" s="2"/>
      <c r="U97" s="2"/>
      <c r="V97" s="2"/>
      <c r="W97" s="2"/>
      <c r="X97" s="2"/>
      <c r="Y97" s="2"/>
      <c r="Z97" s="2"/>
    </row>
    <row x14ac:dyDescent="0.25" r="98" customHeight="1" ht="14.25">
      <c r="A98" s="523">
        <f>IFERROR(IF(B98="","",A97+1),"Prior Routing")</f>
      </c>
      <c r="B98" s="409"/>
      <c r="C98" s="409"/>
      <c r="D98" s="432"/>
      <c r="E98" s="524"/>
      <c r="F98" s="524"/>
      <c r="G98" s="525"/>
      <c r="H98" s="526"/>
      <c r="I98" s="527"/>
      <c r="J98" s="524">
        <f>IF(A98="","",SUMIFS('Tooling Cost Detail'!F:F,'Tooling Cost Detail'!#REF!,'Manufacturing ELEC '!A98))</f>
      </c>
      <c r="K98" s="524">
        <f>IF(B98="","",IFERROR(ROUND(IFERROR(((E98*D98)+F98)*((#REF!)/3600),0),4),0))</f>
      </c>
      <c r="L98" s="2"/>
      <c r="M98" s="2"/>
      <c r="N98" s="2"/>
      <c r="O98" s="2"/>
      <c r="P98" s="2"/>
      <c r="Q98" s="2"/>
      <c r="R98" s="2"/>
      <c r="S98" s="2"/>
      <c r="T98" s="2"/>
      <c r="U98" s="2"/>
      <c r="V98" s="2"/>
      <c r="W98" s="2"/>
      <c r="X98" s="2"/>
      <c r="Y98" s="2"/>
      <c r="Z98" s="2"/>
    </row>
    <row x14ac:dyDescent="0.25" r="99" customHeight="1" ht="14.25">
      <c r="A99" s="523">
        <f>IFERROR(IF(B99="","",A98+1),"Prior Routing")</f>
      </c>
      <c r="B99" s="409"/>
      <c r="C99" s="409"/>
      <c r="D99" s="432"/>
      <c r="E99" s="524"/>
      <c r="F99" s="524"/>
      <c r="G99" s="525"/>
      <c r="H99" s="526"/>
      <c r="I99" s="527"/>
      <c r="J99" s="524">
        <f>IF(A99="","",SUMIFS('Tooling Cost Detail'!F:F,'Tooling Cost Detail'!#REF!,'Manufacturing ELEC '!A99))</f>
      </c>
      <c r="K99" s="524">
        <f>IF(B99="","",IFERROR(ROUND(IFERROR(((E99*D99)+F99)*((#REF!)/3600),0),4),0))</f>
      </c>
      <c r="L99" s="2"/>
      <c r="M99" s="2"/>
      <c r="N99" s="2"/>
      <c r="O99" s="2"/>
      <c r="P99" s="2"/>
      <c r="Q99" s="2"/>
      <c r="R99" s="2"/>
      <c r="S99" s="2"/>
      <c r="T99" s="2"/>
      <c r="U99" s="2"/>
      <c r="V99" s="2"/>
      <c r="W99" s="2"/>
      <c r="X99" s="2"/>
      <c r="Y99" s="2"/>
      <c r="Z99" s="2"/>
    </row>
    <row x14ac:dyDescent="0.25" r="100" customHeight="1" ht="14.25">
      <c r="A100" s="523">
        <f>IFERROR(IF(B100="","",A99+1),"Prior Routing")</f>
      </c>
      <c r="B100" s="409"/>
      <c r="C100" s="409"/>
      <c r="D100" s="432"/>
      <c r="E100" s="524"/>
      <c r="F100" s="524"/>
      <c r="G100" s="525"/>
      <c r="H100" s="526"/>
      <c r="I100" s="527"/>
      <c r="J100" s="524">
        <f>IF(A100="","",SUMIFS('Tooling Cost Detail'!F:F,'Tooling Cost Detail'!#REF!,'Manufacturing ELEC '!A100))</f>
      </c>
      <c r="K100" s="524">
        <f>IF(B100="","",IFERROR(ROUND(IFERROR(((E100*D100)+F100)*((#REF!)/3600),0),4),0))</f>
      </c>
      <c r="L100" s="2"/>
      <c r="M100" s="2"/>
      <c r="N100" s="2"/>
      <c r="O100" s="2"/>
      <c r="P100" s="2"/>
      <c r="Q100" s="2"/>
      <c r="R100" s="2"/>
      <c r="S100" s="2"/>
      <c r="T100" s="2"/>
      <c r="U100" s="2"/>
      <c r="V100" s="2"/>
      <c r="W100" s="2"/>
      <c r="X100" s="2"/>
      <c r="Y100" s="2"/>
      <c r="Z100" s="2"/>
    </row>
    <row x14ac:dyDescent="0.25" r="101" customHeight="1" ht="14.25">
      <c r="A101" s="523">
        <f>IFERROR(IF(B101="","",A100+1),"Prior Routing")</f>
      </c>
      <c r="B101" s="409"/>
      <c r="C101" s="409"/>
      <c r="D101" s="432"/>
      <c r="E101" s="524"/>
      <c r="F101" s="524"/>
      <c r="G101" s="525"/>
      <c r="H101" s="526"/>
      <c r="I101" s="527"/>
      <c r="J101" s="524">
        <f>IF(A101="","",SUMIFS('Tooling Cost Detail'!F:F,'Tooling Cost Detail'!#REF!,'Manufacturing ELEC '!A101))</f>
      </c>
      <c r="K101" s="524">
        <f>IF(B101="","",IFERROR(ROUND(IFERROR(((E101*D101)+F101)*((#REF!)/3600),0),4),0))</f>
      </c>
      <c r="L101" s="2"/>
      <c r="M101" s="2"/>
      <c r="N101" s="2"/>
      <c r="O101" s="2"/>
      <c r="P101" s="2"/>
      <c r="Q101" s="2"/>
      <c r="R101" s="2"/>
      <c r="S101" s="2"/>
      <c r="T101" s="2"/>
      <c r="U101" s="2"/>
      <c r="V101" s="2"/>
      <c r="W101" s="2"/>
      <c r="X101" s="2"/>
      <c r="Y101" s="2"/>
      <c r="Z101" s="2"/>
    </row>
    <row x14ac:dyDescent="0.25" r="102" customHeight="1" ht="14.25">
      <c r="A102" s="523">
        <f>IFERROR(IF(B102="","",A101+1),"Prior Routing")</f>
      </c>
      <c r="B102" s="409"/>
      <c r="C102" s="409"/>
      <c r="D102" s="432"/>
      <c r="E102" s="524"/>
      <c r="F102" s="524"/>
      <c r="G102" s="525"/>
      <c r="H102" s="526"/>
      <c r="I102" s="527"/>
      <c r="J102" s="524">
        <f>IF(A102="","",SUMIFS('Tooling Cost Detail'!F:F,'Tooling Cost Detail'!#REF!,'Manufacturing ELEC '!A102))</f>
      </c>
      <c r="K102" s="524">
        <f>IF(B102="","",IFERROR(ROUND(IFERROR(((E102*D102)+F102)*((#REF!)/3600),0),4),0))</f>
      </c>
      <c r="L102" s="2"/>
      <c r="M102" s="2"/>
      <c r="N102" s="2"/>
      <c r="O102" s="2"/>
      <c r="P102" s="2"/>
      <c r="Q102" s="2"/>
      <c r="R102" s="2"/>
      <c r="S102" s="2"/>
      <c r="T102" s="2"/>
      <c r="U102" s="2"/>
      <c r="V102" s="2"/>
      <c r="W102" s="2"/>
      <c r="X102" s="2"/>
      <c r="Y102" s="2"/>
      <c r="Z102" s="2"/>
    </row>
    <row x14ac:dyDescent="0.25" r="103" customHeight="1" ht="14.25">
      <c r="A103" s="523">
        <f>IFERROR(IF(B103="","",A102+1),"Prior Routing")</f>
      </c>
      <c r="B103" s="409"/>
      <c r="C103" s="409"/>
      <c r="D103" s="432"/>
      <c r="E103" s="524"/>
      <c r="F103" s="524"/>
      <c r="G103" s="525"/>
      <c r="H103" s="526"/>
      <c r="I103" s="527"/>
      <c r="J103" s="524">
        <f>IF(A103="","",SUMIFS('Tooling Cost Detail'!F:F,'Tooling Cost Detail'!#REF!,'Manufacturing ELEC '!A103))</f>
      </c>
      <c r="K103" s="524">
        <f>IF(B103="","",IFERROR(ROUND(IFERROR(((E103*D103)+F103)*((#REF!)/3600),0),4),0))</f>
      </c>
      <c r="L103" s="2"/>
      <c r="M103" s="2"/>
      <c r="N103" s="2"/>
      <c r="O103" s="2"/>
      <c r="P103" s="2"/>
      <c r="Q103" s="2"/>
      <c r="R103" s="2"/>
      <c r="S103" s="2"/>
      <c r="T103" s="2"/>
      <c r="U103" s="2"/>
      <c r="V103" s="2"/>
      <c r="W103" s="2"/>
      <c r="X103" s="2"/>
      <c r="Y103" s="2"/>
      <c r="Z103" s="2"/>
    </row>
    <row x14ac:dyDescent="0.25" r="104" customHeight="1" ht="14.25">
      <c r="A104" s="523">
        <f>IFERROR(IF(B104="","",A103+1),"Prior Routing")</f>
      </c>
      <c r="B104" s="409"/>
      <c r="C104" s="409"/>
      <c r="D104" s="432"/>
      <c r="E104" s="524"/>
      <c r="F104" s="524"/>
      <c r="G104" s="525"/>
      <c r="H104" s="526"/>
      <c r="I104" s="527"/>
      <c r="J104" s="524">
        <f>IF(A104="","",SUMIFS('Tooling Cost Detail'!F:F,'Tooling Cost Detail'!#REF!,'Manufacturing ELEC '!A104))</f>
      </c>
      <c r="K104" s="524">
        <f>IF(B104="","",IFERROR(ROUND(IFERROR(((E104*D104)+F104)*((#REF!)/3600),0),4),0))</f>
      </c>
      <c r="L104" s="2"/>
      <c r="M104" s="2"/>
      <c r="N104" s="2"/>
      <c r="O104" s="2"/>
      <c r="P104" s="2"/>
      <c r="Q104" s="2"/>
      <c r="R104" s="2"/>
      <c r="S104" s="2"/>
      <c r="T104" s="2"/>
      <c r="U104" s="2"/>
      <c r="V104" s="2"/>
      <c r="W104" s="2"/>
      <c r="X104" s="2"/>
      <c r="Y104" s="2"/>
      <c r="Z104" s="2"/>
    </row>
    <row x14ac:dyDescent="0.25" r="105" customHeight="1" ht="14.25">
      <c r="A105" s="523">
        <f>IFERROR(IF(B105="","",A104+1),"Prior Routing")</f>
      </c>
      <c r="B105" s="409"/>
      <c r="C105" s="409"/>
      <c r="D105" s="432"/>
      <c r="E105" s="524"/>
      <c r="F105" s="524"/>
      <c r="G105" s="525"/>
      <c r="H105" s="526"/>
      <c r="I105" s="527"/>
      <c r="J105" s="524">
        <f>IF(A105="","",SUMIFS('Tooling Cost Detail'!F:F,'Tooling Cost Detail'!#REF!,'Manufacturing ELEC '!A105))</f>
      </c>
      <c r="K105" s="524">
        <f>IF(B105="","",IFERROR(ROUND(IFERROR(((E105*D105)+F105)*((#REF!)/3600),0),4),0))</f>
      </c>
      <c r="L105" s="2"/>
      <c r="M105" s="2"/>
      <c r="N105" s="2"/>
      <c r="O105" s="2"/>
      <c r="P105" s="2"/>
      <c r="Q105" s="2"/>
      <c r="R105" s="2"/>
      <c r="S105" s="2"/>
      <c r="T105" s="2"/>
      <c r="U105" s="2"/>
      <c r="V105" s="2"/>
      <c r="W105" s="2"/>
      <c r="X105" s="2"/>
      <c r="Y105" s="2"/>
      <c r="Z105" s="2"/>
    </row>
    <row x14ac:dyDescent="0.25" r="106" customHeight="1" ht="14.25">
      <c r="A106" s="523">
        <f>IFERROR(IF(B106="","",A105+1),"Prior Routing")</f>
      </c>
      <c r="B106" s="409"/>
      <c r="C106" s="409"/>
      <c r="D106" s="432"/>
      <c r="E106" s="524"/>
      <c r="F106" s="524"/>
      <c r="G106" s="525"/>
      <c r="H106" s="526"/>
      <c r="I106" s="527"/>
      <c r="J106" s="524">
        <f>IF(A106="","",SUMIFS('Tooling Cost Detail'!F:F,'Tooling Cost Detail'!#REF!,'Manufacturing ELEC '!A106))</f>
      </c>
      <c r="K106" s="524">
        <f>IF(B106="","",IFERROR(ROUND(IFERROR(((E106*D106)+F106)*((#REF!)/3600),0),4),0))</f>
      </c>
      <c r="L106" s="2"/>
      <c r="M106" s="2"/>
      <c r="N106" s="2"/>
      <c r="O106" s="2"/>
      <c r="P106" s="2"/>
      <c r="Q106" s="2"/>
      <c r="R106" s="2"/>
      <c r="S106" s="2"/>
      <c r="T106" s="2"/>
      <c r="U106" s="2"/>
      <c r="V106" s="2"/>
      <c r="W106" s="2"/>
      <c r="X106" s="2"/>
      <c r="Y106" s="2"/>
      <c r="Z106" s="2"/>
    </row>
    <row x14ac:dyDescent="0.25" r="107" customHeight="1" ht="14.25">
      <c r="A107" s="523">
        <f>IFERROR(IF(B107="","",A106+1),"Prior Routing")</f>
      </c>
      <c r="B107" s="409"/>
      <c r="C107" s="409"/>
      <c r="D107" s="432"/>
      <c r="E107" s="524"/>
      <c r="F107" s="524"/>
      <c r="G107" s="525"/>
      <c r="H107" s="526"/>
      <c r="I107" s="527"/>
      <c r="J107" s="524">
        <f>IF(A107="","",SUMIFS('Tooling Cost Detail'!F:F,'Tooling Cost Detail'!#REF!,'Manufacturing ELEC '!A107))</f>
      </c>
      <c r="K107" s="524">
        <f>IF(B107="","",IFERROR(ROUND(IFERROR(((E107*D107)+F107)*((#REF!)/3600),0),4),0))</f>
      </c>
      <c r="L107" s="2"/>
      <c r="M107" s="2"/>
      <c r="N107" s="2"/>
      <c r="O107" s="2"/>
      <c r="P107" s="2"/>
      <c r="Q107" s="2"/>
      <c r="R107" s="2"/>
      <c r="S107" s="2"/>
      <c r="T107" s="2"/>
      <c r="U107" s="2"/>
      <c r="V107" s="2"/>
      <c r="W107" s="2"/>
      <c r="X107" s="2"/>
      <c r="Y107" s="2"/>
      <c r="Z107" s="2"/>
    </row>
    <row x14ac:dyDescent="0.25" r="108" customHeight="1" ht="14.25">
      <c r="A108" s="523">
        <f>IFERROR(IF(B108="","",A107+1),"Prior Routing")</f>
      </c>
      <c r="B108" s="409"/>
      <c r="C108" s="409"/>
      <c r="D108" s="432"/>
      <c r="E108" s="524"/>
      <c r="F108" s="524"/>
      <c r="G108" s="525"/>
      <c r="H108" s="526"/>
      <c r="I108" s="527"/>
      <c r="J108" s="524">
        <f>IF(A108="","",SUMIFS('Tooling Cost Detail'!F:F,'Tooling Cost Detail'!#REF!,'Manufacturing ELEC '!A108))</f>
      </c>
      <c r="K108" s="524">
        <f>IF(B108="","",IFERROR(ROUND(IFERROR(((E108*D108)+F108)*((#REF!)/3600),0),4),0))</f>
      </c>
      <c r="L108" s="2"/>
      <c r="M108" s="2"/>
      <c r="N108" s="2"/>
      <c r="O108" s="2"/>
      <c r="P108" s="2"/>
      <c r="Q108" s="2"/>
      <c r="R108" s="2"/>
      <c r="S108" s="2"/>
      <c r="T108" s="2"/>
      <c r="U108" s="2"/>
      <c r="V108" s="2"/>
      <c r="W108" s="2"/>
      <c r="X108" s="2"/>
      <c r="Y108" s="2"/>
      <c r="Z108" s="2"/>
    </row>
    <row x14ac:dyDescent="0.25" r="109" customHeight="1" ht="14.25">
      <c r="A109" s="523">
        <f>IFERROR(IF(B109="","",A108+1),"Prior Routing")</f>
      </c>
      <c r="B109" s="409"/>
      <c r="C109" s="409"/>
      <c r="D109" s="432"/>
      <c r="E109" s="524"/>
      <c r="F109" s="524"/>
      <c r="G109" s="525"/>
      <c r="H109" s="526"/>
      <c r="I109" s="527"/>
      <c r="J109" s="524">
        <f>IF(A109="","",SUMIFS('Tooling Cost Detail'!F:F,'Tooling Cost Detail'!#REF!,'Manufacturing ELEC '!A109))</f>
      </c>
      <c r="K109" s="524">
        <f>IF(B109="","",IFERROR(ROUND(IFERROR(((E109*D109)+F109)*((#REF!)/3600),0),4),0))</f>
      </c>
      <c r="L109" s="2"/>
      <c r="M109" s="2"/>
      <c r="N109" s="2"/>
      <c r="O109" s="2"/>
      <c r="P109" s="2"/>
      <c r="Q109" s="2"/>
      <c r="R109" s="2"/>
      <c r="S109" s="2"/>
      <c r="T109" s="2"/>
      <c r="U109" s="2"/>
      <c r="V109" s="2"/>
      <c r="W109" s="2"/>
      <c r="X109" s="2"/>
      <c r="Y109" s="2"/>
      <c r="Z109" s="2"/>
    </row>
    <row x14ac:dyDescent="0.25" r="110" customHeight="1" ht="14.25">
      <c r="A110" s="523">
        <f>IFERROR(IF(B110="","",A109+1),"Prior Routing")</f>
      </c>
      <c r="B110" s="409"/>
      <c r="C110" s="409"/>
      <c r="D110" s="432"/>
      <c r="E110" s="524"/>
      <c r="F110" s="524"/>
      <c r="G110" s="525"/>
      <c r="H110" s="526"/>
      <c r="I110" s="527"/>
      <c r="J110" s="524">
        <f>IF(A110="","",SUMIFS('Tooling Cost Detail'!F:F,'Tooling Cost Detail'!#REF!,'Manufacturing ELEC '!A110))</f>
      </c>
      <c r="K110" s="524">
        <f>IF(B110="","",IFERROR(ROUND(IFERROR(((E110*D110)+F110)*((#REF!)/3600),0),4),0))</f>
      </c>
      <c r="L110" s="2"/>
      <c r="M110" s="2"/>
      <c r="N110" s="2"/>
      <c r="O110" s="2"/>
      <c r="P110" s="2"/>
      <c r="Q110" s="2"/>
      <c r="R110" s="2"/>
      <c r="S110" s="2"/>
      <c r="T110" s="2"/>
      <c r="U110" s="2"/>
      <c r="V110" s="2"/>
      <c r="W110" s="2"/>
      <c r="X110" s="2"/>
      <c r="Y110" s="2"/>
      <c r="Z110" s="2"/>
    </row>
    <row x14ac:dyDescent="0.25" r="111" customHeight="1" ht="14.25">
      <c r="A111" s="523">
        <f>IFERROR(IF(B111="","",A110+1),"Prior Routing")</f>
      </c>
      <c r="B111" s="409"/>
      <c r="C111" s="409"/>
      <c r="D111" s="432"/>
      <c r="E111" s="524"/>
      <c r="F111" s="524"/>
      <c r="G111" s="525"/>
      <c r="H111" s="526"/>
      <c r="I111" s="527"/>
      <c r="J111" s="524">
        <f>IF(A111="","",SUMIFS('Tooling Cost Detail'!F:F,'Tooling Cost Detail'!#REF!,'Manufacturing ELEC '!A111))</f>
      </c>
      <c r="K111" s="524">
        <f>IF(B111="","",IFERROR(ROUND(IFERROR(((E111*D111)+F111)*((#REF!)/3600),0),4),0))</f>
      </c>
      <c r="L111" s="2"/>
      <c r="M111" s="2"/>
      <c r="N111" s="2"/>
      <c r="O111" s="2"/>
      <c r="P111" s="2"/>
      <c r="Q111" s="2"/>
      <c r="R111" s="2"/>
      <c r="S111" s="2"/>
      <c r="T111" s="2"/>
      <c r="U111" s="2"/>
      <c r="V111" s="2"/>
      <c r="W111" s="2"/>
      <c r="X111" s="2"/>
      <c r="Y111" s="2"/>
      <c r="Z111" s="2"/>
    </row>
    <row x14ac:dyDescent="0.25" r="112" customHeight="1" ht="14.25">
      <c r="A112" s="523">
        <f>IFERROR(IF(B112="","",A111+1),"Prior Routing")</f>
      </c>
      <c r="B112" s="409"/>
      <c r="C112" s="409"/>
      <c r="D112" s="432"/>
      <c r="E112" s="524"/>
      <c r="F112" s="524"/>
      <c r="G112" s="525"/>
      <c r="H112" s="526"/>
      <c r="I112" s="527"/>
      <c r="J112" s="524">
        <f>IF(A112="","",SUMIFS('Tooling Cost Detail'!F:F,'Tooling Cost Detail'!#REF!,'Manufacturing ELEC '!A112))</f>
      </c>
      <c r="K112" s="524">
        <f>IF(B112="","",IFERROR(ROUND(IFERROR(((E112*D112)+F112)*((#REF!)/3600),0),4),0))</f>
      </c>
      <c r="L112" s="2"/>
      <c r="M112" s="2"/>
      <c r="N112" s="2"/>
      <c r="O112" s="2"/>
      <c r="P112" s="2"/>
      <c r="Q112" s="2"/>
      <c r="R112" s="2"/>
      <c r="S112" s="2"/>
      <c r="T112" s="2"/>
      <c r="U112" s="2"/>
      <c r="V112" s="2"/>
      <c r="W112" s="2"/>
      <c r="X112" s="2"/>
      <c r="Y112" s="2"/>
      <c r="Z112" s="2"/>
    </row>
    <row x14ac:dyDescent="0.25" r="113" customHeight="1" ht="14.25">
      <c r="A113" s="523">
        <f>IFERROR(IF(B113="","",A112+1),"Prior Routing")</f>
      </c>
      <c r="B113" s="409"/>
      <c r="C113" s="409"/>
      <c r="D113" s="432"/>
      <c r="E113" s="524"/>
      <c r="F113" s="524"/>
      <c r="G113" s="525"/>
      <c r="H113" s="526"/>
      <c r="I113" s="527"/>
      <c r="J113" s="524">
        <f>IF(A113="","",SUMIFS('Tooling Cost Detail'!F:F,'Tooling Cost Detail'!#REF!,'Manufacturing ELEC '!A113))</f>
      </c>
      <c r="K113" s="524">
        <f>IF(B113="","",IFERROR(ROUND(IFERROR(((E113*D113)+F113)*((#REF!)/3600),0),4),0))</f>
      </c>
      <c r="L113" s="2"/>
      <c r="M113" s="2"/>
      <c r="N113" s="2"/>
      <c r="O113" s="2"/>
      <c r="P113" s="2"/>
      <c r="Q113" s="2"/>
      <c r="R113" s="2"/>
      <c r="S113" s="2"/>
      <c r="T113" s="2"/>
      <c r="U113" s="2"/>
      <c r="V113" s="2"/>
      <c r="W113" s="2"/>
      <c r="X113" s="2"/>
      <c r="Y113" s="2"/>
      <c r="Z113" s="2"/>
    </row>
    <row x14ac:dyDescent="0.25" r="114" customHeight="1" ht="14.25">
      <c r="A114" s="523">
        <f>IFERROR(IF(B114="","",A113+1),"Prior Routing")</f>
      </c>
      <c r="B114" s="409"/>
      <c r="C114" s="409"/>
      <c r="D114" s="432"/>
      <c r="E114" s="524"/>
      <c r="F114" s="524"/>
      <c r="G114" s="525"/>
      <c r="H114" s="526"/>
      <c r="I114" s="527"/>
      <c r="J114" s="524">
        <f>IF(A114="","",SUMIFS('Tooling Cost Detail'!F:F,'Tooling Cost Detail'!#REF!,'Manufacturing ELEC '!A114))</f>
      </c>
      <c r="K114" s="524">
        <f>IF(B114="","",IFERROR(ROUND(IFERROR(((E114*D114)+F114)*((#REF!)/3600),0),4),0))</f>
      </c>
      <c r="L114" s="2"/>
      <c r="M114" s="2"/>
      <c r="N114" s="2"/>
      <c r="O114" s="2"/>
      <c r="P114" s="2"/>
      <c r="Q114" s="2"/>
      <c r="R114" s="2"/>
      <c r="S114" s="2"/>
      <c r="T114" s="2"/>
      <c r="U114" s="2"/>
      <c r="V114" s="2"/>
      <c r="W114" s="2"/>
      <c r="X114" s="2"/>
      <c r="Y114" s="2"/>
      <c r="Z114" s="2"/>
    </row>
    <row x14ac:dyDescent="0.25" r="115" customHeight="1" ht="14.25">
      <c r="A115" s="523">
        <f>IFERROR(IF(B115="","",A114+1),"Prior Routing")</f>
      </c>
      <c r="B115" s="409"/>
      <c r="C115" s="409"/>
      <c r="D115" s="432"/>
      <c r="E115" s="524"/>
      <c r="F115" s="524"/>
      <c r="G115" s="525"/>
      <c r="H115" s="526"/>
      <c r="I115" s="527"/>
      <c r="J115" s="524">
        <f>IF(A115="","",SUMIFS('Tooling Cost Detail'!F:F,'Tooling Cost Detail'!#REF!,'Manufacturing ELEC '!A115))</f>
      </c>
      <c r="K115" s="524">
        <f>IF(B115="","",IFERROR(ROUND(IFERROR(((E115*D115)+F115)*((#REF!)/3600),0),4),0))</f>
      </c>
      <c r="L115" s="2"/>
      <c r="M115" s="2"/>
      <c r="N115" s="2"/>
      <c r="O115" s="2"/>
      <c r="P115" s="2"/>
      <c r="Q115" s="2"/>
      <c r="R115" s="2"/>
      <c r="S115" s="2"/>
      <c r="T115" s="2"/>
      <c r="U115" s="2"/>
      <c r="V115" s="2"/>
      <c r="W115" s="2"/>
      <c r="X115" s="2"/>
      <c r="Y115" s="2"/>
      <c r="Z115" s="2"/>
    </row>
    <row x14ac:dyDescent="0.25" r="116" customHeight="1" ht="14.25">
      <c r="A116" s="523">
        <f>IFERROR(IF(B116="","",A115+1),"Prior Routing")</f>
      </c>
      <c r="B116" s="409"/>
      <c r="C116" s="409"/>
      <c r="D116" s="432"/>
      <c r="E116" s="524"/>
      <c r="F116" s="524"/>
      <c r="G116" s="525"/>
      <c r="H116" s="526"/>
      <c r="I116" s="527"/>
      <c r="J116" s="524">
        <f>IF(A116="","",SUMIFS('Tooling Cost Detail'!F:F,'Tooling Cost Detail'!#REF!,'Manufacturing ELEC '!A116))</f>
      </c>
      <c r="K116" s="524">
        <f>IF(B116="","",IFERROR(ROUND(IFERROR(((E116*D116)+F116)*((#REF!)/3600),0),4),0))</f>
      </c>
      <c r="L116" s="2"/>
      <c r="M116" s="2"/>
      <c r="N116" s="2"/>
      <c r="O116" s="2"/>
      <c r="P116" s="2"/>
      <c r="Q116" s="2"/>
      <c r="R116" s="2"/>
      <c r="S116" s="2"/>
      <c r="T116" s="2"/>
      <c r="U116" s="2"/>
      <c r="V116" s="2"/>
      <c r="W116" s="2"/>
      <c r="X116" s="2"/>
      <c r="Y116" s="2"/>
      <c r="Z116" s="2"/>
    </row>
    <row x14ac:dyDescent="0.25" r="117" customHeight="1" ht="14.25">
      <c r="A117" s="523">
        <f>IFERROR(IF(B117="","",A116+1),"Prior Routing")</f>
      </c>
      <c r="B117" s="409"/>
      <c r="C117" s="409"/>
      <c r="D117" s="432"/>
      <c r="E117" s="524"/>
      <c r="F117" s="524"/>
      <c r="G117" s="525"/>
      <c r="H117" s="526"/>
      <c r="I117" s="527"/>
      <c r="J117" s="524">
        <f>IF(A117="","",SUMIFS('Tooling Cost Detail'!F:F,'Tooling Cost Detail'!#REF!,'Manufacturing ELEC '!A117))</f>
      </c>
      <c r="K117" s="524">
        <f>IF(B117="","",IFERROR(ROUND(IFERROR(((E117*D117)+F117)*((#REF!)/3600),0),4),0))</f>
      </c>
      <c r="L117" s="2"/>
      <c r="M117" s="2"/>
      <c r="N117" s="2"/>
      <c r="O117" s="2"/>
      <c r="P117" s="2"/>
      <c r="Q117" s="2"/>
      <c r="R117" s="2"/>
      <c r="S117" s="2"/>
      <c r="T117" s="2"/>
      <c r="U117" s="2"/>
      <c r="V117" s="2"/>
      <c r="W117" s="2"/>
      <c r="X117" s="2"/>
      <c r="Y117" s="2"/>
      <c r="Z117" s="2"/>
    </row>
    <row x14ac:dyDescent="0.25" r="118" customHeight="1" ht="14.25">
      <c r="A118" s="523">
        <f>IFERROR(IF(B118="","",A117+1),"Prior Routing")</f>
      </c>
      <c r="B118" s="409"/>
      <c r="C118" s="409"/>
      <c r="D118" s="432"/>
      <c r="E118" s="524"/>
      <c r="F118" s="524"/>
      <c r="G118" s="525"/>
      <c r="H118" s="526"/>
      <c r="I118" s="527"/>
      <c r="J118" s="524">
        <f>IF(A118="","",SUMIFS('Tooling Cost Detail'!F:F,'Tooling Cost Detail'!#REF!,'Manufacturing ELEC '!A118))</f>
      </c>
      <c r="K118" s="524">
        <f>IF(B118="","",IFERROR(ROUND(IFERROR(((E118*D118)+F118)*((#REF!)/3600),0),4),0))</f>
      </c>
      <c r="L118" s="2"/>
      <c r="M118" s="2"/>
      <c r="N118" s="2"/>
      <c r="O118" s="2"/>
      <c r="P118" s="2"/>
      <c r="Q118" s="2"/>
      <c r="R118" s="2"/>
      <c r="S118" s="2"/>
      <c r="T118" s="2"/>
      <c r="U118" s="2"/>
      <c r="V118" s="2"/>
      <c r="W118" s="2"/>
      <c r="X118" s="2"/>
      <c r="Y118" s="2"/>
      <c r="Z118" s="2"/>
    </row>
    <row x14ac:dyDescent="0.25" r="119" customHeight="1" ht="14.25">
      <c r="A119" s="523">
        <f>IFERROR(IF(B119="","",A118+1),"Prior Routing")</f>
      </c>
      <c r="B119" s="409"/>
      <c r="C119" s="409"/>
      <c r="D119" s="432"/>
      <c r="E119" s="524"/>
      <c r="F119" s="524"/>
      <c r="G119" s="525"/>
      <c r="H119" s="526"/>
      <c r="I119" s="527"/>
      <c r="J119" s="524">
        <f>IF(A119="","",SUMIFS('Tooling Cost Detail'!F:F,'Tooling Cost Detail'!#REF!,'Manufacturing ELEC '!A119))</f>
      </c>
      <c r="K119" s="524">
        <f>IF(B119="","",IFERROR(ROUND(IFERROR(((E119*D119)+F119)*((#REF!)/3600),0),4),0))</f>
      </c>
      <c r="L119" s="2"/>
      <c r="M119" s="2"/>
      <c r="N119" s="2"/>
      <c r="O119" s="2"/>
      <c r="P119" s="2"/>
      <c r="Q119" s="2"/>
      <c r="R119" s="2"/>
      <c r="S119" s="2"/>
      <c r="T119" s="2"/>
      <c r="U119" s="2"/>
      <c r="V119" s="2"/>
      <c r="W119" s="2"/>
      <c r="X119" s="2"/>
      <c r="Y119" s="2"/>
      <c r="Z119" s="2"/>
    </row>
    <row x14ac:dyDescent="0.25" r="120" customHeight="1" ht="14.25">
      <c r="A120" s="523">
        <f>IFERROR(IF(B120="","",A119+1),"Prior Routing")</f>
      </c>
      <c r="B120" s="409"/>
      <c r="C120" s="409"/>
      <c r="D120" s="432"/>
      <c r="E120" s="524"/>
      <c r="F120" s="524"/>
      <c r="G120" s="525"/>
      <c r="H120" s="526"/>
      <c r="I120" s="527"/>
      <c r="J120" s="524">
        <f>IF(A120="","",SUMIFS('Tooling Cost Detail'!F:F,'Tooling Cost Detail'!#REF!,'Manufacturing ELEC '!A120))</f>
      </c>
      <c r="K120" s="524">
        <f>IF(B120="","",IFERROR(ROUND(IFERROR(((E120*D120)+F120)*((#REF!)/3600),0),4),0))</f>
      </c>
      <c r="L120" s="2"/>
      <c r="M120" s="2"/>
      <c r="N120" s="2"/>
      <c r="O120" s="2"/>
      <c r="P120" s="2"/>
      <c r="Q120" s="2"/>
      <c r="R120" s="2"/>
      <c r="S120" s="2"/>
      <c r="T120" s="2"/>
      <c r="U120" s="2"/>
      <c r="V120" s="2"/>
      <c r="W120" s="2"/>
      <c r="X120" s="2"/>
      <c r="Y120" s="2"/>
      <c r="Z120" s="2"/>
    </row>
    <row x14ac:dyDescent="0.25" r="121" customHeight="1" ht="14.25">
      <c r="A121" s="523">
        <f>IFERROR(IF(B121="","",A120+1),"Prior Routing")</f>
      </c>
      <c r="B121" s="409"/>
      <c r="C121" s="409"/>
      <c r="D121" s="432"/>
      <c r="E121" s="524"/>
      <c r="F121" s="524"/>
      <c r="G121" s="525"/>
      <c r="H121" s="526"/>
      <c r="I121" s="527"/>
      <c r="J121" s="524">
        <f>IF(A121="","",SUMIFS('Tooling Cost Detail'!F:F,'Tooling Cost Detail'!#REF!,'Manufacturing ELEC '!A121))</f>
      </c>
      <c r="K121" s="524">
        <f>IF(B121="","",IFERROR(ROUND(IFERROR(((E121*D121)+F121)*((#REF!)/3600),0),4),0))</f>
      </c>
      <c r="L121" s="2"/>
      <c r="M121" s="2"/>
      <c r="N121" s="2"/>
      <c r="O121" s="2"/>
      <c r="P121" s="2"/>
      <c r="Q121" s="2"/>
      <c r="R121" s="2"/>
      <c r="S121" s="2"/>
      <c r="T121" s="2"/>
      <c r="U121" s="2"/>
      <c r="V121" s="2"/>
      <c r="W121" s="2"/>
      <c r="X121" s="2"/>
      <c r="Y121" s="2"/>
      <c r="Z121" s="2"/>
    </row>
    <row x14ac:dyDescent="0.25" r="122" customHeight="1" ht="14.25">
      <c r="A122" s="523">
        <f>IFERROR(IF(B122="","",A121+1),"Prior Routing")</f>
      </c>
      <c r="B122" s="409"/>
      <c r="C122" s="409"/>
      <c r="D122" s="432"/>
      <c r="E122" s="524"/>
      <c r="F122" s="524"/>
      <c r="G122" s="525"/>
      <c r="H122" s="526"/>
      <c r="I122" s="527"/>
      <c r="J122" s="524">
        <f>IF(A122="","",SUMIFS('Tooling Cost Detail'!F:F,'Tooling Cost Detail'!#REF!,'Manufacturing ELEC '!A122))</f>
      </c>
      <c r="K122" s="524">
        <f>IF(B122="","",IFERROR(ROUND(IFERROR(((E122*D122)+F122)*((#REF!)/3600),0),4),0))</f>
      </c>
      <c r="L122" s="2"/>
      <c r="M122" s="2"/>
      <c r="N122" s="2"/>
      <c r="O122" s="2"/>
      <c r="P122" s="2"/>
      <c r="Q122" s="2"/>
      <c r="R122" s="2"/>
      <c r="S122" s="2"/>
      <c r="T122" s="2"/>
      <c r="U122" s="2"/>
      <c r="V122" s="2"/>
      <c r="W122" s="2"/>
      <c r="X122" s="2"/>
      <c r="Y122" s="2"/>
      <c r="Z122" s="2"/>
    </row>
    <row x14ac:dyDescent="0.25" r="123" customHeight="1" ht="14.25">
      <c r="A123" s="523">
        <f>IFERROR(IF(B123="","",A122+1),"Prior Routing")</f>
      </c>
      <c r="B123" s="409"/>
      <c r="C123" s="409"/>
      <c r="D123" s="432"/>
      <c r="E123" s="524"/>
      <c r="F123" s="524"/>
      <c r="G123" s="525"/>
      <c r="H123" s="526"/>
      <c r="I123" s="527"/>
      <c r="J123" s="524">
        <f>IF(A123="","",SUMIFS('Tooling Cost Detail'!F:F,'Tooling Cost Detail'!#REF!,'Manufacturing ELEC '!A123))</f>
      </c>
      <c r="K123" s="524">
        <f>IF(B123="","",IFERROR(ROUND(IFERROR(((E123*D123)+F123)*((#REF!)/3600),0),4),0))</f>
      </c>
      <c r="L123" s="2"/>
      <c r="M123" s="2"/>
      <c r="N123" s="2"/>
      <c r="O123" s="2"/>
      <c r="P123" s="2"/>
      <c r="Q123" s="2"/>
      <c r="R123" s="2"/>
      <c r="S123" s="2"/>
      <c r="T123" s="2"/>
      <c r="U123" s="2"/>
      <c r="V123" s="2"/>
      <c r="W123" s="2"/>
      <c r="X123" s="2"/>
      <c r="Y123" s="2"/>
      <c r="Z123" s="2"/>
    </row>
    <row x14ac:dyDescent="0.25" r="124" customHeight="1" ht="14.25">
      <c r="A124" s="523">
        <f>IFERROR(IF(B124="","",A123+1),"Prior Routing")</f>
      </c>
      <c r="B124" s="409"/>
      <c r="C124" s="409"/>
      <c r="D124" s="432"/>
      <c r="E124" s="524"/>
      <c r="F124" s="524"/>
      <c r="G124" s="525"/>
      <c r="H124" s="526"/>
      <c r="I124" s="527"/>
      <c r="J124" s="524">
        <f>IF(A124="","",SUMIFS('Tooling Cost Detail'!F:F,'Tooling Cost Detail'!#REF!,'Manufacturing ELEC '!A124))</f>
      </c>
      <c r="K124" s="524">
        <f>IF(B124="","",IFERROR(ROUND(IFERROR(((E124*D124)+F124)*((#REF!)/3600),0),4),0))</f>
      </c>
      <c r="L124" s="2"/>
      <c r="M124" s="2"/>
      <c r="N124" s="2"/>
      <c r="O124" s="2"/>
      <c r="P124" s="2"/>
      <c r="Q124" s="2"/>
      <c r="R124" s="2"/>
      <c r="S124" s="2"/>
      <c r="T124" s="2"/>
      <c r="U124" s="2"/>
      <c r="V124" s="2"/>
      <c r="W124" s="2"/>
      <c r="X124" s="2"/>
      <c r="Y124" s="2"/>
      <c r="Z124" s="2"/>
    </row>
    <row x14ac:dyDescent="0.25" r="125" customHeight="1" ht="14.25">
      <c r="A125" s="523">
        <f>IFERROR(IF(B125="","",A124+1),"Prior Routing")</f>
      </c>
      <c r="B125" s="409"/>
      <c r="C125" s="409"/>
      <c r="D125" s="432"/>
      <c r="E125" s="524"/>
      <c r="F125" s="524"/>
      <c r="G125" s="525"/>
      <c r="H125" s="526"/>
      <c r="I125" s="527"/>
      <c r="J125" s="524">
        <f>IF(A125="","",SUMIFS('Tooling Cost Detail'!F:F,'Tooling Cost Detail'!#REF!,'Manufacturing ELEC '!A125))</f>
      </c>
      <c r="K125" s="524">
        <f>IF(B125="","",IFERROR(ROUND(IFERROR(((E125*D125)+F125)*((#REF!)/3600),0),4),0))</f>
      </c>
      <c r="L125" s="2"/>
      <c r="M125" s="2"/>
      <c r="N125" s="2"/>
      <c r="O125" s="2"/>
      <c r="P125" s="2"/>
      <c r="Q125" s="2"/>
      <c r="R125" s="2"/>
      <c r="S125" s="2"/>
      <c r="T125" s="2"/>
      <c r="U125" s="2"/>
      <c r="V125" s="2"/>
      <c r="W125" s="2"/>
      <c r="X125" s="2"/>
      <c r="Y125" s="2"/>
      <c r="Z125" s="2"/>
    </row>
    <row x14ac:dyDescent="0.25" r="126" customHeight="1" ht="14.25">
      <c r="A126" s="523">
        <f>IFERROR(IF(B126="","",A125+1),"Prior Routing")</f>
      </c>
      <c r="B126" s="409"/>
      <c r="C126" s="409"/>
      <c r="D126" s="432"/>
      <c r="E126" s="524"/>
      <c r="F126" s="524"/>
      <c r="G126" s="525"/>
      <c r="H126" s="526"/>
      <c r="I126" s="527"/>
      <c r="J126" s="524">
        <f>IF(A126="","",SUMIFS('Tooling Cost Detail'!F:F,'Tooling Cost Detail'!#REF!,'Manufacturing ELEC '!A126))</f>
      </c>
      <c r="K126" s="524">
        <f>IF(B126="","",IFERROR(ROUND(IFERROR(((E126*D126)+F126)*((#REF!)/3600),0),4),0))</f>
      </c>
      <c r="L126" s="2"/>
      <c r="M126" s="2"/>
      <c r="N126" s="2"/>
      <c r="O126" s="2"/>
      <c r="P126" s="2"/>
      <c r="Q126" s="2"/>
      <c r="R126" s="2"/>
      <c r="S126" s="2"/>
      <c r="T126" s="2"/>
      <c r="U126" s="2"/>
      <c r="V126" s="2"/>
      <c r="W126" s="2"/>
      <c r="X126" s="2"/>
      <c r="Y126" s="2"/>
      <c r="Z126" s="2"/>
    </row>
    <row x14ac:dyDescent="0.25" r="127" customHeight="1" ht="14.25">
      <c r="A127" s="523">
        <f>IFERROR(IF(B127="","",A126+1),"Prior Routing")</f>
      </c>
      <c r="B127" s="409"/>
      <c r="C127" s="409"/>
      <c r="D127" s="432"/>
      <c r="E127" s="524"/>
      <c r="F127" s="524"/>
      <c r="G127" s="525"/>
      <c r="H127" s="526"/>
      <c r="I127" s="527"/>
      <c r="J127" s="524">
        <f>IF(A127="","",SUMIFS('Tooling Cost Detail'!F:F,'Tooling Cost Detail'!#REF!,'Manufacturing ELEC '!A127))</f>
      </c>
      <c r="K127" s="524">
        <f>IF(B127="","",IFERROR(ROUND(IFERROR(((E127*D127)+F127)*((#REF!)/3600),0),4),0))</f>
      </c>
      <c r="L127" s="2"/>
      <c r="M127" s="2"/>
      <c r="N127" s="2"/>
      <c r="O127" s="2"/>
      <c r="P127" s="2"/>
      <c r="Q127" s="2"/>
      <c r="R127" s="2"/>
      <c r="S127" s="2"/>
      <c r="T127" s="2"/>
      <c r="U127" s="2"/>
      <c r="V127" s="2"/>
      <c r="W127" s="2"/>
      <c r="X127" s="2"/>
      <c r="Y127" s="2"/>
      <c r="Z127" s="2"/>
    </row>
    <row x14ac:dyDescent="0.25" r="128" customHeight="1" ht="14.25">
      <c r="A128" s="523">
        <f>IFERROR(IF(B128="","",A127+1),"Prior Routing")</f>
      </c>
      <c r="B128" s="409"/>
      <c r="C128" s="409"/>
      <c r="D128" s="432"/>
      <c r="E128" s="524"/>
      <c r="F128" s="524"/>
      <c r="G128" s="525"/>
      <c r="H128" s="526"/>
      <c r="I128" s="527"/>
      <c r="J128" s="524">
        <f>IF(A128="","",SUMIFS('Tooling Cost Detail'!F:F,'Tooling Cost Detail'!#REF!,'Manufacturing ELEC '!A128))</f>
      </c>
      <c r="K128" s="524">
        <f>IF(B128="","",IFERROR(ROUND(IFERROR(((E128*D128)+F128)*((#REF!)/3600),0),4),0))</f>
      </c>
      <c r="L128" s="2"/>
      <c r="M128" s="2"/>
      <c r="N128" s="2"/>
      <c r="O128" s="2"/>
      <c r="P128" s="2"/>
      <c r="Q128" s="2"/>
      <c r="R128" s="2"/>
      <c r="S128" s="2"/>
      <c r="T128" s="2"/>
      <c r="U128" s="2"/>
      <c r="V128" s="2"/>
      <c r="W128" s="2"/>
      <c r="X128" s="2"/>
      <c r="Y128" s="2"/>
      <c r="Z128" s="2"/>
    </row>
    <row x14ac:dyDescent="0.25" r="129" customHeight="1" ht="14.25">
      <c r="A129" s="523">
        <f>IFERROR(IF(B129="","",A128+1),"Prior Routing")</f>
      </c>
      <c r="B129" s="409"/>
      <c r="C129" s="409"/>
      <c r="D129" s="432"/>
      <c r="E129" s="524"/>
      <c r="F129" s="524"/>
      <c r="G129" s="525"/>
      <c r="H129" s="526"/>
      <c r="I129" s="527"/>
      <c r="J129" s="524">
        <f>IF(A129="","",SUMIFS('Tooling Cost Detail'!F:F,'Tooling Cost Detail'!#REF!,'Manufacturing ELEC '!A129))</f>
      </c>
      <c r="K129" s="524">
        <f>IF(B129="","",IFERROR(ROUND(IFERROR(((E129*D129)+F129)*((#REF!)/3600),0),4),0))</f>
      </c>
      <c r="L129" s="2"/>
      <c r="M129" s="2"/>
      <c r="N129" s="2"/>
      <c r="O129" s="2"/>
      <c r="P129" s="2"/>
      <c r="Q129" s="2"/>
      <c r="R129" s="2"/>
      <c r="S129" s="2"/>
      <c r="T129" s="2"/>
      <c r="U129" s="2"/>
      <c r="V129" s="2"/>
      <c r="W129" s="2"/>
      <c r="X129" s="2"/>
      <c r="Y129" s="2"/>
      <c r="Z129" s="2"/>
    </row>
    <row x14ac:dyDescent="0.25" r="130" customHeight="1" ht="14.25">
      <c r="A130" s="523">
        <f>IFERROR(IF(B130="","",A129+1),"Prior Routing")</f>
      </c>
      <c r="B130" s="409"/>
      <c r="C130" s="409"/>
      <c r="D130" s="432"/>
      <c r="E130" s="524"/>
      <c r="F130" s="524"/>
      <c r="G130" s="525"/>
      <c r="H130" s="526"/>
      <c r="I130" s="527"/>
      <c r="J130" s="524">
        <f>IF(A130="","",SUMIFS('Tooling Cost Detail'!F:F,'Tooling Cost Detail'!#REF!,'Manufacturing ELEC '!A130))</f>
      </c>
      <c r="K130" s="524">
        <f>IF(B130="","",IFERROR(ROUND(IFERROR(((E130*D130)+F130)*((#REF!)/3600),0),4),0))</f>
      </c>
      <c r="L130" s="2"/>
      <c r="M130" s="2"/>
      <c r="N130" s="2"/>
      <c r="O130" s="2"/>
      <c r="P130" s="2"/>
      <c r="Q130" s="2"/>
      <c r="R130" s="2"/>
      <c r="S130" s="2"/>
      <c r="T130" s="2"/>
      <c r="U130" s="2"/>
      <c r="V130" s="2"/>
      <c r="W130" s="2"/>
      <c r="X130" s="2"/>
      <c r="Y130" s="2"/>
      <c r="Z130" s="2"/>
    </row>
    <row x14ac:dyDescent="0.25" r="131" customHeight="1" ht="14.25">
      <c r="A131" s="523">
        <f>IFERROR(IF(B131="","",A130+1),"Prior Routing")</f>
      </c>
      <c r="B131" s="409"/>
      <c r="C131" s="409"/>
      <c r="D131" s="432"/>
      <c r="E131" s="524"/>
      <c r="F131" s="524"/>
      <c r="G131" s="525"/>
      <c r="H131" s="526"/>
      <c r="I131" s="527"/>
      <c r="J131" s="524">
        <f>IF(A131="","",SUMIFS('Tooling Cost Detail'!F:F,'Tooling Cost Detail'!#REF!,'Manufacturing ELEC '!A131))</f>
      </c>
      <c r="K131" s="524">
        <f>IF(B131="","",IFERROR(ROUND(IFERROR(((E131*D131)+F131)*((#REF!)/3600),0),4),0))</f>
      </c>
      <c r="L131" s="2"/>
      <c r="M131" s="2"/>
      <c r="N131" s="2"/>
      <c r="O131" s="2"/>
      <c r="P131" s="2"/>
      <c r="Q131" s="2"/>
      <c r="R131" s="2"/>
      <c r="S131" s="2"/>
      <c r="T131" s="2"/>
      <c r="U131" s="2"/>
      <c r="V131" s="2"/>
      <c r="W131" s="2"/>
      <c r="X131" s="2"/>
      <c r="Y131" s="2"/>
      <c r="Z131" s="2"/>
    </row>
    <row x14ac:dyDescent="0.25" r="132" customHeight="1" ht="14.25">
      <c r="A132" s="523">
        <f>IFERROR(IF(B132="","",A131+1),"Prior Routing")</f>
      </c>
      <c r="B132" s="409"/>
      <c r="C132" s="409"/>
      <c r="D132" s="432"/>
      <c r="E132" s="524"/>
      <c r="F132" s="524"/>
      <c r="G132" s="525"/>
      <c r="H132" s="526"/>
      <c r="I132" s="527"/>
      <c r="J132" s="524">
        <f>IF(A132="","",SUMIFS('Tooling Cost Detail'!F:F,'Tooling Cost Detail'!#REF!,'Manufacturing ELEC '!A132))</f>
      </c>
      <c r="K132" s="524">
        <f>IF(B132="","",IFERROR(ROUND(IFERROR(((E132*D132)+F132)*((#REF!)/3600),0),4),0))</f>
      </c>
      <c r="L132" s="2"/>
      <c r="M132" s="2"/>
      <c r="N132" s="2"/>
      <c r="O132" s="2"/>
      <c r="P132" s="2"/>
      <c r="Q132" s="2"/>
      <c r="R132" s="2"/>
      <c r="S132" s="2"/>
      <c r="T132" s="2"/>
      <c r="U132" s="2"/>
      <c r="V132" s="2"/>
      <c r="W132" s="2"/>
      <c r="X132" s="2"/>
      <c r="Y132" s="2"/>
      <c r="Z132" s="2"/>
    </row>
    <row x14ac:dyDescent="0.25" r="133" customHeight="1" ht="14.25">
      <c r="A133" s="523">
        <f>IFERROR(IF(B133="","",A132+1),"Prior Routing")</f>
      </c>
      <c r="B133" s="409"/>
      <c r="C133" s="409"/>
      <c r="D133" s="432"/>
      <c r="E133" s="524"/>
      <c r="F133" s="524"/>
      <c r="G133" s="525"/>
      <c r="H133" s="526"/>
      <c r="I133" s="527"/>
      <c r="J133" s="524">
        <f>IF(A133="","",SUMIFS('Tooling Cost Detail'!F:F,'Tooling Cost Detail'!#REF!,'Manufacturing ELEC '!A133))</f>
      </c>
      <c r="K133" s="524">
        <f>IF(B133="","",IFERROR(ROUND(IFERROR(((E133*D133)+F133)*((#REF!)/3600),0),4),0))</f>
      </c>
      <c r="L133" s="2"/>
      <c r="M133" s="2"/>
      <c r="N133" s="2"/>
      <c r="O133" s="2"/>
      <c r="P133" s="2"/>
      <c r="Q133" s="2"/>
      <c r="R133" s="2"/>
      <c r="S133" s="2"/>
      <c r="T133" s="2"/>
      <c r="U133" s="2"/>
      <c r="V133" s="2"/>
      <c r="W133" s="2"/>
      <c r="X133" s="2"/>
      <c r="Y133" s="2"/>
      <c r="Z133" s="2"/>
    </row>
    <row x14ac:dyDescent="0.25" r="134" customHeight="1" ht="14.25">
      <c r="A134" s="523">
        <f>IFERROR(IF(B134="","",A133+1),"Prior Routing")</f>
      </c>
      <c r="B134" s="409"/>
      <c r="C134" s="409"/>
      <c r="D134" s="432"/>
      <c r="E134" s="524"/>
      <c r="F134" s="524"/>
      <c r="G134" s="525"/>
      <c r="H134" s="526"/>
      <c r="I134" s="527"/>
      <c r="J134" s="524">
        <f>IF(A134="","",SUMIFS('Tooling Cost Detail'!F:F,'Tooling Cost Detail'!#REF!,'Manufacturing ELEC '!A134))</f>
      </c>
      <c r="K134" s="524">
        <f>IF(B134="","",IFERROR(ROUND(IFERROR(((E134*D134)+F134)*((#REF!)/3600),0),4),0))</f>
      </c>
      <c r="L134" s="2"/>
      <c r="M134" s="2"/>
      <c r="N134" s="2"/>
      <c r="O134" s="2"/>
      <c r="P134" s="2"/>
      <c r="Q134" s="2"/>
      <c r="R134" s="2"/>
      <c r="S134" s="2"/>
      <c r="T134" s="2"/>
      <c r="U134" s="2"/>
      <c r="V134" s="2"/>
      <c r="W134" s="2"/>
      <c r="X134" s="2"/>
      <c r="Y134" s="2"/>
      <c r="Z134" s="2"/>
    </row>
    <row x14ac:dyDescent="0.25" r="135" customHeight="1" ht="14.25">
      <c r="A135" s="523">
        <f>IFERROR(IF(B135="","",A134+1),"Prior Routing")</f>
      </c>
      <c r="B135" s="409"/>
      <c r="C135" s="409"/>
      <c r="D135" s="432"/>
      <c r="E135" s="524"/>
      <c r="F135" s="524"/>
      <c r="G135" s="525"/>
      <c r="H135" s="526"/>
      <c r="I135" s="527"/>
      <c r="J135" s="524">
        <f>IF(A135="","",SUMIFS('Tooling Cost Detail'!F:F,'Tooling Cost Detail'!#REF!,'Manufacturing ELEC '!A135))</f>
      </c>
      <c r="K135" s="524">
        <f>IF(B135="","",IFERROR(ROUND(IFERROR(((E135*D135)+F135)*((#REF!)/3600),0),4),0))</f>
      </c>
      <c r="L135" s="2"/>
      <c r="M135" s="2"/>
      <c r="N135" s="2"/>
      <c r="O135" s="2"/>
      <c r="P135" s="2"/>
      <c r="Q135" s="2"/>
      <c r="R135" s="2"/>
      <c r="S135" s="2"/>
      <c r="T135" s="2"/>
      <c r="U135" s="2"/>
      <c r="V135" s="2"/>
      <c r="W135" s="2"/>
      <c r="X135" s="2"/>
      <c r="Y135" s="2"/>
      <c r="Z135" s="2"/>
    </row>
    <row x14ac:dyDescent="0.25" r="136" customHeight="1" ht="14.25">
      <c r="A136" s="523">
        <f>IFERROR(IF(B136="","",A135+1),"Prior Routing")</f>
      </c>
      <c r="B136" s="409"/>
      <c r="C136" s="409"/>
      <c r="D136" s="432"/>
      <c r="E136" s="524"/>
      <c r="F136" s="524"/>
      <c r="G136" s="525"/>
      <c r="H136" s="526"/>
      <c r="I136" s="527"/>
      <c r="J136" s="524">
        <f>IF(A136="","",SUMIFS('Tooling Cost Detail'!F:F,'Tooling Cost Detail'!#REF!,'Manufacturing ELEC '!A136))</f>
      </c>
      <c r="K136" s="524">
        <f>IF(B136="","",IFERROR(ROUND(IFERROR(((E136*D136)+F136)*((#REF!)/3600),0),4),0))</f>
      </c>
      <c r="L136" s="2"/>
      <c r="M136" s="2"/>
      <c r="N136" s="2"/>
      <c r="O136" s="2"/>
      <c r="P136" s="2"/>
      <c r="Q136" s="2"/>
      <c r="R136" s="2"/>
      <c r="S136" s="2"/>
      <c r="T136" s="2"/>
      <c r="U136" s="2"/>
      <c r="V136" s="2"/>
      <c r="W136" s="2"/>
      <c r="X136" s="2"/>
      <c r="Y136" s="2"/>
      <c r="Z136" s="2"/>
    </row>
    <row x14ac:dyDescent="0.25" r="137" customHeight="1" ht="14.25">
      <c r="A137" s="523">
        <f>IFERROR(IF(B137="","",A136+1),"Prior Routing")</f>
      </c>
      <c r="B137" s="409"/>
      <c r="C137" s="409"/>
      <c r="D137" s="432"/>
      <c r="E137" s="524"/>
      <c r="F137" s="524"/>
      <c r="G137" s="525"/>
      <c r="H137" s="526"/>
      <c r="I137" s="527"/>
      <c r="J137" s="524">
        <f>IF(A137="","",SUMIFS('Tooling Cost Detail'!F:F,'Tooling Cost Detail'!#REF!,'Manufacturing ELEC '!A137))</f>
      </c>
      <c r="K137" s="524">
        <f>IF(B137="","",IFERROR(ROUND(IFERROR(((E137*D137)+F137)*((#REF!)/3600),0),4),0))</f>
      </c>
      <c r="L137" s="2"/>
      <c r="M137" s="2"/>
      <c r="N137" s="2"/>
      <c r="O137" s="2"/>
      <c r="P137" s="2"/>
      <c r="Q137" s="2"/>
      <c r="R137" s="2"/>
      <c r="S137" s="2"/>
      <c r="T137" s="2"/>
      <c r="U137" s="2"/>
      <c r="V137" s="2"/>
      <c r="W137" s="2"/>
      <c r="X137" s="2"/>
      <c r="Y137" s="2"/>
      <c r="Z137" s="2"/>
    </row>
    <row x14ac:dyDescent="0.25" r="138" customHeight="1" ht="14.25">
      <c r="A138" s="523">
        <f>IFERROR(IF(B138="","",A137+1),"Prior Routing")</f>
      </c>
      <c r="B138" s="409"/>
      <c r="C138" s="409"/>
      <c r="D138" s="432"/>
      <c r="E138" s="524"/>
      <c r="F138" s="524"/>
      <c r="G138" s="525"/>
      <c r="H138" s="526"/>
      <c r="I138" s="527"/>
      <c r="J138" s="524">
        <f>IF(A138="","",SUMIFS('Tooling Cost Detail'!F:F,'Tooling Cost Detail'!#REF!,'Manufacturing ELEC '!A138))</f>
      </c>
      <c r="K138" s="524">
        <f>IF(B138="","",IFERROR(ROUND(IFERROR(((E138*D138)+F138)*((#REF!)/3600),0),4),0))</f>
      </c>
      <c r="L138" s="2"/>
      <c r="M138" s="2"/>
      <c r="N138" s="2"/>
      <c r="O138" s="2"/>
      <c r="P138" s="2"/>
      <c r="Q138" s="2"/>
      <c r="R138" s="2"/>
      <c r="S138" s="2"/>
      <c r="T138" s="2"/>
      <c r="U138" s="2"/>
      <c r="V138" s="2"/>
      <c r="W138" s="2"/>
      <c r="X138" s="2"/>
      <c r="Y138" s="2"/>
      <c r="Z138" s="2"/>
    </row>
    <row x14ac:dyDescent="0.25" r="139" customHeight="1" ht="14.25">
      <c r="A139" s="523">
        <f>IFERROR(IF(B139="","",A138+1),"Prior Routing")</f>
      </c>
      <c r="B139" s="409"/>
      <c r="C139" s="409"/>
      <c r="D139" s="432"/>
      <c r="E139" s="524"/>
      <c r="F139" s="524"/>
      <c r="G139" s="525"/>
      <c r="H139" s="526"/>
      <c r="I139" s="527"/>
      <c r="J139" s="524">
        <f>IF(A139="","",SUMIFS('Tooling Cost Detail'!F:F,'Tooling Cost Detail'!#REF!,'Manufacturing ELEC '!A139))</f>
      </c>
      <c r="K139" s="524">
        <f>IF(B139="","",IFERROR(ROUND(IFERROR(((E139*D139)+F139)*((#REF!)/3600),0),4),0))</f>
      </c>
      <c r="L139" s="2"/>
      <c r="M139" s="2"/>
      <c r="N139" s="2"/>
      <c r="O139" s="2"/>
      <c r="P139" s="2"/>
      <c r="Q139" s="2"/>
      <c r="R139" s="2"/>
      <c r="S139" s="2"/>
      <c r="T139" s="2"/>
      <c r="U139" s="2"/>
      <c r="V139" s="2"/>
      <c r="W139" s="2"/>
      <c r="X139" s="2"/>
      <c r="Y139" s="2"/>
      <c r="Z139" s="2"/>
    </row>
    <row x14ac:dyDescent="0.25" r="140" customHeight="1" ht="14.25">
      <c r="A140" s="523">
        <f>IFERROR(IF(B140="","",A139+1),"Prior Routing")</f>
      </c>
      <c r="B140" s="409"/>
      <c r="C140" s="409"/>
      <c r="D140" s="432"/>
      <c r="E140" s="524"/>
      <c r="F140" s="524"/>
      <c r="G140" s="525"/>
      <c r="H140" s="526"/>
      <c r="I140" s="527"/>
      <c r="J140" s="524">
        <f>IF(A140="","",SUMIFS('Tooling Cost Detail'!F:F,'Tooling Cost Detail'!#REF!,'Manufacturing ELEC '!A140))</f>
      </c>
      <c r="K140" s="524">
        <f>IF(B140="","",IFERROR(ROUND(IFERROR(((E140*D140)+F140)*((#REF!)/3600),0),4),0))</f>
      </c>
      <c r="L140" s="2"/>
      <c r="M140" s="2"/>
      <c r="N140" s="2"/>
      <c r="O140" s="2"/>
      <c r="P140" s="2"/>
      <c r="Q140" s="2"/>
      <c r="R140" s="2"/>
      <c r="S140" s="2"/>
      <c r="T140" s="2"/>
      <c r="U140" s="2"/>
      <c r="V140" s="2"/>
      <c r="W140" s="2"/>
      <c r="X140" s="2"/>
      <c r="Y140" s="2"/>
      <c r="Z140" s="2"/>
    </row>
    <row x14ac:dyDescent="0.25" r="141" customHeight="1" ht="14.25">
      <c r="A141" s="523">
        <f>IFERROR(IF(B141="","",A140+1),"Prior Routing")</f>
      </c>
      <c r="B141" s="409"/>
      <c r="C141" s="409"/>
      <c r="D141" s="432"/>
      <c r="E141" s="524"/>
      <c r="F141" s="524"/>
      <c r="G141" s="525"/>
      <c r="H141" s="526"/>
      <c r="I141" s="527"/>
      <c r="J141" s="524">
        <f>IF(A141="","",SUMIFS('Tooling Cost Detail'!F:F,'Tooling Cost Detail'!#REF!,'Manufacturing ELEC '!A141))</f>
      </c>
      <c r="K141" s="524">
        <f>IF(B141="","",IFERROR(ROUND(IFERROR(((E141*D141)+F141)*((#REF!)/3600),0),4),0))</f>
      </c>
      <c r="L141" s="2"/>
      <c r="M141" s="2"/>
      <c r="N141" s="2"/>
      <c r="O141" s="2"/>
      <c r="P141" s="2"/>
      <c r="Q141" s="2"/>
      <c r="R141" s="2"/>
      <c r="S141" s="2"/>
      <c r="T141" s="2"/>
      <c r="U141" s="2"/>
      <c r="V141" s="2"/>
      <c r="W141" s="2"/>
      <c r="X141" s="2"/>
      <c r="Y141" s="2"/>
      <c r="Z141" s="2"/>
    </row>
    <row x14ac:dyDescent="0.25" r="142" customHeight="1" ht="14.25">
      <c r="A142" s="523">
        <f>IFERROR(IF(B142="","",A141+1),"Prior Routing")</f>
      </c>
      <c r="B142" s="409"/>
      <c r="C142" s="409"/>
      <c r="D142" s="432"/>
      <c r="E142" s="524"/>
      <c r="F142" s="524"/>
      <c r="G142" s="525"/>
      <c r="H142" s="526"/>
      <c r="I142" s="527"/>
      <c r="J142" s="524">
        <f>IF(A142="","",SUMIFS('Tooling Cost Detail'!F:F,'Tooling Cost Detail'!#REF!,'Manufacturing ELEC '!A142))</f>
      </c>
      <c r="K142" s="524">
        <f>IF(B142="","",IFERROR(ROUND(IFERROR(((E142*D142)+F142)*((#REF!)/3600),0),4),0))</f>
      </c>
      <c r="L142" s="2"/>
      <c r="M142" s="2"/>
      <c r="N142" s="2"/>
      <c r="O142" s="2"/>
      <c r="P142" s="2"/>
      <c r="Q142" s="2"/>
      <c r="R142" s="2"/>
      <c r="S142" s="2"/>
      <c r="T142" s="2"/>
      <c r="U142" s="2"/>
      <c r="V142" s="2"/>
      <c r="W142" s="2"/>
      <c r="X142" s="2"/>
      <c r="Y142" s="2"/>
      <c r="Z142" s="2"/>
    </row>
    <row x14ac:dyDescent="0.25" r="143" customHeight="1" ht="14.25">
      <c r="A143" s="523">
        <f>IFERROR(IF(B143="","",A142+1),"Prior Routing")</f>
      </c>
      <c r="B143" s="409"/>
      <c r="C143" s="409"/>
      <c r="D143" s="432"/>
      <c r="E143" s="524"/>
      <c r="F143" s="524"/>
      <c r="G143" s="525"/>
      <c r="H143" s="526"/>
      <c r="I143" s="527"/>
      <c r="J143" s="524">
        <f>IF(A143="","",SUMIFS('Tooling Cost Detail'!F:F,'Tooling Cost Detail'!#REF!,'Manufacturing ELEC '!A143))</f>
      </c>
      <c r="K143" s="524">
        <f>IF(B143="","",IFERROR(ROUND(IFERROR(((E143*D143)+F143)*((#REF!)/3600),0),4),0))</f>
      </c>
      <c r="L143" s="2"/>
      <c r="M143" s="2"/>
      <c r="N143" s="2"/>
      <c r="O143" s="2"/>
      <c r="P143" s="2"/>
      <c r="Q143" s="2"/>
      <c r="R143" s="2"/>
      <c r="S143" s="2"/>
      <c r="T143" s="2"/>
      <c r="U143" s="2"/>
      <c r="V143" s="2"/>
      <c r="W143" s="2"/>
      <c r="X143" s="2"/>
      <c r="Y143" s="2"/>
      <c r="Z143" s="2"/>
    </row>
    <row x14ac:dyDescent="0.25" r="144" customHeight="1" ht="14.25">
      <c r="A144" s="523">
        <f>IFERROR(IF(B144="","",A143+1),"Prior Routing")</f>
      </c>
      <c r="B144" s="409"/>
      <c r="C144" s="409"/>
      <c r="D144" s="432"/>
      <c r="E144" s="524"/>
      <c r="F144" s="524"/>
      <c r="G144" s="525"/>
      <c r="H144" s="526"/>
      <c r="I144" s="527"/>
      <c r="J144" s="524">
        <f>IF(A144="","",SUMIFS('Tooling Cost Detail'!F:F,'Tooling Cost Detail'!#REF!,'Manufacturing ELEC '!A144))</f>
      </c>
      <c r="K144" s="524">
        <f>IF(B144="","",IFERROR(ROUND(IFERROR(((E144*D144)+F144)*((#REF!)/3600),0),4),0))</f>
      </c>
      <c r="L144" s="2"/>
      <c r="M144" s="2"/>
      <c r="N144" s="2"/>
      <c r="O144" s="2"/>
      <c r="P144" s="2"/>
      <c r="Q144" s="2"/>
      <c r="R144" s="2"/>
      <c r="S144" s="2"/>
      <c r="T144" s="2"/>
      <c r="U144" s="2"/>
      <c r="V144" s="2"/>
      <c r="W144" s="2"/>
      <c r="X144" s="2"/>
      <c r="Y144" s="2"/>
      <c r="Z144" s="2"/>
    </row>
    <row x14ac:dyDescent="0.25" r="145" customHeight="1" ht="14.25">
      <c r="A145" s="523">
        <f>IFERROR(IF(B145="","",A144+1),"Prior Routing")</f>
      </c>
      <c r="B145" s="409"/>
      <c r="C145" s="409"/>
      <c r="D145" s="432"/>
      <c r="E145" s="524"/>
      <c r="F145" s="524"/>
      <c r="G145" s="525"/>
      <c r="H145" s="526"/>
      <c r="I145" s="527"/>
      <c r="J145" s="524">
        <f>IF(A145="","",SUMIFS('Tooling Cost Detail'!F:F,'Tooling Cost Detail'!#REF!,'Manufacturing ELEC '!A145))</f>
      </c>
      <c r="K145" s="524">
        <f>IF(B145="","",IFERROR(ROUND(IFERROR(((E145*D145)+F145)*((#REF!)/3600),0),4),0))</f>
      </c>
      <c r="L145" s="2"/>
      <c r="M145" s="2"/>
      <c r="N145" s="2"/>
      <c r="O145" s="2"/>
      <c r="P145" s="2"/>
      <c r="Q145" s="2"/>
      <c r="R145" s="2"/>
      <c r="S145" s="2"/>
      <c r="T145" s="2"/>
      <c r="U145" s="2"/>
      <c r="V145" s="2"/>
      <c r="W145" s="2"/>
      <c r="X145" s="2"/>
      <c r="Y145" s="2"/>
      <c r="Z145" s="2"/>
    </row>
    <row x14ac:dyDescent="0.25" r="146" customHeight="1" ht="14.25">
      <c r="A146" s="523">
        <f>IFERROR(IF(B146="","",A145+1),"Prior Routing")</f>
      </c>
      <c r="B146" s="409"/>
      <c r="C146" s="409"/>
      <c r="D146" s="432"/>
      <c r="E146" s="524"/>
      <c r="F146" s="524"/>
      <c r="G146" s="525"/>
      <c r="H146" s="526"/>
      <c r="I146" s="527"/>
      <c r="J146" s="524">
        <f>IF(A146="","",SUMIFS('Tooling Cost Detail'!F:F,'Tooling Cost Detail'!#REF!,'Manufacturing ELEC '!A146))</f>
      </c>
      <c r="K146" s="524">
        <f>IF(B146="","",IFERROR(ROUND(IFERROR(((E146*D146)+F146)*((#REF!)/3600),0),4),0))</f>
      </c>
      <c r="L146" s="2"/>
      <c r="M146" s="2"/>
      <c r="N146" s="2"/>
      <c r="O146" s="2"/>
      <c r="P146" s="2"/>
      <c r="Q146" s="2"/>
      <c r="R146" s="2"/>
      <c r="S146" s="2"/>
      <c r="T146" s="2"/>
      <c r="U146" s="2"/>
      <c r="V146" s="2"/>
      <c r="W146" s="2"/>
      <c r="X146" s="2"/>
      <c r="Y146" s="2"/>
      <c r="Z146" s="2"/>
    </row>
    <row x14ac:dyDescent="0.25" r="147" customHeight="1" ht="14.25">
      <c r="A147" s="523">
        <f>IFERROR(IF(B147="","",A146+1),"Prior Routing")</f>
      </c>
      <c r="B147" s="409"/>
      <c r="C147" s="409"/>
      <c r="D147" s="432"/>
      <c r="E147" s="524"/>
      <c r="F147" s="524"/>
      <c r="G147" s="525"/>
      <c r="H147" s="526"/>
      <c r="I147" s="527"/>
      <c r="J147" s="524">
        <f>IF(A147="","",SUMIFS('Tooling Cost Detail'!F:F,'Tooling Cost Detail'!#REF!,'Manufacturing ELEC '!A147))</f>
      </c>
      <c r="K147" s="524">
        <f>IF(B147="","",IFERROR(ROUND(IFERROR(((E147*D147)+F147)*((#REF!)/3600),0),4),0))</f>
      </c>
      <c r="L147" s="2"/>
      <c r="M147" s="2"/>
      <c r="N147" s="2"/>
      <c r="O147" s="2"/>
      <c r="P147" s="2"/>
      <c r="Q147" s="2"/>
      <c r="R147" s="2"/>
      <c r="S147" s="2"/>
      <c r="T147" s="2"/>
      <c r="U147" s="2"/>
      <c r="V147" s="2"/>
      <c r="W147" s="2"/>
      <c r="X147" s="2"/>
      <c r="Y147" s="2"/>
      <c r="Z147" s="2"/>
    </row>
    <row x14ac:dyDescent="0.25" r="148" customHeight="1" ht="14.25">
      <c r="A148" s="523">
        <f>IFERROR(IF(B148="","",A147+1),"Prior Routing")</f>
      </c>
      <c r="B148" s="409"/>
      <c r="C148" s="409"/>
      <c r="D148" s="432"/>
      <c r="E148" s="524"/>
      <c r="F148" s="524"/>
      <c r="G148" s="525"/>
      <c r="H148" s="526"/>
      <c r="I148" s="527"/>
      <c r="J148" s="524">
        <f>IF(A148="","",SUMIFS('Tooling Cost Detail'!F:F,'Tooling Cost Detail'!#REF!,'Manufacturing ELEC '!A148))</f>
      </c>
      <c r="K148" s="524">
        <f>IF(B148="","",IFERROR(ROUND(IFERROR(((E148*D148)+F148)*((#REF!)/3600),0),4),0))</f>
      </c>
      <c r="L148" s="2"/>
      <c r="M148" s="2"/>
      <c r="N148" s="2"/>
      <c r="O148" s="2"/>
      <c r="P148" s="2"/>
      <c r="Q148" s="2"/>
      <c r="R148" s="2"/>
      <c r="S148" s="2"/>
      <c r="T148" s="2"/>
      <c r="U148" s="2"/>
      <c r="V148" s="2"/>
      <c r="W148" s="2"/>
      <c r="X148" s="2"/>
      <c r="Y148" s="2"/>
      <c r="Z148" s="2"/>
    </row>
    <row x14ac:dyDescent="0.25" r="149" customHeight="1" ht="14.25">
      <c r="A149" s="523">
        <f>IFERROR(IF(B149="","",A148+1),"Prior Routing")</f>
      </c>
      <c r="B149" s="409"/>
      <c r="C149" s="409"/>
      <c r="D149" s="432"/>
      <c r="E149" s="524"/>
      <c r="F149" s="524"/>
      <c r="G149" s="525"/>
      <c r="H149" s="526"/>
      <c r="I149" s="527"/>
      <c r="J149" s="524">
        <f>IF(A149="","",SUMIFS('Tooling Cost Detail'!F:F,'Tooling Cost Detail'!#REF!,'Manufacturing ELEC '!A149))</f>
      </c>
      <c r="K149" s="524">
        <f>IF(B149="","",IFERROR(ROUND(IFERROR(((E149*D149)+F149)*((#REF!)/3600),0),4),0))</f>
      </c>
      <c r="L149" s="2"/>
      <c r="M149" s="2"/>
      <c r="N149" s="2"/>
      <c r="O149" s="2"/>
      <c r="P149" s="2"/>
      <c r="Q149" s="2"/>
      <c r="R149" s="2"/>
      <c r="S149" s="2"/>
      <c r="T149" s="2"/>
      <c r="U149" s="2"/>
      <c r="V149" s="2"/>
      <c r="W149" s="2"/>
      <c r="X149" s="2"/>
      <c r="Y149" s="2"/>
      <c r="Z149" s="2"/>
    </row>
    <row x14ac:dyDescent="0.25" r="150" customHeight="1" ht="14.25">
      <c r="A150" s="523">
        <f>IFERROR(IF(B150="","",A149+1),"Prior Routing")</f>
      </c>
      <c r="B150" s="409"/>
      <c r="C150" s="409"/>
      <c r="D150" s="432"/>
      <c r="E150" s="524"/>
      <c r="F150" s="524"/>
      <c r="G150" s="525"/>
      <c r="H150" s="526"/>
      <c r="I150" s="527"/>
      <c r="J150" s="524">
        <f>IF(A150="","",SUMIFS('Tooling Cost Detail'!F:F,'Tooling Cost Detail'!#REF!,'Manufacturing ELEC '!A150))</f>
      </c>
      <c r="K150" s="524">
        <f>IF(B150="","",IFERROR(ROUND(IFERROR(((E150*D150)+F150)*((#REF!)/3600),0),4),0))</f>
      </c>
      <c r="L150" s="2"/>
      <c r="M150" s="2"/>
      <c r="N150" s="2"/>
      <c r="O150" s="2"/>
      <c r="P150" s="2"/>
      <c r="Q150" s="2"/>
      <c r="R150" s="2"/>
      <c r="S150" s="2"/>
      <c r="T150" s="2"/>
      <c r="U150" s="2"/>
      <c r="V150" s="2"/>
      <c r="W150" s="2"/>
      <c r="X150" s="2"/>
      <c r="Y150" s="2"/>
      <c r="Z150" s="2"/>
    </row>
    <row x14ac:dyDescent="0.25" r="151" customHeight="1" ht="14.25">
      <c r="A151" s="523">
        <f>IFERROR(IF(B151="","",A150+1),"Prior Routing")</f>
      </c>
      <c r="B151" s="409"/>
      <c r="C151" s="409"/>
      <c r="D151" s="432"/>
      <c r="E151" s="524"/>
      <c r="F151" s="524"/>
      <c r="G151" s="525"/>
      <c r="H151" s="526"/>
      <c r="I151" s="527"/>
      <c r="J151" s="524">
        <f>IF(A151="","",SUMIFS('Tooling Cost Detail'!F:F,'Tooling Cost Detail'!#REF!,'Manufacturing ELEC '!A151))</f>
      </c>
      <c r="K151" s="524">
        <f>IF(B151="","",IFERROR(ROUND(IFERROR(((E151*D151)+F151)*((#REF!)/3600),0),4),0))</f>
      </c>
      <c r="L151" s="2"/>
      <c r="M151" s="2"/>
      <c r="N151" s="2"/>
      <c r="O151" s="2"/>
      <c r="P151" s="2"/>
      <c r="Q151" s="2"/>
      <c r="R151" s="2"/>
      <c r="S151" s="2"/>
      <c r="T151" s="2"/>
      <c r="U151" s="2"/>
      <c r="V151" s="2"/>
      <c r="W151" s="2"/>
      <c r="X151" s="2"/>
      <c r="Y151" s="2"/>
      <c r="Z151" s="2"/>
    </row>
    <row x14ac:dyDescent="0.25" r="152" customHeight="1" ht="14.25">
      <c r="A152" s="523">
        <f>IFERROR(IF(B152="","",A151+1),"Prior Routing")</f>
      </c>
      <c r="B152" s="409"/>
      <c r="C152" s="409"/>
      <c r="D152" s="432"/>
      <c r="E152" s="524"/>
      <c r="F152" s="524"/>
      <c r="G152" s="525"/>
      <c r="H152" s="526"/>
      <c r="I152" s="527"/>
      <c r="J152" s="524">
        <f>IF(A152="","",SUMIFS('Tooling Cost Detail'!F:F,'Tooling Cost Detail'!#REF!,'Manufacturing ELEC '!A152))</f>
      </c>
      <c r="K152" s="524">
        <f>IF(B152="","",IFERROR(ROUND(IFERROR(((E152*D152)+F152)*((#REF!)/3600),0),4),0))</f>
      </c>
      <c r="L152" s="2"/>
      <c r="M152" s="2"/>
      <c r="N152" s="2"/>
      <c r="O152" s="2"/>
      <c r="P152" s="2"/>
      <c r="Q152" s="2"/>
      <c r="R152" s="2"/>
      <c r="S152" s="2"/>
      <c r="T152" s="2"/>
      <c r="U152" s="2"/>
      <c r="V152" s="2"/>
      <c r="W152" s="2"/>
      <c r="X152" s="2"/>
      <c r="Y152" s="2"/>
      <c r="Z152" s="2"/>
    </row>
    <row x14ac:dyDescent="0.25" r="153" customHeight="1" ht="14.25">
      <c r="A153" s="523">
        <f>IFERROR(IF(B153="","",A152+1),"Prior Routing")</f>
      </c>
      <c r="B153" s="409"/>
      <c r="C153" s="409"/>
      <c r="D153" s="432"/>
      <c r="E153" s="524"/>
      <c r="F153" s="524"/>
      <c r="G153" s="525"/>
      <c r="H153" s="526"/>
      <c r="I153" s="527"/>
      <c r="J153" s="524">
        <f>IF(A153="","",SUMIFS('Tooling Cost Detail'!F:F,'Tooling Cost Detail'!#REF!,'Manufacturing ELEC '!A153))</f>
      </c>
      <c r="K153" s="524">
        <f>IF(B153="","",IFERROR(ROUND(IFERROR(((E153*D153)+F153)*((#REF!)/3600),0),4),0))</f>
      </c>
      <c r="L153" s="2"/>
      <c r="M153" s="2"/>
      <c r="N153" s="2"/>
      <c r="O153" s="2"/>
      <c r="P153" s="2"/>
      <c r="Q153" s="2"/>
      <c r="R153" s="2"/>
      <c r="S153" s="2"/>
      <c r="T153" s="2"/>
      <c r="U153" s="2"/>
      <c r="V153" s="2"/>
      <c r="W153" s="2"/>
      <c r="X153" s="2"/>
      <c r="Y153" s="2"/>
      <c r="Z153" s="2"/>
    </row>
    <row x14ac:dyDescent="0.25" r="154" customHeight="1" ht="14.25">
      <c r="A154" s="523">
        <f>IFERROR(IF(B154="","",A153+1),"Prior Routing")</f>
      </c>
      <c r="B154" s="409"/>
      <c r="C154" s="409"/>
      <c r="D154" s="432"/>
      <c r="E154" s="524"/>
      <c r="F154" s="524"/>
      <c r="G154" s="525"/>
      <c r="H154" s="526"/>
      <c r="I154" s="527"/>
      <c r="J154" s="524">
        <f>IF(A154="","",SUMIFS('Tooling Cost Detail'!F:F,'Tooling Cost Detail'!#REF!,'Manufacturing ELEC '!A154))</f>
      </c>
      <c r="K154" s="524">
        <f>IF(B154="","",IFERROR(ROUND(IFERROR(((E154*D154)+F154)*((#REF!)/3600),0),4),0))</f>
      </c>
      <c r="L154" s="2"/>
      <c r="M154" s="2"/>
      <c r="N154" s="2"/>
      <c r="O154" s="2"/>
      <c r="P154" s="2"/>
      <c r="Q154" s="2"/>
      <c r="R154" s="2"/>
      <c r="S154" s="2"/>
      <c r="T154" s="2"/>
      <c r="U154" s="2"/>
      <c r="V154" s="2"/>
      <c r="W154" s="2"/>
      <c r="X154" s="2"/>
      <c r="Y154" s="2"/>
      <c r="Z154" s="2"/>
    </row>
    <row x14ac:dyDescent="0.25" r="155" customHeight="1" ht="14.25">
      <c r="A155" s="523">
        <f>IFERROR(IF(B155="","",A154+1),"Prior Routing")</f>
      </c>
      <c r="B155" s="409"/>
      <c r="C155" s="409"/>
      <c r="D155" s="432"/>
      <c r="E155" s="524"/>
      <c r="F155" s="524"/>
      <c r="G155" s="525"/>
      <c r="H155" s="526"/>
      <c r="I155" s="527"/>
      <c r="J155" s="524">
        <f>IF(A155="","",SUMIFS('Tooling Cost Detail'!F:F,'Tooling Cost Detail'!#REF!,'Manufacturing ELEC '!A155))</f>
      </c>
      <c r="K155" s="524">
        <f>IF(B155="","",IFERROR(ROUND(IFERROR(((E155*D155)+F155)*((#REF!)/3600),0),4),0))</f>
      </c>
      <c r="L155" s="2"/>
      <c r="M155" s="2"/>
      <c r="N155" s="2"/>
      <c r="O155" s="2"/>
      <c r="P155" s="2"/>
      <c r="Q155" s="2"/>
      <c r="R155" s="2"/>
      <c r="S155" s="2"/>
      <c r="T155" s="2"/>
      <c r="U155" s="2"/>
      <c r="V155" s="2"/>
      <c r="W155" s="2"/>
      <c r="X155" s="2"/>
      <c r="Y155" s="2"/>
      <c r="Z155" s="2"/>
    </row>
    <row x14ac:dyDescent="0.25" r="156" customHeight="1" ht="14.25">
      <c r="A156" s="523">
        <f>IFERROR(IF(B156="","",A155+1),"Prior Routing")</f>
      </c>
      <c r="B156" s="409"/>
      <c r="C156" s="409"/>
      <c r="D156" s="432"/>
      <c r="E156" s="524"/>
      <c r="F156" s="524"/>
      <c r="G156" s="525"/>
      <c r="H156" s="526"/>
      <c r="I156" s="527"/>
      <c r="J156" s="524">
        <f>IF(A156="","",SUMIFS('Tooling Cost Detail'!F:F,'Tooling Cost Detail'!#REF!,'Manufacturing ELEC '!A156))</f>
      </c>
      <c r="K156" s="524">
        <f>IF(B156="","",IFERROR(ROUND(IFERROR(((E156*D156)+F156)*((#REF!)/3600),0),4),0))</f>
      </c>
      <c r="L156" s="2"/>
      <c r="M156" s="2"/>
      <c r="N156" s="2"/>
      <c r="O156" s="2"/>
      <c r="P156" s="2"/>
      <c r="Q156" s="2"/>
      <c r="R156" s="2"/>
      <c r="S156" s="2"/>
      <c r="T156" s="2"/>
      <c r="U156" s="2"/>
      <c r="V156" s="2"/>
      <c r="W156" s="2"/>
      <c r="X156" s="2"/>
      <c r="Y156" s="2"/>
      <c r="Z156" s="2"/>
    </row>
    <row x14ac:dyDescent="0.25" r="157" customHeight="1" ht="14.25">
      <c r="A157" s="523">
        <f>IFERROR(IF(B157="","",A156+1),"Prior Routing")</f>
      </c>
      <c r="B157" s="409"/>
      <c r="C157" s="409"/>
      <c r="D157" s="432"/>
      <c r="E157" s="524"/>
      <c r="F157" s="524"/>
      <c r="G157" s="525"/>
      <c r="H157" s="526"/>
      <c r="I157" s="527"/>
      <c r="J157" s="524">
        <f>IF(A157="","",SUMIFS('Tooling Cost Detail'!F:F,'Tooling Cost Detail'!#REF!,'Manufacturing ELEC '!A157))</f>
      </c>
      <c r="K157" s="524">
        <f>IF(B157="","",IFERROR(ROUND(IFERROR(((E157*D157)+F157)*((#REF!)/3600),0),4),0))</f>
      </c>
      <c r="L157" s="2"/>
      <c r="M157" s="2"/>
      <c r="N157" s="2"/>
      <c r="O157" s="2"/>
      <c r="P157" s="2"/>
      <c r="Q157" s="2"/>
      <c r="R157" s="2"/>
      <c r="S157" s="2"/>
      <c r="T157" s="2"/>
      <c r="U157" s="2"/>
      <c r="V157" s="2"/>
      <c r="W157" s="2"/>
      <c r="X157" s="2"/>
      <c r="Y157" s="2"/>
      <c r="Z157" s="2"/>
    </row>
    <row x14ac:dyDescent="0.25" r="158" customHeight="1" ht="14.25">
      <c r="A158" s="523">
        <f>IFERROR(IF(B158="","",A157+1),"Prior Routing")</f>
      </c>
      <c r="B158" s="409"/>
      <c r="C158" s="409"/>
      <c r="D158" s="432"/>
      <c r="E158" s="524"/>
      <c r="F158" s="524"/>
      <c r="G158" s="525"/>
      <c r="H158" s="526"/>
      <c r="I158" s="527"/>
      <c r="J158" s="524">
        <f>IF(A158="","",SUMIFS('Tooling Cost Detail'!F:F,'Tooling Cost Detail'!#REF!,'Manufacturing ELEC '!A158))</f>
      </c>
      <c r="K158" s="524">
        <f>IF(B158="","",IFERROR(ROUND(IFERROR(((E158*D158)+F158)*((#REF!)/3600),0),4),0))</f>
      </c>
      <c r="L158" s="2"/>
      <c r="M158" s="2"/>
      <c r="N158" s="2"/>
      <c r="O158" s="2"/>
      <c r="P158" s="2"/>
      <c r="Q158" s="2"/>
      <c r="R158" s="2"/>
      <c r="S158" s="2"/>
      <c r="T158" s="2"/>
      <c r="U158" s="2"/>
      <c r="V158" s="2"/>
      <c r="W158" s="2"/>
      <c r="X158" s="2"/>
      <c r="Y158" s="2"/>
      <c r="Z158" s="2"/>
    </row>
    <row x14ac:dyDescent="0.25" r="159" customHeight="1" ht="14.25">
      <c r="A159" s="523">
        <f>IFERROR(IF(B159="","",A158+1),"Prior Routing")</f>
      </c>
      <c r="B159" s="409"/>
      <c r="C159" s="409"/>
      <c r="D159" s="432"/>
      <c r="E159" s="524"/>
      <c r="F159" s="524"/>
      <c r="G159" s="525"/>
      <c r="H159" s="526"/>
      <c r="I159" s="527"/>
      <c r="J159" s="524">
        <f>IF(A159="","",SUMIFS('Tooling Cost Detail'!F:F,'Tooling Cost Detail'!#REF!,'Manufacturing ELEC '!A159))</f>
      </c>
      <c r="K159" s="524">
        <f>IF(B159="","",IFERROR(ROUND(IFERROR(((E159*D159)+F159)*((#REF!)/3600),0),4),0))</f>
      </c>
      <c r="L159" s="2"/>
      <c r="M159" s="2"/>
      <c r="N159" s="2"/>
      <c r="O159" s="2"/>
      <c r="P159" s="2"/>
      <c r="Q159" s="2"/>
      <c r="R159" s="2"/>
      <c r="S159" s="2"/>
      <c r="T159" s="2"/>
      <c r="U159" s="2"/>
      <c r="V159" s="2"/>
      <c r="W159" s="2"/>
      <c r="X159" s="2"/>
      <c r="Y159" s="2"/>
      <c r="Z159" s="2"/>
    </row>
    <row x14ac:dyDescent="0.25" r="160" customHeight="1" ht="14.25">
      <c r="A160" s="523">
        <f>IFERROR(IF(B160="","",A159+1),"Prior Routing")</f>
      </c>
      <c r="B160" s="409"/>
      <c r="C160" s="409"/>
      <c r="D160" s="432"/>
      <c r="E160" s="524"/>
      <c r="F160" s="524"/>
      <c r="G160" s="525"/>
      <c r="H160" s="526"/>
      <c r="I160" s="527"/>
      <c r="J160" s="524">
        <f>IF(A160="","",SUMIFS('Tooling Cost Detail'!F:F,'Tooling Cost Detail'!#REF!,'Manufacturing ELEC '!A160))</f>
      </c>
      <c r="K160" s="524">
        <f>IF(B160="","",IFERROR(ROUND(IFERROR(((E160*D160)+F160)*((#REF!)/3600),0),4),0))</f>
      </c>
      <c r="L160" s="2"/>
      <c r="M160" s="2"/>
      <c r="N160" s="2"/>
      <c r="O160" s="2"/>
      <c r="P160" s="2"/>
      <c r="Q160" s="2"/>
      <c r="R160" s="2"/>
      <c r="S160" s="2"/>
      <c r="T160" s="2"/>
      <c r="U160" s="2"/>
      <c r="V160" s="2"/>
      <c r="W160" s="2"/>
      <c r="X160" s="2"/>
      <c r="Y160" s="2"/>
      <c r="Z160" s="2"/>
    </row>
    <row x14ac:dyDescent="0.25" r="161" customHeight="1" ht="14.25">
      <c r="A161" s="523">
        <f>IFERROR(IF(B161="","",A160+1),"Prior Routing")</f>
      </c>
      <c r="B161" s="409"/>
      <c r="C161" s="409"/>
      <c r="D161" s="432"/>
      <c r="E161" s="524"/>
      <c r="F161" s="524"/>
      <c r="G161" s="525"/>
      <c r="H161" s="526"/>
      <c r="I161" s="527"/>
      <c r="J161" s="524">
        <f>IF(A161="","",SUMIFS('Tooling Cost Detail'!F:F,'Tooling Cost Detail'!#REF!,'Manufacturing ELEC '!A161))</f>
      </c>
      <c r="K161" s="524">
        <f>IF(B161="","",IFERROR(ROUND(IFERROR(((E161*D161)+F161)*((#REF!)/3600),0),4),0))</f>
      </c>
      <c r="L161" s="2"/>
      <c r="M161" s="2"/>
      <c r="N161" s="2"/>
      <c r="O161" s="2"/>
      <c r="P161" s="2"/>
      <c r="Q161" s="2"/>
      <c r="R161" s="2"/>
      <c r="S161" s="2"/>
      <c r="T161" s="2"/>
      <c r="U161" s="2"/>
      <c r="V161" s="2"/>
      <c r="W161" s="2"/>
      <c r="X161" s="2"/>
      <c r="Y161" s="2"/>
      <c r="Z161" s="2"/>
    </row>
    <row x14ac:dyDescent="0.25" r="162" customHeight="1" ht="14.25">
      <c r="A162" s="523">
        <f>IFERROR(IF(B162="","",A161+1),"Prior Routing")</f>
      </c>
      <c r="B162" s="409"/>
      <c r="C162" s="409"/>
      <c r="D162" s="432"/>
      <c r="E162" s="524"/>
      <c r="F162" s="524"/>
      <c r="G162" s="525"/>
      <c r="H162" s="526"/>
      <c r="I162" s="527"/>
      <c r="J162" s="524">
        <f>IF(A162="","",SUMIFS('Tooling Cost Detail'!F:F,'Tooling Cost Detail'!#REF!,'Manufacturing ELEC '!A162))</f>
      </c>
      <c r="K162" s="524">
        <f>IF(B162="","",IFERROR(ROUND(IFERROR(((E162*D162)+F162)*((#REF!)/3600),0),4),0))</f>
      </c>
      <c r="L162" s="2"/>
      <c r="M162" s="2"/>
      <c r="N162" s="2"/>
      <c r="O162" s="2"/>
      <c r="P162" s="2"/>
      <c r="Q162" s="2"/>
      <c r="R162" s="2"/>
      <c r="S162" s="2"/>
      <c r="T162" s="2"/>
      <c r="U162" s="2"/>
      <c r="V162" s="2"/>
      <c r="W162" s="2"/>
      <c r="X162" s="2"/>
      <c r="Y162" s="2"/>
      <c r="Z162" s="2"/>
    </row>
    <row x14ac:dyDescent="0.25" r="163" customHeight="1" ht="14.25">
      <c r="A163" s="523">
        <f>IFERROR(IF(B163="","",A162+1),"Prior Routing")</f>
      </c>
      <c r="B163" s="409"/>
      <c r="C163" s="409"/>
      <c r="D163" s="432"/>
      <c r="E163" s="524"/>
      <c r="F163" s="524"/>
      <c r="G163" s="525"/>
      <c r="H163" s="526"/>
      <c r="I163" s="527"/>
      <c r="J163" s="524">
        <f>IF(A163="","",SUMIFS('Tooling Cost Detail'!F:F,'Tooling Cost Detail'!#REF!,'Manufacturing ELEC '!A163))</f>
      </c>
      <c r="K163" s="524">
        <f>IF(B163="","",IFERROR(ROUND(IFERROR(((E163*D163)+F163)*((#REF!)/3600),0),4),0))</f>
      </c>
      <c r="L163" s="2"/>
      <c r="M163" s="2"/>
      <c r="N163" s="2"/>
      <c r="O163" s="2"/>
      <c r="P163" s="2"/>
      <c r="Q163" s="2"/>
      <c r="R163" s="2"/>
      <c r="S163" s="2"/>
      <c r="T163" s="2"/>
      <c r="U163" s="2"/>
      <c r="V163" s="2"/>
      <c r="W163" s="2"/>
      <c r="X163" s="2"/>
      <c r="Y163" s="2"/>
      <c r="Z163" s="2"/>
    </row>
    <row x14ac:dyDescent="0.25" r="164" customHeight="1" ht="14.25">
      <c r="A164" s="523">
        <f>IFERROR(IF(B164="","",A163+1),"Prior Routing")</f>
      </c>
      <c r="B164" s="409"/>
      <c r="C164" s="409"/>
      <c r="D164" s="432"/>
      <c r="E164" s="524"/>
      <c r="F164" s="524"/>
      <c r="G164" s="525"/>
      <c r="H164" s="526"/>
      <c r="I164" s="527"/>
      <c r="J164" s="524">
        <f>IF(A164="","",SUMIFS('Tooling Cost Detail'!F:F,'Tooling Cost Detail'!#REF!,'Manufacturing ELEC '!A164))</f>
      </c>
      <c r="K164" s="524">
        <f>IF(B164="","",IFERROR(ROUND(IFERROR(((E164*D164)+F164)*((#REF!)/3600),0),4),0))</f>
      </c>
      <c r="L164" s="2"/>
      <c r="M164" s="2"/>
      <c r="N164" s="2"/>
      <c r="O164" s="2"/>
      <c r="P164" s="2"/>
      <c r="Q164" s="2"/>
      <c r="R164" s="2"/>
      <c r="S164" s="2"/>
      <c r="T164" s="2"/>
      <c r="U164" s="2"/>
      <c r="V164" s="2"/>
      <c r="W164" s="2"/>
      <c r="X164" s="2"/>
      <c r="Y164" s="2"/>
      <c r="Z164" s="2"/>
    </row>
    <row x14ac:dyDescent="0.25" r="165" customHeight="1" ht="14.25">
      <c r="A165" s="523">
        <f>IFERROR(IF(B165="","",A164+1),"Prior Routing")</f>
      </c>
      <c r="B165" s="409"/>
      <c r="C165" s="409"/>
      <c r="D165" s="432"/>
      <c r="E165" s="524"/>
      <c r="F165" s="524"/>
      <c r="G165" s="525"/>
      <c r="H165" s="526"/>
      <c r="I165" s="527"/>
      <c r="J165" s="524">
        <f>IF(A165="","",SUMIFS('Tooling Cost Detail'!F:F,'Tooling Cost Detail'!#REF!,'Manufacturing ELEC '!A165))</f>
      </c>
      <c r="K165" s="524">
        <f>IF(B165="","",IFERROR(ROUND(IFERROR(((E165*D165)+F165)*((#REF!)/3600),0),4),0))</f>
      </c>
      <c r="L165" s="2"/>
      <c r="M165" s="2"/>
      <c r="N165" s="2"/>
      <c r="O165" s="2"/>
      <c r="P165" s="2"/>
      <c r="Q165" s="2"/>
      <c r="R165" s="2"/>
      <c r="S165" s="2"/>
      <c r="T165" s="2"/>
      <c r="U165" s="2"/>
      <c r="V165" s="2"/>
      <c r="W165" s="2"/>
      <c r="X165" s="2"/>
      <c r="Y165" s="2"/>
      <c r="Z165" s="2"/>
    </row>
    <row x14ac:dyDescent="0.25" r="166" customHeight="1" ht="14.25">
      <c r="A166" s="523">
        <f>IFERROR(IF(B166="","",A165+1),"Prior Routing")</f>
      </c>
      <c r="B166" s="409"/>
      <c r="C166" s="409"/>
      <c r="D166" s="432"/>
      <c r="E166" s="524"/>
      <c r="F166" s="524"/>
      <c r="G166" s="525"/>
      <c r="H166" s="526"/>
      <c r="I166" s="527"/>
      <c r="J166" s="524">
        <f>IF(A166="","",SUMIFS('Tooling Cost Detail'!F:F,'Tooling Cost Detail'!#REF!,'Manufacturing ELEC '!A166))</f>
      </c>
      <c r="K166" s="524">
        <f>IF(B166="","",IFERROR(ROUND(IFERROR(((E166*D166)+F166)*((#REF!)/3600),0),4),0))</f>
      </c>
      <c r="L166" s="2"/>
      <c r="M166" s="2"/>
      <c r="N166" s="2"/>
      <c r="O166" s="2"/>
      <c r="P166" s="2"/>
      <c r="Q166" s="2"/>
      <c r="R166" s="2"/>
      <c r="S166" s="2"/>
      <c r="T166" s="2"/>
      <c r="U166" s="2"/>
      <c r="V166" s="2"/>
      <c r="W166" s="2"/>
      <c r="X166" s="2"/>
      <c r="Y166" s="2"/>
      <c r="Z166" s="2"/>
    </row>
    <row x14ac:dyDescent="0.25" r="167" customHeight="1" ht="14.25">
      <c r="A167" s="523">
        <f>IFERROR(IF(B167="","",A166+1),"Prior Routing")</f>
      </c>
      <c r="B167" s="409"/>
      <c r="C167" s="409"/>
      <c r="D167" s="432"/>
      <c r="E167" s="524"/>
      <c r="F167" s="524"/>
      <c r="G167" s="525"/>
      <c r="H167" s="526"/>
      <c r="I167" s="527"/>
      <c r="J167" s="524">
        <f>IF(A167="","",SUMIFS('Tooling Cost Detail'!F:F,'Tooling Cost Detail'!#REF!,'Manufacturing ELEC '!A167))</f>
      </c>
      <c r="K167" s="524">
        <f>IF(B167="","",IFERROR(ROUND(IFERROR(((E167*D167)+F167)*((#REF!)/3600),0),4),0))</f>
      </c>
      <c r="L167" s="2"/>
      <c r="M167" s="2"/>
      <c r="N167" s="2"/>
      <c r="O167" s="2"/>
      <c r="P167" s="2"/>
      <c r="Q167" s="2"/>
      <c r="R167" s="2"/>
      <c r="S167" s="2"/>
      <c r="T167" s="2"/>
      <c r="U167" s="2"/>
      <c r="V167" s="2"/>
      <c r="W167" s="2"/>
      <c r="X167" s="2"/>
      <c r="Y167" s="2"/>
      <c r="Z167" s="2"/>
    </row>
    <row x14ac:dyDescent="0.25" r="168" customHeight="1" ht="14.25">
      <c r="A168" s="523">
        <f>IFERROR(IF(B168="","",A167+1),"Prior Routing")</f>
      </c>
      <c r="B168" s="409"/>
      <c r="C168" s="409"/>
      <c r="D168" s="432"/>
      <c r="E168" s="524"/>
      <c r="F168" s="524"/>
      <c r="G168" s="525"/>
      <c r="H168" s="526"/>
      <c r="I168" s="527"/>
      <c r="J168" s="524">
        <f>IF(A168="","",SUMIFS('Tooling Cost Detail'!F:F,'Tooling Cost Detail'!#REF!,'Manufacturing ELEC '!A168))</f>
      </c>
      <c r="K168" s="524">
        <f>IF(B168="","",IFERROR(ROUND(IFERROR(((E168*D168)+F168)*((#REF!)/3600),0),4),0))</f>
      </c>
      <c r="L168" s="2"/>
      <c r="M168" s="2"/>
      <c r="N168" s="2"/>
      <c r="O168" s="2"/>
      <c r="P168" s="2"/>
      <c r="Q168" s="2"/>
      <c r="R168" s="2"/>
      <c r="S168" s="2"/>
      <c r="T168" s="2"/>
      <c r="U168" s="2"/>
      <c r="V168" s="2"/>
      <c r="W168" s="2"/>
      <c r="X168" s="2"/>
      <c r="Y168" s="2"/>
      <c r="Z168" s="2"/>
    </row>
    <row x14ac:dyDescent="0.25" r="169" customHeight="1" ht="14.25">
      <c r="A169" s="523">
        <f>IFERROR(IF(B169="","",A168+1),"Prior Routing")</f>
      </c>
      <c r="B169" s="409"/>
      <c r="C169" s="409"/>
      <c r="D169" s="432"/>
      <c r="E169" s="524"/>
      <c r="F169" s="524"/>
      <c r="G169" s="525"/>
      <c r="H169" s="526"/>
      <c r="I169" s="527"/>
      <c r="J169" s="524">
        <f>IF(A169="","",SUMIFS('Tooling Cost Detail'!F:F,'Tooling Cost Detail'!#REF!,'Manufacturing ELEC '!A169))</f>
      </c>
      <c r="K169" s="524">
        <f>IF(B169="","",IFERROR(ROUND(IFERROR(((E169*D169)+F169)*((#REF!)/3600),0),4),0))</f>
      </c>
      <c r="L169" s="2"/>
      <c r="M169" s="2"/>
      <c r="N169" s="2"/>
      <c r="O169" s="2"/>
      <c r="P169" s="2"/>
      <c r="Q169" s="2"/>
      <c r="R169" s="2"/>
      <c r="S169" s="2"/>
      <c r="T169" s="2"/>
      <c r="U169" s="2"/>
      <c r="V169" s="2"/>
      <c r="W169" s="2"/>
      <c r="X169" s="2"/>
      <c r="Y169" s="2"/>
      <c r="Z169" s="2"/>
    </row>
    <row x14ac:dyDescent="0.25" r="170" customHeight="1" ht="14.25">
      <c r="A170" s="523">
        <f>IFERROR(IF(B170="","",A169+1),"Prior Routing")</f>
      </c>
      <c r="B170" s="409"/>
      <c r="C170" s="409"/>
      <c r="D170" s="432"/>
      <c r="E170" s="524"/>
      <c r="F170" s="524"/>
      <c r="G170" s="525"/>
      <c r="H170" s="526"/>
      <c r="I170" s="527"/>
      <c r="J170" s="524">
        <f>IF(A170="","",SUMIFS('Tooling Cost Detail'!F:F,'Tooling Cost Detail'!#REF!,'Manufacturing ELEC '!A170))</f>
      </c>
      <c r="K170" s="524">
        <f>IF(B170="","",IFERROR(ROUND(IFERROR(((E170*D170)+F170)*((#REF!)/3600),0),4),0))</f>
      </c>
      <c r="L170" s="2"/>
      <c r="M170" s="2"/>
      <c r="N170" s="2"/>
      <c r="O170" s="2"/>
      <c r="P170" s="2"/>
      <c r="Q170" s="2"/>
      <c r="R170" s="2"/>
      <c r="S170" s="2"/>
      <c r="T170" s="2"/>
      <c r="U170" s="2"/>
      <c r="V170" s="2"/>
      <c r="W170" s="2"/>
      <c r="X170" s="2"/>
      <c r="Y170" s="2"/>
      <c r="Z170" s="2"/>
    </row>
    <row x14ac:dyDescent="0.25" r="171" customHeight="1" ht="14.25">
      <c r="A171" s="523">
        <f>IFERROR(IF(B171="","",A170+1),"Prior Routing")</f>
      </c>
      <c r="B171" s="409"/>
      <c r="C171" s="409"/>
      <c r="D171" s="432"/>
      <c r="E171" s="524"/>
      <c r="F171" s="524"/>
      <c r="G171" s="525"/>
      <c r="H171" s="526"/>
      <c r="I171" s="527"/>
      <c r="J171" s="524">
        <f>IF(A171="","",SUMIFS('Tooling Cost Detail'!F:F,'Tooling Cost Detail'!#REF!,'Manufacturing ELEC '!A171))</f>
      </c>
      <c r="K171" s="524">
        <f>IF(B171="","",IFERROR(ROUND(IFERROR(((E171*D171)+F171)*((#REF!)/3600),0),4),0))</f>
      </c>
      <c r="L171" s="2"/>
      <c r="M171" s="2"/>
      <c r="N171" s="2"/>
      <c r="O171" s="2"/>
      <c r="P171" s="2"/>
      <c r="Q171" s="2"/>
      <c r="R171" s="2"/>
      <c r="S171" s="2"/>
      <c r="T171" s="2"/>
      <c r="U171" s="2"/>
      <c r="V171" s="2"/>
      <c r="W171" s="2"/>
      <c r="X171" s="2"/>
      <c r="Y171" s="2"/>
      <c r="Z171" s="2"/>
    </row>
    <row x14ac:dyDescent="0.25" r="172" customHeight="1" ht="14.25">
      <c r="A172" s="523">
        <f>IFERROR(IF(B172="","",A171+1),"Prior Routing")</f>
      </c>
      <c r="B172" s="409"/>
      <c r="C172" s="409"/>
      <c r="D172" s="432"/>
      <c r="E172" s="524"/>
      <c r="F172" s="524"/>
      <c r="G172" s="525"/>
      <c r="H172" s="526"/>
      <c r="I172" s="527"/>
      <c r="J172" s="524">
        <f>IF(A172="","",SUMIFS('Tooling Cost Detail'!F:F,'Tooling Cost Detail'!#REF!,'Manufacturing ELEC '!A172))</f>
      </c>
      <c r="K172" s="524">
        <f>IF(B172="","",IFERROR(ROUND(IFERROR(((E172*D172)+F172)*((#REF!)/3600),0),4),0))</f>
      </c>
      <c r="L172" s="2"/>
      <c r="M172" s="2"/>
      <c r="N172" s="2"/>
      <c r="O172" s="2"/>
      <c r="P172" s="2"/>
      <c r="Q172" s="2"/>
      <c r="R172" s="2"/>
      <c r="S172" s="2"/>
      <c r="T172" s="2"/>
      <c r="U172" s="2"/>
      <c r="V172" s="2"/>
      <c r="W172" s="2"/>
      <c r="X172" s="2"/>
      <c r="Y172" s="2"/>
      <c r="Z172" s="2"/>
    </row>
    <row x14ac:dyDescent="0.25" r="173" customHeight="1" ht="14.25">
      <c r="A173" s="523">
        <f>IFERROR(IF(B173="","",A172+1),"Prior Routing")</f>
      </c>
      <c r="B173" s="409"/>
      <c r="C173" s="409"/>
      <c r="D173" s="432"/>
      <c r="E173" s="524"/>
      <c r="F173" s="524"/>
      <c r="G173" s="525"/>
      <c r="H173" s="526"/>
      <c r="I173" s="527"/>
      <c r="J173" s="524">
        <f>IF(A173="","",SUMIFS('Tooling Cost Detail'!F:F,'Tooling Cost Detail'!#REF!,'Manufacturing ELEC '!A173))</f>
      </c>
      <c r="K173" s="524">
        <f>IF(B173="","",IFERROR(ROUND(IFERROR(((E173*D173)+F173)*((#REF!)/3600),0),4),0))</f>
      </c>
      <c r="L173" s="2"/>
      <c r="M173" s="2"/>
      <c r="N173" s="2"/>
      <c r="O173" s="2"/>
      <c r="P173" s="2"/>
      <c r="Q173" s="2"/>
      <c r="R173" s="2"/>
      <c r="S173" s="2"/>
      <c r="T173" s="2"/>
      <c r="U173" s="2"/>
      <c r="V173" s="2"/>
      <c r="W173" s="2"/>
      <c r="X173" s="2"/>
      <c r="Y173" s="2"/>
      <c r="Z173" s="2"/>
    </row>
    <row x14ac:dyDescent="0.25" r="174" customHeight="1" ht="14.25">
      <c r="A174" s="523">
        <f>IFERROR(IF(B174="","",A173+1),"Prior Routing")</f>
      </c>
      <c r="B174" s="409"/>
      <c r="C174" s="409"/>
      <c r="D174" s="432"/>
      <c r="E174" s="524"/>
      <c r="F174" s="524"/>
      <c r="G174" s="525"/>
      <c r="H174" s="526"/>
      <c r="I174" s="527"/>
      <c r="J174" s="524">
        <f>IF(A174="","",SUMIFS('Tooling Cost Detail'!F:F,'Tooling Cost Detail'!#REF!,'Manufacturing ELEC '!A174))</f>
      </c>
      <c r="K174" s="524">
        <f>IF(B174="","",IFERROR(ROUND(IFERROR(((E174*D174)+F174)*((#REF!)/3600),0),4),0))</f>
      </c>
      <c r="L174" s="2"/>
      <c r="M174" s="2"/>
      <c r="N174" s="2"/>
      <c r="O174" s="2"/>
      <c r="P174" s="2"/>
      <c r="Q174" s="2"/>
      <c r="R174" s="2"/>
      <c r="S174" s="2"/>
      <c r="T174" s="2"/>
      <c r="U174" s="2"/>
      <c r="V174" s="2"/>
      <c r="W174" s="2"/>
      <c r="X174" s="2"/>
      <c r="Y174" s="2"/>
      <c r="Z174" s="2"/>
    </row>
    <row x14ac:dyDescent="0.25" r="175" customHeight="1" ht="14.25">
      <c r="A175" s="523">
        <f>IFERROR(IF(B175="","",A174+1),"Prior Routing")</f>
      </c>
      <c r="B175" s="409"/>
      <c r="C175" s="409"/>
      <c r="D175" s="432"/>
      <c r="E175" s="524"/>
      <c r="F175" s="524"/>
      <c r="G175" s="525"/>
      <c r="H175" s="526"/>
      <c r="I175" s="527"/>
      <c r="J175" s="524">
        <f>IF(A175="","",SUMIFS('Tooling Cost Detail'!F:F,'Tooling Cost Detail'!#REF!,'Manufacturing ELEC '!A175))</f>
      </c>
      <c r="K175" s="524">
        <f>IF(B175="","",IFERROR(ROUND(IFERROR(((E175*D175)+F175)*((#REF!)/3600),0),4),0))</f>
      </c>
      <c r="L175" s="2"/>
      <c r="M175" s="2"/>
      <c r="N175" s="2"/>
      <c r="O175" s="2"/>
      <c r="P175" s="2"/>
      <c r="Q175" s="2"/>
      <c r="R175" s="2"/>
      <c r="S175" s="2"/>
      <c r="T175" s="2"/>
      <c r="U175" s="2"/>
      <c r="V175" s="2"/>
      <c r="W175" s="2"/>
      <c r="X175" s="2"/>
      <c r="Y175" s="2"/>
      <c r="Z175" s="2"/>
    </row>
    <row x14ac:dyDescent="0.25" r="176" customHeight="1" ht="14.25">
      <c r="A176" s="523">
        <f>IFERROR(IF(B176="","",A175+1),"Prior Routing")</f>
      </c>
      <c r="B176" s="409"/>
      <c r="C176" s="409"/>
      <c r="D176" s="432"/>
      <c r="E176" s="524"/>
      <c r="F176" s="524"/>
      <c r="G176" s="525"/>
      <c r="H176" s="526"/>
      <c r="I176" s="527"/>
      <c r="J176" s="524">
        <f>IF(A176="","",SUMIFS('Tooling Cost Detail'!F:F,'Tooling Cost Detail'!#REF!,'Manufacturing ELEC '!A176))</f>
      </c>
      <c r="K176" s="524">
        <f>IF(B176="","",IFERROR(ROUND(IFERROR(((E176*D176)+F176)*((#REF!)/3600),0),4),0))</f>
      </c>
      <c r="L176" s="2"/>
      <c r="M176" s="2"/>
      <c r="N176" s="2"/>
      <c r="O176" s="2"/>
      <c r="P176" s="2"/>
      <c r="Q176" s="2"/>
      <c r="R176" s="2"/>
      <c r="S176" s="2"/>
      <c r="T176" s="2"/>
      <c r="U176" s="2"/>
      <c r="V176" s="2"/>
      <c r="W176" s="2"/>
      <c r="X176" s="2"/>
      <c r="Y176" s="2"/>
      <c r="Z176" s="2"/>
    </row>
    <row x14ac:dyDescent="0.25" r="177" customHeight="1" ht="14.25">
      <c r="A177" s="523">
        <f>IFERROR(IF(B177="","",A176+1),"Prior Routing")</f>
      </c>
      <c r="B177" s="409"/>
      <c r="C177" s="409"/>
      <c r="D177" s="432"/>
      <c r="E177" s="524"/>
      <c r="F177" s="524"/>
      <c r="G177" s="525"/>
      <c r="H177" s="526"/>
      <c r="I177" s="527"/>
      <c r="J177" s="524">
        <f>IF(A177="","",SUMIFS('Tooling Cost Detail'!F:F,'Tooling Cost Detail'!#REF!,'Manufacturing ELEC '!A177))</f>
      </c>
      <c r="K177" s="524">
        <f>IF(B177="","",IFERROR(ROUND(IFERROR(((E177*D177)+F177)*((#REF!)/3600),0),4),0))</f>
      </c>
      <c r="L177" s="2"/>
      <c r="M177" s="2"/>
      <c r="N177" s="2"/>
      <c r="O177" s="2"/>
      <c r="P177" s="2"/>
      <c r="Q177" s="2"/>
      <c r="R177" s="2"/>
      <c r="S177" s="2"/>
      <c r="T177" s="2"/>
      <c r="U177" s="2"/>
      <c r="V177" s="2"/>
      <c r="W177" s="2"/>
      <c r="X177" s="2"/>
      <c r="Y177" s="2"/>
      <c r="Z177" s="2"/>
    </row>
    <row x14ac:dyDescent="0.25" r="178" customHeight="1" ht="14.25">
      <c r="A178" s="523">
        <f>IFERROR(IF(B178="","",A177+1),"Prior Routing")</f>
      </c>
      <c r="B178" s="409"/>
      <c r="C178" s="409"/>
      <c r="D178" s="432"/>
      <c r="E178" s="524"/>
      <c r="F178" s="524"/>
      <c r="G178" s="525"/>
      <c r="H178" s="526"/>
      <c r="I178" s="527"/>
      <c r="J178" s="524">
        <f>IF(A178="","",SUMIFS('Tooling Cost Detail'!F:F,'Tooling Cost Detail'!#REF!,'Manufacturing ELEC '!A178))</f>
      </c>
      <c r="K178" s="524">
        <f>IF(B178="","",IFERROR(ROUND(IFERROR(((E178*D178)+F178)*((#REF!)/3600),0),4),0))</f>
      </c>
      <c r="L178" s="2"/>
      <c r="M178" s="2"/>
      <c r="N178" s="2"/>
      <c r="O178" s="2"/>
      <c r="P178" s="2"/>
      <c r="Q178" s="2"/>
      <c r="R178" s="2"/>
      <c r="S178" s="2"/>
      <c r="T178" s="2"/>
      <c r="U178" s="2"/>
      <c r="V178" s="2"/>
      <c r="W178" s="2"/>
      <c r="X178" s="2"/>
      <c r="Y178" s="2"/>
      <c r="Z178" s="2"/>
    </row>
    <row x14ac:dyDescent="0.25" r="179" customHeight="1" ht="14.25">
      <c r="A179" s="523">
        <f>IFERROR(IF(B179="","",A178+1),"Prior Routing")</f>
      </c>
      <c r="B179" s="409"/>
      <c r="C179" s="409"/>
      <c r="D179" s="432"/>
      <c r="E179" s="524"/>
      <c r="F179" s="524"/>
      <c r="G179" s="525"/>
      <c r="H179" s="526"/>
      <c r="I179" s="527"/>
      <c r="J179" s="524">
        <f>IF(A179="","",SUMIFS('Tooling Cost Detail'!F:F,'Tooling Cost Detail'!#REF!,'Manufacturing ELEC '!A179))</f>
      </c>
      <c r="K179" s="524">
        <f>IF(B179="","",IFERROR(ROUND(IFERROR(((E179*D179)+F179)*((#REF!)/3600),0),4),0))</f>
      </c>
      <c r="L179" s="2"/>
      <c r="M179" s="2"/>
      <c r="N179" s="2"/>
      <c r="O179" s="2"/>
      <c r="P179" s="2"/>
      <c r="Q179" s="2"/>
      <c r="R179" s="2"/>
      <c r="S179" s="2"/>
      <c r="T179" s="2"/>
      <c r="U179" s="2"/>
      <c r="V179" s="2"/>
      <c r="W179" s="2"/>
      <c r="X179" s="2"/>
      <c r="Y179" s="2"/>
      <c r="Z179" s="2"/>
    </row>
    <row x14ac:dyDescent="0.25" r="180" customHeight="1" ht="14.25">
      <c r="A180" s="523">
        <f>IFERROR(IF(B180="","",A179+1),"Prior Routing")</f>
      </c>
      <c r="B180" s="409"/>
      <c r="C180" s="409"/>
      <c r="D180" s="432"/>
      <c r="E180" s="524"/>
      <c r="F180" s="524"/>
      <c r="G180" s="525"/>
      <c r="H180" s="526"/>
      <c r="I180" s="527"/>
      <c r="J180" s="524">
        <f>IF(A180="","",SUMIFS('Tooling Cost Detail'!F:F,'Tooling Cost Detail'!#REF!,'Manufacturing ELEC '!A180))</f>
      </c>
      <c r="K180" s="524">
        <f>IF(B180="","",IFERROR(ROUND(IFERROR(((E180*D180)+F180)*((#REF!)/3600),0),4),0))</f>
      </c>
      <c r="L180" s="2"/>
      <c r="M180" s="2"/>
      <c r="N180" s="2"/>
      <c r="O180" s="2"/>
      <c r="P180" s="2"/>
      <c r="Q180" s="2"/>
      <c r="R180" s="2"/>
      <c r="S180" s="2"/>
      <c r="T180" s="2"/>
      <c r="U180" s="2"/>
      <c r="V180" s="2"/>
      <c r="W180" s="2"/>
      <c r="X180" s="2"/>
      <c r="Y180" s="2"/>
      <c r="Z180" s="2"/>
    </row>
    <row x14ac:dyDescent="0.25" r="181" customHeight="1" ht="14.25">
      <c r="A181" s="523">
        <f>IFERROR(IF(B181="","",A180+1),"Prior Routing")</f>
      </c>
      <c r="B181" s="409"/>
      <c r="C181" s="409"/>
      <c r="D181" s="432"/>
      <c r="E181" s="524"/>
      <c r="F181" s="524"/>
      <c r="G181" s="525"/>
      <c r="H181" s="526"/>
      <c r="I181" s="527"/>
      <c r="J181" s="524">
        <f>IF(A181="","",SUMIFS('Tooling Cost Detail'!F:F,'Tooling Cost Detail'!#REF!,'Manufacturing ELEC '!A181))</f>
      </c>
      <c r="K181" s="524">
        <f>IF(B181="","",IFERROR(ROUND(IFERROR(((E181*D181)+F181)*((#REF!)/3600),0),4),0))</f>
      </c>
      <c r="L181" s="2"/>
      <c r="M181" s="2"/>
      <c r="N181" s="2"/>
      <c r="O181" s="2"/>
      <c r="P181" s="2"/>
      <c r="Q181" s="2"/>
      <c r="R181" s="2"/>
      <c r="S181" s="2"/>
      <c r="T181" s="2"/>
      <c r="U181" s="2"/>
      <c r="V181" s="2"/>
      <c r="W181" s="2"/>
      <c r="X181" s="2"/>
      <c r="Y181" s="2"/>
      <c r="Z181" s="2"/>
    </row>
    <row x14ac:dyDescent="0.25" r="182" customHeight="1" ht="14.25">
      <c r="A182" s="523">
        <f>IFERROR(IF(B182="","",A181+1),"Prior Routing")</f>
      </c>
      <c r="B182" s="409"/>
      <c r="C182" s="409"/>
      <c r="D182" s="432"/>
      <c r="E182" s="524"/>
      <c r="F182" s="524"/>
      <c r="G182" s="525"/>
      <c r="H182" s="526"/>
      <c r="I182" s="527"/>
      <c r="J182" s="524">
        <f>IF(A182="","",SUMIFS('Tooling Cost Detail'!F:F,'Tooling Cost Detail'!#REF!,'Manufacturing ELEC '!A182))</f>
      </c>
      <c r="K182" s="524">
        <f>IF(B182="","",IFERROR(ROUND(IFERROR(((E182*D182)+F182)*((#REF!)/3600),0),4),0))</f>
      </c>
      <c r="L182" s="2"/>
      <c r="M182" s="2"/>
      <c r="N182" s="2"/>
      <c r="O182" s="2"/>
      <c r="P182" s="2"/>
      <c r="Q182" s="2"/>
      <c r="R182" s="2"/>
      <c r="S182" s="2"/>
      <c r="T182" s="2"/>
      <c r="U182" s="2"/>
      <c r="V182" s="2"/>
      <c r="W182" s="2"/>
      <c r="X182" s="2"/>
      <c r="Y182" s="2"/>
      <c r="Z182" s="2"/>
    </row>
    <row x14ac:dyDescent="0.25" r="183" customHeight="1" ht="14.25">
      <c r="A183" s="523">
        <f>IFERROR(IF(B183="","",A182+1),"Prior Routing")</f>
      </c>
      <c r="B183" s="409"/>
      <c r="C183" s="409"/>
      <c r="D183" s="432"/>
      <c r="E183" s="524"/>
      <c r="F183" s="524"/>
      <c r="G183" s="525"/>
      <c r="H183" s="526"/>
      <c r="I183" s="527"/>
      <c r="J183" s="524">
        <f>IF(A183="","",SUMIFS('Tooling Cost Detail'!F:F,'Tooling Cost Detail'!#REF!,'Manufacturing ELEC '!A183))</f>
      </c>
      <c r="K183" s="524">
        <f>IF(B183="","",IFERROR(ROUND(IFERROR(((E183*D183)+F183)*((#REF!)/3600),0),4),0))</f>
      </c>
      <c r="L183" s="2"/>
      <c r="M183" s="2"/>
      <c r="N183" s="2"/>
      <c r="O183" s="2"/>
      <c r="P183" s="2"/>
      <c r="Q183" s="2"/>
      <c r="R183" s="2"/>
      <c r="S183" s="2"/>
      <c r="T183" s="2"/>
      <c r="U183" s="2"/>
      <c r="V183" s="2"/>
      <c r="W183" s="2"/>
      <c r="X183" s="2"/>
      <c r="Y183" s="2"/>
      <c r="Z183" s="2"/>
    </row>
    <row x14ac:dyDescent="0.25" r="184" customHeight="1" ht="14.25">
      <c r="A184" s="523">
        <f>IFERROR(IF(B184="","",A183+1),"Prior Routing")</f>
      </c>
      <c r="B184" s="409"/>
      <c r="C184" s="409"/>
      <c r="D184" s="432"/>
      <c r="E184" s="524"/>
      <c r="F184" s="524"/>
      <c r="G184" s="525"/>
      <c r="H184" s="526"/>
      <c r="I184" s="527"/>
      <c r="J184" s="524">
        <f>IF(A184="","",SUMIFS('Tooling Cost Detail'!F:F,'Tooling Cost Detail'!#REF!,'Manufacturing ELEC '!A184))</f>
      </c>
      <c r="K184" s="524">
        <f>IF(B184="","",IFERROR(ROUND(IFERROR(((E184*D184)+F184)*((#REF!)/3600),0),4),0))</f>
      </c>
      <c r="L184" s="2"/>
      <c r="M184" s="2"/>
      <c r="N184" s="2"/>
      <c r="O184" s="2"/>
      <c r="P184" s="2"/>
      <c r="Q184" s="2"/>
      <c r="R184" s="2"/>
      <c r="S184" s="2"/>
      <c r="T184" s="2"/>
      <c r="U184" s="2"/>
      <c r="V184" s="2"/>
      <c r="W184" s="2"/>
      <c r="X184" s="2"/>
      <c r="Y184" s="2"/>
      <c r="Z184" s="2"/>
    </row>
    <row x14ac:dyDescent="0.25" r="185" customHeight="1" ht="14.25">
      <c r="A185" s="523">
        <f>IFERROR(IF(B185="","",A184+1),"Prior Routing")</f>
      </c>
      <c r="B185" s="409"/>
      <c r="C185" s="409"/>
      <c r="D185" s="432"/>
      <c r="E185" s="524"/>
      <c r="F185" s="524"/>
      <c r="G185" s="525"/>
      <c r="H185" s="526"/>
      <c r="I185" s="527"/>
      <c r="J185" s="524">
        <f>IF(A185="","",SUMIFS('Tooling Cost Detail'!F:F,'Tooling Cost Detail'!#REF!,'Manufacturing ELEC '!A185))</f>
      </c>
      <c r="K185" s="524">
        <f>IF(B185="","",IFERROR(ROUND(IFERROR(((E185*D185)+F185)*((#REF!)/3600),0),4),0))</f>
      </c>
      <c r="L185" s="2"/>
      <c r="M185" s="2"/>
      <c r="N185" s="2"/>
      <c r="O185" s="2"/>
      <c r="P185" s="2"/>
      <c r="Q185" s="2"/>
      <c r="R185" s="2"/>
      <c r="S185" s="2"/>
      <c r="T185" s="2"/>
      <c r="U185" s="2"/>
      <c r="V185" s="2"/>
      <c r="W185" s="2"/>
      <c r="X185" s="2"/>
      <c r="Y185" s="2"/>
      <c r="Z185" s="2"/>
    </row>
    <row x14ac:dyDescent="0.25" r="186" customHeight="1" ht="14.25">
      <c r="A186" s="523">
        <f>IFERROR(IF(B186="","",A185+1),"Prior Routing")</f>
      </c>
      <c r="B186" s="409"/>
      <c r="C186" s="409"/>
      <c r="D186" s="432"/>
      <c r="E186" s="524"/>
      <c r="F186" s="524"/>
      <c r="G186" s="525"/>
      <c r="H186" s="526"/>
      <c r="I186" s="527"/>
      <c r="J186" s="524">
        <f>IF(A186="","",SUMIFS('Tooling Cost Detail'!F:F,'Tooling Cost Detail'!#REF!,'Manufacturing ELEC '!A186))</f>
      </c>
      <c r="K186" s="524">
        <f>IF(B186="","",IFERROR(ROUND(IFERROR(((E186*D186)+F186)*((#REF!)/3600),0),4),0))</f>
      </c>
      <c r="L186" s="2"/>
      <c r="M186" s="2"/>
      <c r="N186" s="2"/>
      <c r="O186" s="2"/>
      <c r="P186" s="2"/>
      <c r="Q186" s="2"/>
      <c r="R186" s="2"/>
      <c r="S186" s="2"/>
      <c r="T186" s="2"/>
      <c r="U186" s="2"/>
      <c r="V186" s="2"/>
      <c r="W186" s="2"/>
      <c r="X186" s="2"/>
      <c r="Y186" s="2"/>
      <c r="Z186" s="2"/>
    </row>
    <row x14ac:dyDescent="0.25" r="187" customHeight="1" ht="14.25">
      <c r="A187" s="523">
        <f>IFERROR(IF(B187="","",A186+1),"Prior Routing")</f>
      </c>
      <c r="B187" s="409"/>
      <c r="C187" s="409"/>
      <c r="D187" s="432"/>
      <c r="E187" s="524"/>
      <c r="F187" s="524"/>
      <c r="G187" s="525"/>
      <c r="H187" s="526"/>
      <c r="I187" s="527"/>
      <c r="J187" s="524">
        <f>IF(A187="","",SUMIFS('Tooling Cost Detail'!F:F,'Tooling Cost Detail'!#REF!,'Manufacturing ELEC '!A187))</f>
      </c>
      <c r="K187" s="524">
        <f>IF(B187="","",IFERROR(ROUND(IFERROR(((E187*D187)+F187)*((#REF!)/3600),0),4),0))</f>
      </c>
      <c r="L187" s="2"/>
      <c r="M187" s="2"/>
      <c r="N187" s="2"/>
      <c r="O187" s="2"/>
      <c r="P187" s="2"/>
      <c r="Q187" s="2"/>
      <c r="R187" s="2"/>
      <c r="S187" s="2"/>
      <c r="T187" s="2"/>
      <c r="U187" s="2"/>
      <c r="V187" s="2"/>
      <c r="W187" s="2"/>
      <c r="X187" s="2"/>
      <c r="Y187" s="2"/>
      <c r="Z187" s="2"/>
    </row>
    <row x14ac:dyDescent="0.25" r="188" customHeight="1" ht="14.25">
      <c r="A188" s="523">
        <f>IFERROR(IF(B188="","",A187+1),"Prior Routing")</f>
      </c>
      <c r="B188" s="409"/>
      <c r="C188" s="409"/>
      <c r="D188" s="432"/>
      <c r="E188" s="524"/>
      <c r="F188" s="524"/>
      <c r="G188" s="525"/>
      <c r="H188" s="526"/>
      <c r="I188" s="527"/>
      <c r="J188" s="524">
        <f>IF(A188="","",SUMIFS('Tooling Cost Detail'!F:F,'Tooling Cost Detail'!#REF!,'Manufacturing ELEC '!A188))</f>
      </c>
      <c r="K188" s="524">
        <f>IF(B188="","",IFERROR(ROUND(IFERROR(((E188*D188)+F188)*((#REF!)/3600),0),4),0))</f>
      </c>
      <c r="L188" s="2"/>
      <c r="M188" s="2"/>
      <c r="N188" s="2"/>
      <c r="O188" s="2"/>
      <c r="P188" s="2"/>
      <c r="Q188" s="2"/>
      <c r="R188" s="2"/>
      <c r="S188" s="2"/>
      <c r="T188" s="2"/>
      <c r="U188" s="2"/>
      <c r="V188" s="2"/>
      <c r="W188" s="2"/>
      <c r="X188" s="2"/>
      <c r="Y188" s="2"/>
      <c r="Z188" s="2"/>
    </row>
    <row x14ac:dyDescent="0.25" r="189" customHeight="1" ht="14.25">
      <c r="A189" s="523">
        <f>IFERROR(IF(B189="","",A188+1),"Prior Routing")</f>
      </c>
      <c r="B189" s="409"/>
      <c r="C189" s="409"/>
      <c r="D189" s="432"/>
      <c r="E189" s="524"/>
      <c r="F189" s="524"/>
      <c r="G189" s="525"/>
      <c r="H189" s="526"/>
      <c r="I189" s="527"/>
      <c r="J189" s="524">
        <f>IF(A189="","",SUMIFS('Tooling Cost Detail'!F:F,'Tooling Cost Detail'!#REF!,'Manufacturing ELEC '!A189))</f>
      </c>
      <c r="K189" s="524">
        <f>IF(B189="","",IFERROR(ROUND(IFERROR(((E189*D189)+F189)*((#REF!)/3600),0),4),0))</f>
      </c>
      <c r="L189" s="2"/>
      <c r="M189" s="2"/>
      <c r="N189" s="2"/>
      <c r="O189" s="2"/>
      <c r="P189" s="2"/>
      <c r="Q189" s="2"/>
      <c r="R189" s="2"/>
      <c r="S189" s="2"/>
      <c r="T189" s="2"/>
      <c r="U189" s="2"/>
      <c r="V189" s="2"/>
      <c r="W189" s="2"/>
      <c r="X189" s="2"/>
      <c r="Y189" s="2"/>
      <c r="Z189" s="2"/>
    </row>
    <row x14ac:dyDescent="0.25" r="190" customHeight="1" ht="14.25">
      <c r="A190" s="523">
        <f>IFERROR(IF(B190="","",A189+1),"Prior Routing")</f>
      </c>
      <c r="B190" s="409"/>
      <c r="C190" s="409"/>
      <c r="D190" s="432"/>
      <c r="E190" s="524"/>
      <c r="F190" s="524"/>
      <c r="G190" s="525"/>
      <c r="H190" s="526"/>
      <c r="I190" s="527"/>
      <c r="J190" s="524">
        <f>IF(A190="","",SUMIFS('Tooling Cost Detail'!F:F,'Tooling Cost Detail'!#REF!,'Manufacturing ELEC '!A190))</f>
      </c>
      <c r="K190" s="524">
        <f>IF(B190="","",IFERROR(ROUND(IFERROR(((E190*D190)+F190)*((#REF!)/3600),0),4),0))</f>
      </c>
      <c r="L190" s="2"/>
      <c r="M190" s="2"/>
      <c r="N190" s="2"/>
      <c r="O190" s="2"/>
      <c r="P190" s="2"/>
      <c r="Q190" s="2"/>
      <c r="R190" s="2"/>
      <c r="S190" s="2"/>
      <c r="T190" s="2"/>
      <c r="U190" s="2"/>
      <c r="V190" s="2"/>
      <c r="W190" s="2"/>
      <c r="X190" s="2"/>
      <c r="Y190" s="2"/>
      <c r="Z190" s="2"/>
    </row>
    <row x14ac:dyDescent="0.25" r="191" customHeight="1" ht="14.25">
      <c r="A191" s="523">
        <f>IFERROR(IF(B191="","",A190+1),"Prior Routing")</f>
      </c>
      <c r="B191" s="409"/>
      <c r="C191" s="409"/>
      <c r="D191" s="432"/>
      <c r="E191" s="524"/>
      <c r="F191" s="524"/>
      <c r="G191" s="525"/>
      <c r="H191" s="526"/>
      <c r="I191" s="527"/>
      <c r="J191" s="524">
        <f>IF(A191="","",SUMIFS('Tooling Cost Detail'!F:F,'Tooling Cost Detail'!#REF!,'Manufacturing ELEC '!A191))</f>
      </c>
      <c r="K191" s="524">
        <f>IF(B191="","",IFERROR(ROUND(IFERROR(((E191*D191)+F191)*((#REF!)/3600),0),4),0))</f>
      </c>
      <c r="L191" s="2"/>
      <c r="M191" s="2"/>
      <c r="N191" s="2"/>
      <c r="O191" s="2"/>
      <c r="P191" s="2"/>
      <c r="Q191" s="2"/>
      <c r="R191" s="2"/>
      <c r="S191" s="2"/>
      <c r="T191" s="2"/>
      <c r="U191" s="2"/>
      <c r="V191" s="2"/>
      <c r="W191" s="2"/>
      <c r="X191" s="2"/>
      <c r="Y191" s="2"/>
      <c r="Z191" s="2"/>
    </row>
    <row x14ac:dyDescent="0.25" r="192" customHeight="1" ht="14.25">
      <c r="A192" s="523">
        <f>IFERROR(IF(B192="","",A191+1),"Prior Routing")</f>
      </c>
      <c r="B192" s="409"/>
      <c r="C192" s="409"/>
      <c r="D192" s="432"/>
      <c r="E192" s="524"/>
      <c r="F192" s="524"/>
      <c r="G192" s="525"/>
      <c r="H192" s="526"/>
      <c r="I192" s="527"/>
      <c r="J192" s="524">
        <f>IF(A192="","",SUMIFS('Tooling Cost Detail'!F:F,'Tooling Cost Detail'!#REF!,'Manufacturing ELEC '!A192))</f>
      </c>
      <c r="K192" s="524">
        <f>IF(B192="","",IFERROR(ROUND(IFERROR(((E192*D192)+F192)*((#REF!)/3600),0),4),0))</f>
      </c>
      <c r="L192" s="2"/>
      <c r="M192" s="2"/>
      <c r="N192" s="2"/>
      <c r="O192" s="2"/>
      <c r="P192" s="2"/>
      <c r="Q192" s="2"/>
      <c r="R192" s="2"/>
      <c r="S192" s="2"/>
      <c r="T192" s="2"/>
      <c r="U192" s="2"/>
      <c r="V192" s="2"/>
      <c r="W192" s="2"/>
      <c r="X192" s="2"/>
      <c r="Y192" s="2"/>
      <c r="Z192" s="2"/>
    </row>
    <row x14ac:dyDescent="0.25" r="193" customHeight="1" ht="14.25">
      <c r="A193" s="523">
        <f>IFERROR(IF(B193="","",A192+1),"Prior Routing")</f>
      </c>
      <c r="B193" s="409"/>
      <c r="C193" s="409"/>
      <c r="D193" s="432"/>
      <c r="E193" s="524"/>
      <c r="F193" s="524"/>
      <c r="G193" s="525"/>
      <c r="H193" s="526"/>
      <c r="I193" s="527"/>
      <c r="J193" s="524">
        <f>IF(A193="","",SUMIFS('Tooling Cost Detail'!F:F,'Tooling Cost Detail'!#REF!,'Manufacturing ELEC '!A193))</f>
      </c>
      <c r="K193" s="524">
        <f>IF(B193="","",IFERROR(ROUND(IFERROR(((E193*D193)+F193)*((#REF!)/3600),0),4),0))</f>
      </c>
      <c r="L193" s="2"/>
      <c r="M193" s="2"/>
      <c r="N193" s="2"/>
      <c r="O193" s="2"/>
      <c r="P193" s="2"/>
      <c r="Q193" s="2"/>
      <c r="R193" s="2"/>
      <c r="S193" s="2"/>
      <c r="T193" s="2"/>
      <c r="U193" s="2"/>
      <c r="V193" s="2"/>
      <c r="W193" s="2"/>
      <c r="X193" s="2"/>
      <c r="Y193" s="2"/>
      <c r="Z193" s="2"/>
    </row>
    <row x14ac:dyDescent="0.25" r="194" customHeight="1" ht="14.25">
      <c r="A194" s="523">
        <f>IFERROR(IF(B194="","",A193+1),"Prior Routing")</f>
      </c>
      <c r="B194" s="409"/>
      <c r="C194" s="409"/>
      <c r="D194" s="432"/>
      <c r="E194" s="524"/>
      <c r="F194" s="524"/>
      <c r="G194" s="525"/>
      <c r="H194" s="526"/>
      <c r="I194" s="527"/>
      <c r="J194" s="524">
        <f>IF(A194="","",SUMIFS('Tooling Cost Detail'!F:F,'Tooling Cost Detail'!#REF!,'Manufacturing ELEC '!A194))</f>
      </c>
      <c r="K194" s="524">
        <f>IF(B194="","",IFERROR(ROUND(IFERROR(((E194*D194)+F194)*((#REF!)/3600),0),4),0))</f>
      </c>
      <c r="L194" s="2"/>
      <c r="M194" s="2"/>
      <c r="N194" s="2"/>
      <c r="O194" s="2"/>
      <c r="P194" s="2"/>
      <c r="Q194" s="2"/>
      <c r="R194" s="2"/>
      <c r="S194" s="2"/>
      <c r="T194" s="2"/>
      <c r="U194" s="2"/>
      <c r="V194" s="2"/>
      <c r="W194" s="2"/>
      <c r="X194" s="2"/>
      <c r="Y194" s="2"/>
      <c r="Z194" s="2"/>
    </row>
    <row x14ac:dyDescent="0.25" r="195" customHeight="1" ht="14.25">
      <c r="A195" s="523">
        <f>IFERROR(IF(B195="","",A194+1),"Prior Routing")</f>
      </c>
      <c r="B195" s="409"/>
      <c r="C195" s="409"/>
      <c r="D195" s="432"/>
      <c r="E195" s="524"/>
      <c r="F195" s="524"/>
      <c r="G195" s="525"/>
      <c r="H195" s="526"/>
      <c r="I195" s="527"/>
      <c r="J195" s="524">
        <f>IF(A195="","",SUMIFS('Tooling Cost Detail'!F:F,'Tooling Cost Detail'!#REF!,'Manufacturing ELEC '!A195))</f>
      </c>
      <c r="K195" s="524">
        <f>IF(B195="","",IFERROR(ROUND(IFERROR(((E195*D195)+F195)*((#REF!)/3600),0),4),0))</f>
      </c>
      <c r="L195" s="2"/>
      <c r="M195" s="2"/>
      <c r="N195" s="2"/>
      <c r="O195" s="2"/>
      <c r="P195" s="2"/>
      <c r="Q195" s="2"/>
      <c r="R195" s="2"/>
      <c r="S195" s="2"/>
      <c r="T195" s="2"/>
      <c r="U195" s="2"/>
      <c r="V195" s="2"/>
      <c r="W195" s="2"/>
      <c r="X195" s="2"/>
      <c r="Y195" s="2"/>
      <c r="Z195" s="2"/>
    </row>
    <row x14ac:dyDescent="0.25" r="196" customHeight="1" ht="14.25">
      <c r="A196" s="523">
        <f>IFERROR(IF(B196="","",A195+1),"Prior Routing")</f>
      </c>
      <c r="B196" s="409"/>
      <c r="C196" s="409"/>
      <c r="D196" s="432"/>
      <c r="E196" s="524"/>
      <c r="F196" s="524"/>
      <c r="G196" s="525"/>
      <c r="H196" s="526"/>
      <c r="I196" s="527"/>
      <c r="J196" s="524">
        <f>IF(A196="","",SUMIFS('Tooling Cost Detail'!F:F,'Tooling Cost Detail'!#REF!,'Manufacturing ELEC '!A196))</f>
      </c>
      <c r="K196" s="524">
        <f>IF(B196="","",IFERROR(ROUND(IFERROR(((E196*D196)+F196)*((#REF!)/3600),0),4),0))</f>
      </c>
      <c r="L196" s="2"/>
      <c r="M196" s="2"/>
      <c r="N196" s="2"/>
      <c r="O196" s="2"/>
      <c r="P196" s="2"/>
      <c r="Q196" s="2"/>
      <c r="R196" s="2"/>
      <c r="S196" s="2"/>
      <c r="T196" s="2"/>
      <c r="U196" s="2"/>
      <c r="V196" s="2"/>
      <c r="W196" s="2"/>
      <c r="X196" s="2"/>
      <c r="Y196" s="2"/>
      <c r="Z196" s="2"/>
    </row>
    <row x14ac:dyDescent="0.25" r="197" customHeight="1" ht="14.25">
      <c r="A197" s="523">
        <f>IFERROR(IF(B197="","",A196+1),"Prior Routing")</f>
      </c>
      <c r="B197" s="409"/>
      <c r="C197" s="409"/>
      <c r="D197" s="432"/>
      <c r="E197" s="524"/>
      <c r="F197" s="524"/>
      <c r="G197" s="525"/>
      <c r="H197" s="526"/>
      <c r="I197" s="527"/>
      <c r="J197" s="524">
        <f>IF(A197="","",SUMIFS('Tooling Cost Detail'!F:F,'Tooling Cost Detail'!#REF!,'Manufacturing ELEC '!A197))</f>
      </c>
      <c r="K197" s="524">
        <f>IF(B197="","",IFERROR(ROUND(IFERROR(((E197*D197)+F197)*((#REF!)/3600),0),4),0))</f>
      </c>
      <c r="L197" s="2"/>
      <c r="M197" s="2"/>
      <c r="N197" s="2"/>
      <c r="O197" s="2"/>
      <c r="P197" s="2"/>
      <c r="Q197" s="2"/>
      <c r="R197" s="2"/>
      <c r="S197" s="2"/>
      <c r="T197" s="2"/>
      <c r="U197" s="2"/>
      <c r="V197" s="2"/>
      <c r="W197" s="2"/>
      <c r="X197" s="2"/>
      <c r="Y197" s="2"/>
      <c r="Z197" s="2"/>
    </row>
    <row x14ac:dyDescent="0.25" r="198" customHeight="1" ht="14.25">
      <c r="A198" s="523">
        <f>IFERROR(IF(B198="","",A197+1),"Prior Routing")</f>
      </c>
      <c r="B198" s="409"/>
      <c r="C198" s="409"/>
      <c r="D198" s="432"/>
      <c r="E198" s="524"/>
      <c r="F198" s="524"/>
      <c r="G198" s="525"/>
      <c r="H198" s="526"/>
      <c r="I198" s="527"/>
      <c r="J198" s="524">
        <f>IF(A198="","",SUMIFS('Tooling Cost Detail'!F:F,'Tooling Cost Detail'!#REF!,'Manufacturing ELEC '!A198))</f>
      </c>
      <c r="K198" s="524">
        <f>IF(B198="","",IFERROR(ROUND(IFERROR(((E198*D198)+F198)*((#REF!)/3600),0),4),0))</f>
      </c>
      <c r="L198" s="2"/>
      <c r="M198" s="2"/>
      <c r="N198" s="2"/>
      <c r="O198" s="2"/>
      <c r="P198" s="2"/>
      <c r="Q198" s="2"/>
      <c r="R198" s="2"/>
      <c r="S198" s="2"/>
      <c r="T198" s="2"/>
      <c r="U198" s="2"/>
      <c r="V198" s="2"/>
      <c r="W198" s="2"/>
      <c r="X198" s="2"/>
      <c r="Y198" s="2"/>
      <c r="Z198" s="2"/>
    </row>
    <row x14ac:dyDescent="0.25" r="199" customHeight="1" ht="14.25">
      <c r="A199" s="523">
        <f>IFERROR(IF(B199="","",A198+1),"Prior Routing")</f>
      </c>
      <c r="B199" s="409"/>
      <c r="C199" s="409"/>
      <c r="D199" s="432"/>
      <c r="E199" s="524"/>
      <c r="F199" s="524"/>
      <c r="G199" s="525"/>
      <c r="H199" s="526"/>
      <c r="I199" s="527"/>
      <c r="J199" s="524">
        <f>IF(A199="","",SUMIFS('Tooling Cost Detail'!F:F,'Tooling Cost Detail'!#REF!,'Manufacturing ELEC '!A199))</f>
      </c>
      <c r="K199" s="524">
        <f>IF(B199="","",IFERROR(ROUND(IFERROR(((E199*D199)+F199)*((#REF!)/3600),0),4),0))</f>
      </c>
      <c r="L199" s="2"/>
      <c r="M199" s="2"/>
      <c r="N199" s="2"/>
      <c r="O199" s="2"/>
      <c r="P199" s="2"/>
      <c r="Q199" s="2"/>
      <c r="R199" s="2"/>
      <c r="S199" s="2"/>
      <c r="T199" s="2"/>
      <c r="U199" s="2"/>
      <c r="V199" s="2"/>
      <c r="W199" s="2"/>
      <c r="X199" s="2"/>
      <c r="Y199" s="2"/>
      <c r="Z199" s="2"/>
    </row>
    <row x14ac:dyDescent="0.25" r="200" customHeight="1" ht="14.25">
      <c r="A200" s="523">
        <f>IFERROR(IF(B200="","",A199+1),"Prior Routing")</f>
      </c>
      <c r="B200" s="409"/>
      <c r="C200" s="409"/>
      <c r="D200" s="432"/>
      <c r="E200" s="524"/>
      <c r="F200" s="524"/>
      <c r="G200" s="525"/>
      <c r="H200" s="526"/>
      <c r="I200" s="527"/>
      <c r="J200" s="524">
        <f>IF(A200="","",SUMIFS('Tooling Cost Detail'!F:F,'Tooling Cost Detail'!#REF!,'Manufacturing ELEC '!A200))</f>
      </c>
      <c r="K200" s="524">
        <f>IF(B200="","",IFERROR(ROUND(IFERROR(((E200*D200)+F200)*((#REF!)/3600),0),4),0))</f>
      </c>
      <c r="L200" s="2"/>
      <c r="M200" s="2"/>
      <c r="N200" s="2"/>
      <c r="O200" s="2"/>
      <c r="P200" s="2"/>
      <c r="Q200" s="2"/>
      <c r="R200" s="2"/>
      <c r="S200" s="2"/>
      <c r="T200" s="2"/>
      <c r="U200" s="2"/>
      <c r="V200" s="2"/>
      <c r="W200" s="2"/>
      <c r="X200" s="2"/>
      <c r="Y200" s="2"/>
      <c r="Z200" s="2"/>
    </row>
    <row x14ac:dyDescent="0.25" r="201" customHeight="1" ht="14.25">
      <c r="A201" s="523">
        <f>IFERROR(IF(B201="","",A200+1),"Prior Routing")</f>
      </c>
      <c r="B201" s="409"/>
      <c r="C201" s="409"/>
      <c r="D201" s="432"/>
      <c r="E201" s="524"/>
      <c r="F201" s="524"/>
      <c r="G201" s="525"/>
      <c r="H201" s="526"/>
      <c r="I201" s="527"/>
      <c r="J201" s="524">
        <f>IF(A201="","",SUMIFS('Tooling Cost Detail'!F:F,'Tooling Cost Detail'!#REF!,'Manufacturing ELEC '!A201))</f>
      </c>
      <c r="K201" s="524">
        <f>IF(B201="","",IFERROR(ROUND(IFERROR(((E201*D201)+F201)*((#REF!)/3600),0),4),0))</f>
      </c>
      <c r="L201" s="2"/>
      <c r="M201" s="2"/>
      <c r="N201" s="2"/>
      <c r="O201" s="2"/>
      <c r="P201" s="2"/>
      <c r="Q201" s="2"/>
      <c r="R201" s="2"/>
      <c r="S201" s="2"/>
      <c r="T201" s="2"/>
      <c r="U201" s="2"/>
      <c r="V201" s="2"/>
      <c r="W201" s="2"/>
      <c r="X201" s="2"/>
      <c r="Y201" s="2"/>
      <c r="Z201" s="2"/>
    </row>
    <row x14ac:dyDescent="0.25" r="202" customHeight="1" ht="14.25">
      <c r="A202" s="523">
        <f>IFERROR(IF(B202="","",A201+1),"Prior Routing")</f>
      </c>
      <c r="B202" s="409"/>
      <c r="C202" s="409"/>
      <c r="D202" s="432"/>
      <c r="E202" s="524"/>
      <c r="F202" s="524"/>
      <c r="G202" s="525"/>
      <c r="H202" s="526"/>
      <c r="I202" s="527"/>
      <c r="J202" s="524">
        <f>IF(A202="","",SUMIFS('Tooling Cost Detail'!F:F,'Tooling Cost Detail'!#REF!,'Manufacturing ELEC '!A202))</f>
      </c>
      <c r="K202" s="524">
        <f>IF(B202="","",IFERROR(ROUND(IFERROR(((E202*D202)+F202)*((#REF!)/3600),0),4),0))</f>
      </c>
      <c r="L202" s="2"/>
      <c r="M202" s="2"/>
      <c r="N202" s="2"/>
      <c r="O202" s="2"/>
      <c r="P202" s="2"/>
      <c r="Q202" s="2"/>
      <c r="R202" s="2"/>
      <c r="S202" s="2"/>
      <c r="T202" s="2"/>
      <c r="U202" s="2"/>
      <c r="V202" s="2"/>
      <c r="W202" s="2"/>
      <c r="X202" s="2"/>
      <c r="Y202" s="2"/>
      <c r="Z202" s="2"/>
    </row>
    <row x14ac:dyDescent="0.25" r="203" customHeight="1" ht="14.25">
      <c r="A203" s="523">
        <f>IFERROR(IF(B203="","",A202+1),"Prior Routing")</f>
      </c>
      <c r="B203" s="409"/>
      <c r="C203" s="409"/>
      <c r="D203" s="432"/>
      <c r="E203" s="524"/>
      <c r="F203" s="524"/>
      <c r="G203" s="525"/>
      <c r="H203" s="526"/>
      <c r="I203" s="527"/>
      <c r="J203" s="524">
        <f>IF(A203="","",SUMIFS('Tooling Cost Detail'!F:F,'Tooling Cost Detail'!#REF!,'Manufacturing ELEC '!A203))</f>
      </c>
      <c r="K203" s="524">
        <f>IF(B203="","",IFERROR(ROUND(IFERROR(((E203*D203)+F203)*((#REF!)/3600),0),4),0))</f>
      </c>
      <c r="L203" s="2"/>
      <c r="M203" s="2"/>
      <c r="N203" s="2"/>
      <c r="O203" s="2"/>
      <c r="P203" s="2"/>
      <c r="Q203" s="2"/>
      <c r="R203" s="2"/>
      <c r="S203" s="2"/>
      <c r="T203" s="2"/>
      <c r="U203" s="2"/>
      <c r="V203" s="2"/>
      <c r="W203" s="2"/>
      <c r="X203" s="2"/>
      <c r="Y203" s="2"/>
      <c r="Z203" s="2"/>
    </row>
    <row x14ac:dyDescent="0.25" r="204" customHeight="1" ht="14.25">
      <c r="A204" s="523">
        <f>IFERROR(IF(B204="","",A203+1),"Prior Routing")</f>
      </c>
      <c r="B204" s="409"/>
      <c r="C204" s="409"/>
      <c r="D204" s="432"/>
      <c r="E204" s="524"/>
      <c r="F204" s="524"/>
      <c r="G204" s="525"/>
      <c r="H204" s="526"/>
      <c r="I204" s="527"/>
      <c r="J204" s="524">
        <f>IF(A204="","",SUMIFS('Tooling Cost Detail'!F:F,'Tooling Cost Detail'!#REF!,'Manufacturing ELEC '!A204))</f>
      </c>
      <c r="K204" s="524">
        <f>IF(B204="","",IFERROR(ROUND(IFERROR(((E204*D204)+F204)*((#REF!)/3600),0),4),0))</f>
      </c>
      <c r="L204" s="2"/>
      <c r="M204" s="2"/>
      <c r="N204" s="2"/>
      <c r="O204" s="2"/>
      <c r="P204" s="2"/>
      <c r="Q204" s="2"/>
      <c r="R204" s="2"/>
      <c r="S204" s="2"/>
      <c r="T204" s="2"/>
      <c r="U204" s="2"/>
      <c r="V204" s="2"/>
      <c r="W204" s="2"/>
      <c r="X204" s="2"/>
      <c r="Y204" s="2"/>
      <c r="Z204" s="2"/>
    </row>
    <row x14ac:dyDescent="0.25" r="205" customHeight="1" ht="14.25">
      <c r="A205" s="523">
        <f>IFERROR(IF(B205="","",A204+1),"Prior Routing")</f>
      </c>
      <c r="B205" s="409"/>
      <c r="C205" s="409"/>
      <c r="D205" s="432"/>
      <c r="E205" s="524"/>
      <c r="F205" s="524"/>
      <c r="G205" s="525"/>
      <c r="H205" s="526"/>
      <c r="I205" s="527"/>
      <c r="J205" s="524">
        <f>IF(A205="","",SUMIFS('Tooling Cost Detail'!F:F,'Tooling Cost Detail'!#REF!,'Manufacturing ELEC '!A205))</f>
      </c>
      <c r="K205" s="524">
        <f>IF(B205="","",IFERROR(ROUND(IFERROR(((E205*D205)+F205)*((#REF!)/3600),0),4),0))</f>
      </c>
      <c r="L205" s="2"/>
      <c r="M205" s="2"/>
      <c r="N205" s="2"/>
      <c r="O205" s="2"/>
      <c r="P205" s="2"/>
      <c r="Q205" s="2"/>
      <c r="R205" s="2"/>
      <c r="S205" s="2"/>
      <c r="T205" s="2"/>
      <c r="U205" s="2"/>
      <c r="V205" s="2"/>
      <c r="W205" s="2"/>
      <c r="X205" s="2"/>
      <c r="Y205" s="2"/>
      <c r="Z205" s="2"/>
    </row>
    <row x14ac:dyDescent="0.25" r="206" customHeight="1" ht="14.25">
      <c r="A206" s="523">
        <f>IFERROR(IF(B206="","",A205+1),"Prior Routing")</f>
      </c>
      <c r="B206" s="409"/>
      <c r="C206" s="409"/>
      <c r="D206" s="432"/>
      <c r="E206" s="524"/>
      <c r="F206" s="524"/>
      <c r="G206" s="525"/>
      <c r="H206" s="526"/>
      <c r="I206" s="527"/>
      <c r="J206" s="524">
        <f>IF(A206="","",SUMIFS('Tooling Cost Detail'!F:F,'Tooling Cost Detail'!#REF!,'Manufacturing ELEC '!A206))</f>
      </c>
      <c r="K206" s="524">
        <f>IF(B206="","",IFERROR(ROUND(IFERROR(((E206*D206)+F206)*((#REF!)/3600),0),4),0))</f>
      </c>
      <c r="L206" s="2"/>
      <c r="M206" s="2"/>
      <c r="N206" s="2"/>
      <c r="O206" s="2"/>
      <c r="P206" s="2"/>
      <c r="Q206" s="2"/>
      <c r="R206" s="2"/>
      <c r="S206" s="2"/>
      <c r="T206" s="2"/>
      <c r="U206" s="2"/>
      <c r="V206" s="2"/>
      <c r="W206" s="2"/>
      <c r="X206" s="2"/>
      <c r="Y206" s="2"/>
      <c r="Z206" s="2"/>
    </row>
    <row x14ac:dyDescent="0.25" r="207" customHeight="1" ht="14.25">
      <c r="A207" s="523">
        <f>IFERROR(IF(B207="","",A206+1),"Prior Routing")</f>
      </c>
      <c r="B207" s="409"/>
      <c r="C207" s="409"/>
      <c r="D207" s="432"/>
      <c r="E207" s="524"/>
      <c r="F207" s="524"/>
      <c r="G207" s="525"/>
      <c r="H207" s="526"/>
      <c r="I207" s="527"/>
      <c r="J207" s="524">
        <f>IF(A207="","",SUMIFS('Tooling Cost Detail'!F:F,'Tooling Cost Detail'!#REF!,'Manufacturing ELEC '!A207))</f>
      </c>
      <c r="K207" s="524">
        <f>IF(B207="","",IFERROR(ROUND(IFERROR(((E207*D207)+F207)*((#REF!)/3600),0),4),0))</f>
      </c>
      <c r="L207" s="2"/>
      <c r="M207" s="2"/>
      <c r="N207" s="2"/>
      <c r="O207" s="2"/>
      <c r="P207" s="2"/>
      <c r="Q207" s="2"/>
      <c r="R207" s="2"/>
      <c r="S207" s="2"/>
      <c r="T207" s="2"/>
      <c r="U207" s="2"/>
      <c r="V207" s="2"/>
      <c r="W207" s="2"/>
      <c r="X207" s="2"/>
      <c r="Y207" s="2"/>
      <c r="Z207" s="2"/>
    </row>
    <row x14ac:dyDescent="0.25" r="208" customHeight="1" ht="14.25">
      <c r="A208" s="523">
        <f>IFERROR(IF(B208="","",A207+1),"Prior Routing")</f>
      </c>
      <c r="B208" s="409"/>
      <c r="C208" s="409"/>
      <c r="D208" s="432"/>
      <c r="E208" s="524"/>
      <c r="F208" s="524"/>
      <c r="G208" s="525"/>
      <c r="H208" s="526"/>
      <c r="I208" s="527"/>
      <c r="J208" s="524">
        <f>IF(A208="","",SUMIFS('Tooling Cost Detail'!F:F,'Tooling Cost Detail'!#REF!,'Manufacturing ELEC '!A208))</f>
      </c>
      <c r="K208" s="524">
        <f>IF(B208="","",IFERROR(ROUND(IFERROR(((E208*D208)+F208)*((#REF!)/3600),0),4),0))</f>
      </c>
      <c r="L208" s="2"/>
      <c r="M208" s="2"/>
      <c r="N208" s="2"/>
      <c r="O208" s="2"/>
      <c r="P208" s="2"/>
      <c r="Q208" s="2"/>
      <c r="R208" s="2"/>
      <c r="S208" s="2"/>
      <c r="T208" s="2"/>
      <c r="U208" s="2"/>
      <c r="V208" s="2"/>
      <c r="W208" s="2"/>
      <c r="X208" s="2"/>
      <c r="Y208" s="2"/>
      <c r="Z208" s="2"/>
    </row>
    <row x14ac:dyDescent="0.25" r="209" customHeight="1" ht="14.25">
      <c r="A209" s="523">
        <f>IFERROR(IF(B209="","",A208+1),"Prior Routing")</f>
      </c>
      <c r="B209" s="409"/>
      <c r="C209" s="409"/>
      <c r="D209" s="432"/>
      <c r="E209" s="524"/>
      <c r="F209" s="524"/>
      <c r="G209" s="525"/>
      <c r="H209" s="526"/>
      <c r="I209" s="527"/>
      <c r="J209" s="524">
        <f>IF(A209="","",SUMIFS('Tooling Cost Detail'!F:F,'Tooling Cost Detail'!#REF!,'Manufacturing ELEC '!A209))</f>
      </c>
      <c r="K209" s="524">
        <f>IF(B209="","",IFERROR(ROUND(IFERROR(((E209*D209)+F209)*((#REF!)/3600),0),4),0))</f>
      </c>
      <c r="L209" s="2"/>
      <c r="M209" s="2"/>
      <c r="N209" s="2"/>
      <c r="O209" s="2"/>
      <c r="P209" s="2"/>
      <c r="Q209" s="2"/>
      <c r="R209" s="2"/>
      <c r="S209" s="2"/>
      <c r="T209" s="2"/>
      <c r="U209" s="2"/>
      <c r="V209" s="2"/>
      <c r="W209" s="2"/>
      <c r="X209" s="2"/>
      <c r="Y209" s="2"/>
      <c r="Z209" s="2"/>
    </row>
    <row x14ac:dyDescent="0.25" r="210" customHeight="1" ht="14.25">
      <c r="A210" s="523">
        <f>IFERROR(IF(B210="","",A209+1),"Prior Routing")</f>
      </c>
      <c r="B210" s="409"/>
      <c r="C210" s="409"/>
      <c r="D210" s="432"/>
      <c r="E210" s="524"/>
      <c r="F210" s="524"/>
      <c r="G210" s="525"/>
      <c r="H210" s="526"/>
      <c r="I210" s="527"/>
      <c r="J210" s="524">
        <f>IF(A210="","",SUMIFS('Tooling Cost Detail'!F:F,'Tooling Cost Detail'!#REF!,'Manufacturing ELEC '!A210))</f>
      </c>
      <c r="K210" s="524">
        <f>IF(B210="","",IFERROR(ROUND(IFERROR(((E210*D210)+F210)*((#REF!)/3600),0),4),0))</f>
      </c>
      <c r="L210" s="2"/>
      <c r="M210" s="2"/>
      <c r="N210" s="2"/>
      <c r="O210" s="2"/>
      <c r="P210" s="2"/>
      <c r="Q210" s="2"/>
      <c r="R210" s="2"/>
      <c r="S210" s="2"/>
      <c r="T210" s="2"/>
      <c r="U210" s="2"/>
      <c r="V210" s="2"/>
      <c r="W210" s="2"/>
      <c r="X210" s="2"/>
      <c r="Y210" s="2"/>
      <c r="Z210" s="2"/>
    </row>
    <row x14ac:dyDescent="0.25" r="211" customHeight="1" ht="14.25">
      <c r="A211" s="523">
        <f>IFERROR(IF(B211="","",A210+1),"Prior Routing")</f>
      </c>
      <c r="B211" s="409"/>
      <c r="C211" s="409"/>
      <c r="D211" s="432"/>
      <c r="E211" s="524"/>
      <c r="F211" s="524"/>
      <c r="G211" s="525"/>
      <c r="H211" s="526"/>
      <c r="I211" s="527"/>
      <c r="J211" s="524">
        <f>IF(A211="","",SUMIFS('Tooling Cost Detail'!F:F,'Tooling Cost Detail'!#REF!,'Manufacturing ELEC '!A211))</f>
      </c>
      <c r="K211" s="524">
        <f>IF(B211="","",IFERROR(ROUND(IFERROR(((E211*D211)+F211)*((#REF!)/3600),0),4),0))</f>
      </c>
      <c r="L211" s="2"/>
      <c r="M211" s="2"/>
      <c r="N211" s="2"/>
      <c r="O211" s="2"/>
      <c r="P211" s="2"/>
      <c r="Q211" s="2"/>
      <c r="R211" s="2"/>
      <c r="S211" s="2"/>
      <c r="T211" s="2"/>
      <c r="U211" s="2"/>
      <c r="V211" s="2"/>
      <c r="W211" s="2"/>
      <c r="X211" s="2"/>
      <c r="Y211" s="2"/>
      <c r="Z211" s="2"/>
    </row>
    <row x14ac:dyDescent="0.25" r="212" customHeight="1" ht="14.25">
      <c r="A212" s="523">
        <f>IFERROR(IF(B212="","",A211+1),"Prior Routing")</f>
      </c>
      <c r="B212" s="409"/>
      <c r="C212" s="409"/>
      <c r="D212" s="432"/>
      <c r="E212" s="524"/>
      <c r="F212" s="524"/>
      <c r="G212" s="525"/>
      <c r="H212" s="526"/>
      <c r="I212" s="527"/>
      <c r="J212" s="524">
        <f>IF(A212="","",SUMIFS('Tooling Cost Detail'!F:F,'Tooling Cost Detail'!#REF!,'Manufacturing ELEC '!A212))</f>
      </c>
      <c r="K212" s="524">
        <f>IF(B212="","",IFERROR(ROUND(IFERROR(((E212*D212)+F212)*((#REF!)/3600),0),4),0))</f>
      </c>
      <c r="L212" s="2"/>
      <c r="M212" s="2"/>
      <c r="N212" s="2"/>
      <c r="O212" s="2"/>
      <c r="P212" s="2"/>
      <c r="Q212" s="2"/>
      <c r="R212" s="2"/>
      <c r="S212" s="2"/>
      <c r="T212" s="2"/>
      <c r="U212" s="2"/>
      <c r="V212" s="2"/>
      <c r="W212" s="2"/>
      <c r="X212" s="2"/>
      <c r="Y212" s="2"/>
      <c r="Z212" s="2"/>
    </row>
    <row x14ac:dyDescent="0.25" r="213" customHeight="1" ht="14.25">
      <c r="A213" s="528">
        <f>IFERROR(IF(B213="","",A212+1),"Prior Routing")</f>
      </c>
      <c r="B213" s="2"/>
      <c r="C213" s="2"/>
      <c r="D213" s="429"/>
      <c r="E213" s="50"/>
      <c r="F213" s="50"/>
      <c r="G213" s="529"/>
      <c r="H213" s="530"/>
      <c r="I213" s="428"/>
      <c r="J213" s="524">
        <f>IF(A213="","",SUMIFS('Tooling Cost Detail'!F:F,'Tooling Cost Detail'!#REF!,'Manufacturing ELEC '!A213))</f>
      </c>
      <c r="K213" s="524">
        <f>IF(B213="","",IFERROR(ROUND(IFERROR(((E213*D213)+F213)*((#REF!)/3600),0),4),0))</f>
      </c>
      <c r="L213" s="2"/>
      <c r="M213" s="2"/>
      <c r="N213" s="2"/>
      <c r="O213" s="2"/>
      <c r="P213" s="2"/>
      <c r="Q213" s="2"/>
      <c r="R213" s="2"/>
      <c r="S213" s="2"/>
      <c r="T213" s="2"/>
      <c r="U213" s="2"/>
      <c r="V213" s="2"/>
      <c r="W213" s="2"/>
      <c r="X213" s="2"/>
      <c r="Y213" s="2"/>
      <c r="Z213" s="2"/>
    </row>
    <row x14ac:dyDescent="0.25" r="214" customHeight="1" ht="14.25">
      <c r="A214" s="528">
        <f>IFERROR(IF(B214="","",A213+1),"Prior Routing")</f>
      </c>
      <c r="B214" s="2"/>
      <c r="C214" s="2"/>
      <c r="D214" s="429"/>
      <c r="E214" s="50"/>
      <c r="F214" s="50"/>
      <c r="G214" s="529"/>
      <c r="H214" s="530"/>
      <c r="I214" s="428"/>
      <c r="J214" s="524">
        <f>IF(A214="","",SUMIFS('Tooling Cost Detail'!F:F,'Tooling Cost Detail'!#REF!,'Manufacturing ELEC '!A214))</f>
      </c>
      <c r="K214" s="524">
        <f>IF(B214="","",IFERROR(ROUND(IFERROR(((E214*D214)+F214)*((#REF!)/3600),0),4),0))</f>
      </c>
      <c r="L214" s="2"/>
      <c r="M214" s="2"/>
      <c r="N214" s="2"/>
      <c r="O214" s="2"/>
      <c r="P214" s="2"/>
      <c r="Q214" s="2"/>
      <c r="R214" s="2"/>
      <c r="S214" s="2"/>
      <c r="T214" s="2"/>
      <c r="U214" s="2"/>
      <c r="V214" s="2"/>
      <c r="W214" s="2"/>
      <c r="X214" s="2"/>
      <c r="Y214" s="2"/>
      <c r="Z214" s="2"/>
    </row>
    <row x14ac:dyDescent="0.25" r="215" customHeight="1" ht="14.25">
      <c r="A215" s="528">
        <f>IFERROR(IF(B215="","",A214+1),"Prior Routing")</f>
      </c>
      <c r="B215" s="2"/>
      <c r="C215" s="2"/>
      <c r="D215" s="429"/>
      <c r="E215" s="50"/>
      <c r="F215" s="50"/>
      <c r="G215" s="529"/>
      <c r="H215" s="530"/>
      <c r="I215" s="428"/>
      <c r="J215" s="524">
        <f>IF(A215="","",SUMIFS('Tooling Cost Detail'!F:F,'Tooling Cost Detail'!#REF!,'Manufacturing ELEC '!A215))</f>
      </c>
      <c r="K215" s="524">
        <f>IF(B215="","",IFERROR(ROUND(IFERROR(((E215*D215)+F215)*((#REF!)/3600),0),4),0))</f>
      </c>
      <c r="L215" s="2"/>
      <c r="M215" s="2"/>
      <c r="N215" s="2"/>
      <c r="O215" s="2"/>
      <c r="P215" s="2"/>
      <c r="Q215" s="2"/>
      <c r="R215" s="2"/>
      <c r="S215" s="2"/>
      <c r="T215" s="2"/>
      <c r="U215" s="2"/>
      <c r="V215" s="2"/>
      <c r="W215" s="2"/>
      <c r="X215" s="2"/>
      <c r="Y215" s="2"/>
      <c r="Z215" s="2"/>
    </row>
    <row x14ac:dyDescent="0.25" r="216" customHeight="1" ht="14.25">
      <c r="A216" s="528">
        <f>IFERROR(IF(B216="","",A215+1),"Prior Routing")</f>
      </c>
      <c r="B216" s="2"/>
      <c r="C216" s="2"/>
      <c r="D216" s="429"/>
      <c r="E216" s="50"/>
      <c r="F216" s="50"/>
      <c r="G216" s="529"/>
      <c r="H216" s="530"/>
      <c r="I216" s="428"/>
      <c r="J216" s="524">
        <f>IF(A216="","",SUMIFS('Tooling Cost Detail'!F:F,'Tooling Cost Detail'!#REF!,'Manufacturing ELEC '!A216))</f>
      </c>
      <c r="K216" s="524">
        <f>IF(B216="","",IFERROR(ROUND(IFERROR(((E216*D216)+F216)*((#REF!)/3600),0),4),0))</f>
      </c>
      <c r="L216" s="2"/>
      <c r="M216" s="2"/>
      <c r="N216" s="2"/>
      <c r="O216" s="2"/>
      <c r="P216" s="2"/>
      <c r="Q216" s="2"/>
      <c r="R216" s="2"/>
      <c r="S216" s="2"/>
      <c r="T216" s="2"/>
      <c r="U216" s="2"/>
      <c r="V216" s="2"/>
      <c r="W216" s="2"/>
      <c r="X216" s="2"/>
      <c r="Y216" s="2"/>
      <c r="Z216" s="2"/>
    </row>
    <row x14ac:dyDescent="0.25" r="217" customHeight="1" ht="14.25">
      <c r="A217" s="528">
        <f>IFERROR(IF(B217="","",A216+1),"Prior Routing")</f>
      </c>
      <c r="B217" s="2"/>
      <c r="C217" s="2"/>
      <c r="D217" s="429"/>
      <c r="E217" s="50"/>
      <c r="F217" s="50"/>
      <c r="G217" s="529"/>
      <c r="H217" s="530"/>
      <c r="I217" s="428"/>
      <c r="J217" s="524">
        <f>IF(A217="","",SUMIFS('Tooling Cost Detail'!F:F,'Tooling Cost Detail'!#REF!,'Manufacturing ELEC '!A217))</f>
      </c>
      <c r="K217" s="524">
        <f>IF(B217="","",IFERROR(ROUND(IFERROR(((E217*D217)+F217)*((#REF!)/3600),0),4),0))</f>
      </c>
      <c r="L217" s="2"/>
      <c r="M217" s="2"/>
      <c r="N217" s="2"/>
      <c r="O217" s="2"/>
      <c r="P217" s="2"/>
      <c r="Q217" s="2"/>
      <c r="R217" s="2"/>
      <c r="S217" s="2"/>
      <c r="T217" s="2"/>
      <c r="U217" s="2"/>
      <c r="V217" s="2"/>
      <c r="W217" s="2"/>
      <c r="X217" s="2"/>
      <c r="Y217" s="2"/>
      <c r="Z217" s="2"/>
    </row>
    <row x14ac:dyDescent="0.25" r="218" customHeight="1" ht="14.25">
      <c r="A218" s="528">
        <f>IFERROR(IF(B218="","",A217+1),"Prior Routing")</f>
      </c>
      <c r="B218" s="2"/>
      <c r="C218" s="2"/>
      <c r="D218" s="429"/>
      <c r="E218" s="50"/>
      <c r="F218" s="50"/>
      <c r="G218" s="529"/>
      <c r="H218" s="530"/>
      <c r="I218" s="428"/>
      <c r="J218" s="524">
        <f>IF(A218="","",SUMIFS('Tooling Cost Detail'!F:F,'Tooling Cost Detail'!#REF!,'Manufacturing ELEC '!A218))</f>
      </c>
      <c r="K218" s="524">
        <f>IF(B218="","",IFERROR(ROUND(IFERROR(((E218*D218)+F218)*((#REF!)/3600),0),4),0))</f>
      </c>
      <c r="L218" s="2"/>
      <c r="M218" s="2"/>
      <c r="N218" s="2"/>
      <c r="O218" s="2"/>
      <c r="P218" s="2"/>
      <c r="Q218" s="2"/>
      <c r="R218" s="2"/>
      <c r="S218" s="2"/>
      <c r="T218" s="2"/>
      <c r="U218" s="2"/>
      <c r="V218" s="2"/>
      <c r="W218" s="2"/>
      <c r="X218" s="2"/>
      <c r="Y218" s="2"/>
      <c r="Z218" s="2"/>
    </row>
    <row x14ac:dyDescent="0.25" r="219" customHeight="1" ht="14.25">
      <c r="A219" s="528">
        <f>IFERROR(IF(B219="","",A218+1),"Prior Routing")</f>
      </c>
      <c r="B219" s="2"/>
      <c r="C219" s="2"/>
      <c r="D219" s="429"/>
      <c r="E219" s="50"/>
      <c r="F219" s="50"/>
      <c r="G219" s="529"/>
      <c r="H219" s="530"/>
      <c r="I219" s="428"/>
      <c r="J219" s="524">
        <f>IF(A219="","",SUMIFS('Tooling Cost Detail'!F:F,'Tooling Cost Detail'!#REF!,'Manufacturing ELEC '!A219))</f>
      </c>
      <c r="K219" s="524">
        <f>IF(B219="","",IFERROR(ROUND(IFERROR(((E219*D219)+F219)*((#REF!)/3600),0),4),0))</f>
      </c>
      <c r="L219" s="2"/>
      <c r="M219" s="2"/>
      <c r="N219" s="2"/>
      <c r="O219" s="2"/>
      <c r="P219" s="2"/>
      <c r="Q219" s="2"/>
      <c r="R219" s="2"/>
      <c r="S219" s="2"/>
      <c r="T219" s="2"/>
      <c r="U219" s="2"/>
      <c r="V219" s="2"/>
      <c r="W219" s="2"/>
      <c r="X219" s="2"/>
      <c r="Y219" s="2"/>
      <c r="Z219" s="2"/>
    </row>
    <row x14ac:dyDescent="0.25" r="220" customHeight="1" ht="14.25">
      <c r="A220" s="528">
        <f>IFERROR(IF(B220="","",A219+1),"Prior Routing")</f>
      </c>
      <c r="B220" s="2"/>
      <c r="C220" s="2"/>
      <c r="D220" s="429"/>
      <c r="E220" s="50"/>
      <c r="F220" s="50"/>
      <c r="G220" s="529"/>
      <c r="H220" s="530"/>
      <c r="I220" s="428"/>
      <c r="J220" s="524">
        <f>IF(A220="","",SUMIFS('Tooling Cost Detail'!F:F,'Tooling Cost Detail'!#REF!,'Manufacturing ELEC '!A220))</f>
      </c>
      <c r="K220" s="524">
        <f>IF(B220="","",IFERROR(ROUND(IFERROR(((E220*D220)+F220)*((#REF!)/3600),0),4),0))</f>
      </c>
      <c r="L220" s="2"/>
      <c r="M220" s="2"/>
      <c r="N220" s="2"/>
      <c r="O220" s="2"/>
      <c r="P220" s="2"/>
      <c r="Q220" s="2"/>
      <c r="R220" s="2"/>
      <c r="S220" s="2"/>
      <c r="T220" s="2"/>
      <c r="U220" s="2"/>
      <c r="V220" s="2"/>
      <c r="W220" s="2"/>
      <c r="X220" s="2"/>
      <c r="Y220" s="2"/>
      <c r="Z220" s="2"/>
    </row>
    <row x14ac:dyDescent="0.25" r="221" customHeight="1" ht="14.25">
      <c r="A221" s="528">
        <f>IFERROR(IF(B221="","",A220+1),"Prior Routing")</f>
      </c>
      <c r="B221" s="2"/>
      <c r="C221" s="2"/>
      <c r="D221" s="429"/>
      <c r="E221" s="50"/>
      <c r="F221" s="50"/>
      <c r="G221" s="529"/>
      <c r="H221" s="530"/>
      <c r="I221" s="428"/>
      <c r="J221" s="524">
        <f>IF(A221="","",SUMIFS('Tooling Cost Detail'!F:F,'Tooling Cost Detail'!#REF!,'Manufacturing ELEC '!A221))</f>
      </c>
      <c r="K221" s="524">
        <f>IF(B221="","",IFERROR(ROUND(IFERROR(((E221*D221)+F221)*((#REF!)/3600),0),4),0))</f>
      </c>
      <c r="L221" s="2"/>
      <c r="M221" s="2"/>
      <c r="N221" s="2"/>
      <c r="O221" s="2"/>
      <c r="P221" s="2"/>
      <c r="Q221" s="2"/>
      <c r="R221" s="2"/>
      <c r="S221" s="2"/>
      <c r="T221" s="2"/>
      <c r="U221" s="2"/>
      <c r="V221" s="2"/>
      <c r="W221" s="2"/>
      <c r="X221" s="2"/>
      <c r="Y221" s="2"/>
      <c r="Z221" s="2"/>
    </row>
    <row x14ac:dyDescent="0.25" r="222" customHeight="1" ht="14.25">
      <c r="A222" s="528">
        <f>IFERROR(IF(B222="","",A221+1),"Prior Routing")</f>
      </c>
      <c r="B222" s="2"/>
      <c r="C222" s="2"/>
      <c r="D222" s="429"/>
      <c r="E222" s="50"/>
      <c r="F222" s="50"/>
      <c r="G222" s="529"/>
      <c r="H222" s="530"/>
      <c r="I222" s="428"/>
      <c r="J222" s="524">
        <f>IF(A222="","",SUMIFS('Tooling Cost Detail'!F:F,'Tooling Cost Detail'!#REF!,'Manufacturing ELEC '!A222))</f>
      </c>
      <c r="K222" s="524">
        <f>IF(B222="","",IFERROR(ROUND(IFERROR(((E222*D222)+F222)*((#REF!)/3600),0),4),0))</f>
      </c>
      <c r="L222" s="2"/>
      <c r="M222" s="2"/>
      <c r="N222" s="2"/>
      <c r="O222" s="2"/>
      <c r="P222" s="2"/>
      <c r="Q222" s="2"/>
      <c r="R222" s="2"/>
      <c r="S222" s="2"/>
      <c r="T222" s="2"/>
      <c r="U222" s="2"/>
      <c r="V222" s="2"/>
      <c r="W222" s="2"/>
      <c r="X222" s="2"/>
      <c r="Y222" s="2"/>
      <c r="Z222" s="2"/>
    </row>
    <row x14ac:dyDescent="0.25" r="223" customHeight="1" ht="14.25">
      <c r="A223" s="528">
        <f>IFERROR(IF(B223="","",A222+1),"Prior Routing")</f>
      </c>
      <c r="B223" s="2"/>
      <c r="C223" s="2"/>
      <c r="D223" s="429"/>
      <c r="E223" s="50"/>
      <c r="F223" s="50"/>
      <c r="G223" s="529"/>
      <c r="H223" s="530"/>
      <c r="I223" s="428"/>
      <c r="J223" s="524">
        <f>IF(A223="","",SUMIFS('Tooling Cost Detail'!F:F,'Tooling Cost Detail'!#REF!,'Manufacturing ELEC '!A223))</f>
      </c>
      <c r="K223" s="524">
        <f>IF(B223="","",IFERROR(ROUND(IFERROR(((E223*D223)+F223)*((#REF!)/3600),0),4),0))</f>
      </c>
      <c r="L223" s="2"/>
      <c r="M223" s="2"/>
      <c r="N223" s="2"/>
      <c r="O223" s="2"/>
      <c r="P223" s="2"/>
      <c r="Q223" s="2"/>
      <c r="R223" s="2"/>
      <c r="S223" s="2"/>
      <c r="T223" s="2"/>
      <c r="U223" s="2"/>
      <c r="V223" s="2"/>
      <c r="W223" s="2"/>
      <c r="X223" s="2"/>
      <c r="Y223" s="2"/>
      <c r="Z223" s="2"/>
    </row>
    <row x14ac:dyDescent="0.25" r="224" customHeight="1" ht="14.25">
      <c r="A224" s="528">
        <f>IFERROR(IF(B224="","",A223+1),"Prior Routing")</f>
      </c>
      <c r="B224" s="2"/>
      <c r="C224" s="2"/>
      <c r="D224" s="429"/>
      <c r="E224" s="50"/>
      <c r="F224" s="50"/>
      <c r="G224" s="529"/>
      <c r="H224" s="530"/>
      <c r="I224" s="428"/>
      <c r="J224" s="524">
        <f>IF(A224="","",SUMIFS('Tooling Cost Detail'!F:F,'Tooling Cost Detail'!#REF!,'Manufacturing ELEC '!A224))</f>
      </c>
      <c r="K224" s="524">
        <f>IF(B224="","",IFERROR(ROUND(IFERROR(((E224*D224)+F224)*((#REF!)/3600),0),4),0))</f>
      </c>
      <c r="L224" s="2"/>
      <c r="M224" s="2"/>
      <c r="N224" s="2"/>
      <c r="O224" s="2"/>
      <c r="P224" s="2"/>
      <c r="Q224" s="2"/>
      <c r="R224" s="2"/>
      <c r="S224" s="2"/>
      <c r="T224" s="2"/>
      <c r="U224" s="2"/>
      <c r="V224" s="2"/>
      <c r="W224" s="2"/>
      <c r="X224" s="2"/>
      <c r="Y224" s="2"/>
      <c r="Z224" s="2"/>
    </row>
    <row x14ac:dyDescent="0.25" r="225" customHeight="1" ht="14.25">
      <c r="A225" s="528">
        <f>IFERROR(IF(B225="","",A224+1),"Prior Routing")</f>
      </c>
      <c r="B225" s="2"/>
      <c r="C225" s="2"/>
      <c r="D225" s="429"/>
      <c r="E225" s="50"/>
      <c r="F225" s="50"/>
      <c r="G225" s="529"/>
      <c r="H225" s="530"/>
      <c r="I225" s="428"/>
      <c r="J225" s="524">
        <f>IF(A225="","",SUMIFS('Tooling Cost Detail'!F:F,'Tooling Cost Detail'!#REF!,'Manufacturing ELEC '!A225))</f>
      </c>
      <c r="K225" s="524">
        <f>IF(B225="","",IFERROR(ROUND(IFERROR(((E225*D225)+F225)*((#REF!)/3600),0),4),0))</f>
      </c>
      <c r="L225" s="2"/>
      <c r="M225" s="2"/>
      <c r="N225" s="2"/>
      <c r="O225" s="2"/>
      <c r="P225" s="2"/>
      <c r="Q225" s="2"/>
      <c r="R225" s="2"/>
      <c r="S225" s="2"/>
      <c r="T225" s="2"/>
      <c r="U225" s="2"/>
      <c r="V225" s="2"/>
      <c r="W225" s="2"/>
      <c r="X225" s="2"/>
      <c r="Y225" s="2"/>
      <c r="Z225" s="2"/>
    </row>
    <row x14ac:dyDescent="0.25" r="226" customHeight="1" ht="14.25">
      <c r="A226" s="528">
        <f>IFERROR(IF(B226="","",A225+1),"Prior Routing")</f>
      </c>
      <c r="B226" s="2"/>
      <c r="C226" s="2"/>
      <c r="D226" s="429"/>
      <c r="E226" s="50"/>
      <c r="F226" s="50"/>
      <c r="G226" s="529"/>
      <c r="H226" s="530"/>
      <c r="I226" s="428"/>
      <c r="J226" s="524">
        <f>IF(A226="","",SUMIFS('Tooling Cost Detail'!F:F,'Tooling Cost Detail'!#REF!,'Manufacturing ELEC '!A226))</f>
      </c>
      <c r="K226" s="524">
        <f>IF(B226="","",IFERROR(ROUND(IFERROR(((E226*D226)+F226)*((#REF!)/3600),0),4),0))</f>
      </c>
      <c r="L226" s="2"/>
      <c r="M226" s="2"/>
      <c r="N226" s="2"/>
      <c r="O226" s="2"/>
      <c r="P226" s="2"/>
      <c r="Q226" s="2"/>
      <c r="R226" s="2"/>
      <c r="S226" s="2"/>
      <c r="T226" s="2"/>
      <c r="U226" s="2"/>
      <c r="V226" s="2"/>
      <c r="W226" s="2"/>
      <c r="X226" s="2"/>
      <c r="Y226" s="2"/>
      <c r="Z226" s="2"/>
    </row>
    <row x14ac:dyDescent="0.25" r="227" customHeight="1" ht="14.25">
      <c r="A227" s="528">
        <f>IFERROR(IF(B227="","",A226+1),"Prior Routing")</f>
      </c>
      <c r="B227" s="2"/>
      <c r="C227" s="2"/>
      <c r="D227" s="429"/>
      <c r="E227" s="50"/>
      <c r="F227" s="50"/>
      <c r="G227" s="529"/>
      <c r="H227" s="530"/>
      <c r="I227" s="428"/>
      <c r="J227" s="524">
        <f>IF(A227="","",SUMIFS('Tooling Cost Detail'!F:F,'Tooling Cost Detail'!#REF!,'Manufacturing ELEC '!A227))</f>
      </c>
      <c r="K227" s="524">
        <f>IF(B227="","",IFERROR(ROUND(IFERROR(((E227*D227)+F227)*((#REF!)/3600),0),4),0))</f>
      </c>
      <c r="L227" s="2"/>
      <c r="M227" s="2"/>
      <c r="N227" s="2"/>
      <c r="O227" s="2"/>
      <c r="P227" s="2"/>
      <c r="Q227" s="2"/>
      <c r="R227" s="2"/>
      <c r="S227" s="2"/>
      <c r="T227" s="2"/>
      <c r="U227" s="2"/>
      <c r="V227" s="2"/>
      <c r="W227" s="2"/>
      <c r="X227" s="2"/>
      <c r="Y227" s="2"/>
      <c r="Z227" s="2"/>
    </row>
    <row x14ac:dyDescent="0.25" r="228" customHeight="1" ht="14.25">
      <c r="A228" s="528">
        <f>IFERROR(IF(B228="","",A227+1),"Prior Routing")</f>
      </c>
      <c r="B228" s="2"/>
      <c r="C228" s="2"/>
      <c r="D228" s="429"/>
      <c r="E228" s="50"/>
      <c r="F228" s="50"/>
      <c r="G228" s="529"/>
      <c r="H228" s="530"/>
      <c r="I228" s="428"/>
      <c r="J228" s="524">
        <f>IF(A228="","",SUMIFS('Tooling Cost Detail'!F:F,'Tooling Cost Detail'!#REF!,'Manufacturing ELEC '!A228))</f>
      </c>
      <c r="K228" s="524">
        <f>IF(B228="","",IFERROR(ROUND(IFERROR(((E228*D228)+F228)*((#REF!)/3600),0),4),0))</f>
      </c>
      <c r="L228" s="2"/>
      <c r="M228" s="2"/>
      <c r="N228" s="2"/>
      <c r="O228" s="2"/>
      <c r="P228" s="2"/>
      <c r="Q228" s="2"/>
      <c r="R228" s="2"/>
      <c r="S228" s="2"/>
      <c r="T228" s="2"/>
      <c r="U228" s="2"/>
      <c r="V228" s="2"/>
      <c r="W228" s="2"/>
      <c r="X228" s="2"/>
      <c r="Y228" s="2"/>
      <c r="Z228" s="2"/>
    </row>
    <row x14ac:dyDescent="0.25" r="229" customHeight="1" ht="14.25">
      <c r="A229" s="528">
        <f>IFERROR(IF(B229="","",A228+1),"Prior Routing")</f>
      </c>
      <c r="B229" s="2"/>
      <c r="C229" s="2"/>
      <c r="D229" s="429"/>
      <c r="E229" s="50"/>
      <c r="F229" s="50"/>
      <c r="G229" s="529"/>
      <c r="H229" s="530"/>
      <c r="I229" s="428"/>
      <c r="J229" s="524">
        <f>IF(A229="","",SUMIFS('Tooling Cost Detail'!F:F,'Tooling Cost Detail'!#REF!,'Manufacturing ELEC '!A229))</f>
      </c>
      <c r="K229" s="524">
        <f>IF(B229="","",IFERROR(ROUND(IFERROR(((E229*D229)+F229)*((#REF!)/3600),0),4),0))</f>
      </c>
      <c r="L229" s="2"/>
      <c r="M229" s="2"/>
      <c r="N229" s="2"/>
      <c r="O229" s="2"/>
      <c r="P229" s="2"/>
      <c r="Q229" s="2"/>
      <c r="R229" s="2"/>
      <c r="S229" s="2"/>
      <c r="T229" s="2"/>
      <c r="U229" s="2"/>
      <c r="V229" s="2"/>
      <c r="W229" s="2"/>
      <c r="X229" s="2"/>
      <c r="Y229" s="2"/>
      <c r="Z229" s="2"/>
    </row>
    <row x14ac:dyDescent="0.25" r="230" customHeight="1" ht="14.25">
      <c r="A230" s="528">
        <f>IFERROR(IF(B230="","",A229+1),"Prior Routing")</f>
      </c>
      <c r="B230" s="2"/>
      <c r="C230" s="2"/>
      <c r="D230" s="429"/>
      <c r="E230" s="50"/>
      <c r="F230" s="50"/>
      <c r="G230" s="529"/>
      <c r="H230" s="530"/>
      <c r="I230" s="428"/>
      <c r="J230" s="524">
        <f>IF(A230="","",SUMIFS('Tooling Cost Detail'!F:F,'Tooling Cost Detail'!#REF!,'Manufacturing ELEC '!A230))</f>
      </c>
      <c r="K230" s="524">
        <f>IF(B230="","",IFERROR(ROUND(IFERROR(((E230*D230)+F230)*((#REF!)/3600),0),4),0))</f>
      </c>
      <c r="L230" s="2"/>
      <c r="M230" s="2"/>
      <c r="N230" s="2"/>
      <c r="O230" s="2"/>
      <c r="P230" s="2"/>
      <c r="Q230" s="2"/>
      <c r="R230" s="2"/>
      <c r="S230" s="2"/>
      <c r="T230" s="2"/>
      <c r="U230" s="2"/>
      <c r="V230" s="2"/>
      <c r="W230" s="2"/>
      <c r="X230" s="2"/>
      <c r="Y230" s="2"/>
      <c r="Z230" s="2"/>
    </row>
    <row x14ac:dyDescent="0.25" r="231" customHeight="1" ht="14.25">
      <c r="A231" s="528">
        <f>IFERROR(IF(B231="","",A230+1),"Prior Routing")</f>
      </c>
      <c r="B231" s="2"/>
      <c r="C231" s="2"/>
      <c r="D231" s="429"/>
      <c r="E231" s="50"/>
      <c r="F231" s="50"/>
      <c r="G231" s="529"/>
      <c r="H231" s="530"/>
      <c r="I231" s="428"/>
      <c r="J231" s="524">
        <f>IF(A231="","",SUMIFS('Tooling Cost Detail'!F:F,'Tooling Cost Detail'!#REF!,'Manufacturing ELEC '!A231))</f>
      </c>
      <c r="K231" s="524">
        <f>IF(B231="","",IFERROR(ROUND(IFERROR(((E231*D231)+F231)*((#REF!)/3600),0),4),0))</f>
      </c>
      <c r="L231" s="2"/>
      <c r="M231" s="2"/>
      <c r="N231" s="2"/>
      <c r="O231" s="2"/>
      <c r="P231" s="2"/>
      <c r="Q231" s="2"/>
      <c r="R231" s="2"/>
      <c r="S231" s="2"/>
      <c r="T231" s="2"/>
      <c r="U231" s="2"/>
      <c r="V231" s="2"/>
      <c r="W231" s="2"/>
      <c r="X231" s="2"/>
      <c r="Y231" s="2"/>
      <c r="Z231" s="2"/>
    </row>
    <row x14ac:dyDescent="0.25" r="232" customHeight="1" ht="14.25">
      <c r="A232" s="528">
        <f>IFERROR(IF(B232="","",A231+1),"Prior Routing")</f>
      </c>
      <c r="B232" s="2"/>
      <c r="C232" s="2"/>
      <c r="D232" s="429"/>
      <c r="E232" s="50"/>
      <c r="F232" s="50"/>
      <c r="G232" s="529"/>
      <c r="H232" s="530"/>
      <c r="I232" s="428"/>
      <c r="J232" s="524">
        <f>IF(A232="","",SUMIFS('Tooling Cost Detail'!F:F,'Tooling Cost Detail'!#REF!,'Manufacturing ELEC '!A232))</f>
      </c>
      <c r="K232" s="524">
        <f>IF(B232="","",IFERROR(ROUND(IFERROR(((E232*D232)+F232)*((#REF!)/3600),0),4),0))</f>
      </c>
      <c r="L232" s="2"/>
      <c r="M232" s="2"/>
      <c r="N232" s="2"/>
      <c r="O232" s="2"/>
      <c r="P232" s="2"/>
      <c r="Q232" s="2"/>
      <c r="R232" s="2"/>
      <c r="S232" s="2"/>
      <c r="T232" s="2"/>
      <c r="U232" s="2"/>
      <c r="V232" s="2"/>
      <c r="W232" s="2"/>
      <c r="X232" s="2"/>
      <c r="Y232" s="2"/>
      <c r="Z232" s="2"/>
    </row>
    <row x14ac:dyDescent="0.25" r="233" customHeight="1" ht="14.25">
      <c r="A233" s="528">
        <f>IFERROR(IF(B233="","",A232+1),"Prior Routing")</f>
      </c>
      <c r="B233" s="2"/>
      <c r="C233" s="2"/>
      <c r="D233" s="429"/>
      <c r="E233" s="50"/>
      <c r="F233" s="50"/>
      <c r="G233" s="529"/>
      <c r="H233" s="530"/>
      <c r="I233" s="428"/>
      <c r="J233" s="524">
        <f>IF(A233="","",SUMIFS('Tooling Cost Detail'!F:F,'Tooling Cost Detail'!#REF!,'Manufacturing ELEC '!A233))</f>
      </c>
      <c r="K233" s="524">
        <f>IF(B233="","",IFERROR(ROUND(IFERROR(((E233*D233)+F233)*((#REF!)/3600),0),4),0))</f>
      </c>
      <c r="L233" s="2"/>
      <c r="M233" s="2"/>
      <c r="N233" s="2"/>
      <c r="O233" s="2"/>
      <c r="P233" s="2"/>
      <c r="Q233" s="2"/>
      <c r="R233" s="2"/>
      <c r="S233" s="2"/>
      <c r="T233" s="2"/>
      <c r="U233" s="2"/>
      <c r="V233" s="2"/>
      <c r="W233" s="2"/>
      <c r="X233" s="2"/>
      <c r="Y233" s="2"/>
      <c r="Z233" s="2"/>
    </row>
    <row x14ac:dyDescent="0.25" r="234" customHeight="1" ht="14.25">
      <c r="A234" s="528">
        <f>IFERROR(IF(B234="","",A233+1),"Prior Routing")</f>
      </c>
      <c r="B234" s="2"/>
      <c r="C234" s="2"/>
      <c r="D234" s="429"/>
      <c r="E234" s="50"/>
      <c r="F234" s="50"/>
      <c r="G234" s="529"/>
      <c r="H234" s="530"/>
      <c r="I234" s="428"/>
      <c r="J234" s="524">
        <f>IF(A234="","",SUMIFS('Tooling Cost Detail'!F:F,'Tooling Cost Detail'!#REF!,'Manufacturing ELEC '!A234))</f>
      </c>
      <c r="K234" s="524">
        <f>IF(B234="","",IFERROR(ROUND(IFERROR(((E234*D234)+F234)*((#REF!)/3600),0),4),0))</f>
      </c>
      <c r="L234" s="2"/>
      <c r="M234" s="2"/>
      <c r="N234" s="2"/>
      <c r="O234" s="2"/>
      <c r="P234" s="2"/>
      <c r="Q234" s="2"/>
      <c r="R234" s="2"/>
      <c r="S234" s="2"/>
      <c r="T234" s="2"/>
      <c r="U234" s="2"/>
      <c r="V234" s="2"/>
      <c r="W234" s="2"/>
      <c r="X234" s="2"/>
      <c r="Y234" s="2"/>
      <c r="Z234" s="2"/>
    </row>
    <row x14ac:dyDescent="0.25" r="235" customHeight="1" ht="14.25">
      <c r="A235" s="528">
        <f>IFERROR(IF(B235="","",A234+1),"Prior Routing")</f>
      </c>
      <c r="B235" s="2"/>
      <c r="C235" s="2"/>
      <c r="D235" s="429"/>
      <c r="E235" s="50"/>
      <c r="F235" s="50"/>
      <c r="G235" s="529"/>
      <c r="H235" s="530"/>
      <c r="I235" s="428"/>
      <c r="J235" s="524">
        <f>IF(A235="","",SUMIFS('Tooling Cost Detail'!F:F,'Tooling Cost Detail'!#REF!,'Manufacturing ELEC '!A235))</f>
      </c>
      <c r="K235" s="524">
        <f>IF(B235="","",IFERROR(ROUND(IFERROR(((E235*D235)+F235)*((#REF!)/3600),0),4),0))</f>
      </c>
      <c r="L235" s="2"/>
      <c r="M235" s="2"/>
      <c r="N235" s="2"/>
      <c r="O235" s="2"/>
      <c r="P235" s="2"/>
      <c r="Q235" s="2"/>
      <c r="R235" s="2"/>
      <c r="S235" s="2"/>
      <c r="T235" s="2"/>
      <c r="U235" s="2"/>
      <c r="V235" s="2"/>
      <c r="W235" s="2"/>
      <c r="X235" s="2"/>
      <c r="Y235" s="2"/>
      <c r="Z235" s="2"/>
    </row>
    <row x14ac:dyDescent="0.25" r="236" customHeight="1" ht="14.25">
      <c r="A236" s="528">
        <f>IFERROR(IF(B236="","",A235+1),"Prior Routing")</f>
      </c>
      <c r="B236" s="2"/>
      <c r="C236" s="2"/>
      <c r="D236" s="429"/>
      <c r="E236" s="50"/>
      <c r="F236" s="50"/>
      <c r="G236" s="529"/>
      <c r="H236" s="530"/>
      <c r="I236" s="428"/>
      <c r="J236" s="524">
        <f>IF(A236="","",SUMIFS('Tooling Cost Detail'!F:F,'Tooling Cost Detail'!#REF!,'Manufacturing ELEC '!A236))</f>
      </c>
      <c r="K236" s="524">
        <f>IF(B236="","",IFERROR(ROUND(IFERROR(((E236*D236)+F236)*((#REF!)/3600),0),4),0))</f>
      </c>
      <c r="L236" s="2"/>
      <c r="M236" s="2"/>
      <c r="N236" s="2"/>
      <c r="O236" s="2"/>
      <c r="P236" s="2"/>
      <c r="Q236" s="2"/>
      <c r="R236" s="2"/>
      <c r="S236" s="2"/>
      <c r="T236" s="2"/>
      <c r="U236" s="2"/>
      <c r="V236" s="2"/>
      <c r="W236" s="2"/>
      <c r="X236" s="2"/>
      <c r="Y236" s="2"/>
      <c r="Z236" s="2"/>
    </row>
    <row x14ac:dyDescent="0.25" r="237" customHeight="1" ht="14.25">
      <c r="A237" s="528">
        <f>IFERROR(IF(B237="","",A236+1),"Prior Routing")</f>
      </c>
      <c r="B237" s="2"/>
      <c r="C237" s="2"/>
      <c r="D237" s="429"/>
      <c r="E237" s="50"/>
      <c r="F237" s="50"/>
      <c r="G237" s="529"/>
      <c r="H237" s="530"/>
      <c r="I237" s="428"/>
      <c r="J237" s="524">
        <f>IF(A237="","",SUMIFS('Tooling Cost Detail'!F:F,'Tooling Cost Detail'!#REF!,'Manufacturing ELEC '!A237))</f>
      </c>
      <c r="K237" s="524">
        <f>IF(B237="","",IFERROR(ROUND(IFERROR(((E237*D237)+F237)*((#REF!)/3600),0),4),0))</f>
      </c>
      <c r="L237" s="2"/>
      <c r="M237" s="2"/>
      <c r="N237" s="2"/>
      <c r="O237" s="2"/>
      <c r="P237" s="2"/>
      <c r="Q237" s="2"/>
      <c r="R237" s="2"/>
      <c r="S237" s="2"/>
      <c r="T237" s="2"/>
      <c r="U237" s="2"/>
      <c r="V237" s="2"/>
      <c r="W237" s="2"/>
      <c r="X237" s="2"/>
      <c r="Y237" s="2"/>
      <c r="Z237" s="2"/>
    </row>
    <row x14ac:dyDescent="0.25" r="238" customHeight="1" ht="14.25">
      <c r="A238" s="528">
        <f>IFERROR(IF(B238="","",A237+1),"Prior Routing")</f>
      </c>
      <c r="B238" s="2"/>
      <c r="C238" s="2"/>
      <c r="D238" s="429"/>
      <c r="E238" s="50"/>
      <c r="F238" s="50"/>
      <c r="G238" s="529"/>
      <c r="H238" s="530"/>
      <c r="I238" s="428"/>
      <c r="J238" s="524">
        <f>IF(A238="","",SUMIFS('Tooling Cost Detail'!F:F,'Tooling Cost Detail'!#REF!,'Manufacturing ELEC '!A238))</f>
      </c>
      <c r="K238" s="524">
        <f>IF(B238="","",IFERROR(ROUND(IFERROR(((E238*D238)+F238)*((#REF!)/3600),0),4),0))</f>
      </c>
      <c r="L238" s="2"/>
      <c r="M238" s="2"/>
      <c r="N238" s="2"/>
      <c r="O238" s="2"/>
      <c r="P238" s="2"/>
      <c r="Q238" s="2"/>
      <c r="R238" s="2"/>
      <c r="S238" s="2"/>
      <c r="T238" s="2"/>
      <c r="U238" s="2"/>
      <c r="V238" s="2"/>
      <c r="W238" s="2"/>
      <c r="X238" s="2"/>
      <c r="Y238" s="2"/>
      <c r="Z238" s="2"/>
    </row>
    <row x14ac:dyDescent="0.25" r="239" customHeight="1" ht="14.25">
      <c r="A239" s="528">
        <f>IFERROR(IF(B239="","",A238+1),"Prior Routing")</f>
      </c>
      <c r="B239" s="2"/>
      <c r="C239" s="2"/>
      <c r="D239" s="429"/>
      <c r="E239" s="50"/>
      <c r="F239" s="50"/>
      <c r="G239" s="529"/>
      <c r="H239" s="530"/>
      <c r="I239" s="428"/>
      <c r="J239" s="524">
        <f>IF(A239="","",SUMIFS('Tooling Cost Detail'!F:F,'Tooling Cost Detail'!#REF!,'Manufacturing ELEC '!A239))</f>
      </c>
      <c r="K239" s="524">
        <f>IF(B239="","",IFERROR(ROUND(IFERROR(((E239*D239)+F239)*((#REF!)/3600),0),4),0))</f>
      </c>
      <c r="L239" s="2"/>
      <c r="M239" s="2"/>
      <c r="N239" s="2"/>
      <c r="O239" s="2"/>
      <c r="P239" s="2"/>
      <c r="Q239" s="2"/>
      <c r="R239" s="2"/>
      <c r="S239" s="2"/>
      <c r="T239" s="2"/>
      <c r="U239" s="2"/>
      <c r="V239" s="2"/>
      <c r="W239" s="2"/>
      <c r="X239" s="2"/>
      <c r="Y239" s="2"/>
      <c r="Z239" s="2"/>
    </row>
    <row x14ac:dyDescent="0.25" r="240" customHeight="1" ht="14.25">
      <c r="A240" s="528">
        <f>IFERROR(IF(B240="","",A239+1),"Prior Routing")</f>
      </c>
      <c r="B240" s="2"/>
      <c r="C240" s="2"/>
      <c r="D240" s="429"/>
      <c r="E240" s="50"/>
      <c r="F240" s="50"/>
      <c r="G240" s="529"/>
      <c r="H240" s="530"/>
      <c r="I240" s="428"/>
      <c r="J240" s="524">
        <f>IF(A240="","",SUMIFS('Tooling Cost Detail'!F:F,'Tooling Cost Detail'!#REF!,'Manufacturing ELEC '!A240))</f>
      </c>
      <c r="K240" s="524">
        <f>IF(B240="","",IFERROR(ROUND(IFERROR(((E240*D240)+F240)*((#REF!)/3600),0),4),0))</f>
      </c>
      <c r="L240" s="2"/>
      <c r="M240" s="2"/>
      <c r="N240" s="2"/>
      <c r="O240" s="2"/>
      <c r="P240" s="2"/>
      <c r="Q240" s="2"/>
      <c r="R240" s="2"/>
      <c r="S240" s="2"/>
      <c r="T240" s="2"/>
      <c r="U240" s="2"/>
      <c r="V240" s="2"/>
      <c r="W240" s="2"/>
      <c r="X240" s="2"/>
      <c r="Y240" s="2"/>
      <c r="Z240" s="2"/>
    </row>
    <row x14ac:dyDescent="0.25" r="241" customHeight="1" ht="14.25">
      <c r="A241" s="528">
        <f>IFERROR(IF(B241="","",A240+1),"Prior Routing")</f>
      </c>
      <c r="B241" s="2"/>
      <c r="C241" s="2"/>
      <c r="D241" s="429"/>
      <c r="E241" s="50"/>
      <c r="F241" s="50"/>
      <c r="G241" s="529"/>
      <c r="H241" s="530"/>
      <c r="I241" s="428"/>
      <c r="J241" s="524">
        <f>IF(A241="","",SUMIFS('Tooling Cost Detail'!F:F,'Tooling Cost Detail'!#REF!,'Manufacturing ELEC '!A241))</f>
      </c>
      <c r="K241" s="524">
        <f>IF(B241="","",IFERROR(ROUND(IFERROR(((E241*D241)+F241)*((#REF!)/3600),0),4),0))</f>
      </c>
      <c r="L241" s="2"/>
      <c r="M241" s="2"/>
      <c r="N241" s="2"/>
      <c r="O241" s="2"/>
      <c r="P241" s="2"/>
      <c r="Q241" s="2"/>
      <c r="R241" s="2"/>
      <c r="S241" s="2"/>
      <c r="T241" s="2"/>
      <c r="U241" s="2"/>
      <c r="V241" s="2"/>
      <c r="W241" s="2"/>
      <c r="X241" s="2"/>
      <c r="Y241" s="2"/>
      <c r="Z241" s="2"/>
    </row>
    <row x14ac:dyDescent="0.25" r="242" customHeight="1" ht="14.25">
      <c r="A242" s="528">
        <f>IFERROR(IF(B242="","",A241+1),"Prior Routing")</f>
      </c>
      <c r="B242" s="2"/>
      <c r="C242" s="2"/>
      <c r="D242" s="429"/>
      <c r="E242" s="50"/>
      <c r="F242" s="50"/>
      <c r="G242" s="529"/>
      <c r="H242" s="530"/>
      <c r="I242" s="428"/>
      <c r="J242" s="524">
        <f>IF(A242="","",SUMIFS('Tooling Cost Detail'!F:F,'Tooling Cost Detail'!#REF!,'Manufacturing ELEC '!A242))</f>
      </c>
      <c r="K242" s="524">
        <f>IF(B242="","",IFERROR(ROUND(IFERROR(((E242*D242)+F242)*((#REF!)/3600),0),4),0))</f>
      </c>
      <c r="L242" s="2"/>
      <c r="M242" s="2"/>
      <c r="N242" s="2"/>
      <c r="O242" s="2"/>
      <c r="P242" s="2"/>
      <c r="Q242" s="2"/>
      <c r="R242" s="2"/>
      <c r="S242" s="2"/>
      <c r="T242" s="2"/>
      <c r="U242" s="2"/>
      <c r="V242" s="2"/>
      <c r="W242" s="2"/>
      <c r="X242" s="2"/>
      <c r="Y242" s="2"/>
      <c r="Z242" s="2"/>
    </row>
    <row x14ac:dyDescent="0.25" r="243" customHeight="1" ht="14.25">
      <c r="A243" s="528">
        <f>IFERROR(IF(B243="","",A242+1),"Prior Routing")</f>
      </c>
      <c r="B243" s="2"/>
      <c r="C243" s="2"/>
      <c r="D243" s="429"/>
      <c r="E243" s="50"/>
      <c r="F243" s="50"/>
      <c r="G243" s="529"/>
      <c r="H243" s="530"/>
      <c r="I243" s="428"/>
      <c r="J243" s="524">
        <f>IF(A243="","",SUMIFS('Tooling Cost Detail'!F:F,'Tooling Cost Detail'!#REF!,'Manufacturing ELEC '!A243))</f>
      </c>
      <c r="K243" s="524">
        <f>IF(B243="","",IFERROR(ROUND(IFERROR(((E243*D243)+F243)*((#REF!)/3600),0),4),0))</f>
      </c>
      <c r="L243" s="2"/>
      <c r="M243" s="2"/>
      <c r="N243" s="2"/>
      <c r="O243" s="2"/>
      <c r="P243" s="2"/>
      <c r="Q243" s="2"/>
      <c r="R243" s="2"/>
      <c r="S243" s="2"/>
      <c r="T243" s="2"/>
      <c r="U243" s="2"/>
      <c r="V243" s="2"/>
      <c r="W243" s="2"/>
      <c r="X243" s="2"/>
      <c r="Y243" s="2"/>
      <c r="Z243" s="2"/>
    </row>
    <row x14ac:dyDescent="0.25" r="244" customHeight="1" ht="14.25">
      <c r="A244" s="528">
        <f>IFERROR(IF(B244="","",A243+1),"Prior Routing")</f>
      </c>
      <c r="B244" s="2"/>
      <c r="C244" s="2"/>
      <c r="D244" s="429"/>
      <c r="E244" s="50"/>
      <c r="F244" s="50"/>
      <c r="G244" s="529"/>
      <c r="H244" s="530"/>
      <c r="I244" s="428"/>
      <c r="J244" s="524">
        <f>IF(A244="","",SUMIFS('Tooling Cost Detail'!F:F,'Tooling Cost Detail'!#REF!,'Manufacturing ELEC '!A244))</f>
      </c>
      <c r="K244" s="524">
        <f>IF(B244="","",IFERROR(ROUND(IFERROR(((E244*D244)+F244)*((#REF!)/3600),0),4),0))</f>
      </c>
      <c r="L244" s="2"/>
      <c r="M244" s="2"/>
      <c r="N244" s="2"/>
      <c r="O244" s="2"/>
      <c r="P244" s="2"/>
      <c r="Q244" s="2"/>
      <c r="R244" s="2"/>
      <c r="S244" s="2"/>
      <c r="T244" s="2"/>
      <c r="U244" s="2"/>
      <c r="V244" s="2"/>
      <c r="W244" s="2"/>
      <c r="X244" s="2"/>
      <c r="Y244" s="2"/>
      <c r="Z244" s="2"/>
    </row>
    <row x14ac:dyDescent="0.25" r="245" customHeight="1" ht="14.25">
      <c r="A245" s="528">
        <f>IFERROR(IF(B245="","",A244+1),"Prior Routing")</f>
      </c>
      <c r="B245" s="2"/>
      <c r="C245" s="2"/>
      <c r="D245" s="429"/>
      <c r="E245" s="50"/>
      <c r="F245" s="50"/>
      <c r="G245" s="529"/>
      <c r="H245" s="530"/>
      <c r="I245" s="428"/>
      <c r="J245" s="524">
        <f>IF(A245="","",SUMIFS('Tooling Cost Detail'!F:F,'Tooling Cost Detail'!#REF!,'Manufacturing ELEC '!A245))</f>
      </c>
      <c r="K245" s="524">
        <f>IF(B245="","",IFERROR(ROUND(IFERROR(((E245*D245)+F245)*((#REF!)/3600),0),4),0))</f>
      </c>
      <c r="L245" s="2"/>
      <c r="M245" s="2"/>
      <c r="N245" s="2"/>
      <c r="O245" s="2"/>
      <c r="P245" s="2"/>
      <c r="Q245" s="2"/>
      <c r="R245" s="2"/>
      <c r="S245" s="2"/>
      <c r="T245" s="2"/>
      <c r="U245" s="2"/>
      <c r="V245" s="2"/>
      <c r="W245" s="2"/>
      <c r="X245" s="2"/>
      <c r="Y245" s="2"/>
      <c r="Z245" s="2"/>
    </row>
    <row x14ac:dyDescent="0.25" r="246" customHeight="1" ht="14.25">
      <c r="A246" s="528">
        <f>IFERROR(IF(B246="","",A245+1),"Prior Routing")</f>
      </c>
      <c r="B246" s="2"/>
      <c r="C246" s="2"/>
      <c r="D246" s="429"/>
      <c r="E246" s="50"/>
      <c r="F246" s="50"/>
      <c r="G246" s="529"/>
      <c r="H246" s="530"/>
      <c r="I246" s="428"/>
      <c r="J246" s="524">
        <f>IF(A246="","",SUMIFS('Tooling Cost Detail'!F:F,'Tooling Cost Detail'!#REF!,'Manufacturing ELEC '!A246))</f>
      </c>
      <c r="K246" s="524">
        <f>IF(B246="","",IFERROR(ROUND(IFERROR(((E246*D246)+F246)*((#REF!)/3600),0),4),0))</f>
      </c>
      <c r="L246" s="2"/>
      <c r="M246" s="2"/>
      <c r="N246" s="2"/>
      <c r="O246" s="2"/>
      <c r="P246" s="2"/>
      <c r="Q246" s="2"/>
      <c r="R246" s="2"/>
      <c r="S246" s="2"/>
      <c r="T246" s="2"/>
      <c r="U246" s="2"/>
      <c r="V246" s="2"/>
      <c r="W246" s="2"/>
      <c r="X246" s="2"/>
      <c r="Y246" s="2"/>
      <c r="Z246" s="2"/>
    </row>
    <row x14ac:dyDescent="0.25" r="247" customHeight="1" ht="14.25">
      <c r="A247" s="528">
        <f>IFERROR(IF(B247="","",A246+1),"Prior Routing")</f>
      </c>
      <c r="B247" s="2"/>
      <c r="C247" s="2"/>
      <c r="D247" s="429"/>
      <c r="E247" s="50"/>
      <c r="F247" s="50"/>
      <c r="G247" s="529"/>
      <c r="H247" s="530"/>
      <c r="I247" s="428"/>
      <c r="J247" s="524">
        <f>IF(A247="","",SUMIFS('Tooling Cost Detail'!F:F,'Tooling Cost Detail'!#REF!,'Manufacturing ELEC '!A247))</f>
      </c>
      <c r="K247" s="524">
        <f>IF(B247="","",IFERROR(ROUND(IFERROR(((E247*D247)+F247)*((#REF!)/3600),0),4),0))</f>
      </c>
      <c r="L247" s="2"/>
      <c r="M247" s="2"/>
      <c r="N247" s="2"/>
      <c r="O247" s="2"/>
      <c r="P247" s="2"/>
      <c r="Q247" s="2"/>
      <c r="R247" s="2"/>
      <c r="S247" s="2"/>
      <c r="T247" s="2"/>
      <c r="U247" s="2"/>
      <c r="V247" s="2"/>
      <c r="W247" s="2"/>
      <c r="X247" s="2"/>
      <c r="Y247" s="2"/>
      <c r="Z247" s="2"/>
    </row>
    <row x14ac:dyDescent="0.25" r="248" customHeight="1" ht="14.25">
      <c r="A248" s="528">
        <f>IFERROR(IF(B248="","",A247+1),"Prior Routing")</f>
      </c>
      <c r="B248" s="2"/>
      <c r="C248" s="2"/>
      <c r="D248" s="429"/>
      <c r="E248" s="50"/>
      <c r="F248" s="50"/>
      <c r="G248" s="529"/>
      <c r="H248" s="530"/>
      <c r="I248" s="428"/>
      <c r="J248" s="524">
        <f>IF(A248="","",SUMIFS('Tooling Cost Detail'!F:F,'Tooling Cost Detail'!#REF!,'Manufacturing ELEC '!A248))</f>
      </c>
      <c r="K248" s="524">
        <f>IF(B248="","",IFERROR(ROUND(IFERROR(((E248*D248)+F248)*((#REF!)/3600),0),4),0))</f>
      </c>
      <c r="L248" s="2"/>
      <c r="M248" s="2"/>
      <c r="N248" s="2"/>
      <c r="O248" s="2"/>
      <c r="P248" s="2"/>
      <c r="Q248" s="2"/>
      <c r="R248" s="2"/>
      <c r="S248" s="2"/>
      <c r="T248" s="2"/>
      <c r="U248" s="2"/>
      <c r="V248" s="2"/>
      <c r="W248" s="2"/>
      <c r="X248" s="2"/>
      <c r="Y248" s="2"/>
      <c r="Z248" s="2"/>
    </row>
    <row x14ac:dyDescent="0.25" r="249" customHeight="1" ht="14.25">
      <c r="A249" s="528">
        <f>IFERROR(IF(B249="","",A248+1),"Prior Routing")</f>
      </c>
      <c r="B249" s="2"/>
      <c r="C249" s="2"/>
      <c r="D249" s="429"/>
      <c r="E249" s="50"/>
      <c r="F249" s="50"/>
      <c r="G249" s="529"/>
      <c r="H249" s="530"/>
      <c r="I249" s="428"/>
      <c r="J249" s="524">
        <f>IF(A249="","",SUMIFS('Tooling Cost Detail'!F:F,'Tooling Cost Detail'!#REF!,'Manufacturing ELEC '!A249))</f>
      </c>
      <c r="K249" s="524">
        <f>IF(B249="","",IFERROR(ROUND(IFERROR(((E249*D249)+F249)*((#REF!)/3600),0),4),0))</f>
      </c>
      <c r="L249" s="2"/>
      <c r="M249" s="2"/>
      <c r="N249" s="2"/>
      <c r="O249" s="2"/>
      <c r="P249" s="2"/>
      <c r="Q249" s="2"/>
      <c r="R249" s="2"/>
      <c r="S249" s="2"/>
      <c r="T249" s="2"/>
      <c r="U249" s="2"/>
      <c r="V249" s="2"/>
      <c r="W249" s="2"/>
      <c r="X249" s="2"/>
      <c r="Y249" s="2"/>
      <c r="Z249" s="2"/>
    </row>
    <row x14ac:dyDescent="0.25" r="250" customHeight="1" ht="14.25">
      <c r="A250" s="528">
        <f>IFERROR(IF(B250="","",A249+1),"Prior Routing")</f>
      </c>
      <c r="B250" s="2"/>
      <c r="C250" s="2"/>
      <c r="D250" s="429"/>
      <c r="E250" s="50"/>
      <c r="F250" s="50"/>
      <c r="G250" s="529"/>
      <c r="H250" s="530"/>
      <c r="I250" s="428"/>
      <c r="J250" s="524">
        <f>IF(A250="","",SUMIFS('Tooling Cost Detail'!F:F,'Tooling Cost Detail'!#REF!,'Manufacturing ELEC '!A250))</f>
      </c>
      <c r="K250" s="524">
        <f>IF(B250="","",IFERROR(ROUND(IFERROR(((E250*D250)+F250)*((#REF!)/3600),0),4),0))</f>
      </c>
      <c r="L250" s="2"/>
      <c r="M250" s="2"/>
      <c r="N250" s="2"/>
      <c r="O250" s="2"/>
      <c r="P250" s="2"/>
      <c r="Q250" s="2"/>
      <c r="R250" s="2"/>
      <c r="S250" s="2"/>
      <c r="T250" s="2"/>
      <c r="U250" s="2"/>
      <c r="V250" s="2"/>
      <c r="W250" s="2"/>
      <c r="X250" s="2"/>
      <c r="Y250" s="2"/>
      <c r="Z250" s="2"/>
    </row>
    <row x14ac:dyDescent="0.25" r="251" customHeight="1" ht="14.25">
      <c r="A251" s="528">
        <f>IFERROR(IF(B251="","",A250+1),"Prior Routing")</f>
      </c>
      <c r="B251" s="2"/>
      <c r="C251" s="2"/>
      <c r="D251" s="429"/>
      <c r="E251" s="50"/>
      <c r="F251" s="50"/>
      <c r="G251" s="529"/>
      <c r="H251" s="530"/>
      <c r="I251" s="428"/>
      <c r="J251" s="524">
        <f>IF(A251="","",SUMIFS('Tooling Cost Detail'!F:F,'Tooling Cost Detail'!#REF!,'Manufacturing ELEC '!A251))</f>
      </c>
      <c r="K251" s="524">
        <f>IF(B251="","",IFERROR(ROUND(IFERROR(((E251*D251)+F251)*((#REF!)/3600),0),4),0))</f>
      </c>
      <c r="L251" s="2"/>
      <c r="M251" s="2"/>
      <c r="N251" s="2"/>
      <c r="O251" s="2"/>
      <c r="P251" s="2"/>
      <c r="Q251" s="2"/>
      <c r="R251" s="2"/>
      <c r="S251" s="2"/>
      <c r="T251" s="2"/>
      <c r="U251" s="2"/>
      <c r="V251" s="2"/>
      <c r="W251" s="2"/>
      <c r="X251" s="2"/>
      <c r="Y251" s="2"/>
      <c r="Z251" s="2"/>
    </row>
    <row x14ac:dyDescent="0.25" r="252" customHeight="1" ht="14.25">
      <c r="A252" s="528">
        <f>IFERROR(IF(B252="","",A251+1),"Prior Routing")</f>
      </c>
      <c r="B252" s="2"/>
      <c r="C252" s="2"/>
      <c r="D252" s="429"/>
      <c r="E252" s="50"/>
      <c r="F252" s="50"/>
      <c r="G252" s="529"/>
      <c r="H252" s="530"/>
      <c r="I252" s="428"/>
      <c r="J252" s="524">
        <f>IF(A252="","",SUMIFS('Tooling Cost Detail'!F:F,'Tooling Cost Detail'!#REF!,'Manufacturing ELEC '!A252))</f>
      </c>
      <c r="K252" s="524">
        <f>IF(B252="","",IFERROR(ROUND(IFERROR(((E252*D252)+F252)*((#REF!)/3600),0),4),0))</f>
      </c>
      <c r="L252" s="2"/>
      <c r="M252" s="2"/>
      <c r="N252" s="2"/>
      <c r="O252" s="2"/>
      <c r="P252" s="2"/>
      <c r="Q252" s="2"/>
      <c r="R252" s="2"/>
      <c r="S252" s="2"/>
      <c r="T252" s="2"/>
      <c r="U252" s="2"/>
      <c r="V252" s="2"/>
      <c r="W252" s="2"/>
      <c r="X252" s="2"/>
      <c r="Y252" s="2"/>
      <c r="Z252" s="2"/>
    </row>
    <row x14ac:dyDescent="0.25" r="253" customHeight="1" ht="14.25">
      <c r="A253" s="528">
        <f>IFERROR(IF(B253="","",A252+1),"Prior Routing")</f>
      </c>
      <c r="B253" s="2"/>
      <c r="C253" s="2"/>
      <c r="D253" s="429"/>
      <c r="E253" s="50"/>
      <c r="F253" s="50"/>
      <c r="G253" s="529"/>
      <c r="H253" s="530"/>
      <c r="I253" s="428"/>
      <c r="J253" s="524">
        <f>IF(A253="","",SUMIFS('Tooling Cost Detail'!F:F,'Tooling Cost Detail'!#REF!,'Manufacturing ELEC '!A253))</f>
      </c>
      <c r="K253" s="524">
        <f>IF(B253="","",IFERROR(ROUND(IFERROR(((E253*D253)+F253)*((#REF!)/3600),0),4),0))</f>
      </c>
      <c r="L253" s="2"/>
      <c r="M253" s="2"/>
      <c r="N253" s="2"/>
      <c r="O253" s="2"/>
      <c r="P253" s="2"/>
      <c r="Q253" s="2"/>
      <c r="R253" s="2"/>
      <c r="S253" s="2"/>
      <c r="T253" s="2"/>
      <c r="U253" s="2"/>
      <c r="V253" s="2"/>
      <c r="W253" s="2"/>
      <c r="X253" s="2"/>
      <c r="Y253" s="2"/>
      <c r="Z253" s="2"/>
    </row>
    <row x14ac:dyDescent="0.25" r="254" customHeight="1" ht="14.25">
      <c r="A254" s="528">
        <f>IFERROR(IF(B254="","",A253+1),"Prior Routing")</f>
      </c>
      <c r="B254" s="2"/>
      <c r="C254" s="2"/>
      <c r="D254" s="429"/>
      <c r="E254" s="50"/>
      <c r="F254" s="50"/>
      <c r="G254" s="529"/>
      <c r="H254" s="530"/>
      <c r="I254" s="428"/>
      <c r="J254" s="524">
        <f>IF(A254="","",SUMIFS('Tooling Cost Detail'!F:F,'Tooling Cost Detail'!#REF!,'Manufacturing ELEC '!A254))</f>
      </c>
      <c r="K254" s="524">
        <f>IF(B254="","",IFERROR(ROUND(IFERROR(((E254*D254)+F254)*((#REF!)/3600),0),4),0))</f>
      </c>
      <c r="L254" s="2"/>
      <c r="M254" s="2"/>
      <c r="N254" s="2"/>
      <c r="O254" s="2"/>
      <c r="P254" s="2"/>
      <c r="Q254" s="2"/>
      <c r="R254" s="2"/>
      <c r="S254" s="2"/>
      <c r="T254" s="2"/>
      <c r="U254" s="2"/>
      <c r="V254" s="2"/>
      <c r="W254" s="2"/>
      <c r="X254" s="2"/>
      <c r="Y254" s="2"/>
      <c r="Z254" s="2"/>
    </row>
    <row x14ac:dyDescent="0.25" r="255" customHeight="1" ht="14.25">
      <c r="A255" s="528">
        <f>IFERROR(IF(B255="","",A254+1),"Prior Routing")</f>
      </c>
      <c r="B255" s="2"/>
      <c r="C255" s="2"/>
      <c r="D255" s="429"/>
      <c r="E255" s="50"/>
      <c r="F255" s="50"/>
      <c r="G255" s="529"/>
      <c r="H255" s="530"/>
      <c r="I255" s="428"/>
      <c r="J255" s="524">
        <f>IF(A255="","",SUMIFS('Tooling Cost Detail'!F:F,'Tooling Cost Detail'!#REF!,'Manufacturing ELEC '!A255))</f>
      </c>
      <c r="K255" s="524">
        <f>IF(B255="","",IFERROR(ROUND(IFERROR(((E255*D255)+F255)*((#REF!)/3600),0),4),0))</f>
      </c>
      <c r="L255" s="2"/>
      <c r="M255" s="2"/>
      <c r="N255" s="2"/>
      <c r="O255" s="2"/>
      <c r="P255" s="2"/>
      <c r="Q255" s="2"/>
      <c r="R255" s="2"/>
      <c r="S255" s="2"/>
      <c r="T255" s="2"/>
      <c r="U255" s="2"/>
      <c r="V255" s="2"/>
      <c r="W255" s="2"/>
      <c r="X255" s="2"/>
      <c r="Y255" s="2"/>
      <c r="Z255" s="2"/>
    </row>
    <row x14ac:dyDescent="0.25" r="256" customHeight="1" ht="14.25">
      <c r="A256" s="528">
        <f>IFERROR(IF(B256="","",A255+1),"Prior Routing")</f>
      </c>
      <c r="B256" s="2"/>
      <c r="C256" s="2"/>
      <c r="D256" s="429"/>
      <c r="E256" s="50"/>
      <c r="F256" s="50"/>
      <c r="G256" s="529"/>
      <c r="H256" s="530"/>
      <c r="I256" s="428"/>
      <c r="J256" s="524">
        <f>IF(A256="","",SUMIFS('Tooling Cost Detail'!F:F,'Tooling Cost Detail'!#REF!,'Manufacturing ELEC '!A256))</f>
      </c>
      <c r="K256" s="524">
        <f>IF(B256="","",IFERROR(ROUND(IFERROR(((E256*D256)+F256)*((#REF!)/3600),0),4),0))</f>
      </c>
      <c r="L256" s="2"/>
      <c r="M256" s="2"/>
      <c r="N256" s="2"/>
      <c r="O256" s="2"/>
      <c r="P256" s="2"/>
      <c r="Q256" s="2"/>
      <c r="R256" s="2"/>
      <c r="S256" s="2"/>
      <c r="T256" s="2"/>
      <c r="U256" s="2"/>
      <c r="V256" s="2"/>
      <c r="W256" s="2"/>
      <c r="X256" s="2"/>
      <c r="Y256" s="2"/>
      <c r="Z256" s="2"/>
    </row>
    <row x14ac:dyDescent="0.25" r="257" customHeight="1" ht="14.25">
      <c r="A257" s="528">
        <f>IFERROR(IF(B257="","",A256+1),"Prior Routing")</f>
      </c>
      <c r="B257" s="2"/>
      <c r="C257" s="2"/>
      <c r="D257" s="429"/>
      <c r="E257" s="50"/>
      <c r="F257" s="50"/>
      <c r="G257" s="529"/>
      <c r="H257" s="530"/>
      <c r="I257" s="428"/>
      <c r="J257" s="524">
        <f>IF(A257="","",SUMIFS('Tooling Cost Detail'!F:F,'Tooling Cost Detail'!#REF!,'Manufacturing ELEC '!A257))</f>
      </c>
      <c r="K257" s="524">
        <f>IF(B257="","",IFERROR(ROUND(IFERROR(((E257*D257)+F257)*((#REF!)/3600),0),4),0))</f>
      </c>
      <c r="L257" s="2"/>
      <c r="M257" s="2"/>
      <c r="N257" s="2"/>
      <c r="O257" s="2"/>
      <c r="P257" s="2"/>
      <c r="Q257" s="2"/>
      <c r="R257" s="2"/>
      <c r="S257" s="2"/>
      <c r="T257" s="2"/>
      <c r="U257" s="2"/>
      <c r="V257" s="2"/>
      <c r="W257" s="2"/>
      <c r="X257" s="2"/>
      <c r="Y257" s="2"/>
      <c r="Z257" s="2"/>
    </row>
    <row x14ac:dyDescent="0.25" r="258" customHeight="1" ht="14.25">
      <c r="A258" s="528">
        <f>IFERROR(IF(B258="","",A257+1),"Prior Routing")</f>
      </c>
      <c r="B258" s="2"/>
      <c r="C258" s="2"/>
      <c r="D258" s="429"/>
      <c r="E258" s="50"/>
      <c r="F258" s="50"/>
      <c r="G258" s="529"/>
      <c r="H258" s="530"/>
      <c r="I258" s="428"/>
      <c r="J258" s="524">
        <f>IF(A258="","",SUMIFS('Tooling Cost Detail'!F:F,'Tooling Cost Detail'!#REF!,'Manufacturing ELEC '!A258))</f>
      </c>
      <c r="K258" s="524">
        <f>IF(B258="","",IFERROR(ROUND(IFERROR(((E258*D258)+F258)*((#REF!)/3600),0),4),0))</f>
      </c>
      <c r="L258" s="2"/>
      <c r="M258" s="2"/>
      <c r="N258" s="2"/>
      <c r="O258" s="2"/>
      <c r="P258" s="2"/>
      <c r="Q258" s="2"/>
      <c r="R258" s="2"/>
      <c r="S258" s="2"/>
      <c r="T258" s="2"/>
      <c r="U258" s="2"/>
      <c r="V258" s="2"/>
      <c r="W258" s="2"/>
      <c r="X258" s="2"/>
      <c r="Y258" s="2"/>
      <c r="Z258" s="2"/>
    </row>
    <row x14ac:dyDescent="0.25" r="259" customHeight="1" ht="14.25">
      <c r="A259" s="528">
        <f>IFERROR(IF(B259="","",A258+1),"Prior Routing")</f>
      </c>
      <c r="B259" s="2"/>
      <c r="C259" s="2"/>
      <c r="D259" s="429"/>
      <c r="E259" s="50"/>
      <c r="F259" s="50"/>
      <c r="G259" s="529"/>
      <c r="H259" s="530"/>
      <c r="I259" s="428"/>
      <c r="J259" s="524">
        <f>IF(A259="","",SUMIFS('Tooling Cost Detail'!F:F,'Tooling Cost Detail'!#REF!,'Manufacturing ELEC '!A259))</f>
      </c>
      <c r="K259" s="524">
        <f>IF(B259="","",IFERROR(ROUND(IFERROR(((E259*D259)+F259)*((#REF!)/3600),0),4),0))</f>
      </c>
      <c r="L259" s="2"/>
      <c r="M259" s="2"/>
      <c r="N259" s="2"/>
      <c r="O259" s="2"/>
      <c r="P259" s="2"/>
      <c r="Q259" s="2"/>
      <c r="R259" s="2"/>
      <c r="S259" s="2"/>
      <c r="T259" s="2"/>
      <c r="U259" s="2"/>
      <c r="V259" s="2"/>
      <c r="W259" s="2"/>
      <c r="X259" s="2"/>
      <c r="Y259" s="2"/>
      <c r="Z259" s="2"/>
    </row>
    <row x14ac:dyDescent="0.25" r="260" customHeight="1" ht="14.25">
      <c r="A260" s="528">
        <f>IFERROR(IF(B260="","",A259+1),"Prior Routing")</f>
      </c>
      <c r="B260" s="2"/>
      <c r="C260" s="2"/>
      <c r="D260" s="429"/>
      <c r="E260" s="50"/>
      <c r="F260" s="50"/>
      <c r="G260" s="529"/>
      <c r="H260" s="530"/>
      <c r="I260" s="428"/>
      <c r="J260" s="524">
        <f>IF(A260="","",SUMIFS('Tooling Cost Detail'!F:F,'Tooling Cost Detail'!#REF!,'Manufacturing ELEC '!A260))</f>
      </c>
      <c r="K260" s="524">
        <f>IF(B260="","",IFERROR(ROUND(IFERROR(((E260*D260)+F260)*((#REF!)/3600),0),4),0))</f>
      </c>
      <c r="L260" s="2"/>
      <c r="M260" s="2"/>
      <c r="N260" s="2"/>
      <c r="O260" s="2"/>
      <c r="P260" s="2"/>
      <c r="Q260" s="2"/>
      <c r="R260" s="2"/>
      <c r="S260" s="2"/>
      <c r="T260" s="2"/>
      <c r="U260" s="2"/>
      <c r="V260" s="2"/>
      <c r="W260" s="2"/>
      <c r="X260" s="2"/>
      <c r="Y260" s="2"/>
      <c r="Z260" s="2"/>
    </row>
    <row x14ac:dyDescent="0.25" r="261" customHeight="1" ht="14.25">
      <c r="A261" s="528">
        <f>IFERROR(IF(B261="","",A260+1),"Prior Routing")</f>
      </c>
      <c r="B261" s="2"/>
      <c r="C261" s="2"/>
      <c r="D261" s="429"/>
      <c r="E261" s="50"/>
      <c r="F261" s="50"/>
      <c r="G261" s="529"/>
      <c r="H261" s="530"/>
      <c r="I261" s="428"/>
      <c r="J261" s="524">
        <f>IF(A261="","",SUMIFS('Tooling Cost Detail'!F:F,'Tooling Cost Detail'!#REF!,'Manufacturing ELEC '!A261))</f>
      </c>
      <c r="K261" s="524">
        <f>IF(B261="","",IFERROR(ROUND(IFERROR(((E261*D261)+F261)*((#REF!)/3600),0),4),0))</f>
      </c>
      <c r="L261" s="2"/>
      <c r="M261" s="2"/>
      <c r="N261" s="2"/>
      <c r="O261" s="2"/>
      <c r="P261" s="2"/>
      <c r="Q261" s="2"/>
      <c r="R261" s="2"/>
      <c r="S261" s="2"/>
      <c r="T261" s="2"/>
      <c r="U261" s="2"/>
      <c r="V261" s="2"/>
      <c r="W261" s="2"/>
      <c r="X261" s="2"/>
      <c r="Y261" s="2"/>
      <c r="Z261" s="2"/>
    </row>
    <row x14ac:dyDescent="0.25" r="262" customHeight="1" ht="14.25">
      <c r="A262" s="528">
        <f>IFERROR(IF(B262="","",A261+1),"Prior Routing")</f>
      </c>
      <c r="B262" s="2"/>
      <c r="C262" s="2"/>
      <c r="D262" s="429"/>
      <c r="E262" s="50"/>
      <c r="F262" s="50"/>
      <c r="G262" s="529"/>
      <c r="H262" s="530"/>
      <c r="I262" s="428"/>
      <c r="J262" s="524">
        <f>IF(A262="","",SUMIFS('Tooling Cost Detail'!F:F,'Tooling Cost Detail'!#REF!,'Manufacturing ELEC '!A262))</f>
      </c>
      <c r="K262" s="524">
        <f>IF(B262="","",IFERROR(ROUND(IFERROR(((E262*D262)+F262)*((#REF!)/3600),0),4),0))</f>
      </c>
      <c r="L262" s="2"/>
      <c r="M262" s="2"/>
      <c r="N262" s="2"/>
      <c r="O262" s="2"/>
      <c r="P262" s="2"/>
      <c r="Q262" s="2"/>
      <c r="R262" s="2"/>
      <c r="S262" s="2"/>
      <c r="T262" s="2"/>
      <c r="U262" s="2"/>
      <c r="V262" s="2"/>
      <c r="W262" s="2"/>
      <c r="X262" s="2"/>
      <c r="Y262" s="2"/>
      <c r="Z262" s="2"/>
    </row>
    <row x14ac:dyDescent="0.25" r="263" customHeight="1" ht="14.25">
      <c r="A263" s="528">
        <f>IFERROR(IF(B263="","",A262+1),"Prior Routing")</f>
      </c>
      <c r="B263" s="2"/>
      <c r="C263" s="2"/>
      <c r="D263" s="429"/>
      <c r="E263" s="50"/>
      <c r="F263" s="50"/>
      <c r="G263" s="529"/>
      <c r="H263" s="530"/>
      <c r="I263" s="428"/>
      <c r="J263" s="524">
        <f>IF(A263="","",SUMIFS('Tooling Cost Detail'!F:F,'Tooling Cost Detail'!#REF!,'Manufacturing ELEC '!A263))</f>
      </c>
      <c r="K263" s="524">
        <f>IF(B263="","",IFERROR(ROUND(IFERROR(((E263*D263)+F263)*((#REF!)/3600),0),4),0))</f>
      </c>
      <c r="L263" s="2"/>
      <c r="M263" s="2"/>
      <c r="N263" s="2"/>
      <c r="O263" s="2"/>
      <c r="P263" s="2"/>
      <c r="Q263" s="2"/>
      <c r="R263" s="2"/>
      <c r="S263" s="2"/>
      <c r="T263" s="2"/>
      <c r="U263" s="2"/>
      <c r="V263" s="2"/>
      <c r="W263" s="2"/>
      <c r="X263" s="2"/>
      <c r="Y263" s="2"/>
      <c r="Z263" s="2"/>
    </row>
    <row x14ac:dyDescent="0.25" r="264" customHeight="1" ht="14.25">
      <c r="A264" s="528">
        <f>IFERROR(IF(B264="","",A263+1),"Prior Routing")</f>
      </c>
      <c r="B264" s="2"/>
      <c r="C264" s="2"/>
      <c r="D264" s="429"/>
      <c r="E264" s="50"/>
      <c r="F264" s="50"/>
      <c r="G264" s="529"/>
      <c r="H264" s="530"/>
      <c r="I264" s="428"/>
      <c r="J264" s="524">
        <f>IF(A264="","",SUMIFS('Tooling Cost Detail'!F:F,'Tooling Cost Detail'!#REF!,'Manufacturing ELEC '!A264))</f>
      </c>
      <c r="K264" s="524">
        <f>IF(B264="","",IFERROR(ROUND(IFERROR(((E264*D264)+F264)*((#REF!)/3600),0),4),0))</f>
      </c>
      <c r="L264" s="2"/>
      <c r="M264" s="2"/>
      <c r="N264" s="2"/>
      <c r="O264" s="2"/>
      <c r="P264" s="2"/>
      <c r="Q264" s="2"/>
      <c r="R264" s="2"/>
      <c r="S264" s="2"/>
      <c r="T264" s="2"/>
      <c r="U264" s="2"/>
      <c r="V264" s="2"/>
      <c r="W264" s="2"/>
      <c r="X264" s="2"/>
      <c r="Y264" s="2"/>
      <c r="Z264" s="2"/>
    </row>
    <row x14ac:dyDescent="0.25" r="265" customHeight="1" ht="14.25">
      <c r="A265" s="528">
        <f>IFERROR(IF(B265="","",A264+1),"Prior Routing")</f>
      </c>
      <c r="B265" s="2"/>
      <c r="C265" s="2"/>
      <c r="D265" s="429"/>
      <c r="E265" s="50"/>
      <c r="F265" s="50"/>
      <c r="G265" s="529"/>
      <c r="H265" s="530"/>
      <c r="I265" s="428"/>
      <c r="J265" s="524">
        <f>IF(A265="","",SUMIFS('Tooling Cost Detail'!F:F,'Tooling Cost Detail'!#REF!,'Manufacturing ELEC '!A265))</f>
      </c>
      <c r="K265" s="524">
        <f>IF(B265="","",IFERROR(ROUND(IFERROR(((E265*D265)+F265)*((#REF!)/3600),0),4),0))</f>
      </c>
      <c r="L265" s="2"/>
      <c r="M265" s="2"/>
      <c r="N265" s="2"/>
      <c r="O265" s="2"/>
      <c r="P265" s="2"/>
      <c r="Q265" s="2"/>
      <c r="R265" s="2"/>
      <c r="S265" s="2"/>
      <c r="T265" s="2"/>
      <c r="U265" s="2"/>
      <c r="V265" s="2"/>
      <c r="W265" s="2"/>
      <c r="X265" s="2"/>
      <c r="Y265" s="2"/>
      <c r="Z265" s="2"/>
    </row>
    <row x14ac:dyDescent="0.25" r="266" customHeight="1" ht="14.25">
      <c r="A266" s="528">
        <f>IFERROR(IF(B266="","",A265+1),"Prior Routing")</f>
      </c>
      <c r="B266" s="2"/>
      <c r="C266" s="2"/>
      <c r="D266" s="429"/>
      <c r="E266" s="50"/>
      <c r="F266" s="50"/>
      <c r="G266" s="529"/>
      <c r="H266" s="530"/>
      <c r="I266" s="428"/>
      <c r="J266" s="524">
        <f>IF(A266="","",SUMIFS('Tooling Cost Detail'!F:F,'Tooling Cost Detail'!#REF!,'Manufacturing ELEC '!A266))</f>
      </c>
      <c r="K266" s="524">
        <f>IF(B266="","",IFERROR(ROUND(IFERROR(((E266*D266)+F266)*((#REF!)/3600),0),4),0))</f>
      </c>
      <c r="L266" s="2"/>
      <c r="M266" s="2"/>
      <c r="N266" s="2"/>
      <c r="O266" s="2"/>
      <c r="P266" s="2"/>
      <c r="Q266" s="2"/>
      <c r="R266" s="2"/>
      <c r="S266" s="2"/>
      <c r="T266" s="2"/>
      <c r="U266" s="2"/>
      <c r="V266" s="2"/>
      <c r="W266" s="2"/>
      <c r="X266" s="2"/>
      <c r="Y266" s="2"/>
      <c r="Z266" s="2"/>
    </row>
    <row x14ac:dyDescent="0.25" r="267" customHeight="1" ht="14.25">
      <c r="A267" s="528">
        <f>IFERROR(IF(B267="","",A266+1),"Prior Routing")</f>
      </c>
      <c r="B267" s="2"/>
      <c r="C267" s="2"/>
      <c r="D267" s="429"/>
      <c r="E267" s="50"/>
      <c r="F267" s="50"/>
      <c r="G267" s="529"/>
      <c r="H267" s="530"/>
      <c r="I267" s="428"/>
      <c r="J267" s="524">
        <f>IF(A267="","",SUMIFS('Tooling Cost Detail'!F:F,'Tooling Cost Detail'!#REF!,'Manufacturing ELEC '!A267))</f>
      </c>
      <c r="K267" s="524">
        <f>IF(B267="","",IFERROR(ROUND(IFERROR(((E267*D267)+F267)*((#REF!)/3600),0),4),0))</f>
      </c>
      <c r="L267" s="2"/>
      <c r="M267" s="2"/>
      <c r="N267" s="2"/>
      <c r="O267" s="2"/>
      <c r="P267" s="2"/>
      <c r="Q267" s="2"/>
      <c r="R267" s="2"/>
      <c r="S267" s="2"/>
      <c r="T267" s="2"/>
      <c r="U267" s="2"/>
      <c r="V267" s="2"/>
      <c r="W267" s="2"/>
      <c r="X267" s="2"/>
      <c r="Y267" s="2"/>
      <c r="Z267" s="2"/>
    </row>
    <row x14ac:dyDescent="0.25" r="268" customHeight="1" ht="14.25">
      <c r="A268" s="528">
        <f>IFERROR(IF(B268="","",A267+1),"Prior Routing")</f>
      </c>
      <c r="B268" s="2"/>
      <c r="C268" s="2"/>
      <c r="D268" s="429"/>
      <c r="E268" s="50"/>
      <c r="F268" s="50"/>
      <c r="G268" s="529"/>
      <c r="H268" s="530"/>
      <c r="I268" s="428"/>
      <c r="J268" s="524">
        <f>IF(A268="","",SUMIFS('Tooling Cost Detail'!F:F,'Tooling Cost Detail'!#REF!,'Manufacturing ELEC '!A268))</f>
      </c>
      <c r="K268" s="524">
        <f>IF(B268="","",IFERROR(ROUND(IFERROR(((E268*D268)+F268)*((#REF!)/3600),0),4),0))</f>
      </c>
      <c r="L268" s="2"/>
      <c r="M268" s="2"/>
      <c r="N268" s="2"/>
      <c r="O268" s="2"/>
      <c r="P268" s="2"/>
      <c r="Q268" s="2"/>
      <c r="R268" s="2"/>
      <c r="S268" s="2"/>
      <c r="T268" s="2"/>
      <c r="U268" s="2"/>
      <c r="V268" s="2"/>
      <c r="W268" s="2"/>
      <c r="X268" s="2"/>
      <c r="Y268" s="2"/>
      <c r="Z268" s="2"/>
    </row>
    <row x14ac:dyDescent="0.25" r="269" customHeight="1" ht="14.25">
      <c r="A269" s="528">
        <f>IFERROR(IF(B269="","",A268+1),"Prior Routing")</f>
      </c>
      <c r="B269" s="2"/>
      <c r="C269" s="2"/>
      <c r="D269" s="429"/>
      <c r="E269" s="50"/>
      <c r="F269" s="50"/>
      <c r="G269" s="529"/>
      <c r="H269" s="530"/>
      <c r="I269" s="428"/>
      <c r="J269" s="524">
        <f>IF(A269="","",SUMIFS('Tooling Cost Detail'!F:F,'Tooling Cost Detail'!#REF!,'Manufacturing ELEC '!A269))</f>
      </c>
      <c r="K269" s="524">
        <f>IF(B269="","",IFERROR(ROUND(IFERROR(((E269*D269)+F269)*((#REF!)/3600),0),4),0))</f>
      </c>
      <c r="L269" s="2"/>
      <c r="M269" s="2"/>
      <c r="N269" s="2"/>
      <c r="O269" s="2"/>
      <c r="P269" s="2"/>
      <c r="Q269" s="2"/>
      <c r="R269" s="2"/>
      <c r="S269" s="2"/>
      <c r="T269" s="2"/>
      <c r="U269" s="2"/>
      <c r="V269" s="2"/>
      <c r="W269" s="2"/>
      <c r="X269" s="2"/>
      <c r="Y269" s="2"/>
      <c r="Z269" s="2"/>
    </row>
    <row x14ac:dyDescent="0.25" r="270" customHeight="1" ht="14.25">
      <c r="A270" s="528">
        <f>IFERROR(IF(B270="","",A269+1),"Prior Routing")</f>
      </c>
      <c r="B270" s="2"/>
      <c r="C270" s="2"/>
      <c r="D270" s="429"/>
      <c r="E270" s="50"/>
      <c r="F270" s="50"/>
      <c r="G270" s="529"/>
      <c r="H270" s="530"/>
      <c r="I270" s="428"/>
      <c r="J270" s="524">
        <f>IF(A270="","",SUMIFS('Tooling Cost Detail'!F:F,'Tooling Cost Detail'!#REF!,'Manufacturing ELEC '!A270))</f>
      </c>
      <c r="K270" s="524">
        <f>IF(B270="","",IFERROR(ROUND(IFERROR(((E270*D270)+F270)*((#REF!)/3600),0),4),0))</f>
      </c>
      <c r="L270" s="2"/>
      <c r="M270" s="2"/>
      <c r="N270" s="2"/>
      <c r="O270" s="2"/>
      <c r="P270" s="2"/>
      <c r="Q270" s="2"/>
      <c r="R270" s="2"/>
      <c r="S270" s="2"/>
      <c r="T270" s="2"/>
      <c r="U270" s="2"/>
      <c r="V270" s="2"/>
      <c r="W270" s="2"/>
      <c r="X270" s="2"/>
      <c r="Y270" s="2"/>
      <c r="Z270" s="2"/>
    </row>
    <row x14ac:dyDescent="0.25" r="271" customHeight="1" ht="14.25">
      <c r="A271" s="528">
        <f>IFERROR(IF(B271="","",A270+1),"Prior Routing")</f>
      </c>
      <c r="B271" s="2"/>
      <c r="C271" s="2"/>
      <c r="D271" s="429"/>
      <c r="E271" s="50"/>
      <c r="F271" s="50"/>
      <c r="G271" s="529"/>
      <c r="H271" s="530"/>
      <c r="I271" s="428"/>
      <c r="J271" s="524">
        <f>IF(A271="","",SUMIFS('Tooling Cost Detail'!F:F,'Tooling Cost Detail'!#REF!,'Manufacturing ELEC '!A271))</f>
      </c>
      <c r="K271" s="524">
        <f>IF(B271="","",IFERROR(ROUND(IFERROR(((E271*D271)+F271)*((#REF!)/3600),0),4),0))</f>
      </c>
      <c r="L271" s="2"/>
      <c r="M271" s="2"/>
      <c r="N271" s="2"/>
      <c r="O271" s="2"/>
      <c r="P271" s="2"/>
      <c r="Q271" s="2"/>
      <c r="R271" s="2"/>
      <c r="S271" s="2"/>
      <c r="T271" s="2"/>
      <c r="U271" s="2"/>
      <c r="V271" s="2"/>
      <c r="W271" s="2"/>
      <c r="X271" s="2"/>
      <c r="Y271" s="2"/>
      <c r="Z271" s="2"/>
    </row>
    <row x14ac:dyDescent="0.25" r="272" customHeight="1" ht="14.25">
      <c r="A272" s="528">
        <f>IFERROR(IF(B272="","",A271+1),"Prior Routing")</f>
      </c>
      <c r="B272" s="2"/>
      <c r="C272" s="2"/>
      <c r="D272" s="429"/>
      <c r="E272" s="50"/>
      <c r="F272" s="50"/>
      <c r="G272" s="529"/>
      <c r="H272" s="530"/>
      <c r="I272" s="428"/>
      <c r="J272" s="524">
        <f>IF(A272="","",SUMIFS('Tooling Cost Detail'!F:F,'Tooling Cost Detail'!#REF!,'Manufacturing ELEC '!A272))</f>
      </c>
      <c r="K272" s="524">
        <f>IF(B272="","",IFERROR(ROUND(IFERROR(((E272*D272)+F272)*((#REF!)/3600),0),4),0))</f>
      </c>
      <c r="L272" s="2"/>
      <c r="M272" s="2"/>
      <c r="N272" s="2"/>
      <c r="O272" s="2"/>
      <c r="P272" s="2"/>
      <c r="Q272" s="2"/>
      <c r="R272" s="2"/>
      <c r="S272" s="2"/>
      <c r="T272" s="2"/>
      <c r="U272" s="2"/>
      <c r="V272" s="2"/>
      <c r="W272" s="2"/>
      <c r="X272" s="2"/>
      <c r="Y272" s="2"/>
      <c r="Z272" s="2"/>
    </row>
    <row x14ac:dyDescent="0.25" r="273" customHeight="1" ht="14.25">
      <c r="A273" s="528">
        <f>IFERROR(IF(B273="","",A272+1),"Prior Routing")</f>
      </c>
      <c r="B273" s="2"/>
      <c r="C273" s="2"/>
      <c r="D273" s="429"/>
      <c r="E273" s="50"/>
      <c r="F273" s="50"/>
      <c r="G273" s="529"/>
      <c r="H273" s="530"/>
      <c r="I273" s="428"/>
      <c r="J273" s="524">
        <f>IF(A273="","",SUMIFS('Tooling Cost Detail'!F:F,'Tooling Cost Detail'!#REF!,'Manufacturing ELEC '!A273))</f>
      </c>
      <c r="K273" s="524">
        <f>IF(B273="","",IFERROR(ROUND(IFERROR(((E273*D273)+F273)*((#REF!)/3600),0),4),0))</f>
      </c>
      <c r="L273" s="2"/>
      <c r="M273" s="2"/>
      <c r="N273" s="2"/>
      <c r="O273" s="2"/>
      <c r="P273" s="2"/>
      <c r="Q273" s="2"/>
      <c r="R273" s="2"/>
      <c r="S273" s="2"/>
      <c r="T273" s="2"/>
      <c r="U273" s="2"/>
      <c r="V273" s="2"/>
      <c r="W273" s="2"/>
      <c r="X273" s="2"/>
      <c r="Y273" s="2"/>
      <c r="Z273" s="2"/>
    </row>
    <row x14ac:dyDescent="0.25" r="274" customHeight="1" ht="14.25">
      <c r="A274" s="528">
        <f>IFERROR(IF(B274="","",A273+1),"Prior Routing")</f>
      </c>
      <c r="B274" s="2"/>
      <c r="C274" s="2"/>
      <c r="D274" s="429"/>
      <c r="E274" s="50"/>
      <c r="F274" s="50"/>
      <c r="G274" s="529"/>
      <c r="H274" s="530"/>
      <c r="I274" s="428"/>
      <c r="J274" s="524">
        <f>IF(A274="","",SUMIFS('Tooling Cost Detail'!F:F,'Tooling Cost Detail'!#REF!,'Manufacturing ELEC '!A274))</f>
      </c>
      <c r="K274" s="524">
        <f>IF(B274="","",IFERROR(ROUND(IFERROR(((E274*D274)+F274)*((#REF!)/3600),0),4),0))</f>
      </c>
      <c r="L274" s="2"/>
      <c r="M274" s="2"/>
      <c r="N274" s="2"/>
      <c r="O274" s="2"/>
      <c r="P274" s="2"/>
      <c r="Q274" s="2"/>
      <c r="R274" s="2"/>
      <c r="S274" s="2"/>
      <c r="T274" s="2"/>
      <c r="U274" s="2"/>
      <c r="V274" s="2"/>
      <c r="W274" s="2"/>
      <c r="X274" s="2"/>
      <c r="Y274" s="2"/>
      <c r="Z274" s="2"/>
    </row>
    <row x14ac:dyDescent="0.25" r="275" customHeight="1" ht="14.25">
      <c r="A275" s="528">
        <f>IFERROR(IF(B275="","",A274+1),"Prior Routing")</f>
      </c>
      <c r="B275" s="2"/>
      <c r="C275" s="2"/>
      <c r="D275" s="429"/>
      <c r="E275" s="50"/>
      <c r="F275" s="50"/>
      <c r="G275" s="529"/>
      <c r="H275" s="530"/>
      <c r="I275" s="428"/>
      <c r="J275" s="524">
        <f>IF(A275="","",SUMIFS('Tooling Cost Detail'!F:F,'Tooling Cost Detail'!#REF!,'Manufacturing ELEC '!A275))</f>
      </c>
      <c r="K275" s="524">
        <f>IF(B275="","",IFERROR(ROUND(IFERROR(((E275*D275)+F275)*((#REF!)/3600),0),4),0))</f>
      </c>
      <c r="L275" s="2"/>
      <c r="M275" s="2"/>
      <c r="N275" s="2"/>
      <c r="O275" s="2"/>
      <c r="P275" s="2"/>
      <c r="Q275" s="2"/>
      <c r="R275" s="2"/>
      <c r="S275" s="2"/>
      <c r="T275" s="2"/>
      <c r="U275" s="2"/>
      <c r="V275" s="2"/>
      <c r="W275" s="2"/>
      <c r="X275" s="2"/>
      <c r="Y275" s="2"/>
      <c r="Z275" s="2"/>
    </row>
    <row x14ac:dyDescent="0.25" r="276" customHeight="1" ht="14.25">
      <c r="A276" s="528">
        <f>IFERROR(IF(B276="","",A275+1),"Prior Routing")</f>
      </c>
      <c r="B276" s="2"/>
      <c r="C276" s="2"/>
      <c r="D276" s="429"/>
      <c r="E276" s="50"/>
      <c r="F276" s="50"/>
      <c r="G276" s="529"/>
      <c r="H276" s="530"/>
      <c r="I276" s="428"/>
      <c r="J276" s="524">
        <f>IF(A276="","",SUMIFS('Tooling Cost Detail'!F:F,'Tooling Cost Detail'!#REF!,'Manufacturing ELEC '!A276))</f>
      </c>
      <c r="K276" s="524">
        <f>IF(B276="","",IFERROR(ROUND(IFERROR(((E276*D276)+F276)*((#REF!)/3600),0),4),0))</f>
      </c>
      <c r="L276" s="2"/>
      <c r="M276" s="2"/>
      <c r="N276" s="2"/>
      <c r="O276" s="2"/>
      <c r="P276" s="2"/>
      <c r="Q276" s="2"/>
      <c r="R276" s="2"/>
      <c r="S276" s="2"/>
      <c r="T276" s="2"/>
      <c r="U276" s="2"/>
      <c r="V276" s="2"/>
      <c r="W276" s="2"/>
      <c r="X276" s="2"/>
      <c r="Y276" s="2"/>
      <c r="Z276" s="2"/>
    </row>
    <row x14ac:dyDescent="0.25" r="277" customHeight="1" ht="14.25">
      <c r="A277" s="528">
        <f>IFERROR(IF(B277="","",A276+1),"Prior Routing")</f>
      </c>
      <c r="B277" s="2"/>
      <c r="C277" s="2"/>
      <c r="D277" s="429"/>
      <c r="E277" s="50"/>
      <c r="F277" s="50"/>
      <c r="G277" s="529"/>
      <c r="H277" s="530"/>
      <c r="I277" s="428"/>
      <c r="J277" s="524">
        <f>IF(A277="","",SUMIFS('Tooling Cost Detail'!F:F,'Tooling Cost Detail'!#REF!,'Manufacturing ELEC '!A277))</f>
      </c>
      <c r="K277" s="524">
        <f>IF(B277="","",IFERROR(ROUND(IFERROR(((E277*D277)+F277)*((#REF!)/3600),0),4),0))</f>
      </c>
      <c r="L277" s="2"/>
      <c r="M277" s="2"/>
      <c r="N277" s="2"/>
      <c r="O277" s="2"/>
      <c r="P277" s="2"/>
      <c r="Q277" s="2"/>
      <c r="R277" s="2"/>
      <c r="S277" s="2"/>
      <c r="T277" s="2"/>
      <c r="U277" s="2"/>
      <c r="V277" s="2"/>
      <c r="W277" s="2"/>
      <c r="X277" s="2"/>
      <c r="Y277" s="2"/>
      <c r="Z277" s="2"/>
    </row>
    <row x14ac:dyDescent="0.25" r="278" customHeight="1" ht="14.25">
      <c r="A278" s="528">
        <f>IFERROR(IF(B278="","",A277+1),"Prior Routing")</f>
      </c>
      <c r="B278" s="2"/>
      <c r="C278" s="2"/>
      <c r="D278" s="429"/>
      <c r="E278" s="50"/>
      <c r="F278" s="50"/>
      <c r="G278" s="529"/>
      <c r="H278" s="530"/>
      <c r="I278" s="428"/>
      <c r="J278" s="524">
        <f>IF(A278="","",SUMIFS('Tooling Cost Detail'!F:F,'Tooling Cost Detail'!#REF!,'Manufacturing ELEC '!A278))</f>
      </c>
      <c r="K278" s="524">
        <f>IF(B278="","",IFERROR(ROUND(IFERROR(((E278*D278)+F278)*((#REF!)/3600),0),4),0))</f>
      </c>
      <c r="L278" s="2"/>
      <c r="M278" s="2"/>
      <c r="N278" s="2"/>
      <c r="O278" s="2"/>
      <c r="P278" s="2"/>
      <c r="Q278" s="2"/>
      <c r="R278" s="2"/>
      <c r="S278" s="2"/>
      <c r="T278" s="2"/>
      <c r="U278" s="2"/>
      <c r="V278" s="2"/>
      <c r="W278" s="2"/>
      <c r="X278" s="2"/>
      <c r="Y278" s="2"/>
      <c r="Z278" s="2"/>
    </row>
    <row x14ac:dyDescent="0.25" r="279" customHeight="1" ht="14.25">
      <c r="A279" s="528">
        <f>IFERROR(IF(B279="","",A278+1),"Prior Routing")</f>
      </c>
      <c r="B279" s="2"/>
      <c r="C279" s="2"/>
      <c r="D279" s="429"/>
      <c r="E279" s="50"/>
      <c r="F279" s="50"/>
      <c r="G279" s="529"/>
      <c r="H279" s="530"/>
      <c r="I279" s="428"/>
      <c r="J279" s="524">
        <f>IF(A279="","",SUMIFS('Tooling Cost Detail'!F:F,'Tooling Cost Detail'!#REF!,'Manufacturing ELEC '!A279))</f>
      </c>
      <c r="K279" s="524">
        <f>IF(B279="","",IFERROR(ROUND(IFERROR(((E279*D279)+F279)*((#REF!)/3600),0),4),0))</f>
      </c>
      <c r="L279" s="2"/>
      <c r="M279" s="2"/>
      <c r="N279" s="2"/>
      <c r="O279" s="2"/>
      <c r="P279" s="2"/>
      <c r="Q279" s="2"/>
      <c r="R279" s="2"/>
      <c r="S279" s="2"/>
      <c r="T279" s="2"/>
      <c r="U279" s="2"/>
      <c r="V279" s="2"/>
      <c r="W279" s="2"/>
      <c r="X279" s="2"/>
      <c r="Y279" s="2"/>
      <c r="Z279" s="2"/>
    </row>
    <row x14ac:dyDescent="0.25" r="280" customHeight="1" ht="14.25">
      <c r="A280" s="528">
        <f>IFERROR(IF(B280="","",A279+1),"Prior Routing")</f>
      </c>
      <c r="B280" s="2"/>
      <c r="C280" s="2"/>
      <c r="D280" s="429"/>
      <c r="E280" s="50"/>
      <c r="F280" s="50"/>
      <c r="G280" s="529"/>
      <c r="H280" s="530"/>
      <c r="I280" s="428"/>
      <c r="J280" s="524">
        <f>IF(A280="","",SUMIFS('Tooling Cost Detail'!F:F,'Tooling Cost Detail'!#REF!,'Manufacturing ELEC '!A280))</f>
      </c>
      <c r="K280" s="524">
        <f>IF(B280="","",IFERROR(ROUND(IFERROR(((E280*D280)+F280)*((#REF!)/3600),0),4),0))</f>
      </c>
      <c r="L280" s="2"/>
      <c r="M280" s="2"/>
      <c r="N280" s="2"/>
      <c r="O280" s="2"/>
      <c r="P280" s="2"/>
      <c r="Q280" s="2"/>
      <c r="R280" s="2"/>
      <c r="S280" s="2"/>
      <c r="T280" s="2"/>
      <c r="U280" s="2"/>
      <c r="V280" s="2"/>
      <c r="W280" s="2"/>
      <c r="X280" s="2"/>
      <c r="Y280" s="2"/>
      <c r="Z280" s="2"/>
    </row>
    <row x14ac:dyDescent="0.25" r="281" customHeight="1" ht="14.25">
      <c r="A281" s="528">
        <f>IFERROR(IF(B281="","",A280+1),"Prior Routing")</f>
      </c>
      <c r="B281" s="2"/>
      <c r="C281" s="2"/>
      <c r="D281" s="429"/>
      <c r="E281" s="50"/>
      <c r="F281" s="50"/>
      <c r="G281" s="529"/>
      <c r="H281" s="530"/>
      <c r="I281" s="428"/>
      <c r="J281" s="524">
        <f>IF(A281="","",SUMIFS('Tooling Cost Detail'!F:F,'Tooling Cost Detail'!#REF!,'Manufacturing ELEC '!A281))</f>
      </c>
      <c r="K281" s="524">
        <f>IF(B281="","",IFERROR(ROUND(IFERROR(((E281*D281)+F281)*((#REF!)/3600),0),4),0))</f>
      </c>
      <c r="L281" s="2"/>
      <c r="M281" s="2"/>
      <c r="N281" s="2"/>
      <c r="O281" s="2"/>
      <c r="P281" s="2"/>
      <c r="Q281" s="2"/>
      <c r="R281" s="2"/>
      <c r="S281" s="2"/>
      <c r="T281" s="2"/>
      <c r="U281" s="2"/>
      <c r="V281" s="2"/>
      <c r="W281" s="2"/>
      <c r="X281" s="2"/>
      <c r="Y281" s="2"/>
      <c r="Z281" s="2"/>
    </row>
    <row x14ac:dyDescent="0.25" r="282" customHeight="1" ht="14.25">
      <c r="A282" s="528">
        <f>IFERROR(IF(B282="","",A281+1),"Prior Routing")</f>
      </c>
      <c r="B282" s="2"/>
      <c r="C282" s="2"/>
      <c r="D282" s="429"/>
      <c r="E282" s="50"/>
      <c r="F282" s="50"/>
      <c r="G282" s="529"/>
      <c r="H282" s="530"/>
      <c r="I282" s="428"/>
      <c r="J282" s="524">
        <f>IF(A282="","",SUMIFS('Tooling Cost Detail'!F:F,'Tooling Cost Detail'!#REF!,'Manufacturing ELEC '!A282))</f>
      </c>
      <c r="K282" s="524">
        <f>IF(B282="","",IFERROR(ROUND(IFERROR(((E282*D282)+F282)*((#REF!)/3600),0),4),0))</f>
      </c>
      <c r="L282" s="2"/>
      <c r="M282" s="2"/>
      <c r="N282" s="2"/>
      <c r="O282" s="2"/>
      <c r="P282" s="2"/>
      <c r="Q282" s="2"/>
      <c r="R282" s="2"/>
      <c r="S282" s="2"/>
      <c r="T282" s="2"/>
      <c r="U282" s="2"/>
      <c r="V282" s="2"/>
      <c r="W282" s="2"/>
      <c r="X282" s="2"/>
      <c r="Y282" s="2"/>
      <c r="Z282" s="2"/>
    </row>
    <row x14ac:dyDescent="0.25" r="283" customHeight="1" ht="14.25">
      <c r="A283" s="528">
        <f>IFERROR(IF(B283="","",A282+1),"Prior Routing")</f>
      </c>
      <c r="B283" s="2"/>
      <c r="C283" s="2"/>
      <c r="D283" s="429"/>
      <c r="E283" s="50"/>
      <c r="F283" s="50"/>
      <c r="G283" s="529"/>
      <c r="H283" s="530"/>
      <c r="I283" s="428"/>
      <c r="J283" s="524">
        <f>IF(A283="","",SUMIFS('Tooling Cost Detail'!F:F,'Tooling Cost Detail'!#REF!,'Manufacturing ELEC '!A283))</f>
      </c>
      <c r="K283" s="524">
        <f>IF(B283="","",IFERROR(ROUND(IFERROR(((E283*D283)+F283)*((#REF!)/3600),0),4),0))</f>
      </c>
      <c r="L283" s="2"/>
      <c r="M283" s="2"/>
      <c r="N283" s="2"/>
      <c r="O283" s="2"/>
      <c r="P283" s="2"/>
      <c r="Q283" s="2"/>
      <c r="R283" s="2"/>
      <c r="S283" s="2"/>
      <c r="T283" s="2"/>
      <c r="U283" s="2"/>
      <c r="V283" s="2"/>
      <c r="W283" s="2"/>
      <c r="X283" s="2"/>
      <c r="Y283" s="2"/>
      <c r="Z283" s="2"/>
    </row>
    <row x14ac:dyDescent="0.25" r="284" customHeight="1" ht="14.25">
      <c r="A284" s="528">
        <f>IFERROR(IF(B284="","",A283+1),"Prior Routing")</f>
      </c>
      <c r="B284" s="2"/>
      <c r="C284" s="2"/>
      <c r="D284" s="429"/>
      <c r="E284" s="50"/>
      <c r="F284" s="50"/>
      <c r="G284" s="529"/>
      <c r="H284" s="530"/>
      <c r="I284" s="428"/>
      <c r="J284" s="524">
        <f>IF(A284="","",SUMIFS('Tooling Cost Detail'!F:F,'Tooling Cost Detail'!#REF!,'Manufacturing ELEC '!A284))</f>
      </c>
      <c r="K284" s="524">
        <f>IF(B284="","",IFERROR(ROUND(IFERROR(((E284*D284)+F284)*((#REF!)/3600),0),4),0))</f>
      </c>
      <c r="L284" s="2"/>
      <c r="M284" s="2"/>
      <c r="N284" s="2"/>
      <c r="O284" s="2"/>
      <c r="P284" s="2"/>
      <c r="Q284" s="2"/>
      <c r="R284" s="2"/>
      <c r="S284" s="2"/>
      <c r="T284" s="2"/>
      <c r="U284" s="2"/>
      <c r="V284" s="2"/>
      <c r="W284" s="2"/>
      <c r="X284" s="2"/>
      <c r="Y284" s="2"/>
      <c r="Z284" s="2"/>
    </row>
    <row x14ac:dyDescent="0.25" r="285" customHeight="1" ht="14.25">
      <c r="A285" s="528">
        <f>IFERROR(IF(B285="","",A284+1),"Prior Routing")</f>
      </c>
      <c r="B285" s="2"/>
      <c r="C285" s="2"/>
      <c r="D285" s="429"/>
      <c r="E285" s="50"/>
      <c r="F285" s="50"/>
      <c r="G285" s="529"/>
      <c r="H285" s="530"/>
      <c r="I285" s="428"/>
      <c r="J285" s="524">
        <f>IF(A285="","",SUMIFS('Tooling Cost Detail'!F:F,'Tooling Cost Detail'!#REF!,'Manufacturing ELEC '!A285))</f>
      </c>
      <c r="K285" s="524">
        <f>IF(B285="","",IFERROR(ROUND(IFERROR(((E285*D285)+F285)*((#REF!)/3600),0),4),0))</f>
      </c>
      <c r="L285" s="2"/>
      <c r="M285" s="2"/>
      <c r="N285" s="2"/>
      <c r="O285" s="2"/>
      <c r="P285" s="2"/>
      <c r="Q285" s="2"/>
      <c r="R285" s="2"/>
      <c r="S285" s="2"/>
      <c r="T285" s="2"/>
      <c r="U285" s="2"/>
      <c r="V285" s="2"/>
      <c r="W285" s="2"/>
      <c r="X285" s="2"/>
      <c r="Y285" s="2"/>
      <c r="Z285" s="2"/>
    </row>
    <row x14ac:dyDescent="0.25" r="286" customHeight="1" ht="14.25">
      <c r="A286" s="528">
        <f>IFERROR(IF(B286="","",A285+1),"Prior Routing")</f>
      </c>
      <c r="B286" s="2"/>
      <c r="C286" s="2"/>
      <c r="D286" s="429"/>
      <c r="E286" s="50"/>
      <c r="F286" s="50"/>
      <c r="G286" s="529"/>
      <c r="H286" s="530"/>
      <c r="I286" s="428"/>
      <c r="J286" s="524">
        <f>IF(A286="","",SUMIFS('Tooling Cost Detail'!F:F,'Tooling Cost Detail'!#REF!,'Manufacturing ELEC '!A286))</f>
      </c>
      <c r="K286" s="524">
        <f>IF(B286="","",IFERROR(ROUND(IFERROR(((E286*D286)+F286)*((#REF!)/3600),0),4),0))</f>
      </c>
      <c r="L286" s="2"/>
      <c r="M286" s="2"/>
      <c r="N286" s="2"/>
      <c r="O286" s="2"/>
      <c r="P286" s="2"/>
      <c r="Q286" s="2"/>
      <c r="R286" s="2"/>
      <c r="S286" s="2"/>
      <c r="T286" s="2"/>
      <c r="U286" s="2"/>
      <c r="V286" s="2"/>
      <c r="W286" s="2"/>
      <c r="X286" s="2"/>
      <c r="Y286" s="2"/>
      <c r="Z286" s="2"/>
    </row>
    <row x14ac:dyDescent="0.25" r="287" customHeight="1" ht="14.25">
      <c r="A287" s="528">
        <f>IFERROR(IF(B287="","",A286+1),"Prior Routing")</f>
      </c>
      <c r="B287" s="2"/>
      <c r="C287" s="2"/>
      <c r="D287" s="429"/>
      <c r="E287" s="50"/>
      <c r="F287" s="50"/>
      <c r="G287" s="529"/>
      <c r="H287" s="530"/>
      <c r="I287" s="428"/>
      <c r="J287" s="524">
        <f>IF(A287="","",SUMIFS('Tooling Cost Detail'!F:F,'Tooling Cost Detail'!#REF!,'Manufacturing ELEC '!A287))</f>
      </c>
      <c r="K287" s="524">
        <f>IF(B287="","",IFERROR(ROUND(IFERROR(((E287*D287)+F287)*((#REF!)/3600),0),4),0))</f>
      </c>
      <c r="L287" s="2"/>
      <c r="M287" s="2"/>
      <c r="N287" s="2"/>
      <c r="O287" s="2"/>
      <c r="P287" s="2"/>
      <c r="Q287" s="2"/>
      <c r="R287" s="2"/>
      <c r="S287" s="2"/>
      <c r="T287" s="2"/>
      <c r="U287" s="2"/>
      <c r="V287" s="2"/>
      <c r="W287" s="2"/>
      <c r="X287" s="2"/>
      <c r="Y287" s="2"/>
      <c r="Z287" s="2"/>
    </row>
    <row x14ac:dyDescent="0.25" r="288" customHeight="1" ht="14.25">
      <c r="A288" s="528">
        <f>IFERROR(IF(B288="","",A287+1),"Prior Routing")</f>
      </c>
      <c r="B288" s="2"/>
      <c r="C288" s="2"/>
      <c r="D288" s="429"/>
      <c r="E288" s="50"/>
      <c r="F288" s="50"/>
      <c r="G288" s="529"/>
      <c r="H288" s="530"/>
      <c r="I288" s="428"/>
      <c r="J288" s="524">
        <f>IF(A288="","",SUMIFS('Tooling Cost Detail'!F:F,'Tooling Cost Detail'!#REF!,'Manufacturing ELEC '!A288))</f>
      </c>
      <c r="K288" s="524">
        <f>IF(B288="","",IFERROR(ROUND(IFERROR(((E288*D288)+F288)*((#REF!)/3600),0),4),0))</f>
      </c>
      <c r="L288" s="2"/>
      <c r="M288" s="2"/>
      <c r="N288" s="2"/>
      <c r="O288" s="2"/>
      <c r="P288" s="2"/>
      <c r="Q288" s="2"/>
      <c r="R288" s="2"/>
      <c r="S288" s="2"/>
      <c r="T288" s="2"/>
      <c r="U288" s="2"/>
      <c r="V288" s="2"/>
      <c r="W288" s="2"/>
      <c r="X288" s="2"/>
      <c r="Y288" s="2"/>
      <c r="Z288" s="2"/>
    </row>
    <row x14ac:dyDescent="0.25" r="289" customHeight="1" ht="14.25">
      <c r="A289" s="528">
        <f>IFERROR(IF(B289="","",A288+1),"Prior Routing")</f>
      </c>
      <c r="B289" s="2"/>
      <c r="C289" s="2"/>
      <c r="D289" s="429"/>
      <c r="E289" s="50"/>
      <c r="F289" s="50"/>
      <c r="G289" s="529"/>
      <c r="H289" s="530"/>
      <c r="I289" s="428"/>
      <c r="J289" s="524">
        <f>IF(A289="","",SUMIFS('Tooling Cost Detail'!F:F,'Tooling Cost Detail'!#REF!,'Manufacturing ELEC '!A289))</f>
      </c>
      <c r="K289" s="524">
        <f>IF(B289="","",IFERROR(ROUND(IFERROR(((E289*D289)+F289)*((#REF!)/3600),0),4),0))</f>
      </c>
      <c r="L289" s="2"/>
      <c r="M289" s="2"/>
      <c r="N289" s="2"/>
      <c r="O289" s="2"/>
      <c r="P289" s="2"/>
      <c r="Q289" s="2"/>
      <c r="R289" s="2"/>
      <c r="S289" s="2"/>
      <c r="T289" s="2"/>
      <c r="U289" s="2"/>
      <c r="V289" s="2"/>
      <c r="W289" s="2"/>
      <c r="X289" s="2"/>
      <c r="Y289" s="2"/>
      <c r="Z289" s="2"/>
    </row>
    <row x14ac:dyDescent="0.25" r="290" customHeight="1" ht="14.25">
      <c r="A290" s="528">
        <f>IFERROR(IF(B290="","",A289+1),"Prior Routing")</f>
      </c>
      <c r="B290" s="2"/>
      <c r="C290" s="2"/>
      <c r="D290" s="429"/>
      <c r="E290" s="50"/>
      <c r="F290" s="50"/>
      <c r="G290" s="529"/>
      <c r="H290" s="530"/>
      <c r="I290" s="428"/>
      <c r="J290" s="524">
        <f>IF(A290="","",SUMIFS('Tooling Cost Detail'!F:F,'Tooling Cost Detail'!#REF!,'Manufacturing ELEC '!A290))</f>
      </c>
      <c r="K290" s="524">
        <f>IF(B290="","",IFERROR(ROUND(IFERROR(((E290*D290)+F290)*((#REF!)/3600),0),4),0))</f>
      </c>
      <c r="L290" s="2"/>
      <c r="M290" s="2"/>
      <c r="N290" s="2"/>
      <c r="O290" s="2"/>
      <c r="P290" s="2"/>
      <c r="Q290" s="2"/>
      <c r="R290" s="2"/>
      <c r="S290" s="2"/>
      <c r="T290" s="2"/>
      <c r="U290" s="2"/>
      <c r="V290" s="2"/>
      <c r="W290" s="2"/>
      <c r="X290" s="2"/>
      <c r="Y290" s="2"/>
      <c r="Z290" s="2"/>
    </row>
    <row x14ac:dyDescent="0.25" r="291" customHeight="1" ht="14.25">
      <c r="A291" s="528">
        <f>IFERROR(IF(B291="","",A290+1),"Prior Routing")</f>
      </c>
      <c r="B291" s="2"/>
      <c r="C291" s="2"/>
      <c r="D291" s="429"/>
      <c r="E291" s="50"/>
      <c r="F291" s="50"/>
      <c r="G291" s="529"/>
      <c r="H291" s="530"/>
      <c r="I291" s="428"/>
      <c r="J291" s="524">
        <f>IF(A291="","",SUMIFS('Tooling Cost Detail'!F:F,'Tooling Cost Detail'!#REF!,'Manufacturing ELEC '!A291))</f>
      </c>
      <c r="K291" s="524">
        <f>IF(B291="","",IFERROR(ROUND(IFERROR(((E291*D291)+F291)*((#REF!)/3600),0),4),0))</f>
      </c>
      <c r="L291" s="2"/>
      <c r="M291" s="2"/>
      <c r="N291" s="2"/>
      <c r="O291" s="2"/>
      <c r="P291" s="2"/>
      <c r="Q291" s="2"/>
      <c r="R291" s="2"/>
      <c r="S291" s="2"/>
      <c r="T291" s="2"/>
      <c r="U291" s="2"/>
      <c r="V291" s="2"/>
      <c r="W291" s="2"/>
      <c r="X291" s="2"/>
      <c r="Y291" s="2"/>
      <c r="Z291" s="2"/>
    </row>
    <row x14ac:dyDescent="0.25" r="292" customHeight="1" ht="14.25">
      <c r="A292" s="528">
        <f>IFERROR(IF(B292="","",A291+1),"Prior Routing")</f>
      </c>
      <c r="B292" s="2"/>
      <c r="C292" s="2"/>
      <c r="D292" s="429"/>
      <c r="E292" s="50"/>
      <c r="F292" s="50"/>
      <c r="G292" s="529"/>
      <c r="H292" s="530"/>
      <c r="I292" s="428"/>
      <c r="J292" s="524">
        <f>IF(A292="","",SUMIFS('Tooling Cost Detail'!F:F,'Tooling Cost Detail'!#REF!,'Manufacturing ELEC '!A292))</f>
      </c>
      <c r="K292" s="524">
        <f>IF(B292="","",IFERROR(ROUND(IFERROR(((E292*D292)+F292)*((#REF!)/3600),0),4),0))</f>
      </c>
      <c r="L292" s="2"/>
      <c r="M292" s="2"/>
      <c r="N292" s="2"/>
      <c r="O292" s="2"/>
      <c r="P292" s="2"/>
      <c r="Q292" s="2"/>
      <c r="R292" s="2"/>
      <c r="S292" s="2"/>
      <c r="T292" s="2"/>
      <c r="U292" s="2"/>
      <c r="V292" s="2"/>
      <c r="W292" s="2"/>
      <c r="X292" s="2"/>
      <c r="Y292" s="2"/>
      <c r="Z292" s="2"/>
    </row>
    <row x14ac:dyDescent="0.25" r="293" customHeight="1" ht="14.25">
      <c r="A293" s="528">
        <f>IFERROR(IF(B293="","",A292+1),"Prior Routing")</f>
      </c>
      <c r="B293" s="2"/>
      <c r="C293" s="2"/>
      <c r="D293" s="429"/>
      <c r="E293" s="50"/>
      <c r="F293" s="50"/>
      <c r="G293" s="529"/>
      <c r="H293" s="530"/>
      <c r="I293" s="428"/>
      <c r="J293" s="524">
        <f>IF(A293="","",SUMIFS('Tooling Cost Detail'!F:F,'Tooling Cost Detail'!#REF!,'Manufacturing ELEC '!A293))</f>
      </c>
      <c r="K293" s="524">
        <f>IF(B293="","",IFERROR(ROUND(IFERROR(((E293*D293)+F293)*((#REF!)/3600),0),4),0))</f>
      </c>
      <c r="L293" s="2"/>
      <c r="M293" s="2"/>
      <c r="N293" s="2"/>
      <c r="O293" s="2"/>
      <c r="P293" s="2"/>
      <c r="Q293" s="2"/>
      <c r="R293" s="2"/>
      <c r="S293" s="2"/>
      <c r="T293" s="2"/>
      <c r="U293" s="2"/>
      <c r="V293" s="2"/>
      <c r="W293" s="2"/>
      <c r="X293" s="2"/>
      <c r="Y293" s="2"/>
      <c r="Z293" s="2"/>
    </row>
    <row x14ac:dyDescent="0.25" r="294" customHeight="1" ht="14.25">
      <c r="A294" s="528">
        <f>IFERROR(IF(B294="","",A293+1),"Prior Routing")</f>
      </c>
      <c r="B294" s="2"/>
      <c r="C294" s="2"/>
      <c r="D294" s="429"/>
      <c r="E294" s="50"/>
      <c r="F294" s="50"/>
      <c r="G294" s="529"/>
      <c r="H294" s="530"/>
      <c r="I294" s="428"/>
      <c r="J294" s="524">
        <f>IF(A294="","",SUMIFS('Tooling Cost Detail'!F:F,'Tooling Cost Detail'!#REF!,'Manufacturing ELEC '!A294))</f>
      </c>
      <c r="K294" s="524">
        <f>IF(B294="","",IFERROR(ROUND(IFERROR(((E294*D294)+F294)*((#REF!)/3600),0),4),0))</f>
      </c>
      <c r="L294" s="2"/>
      <c r="M294" s="2"/>
      <c r="N294" s="2"/>
      <c r="O294" s="2"/>
      <c r="P294" s="2"/>
      <c r="Q294" s="2"/>
      <c r="R294" s="2"/>
      <c r="S294" s="2"/>
      <c r="T294" s="2"/>
      <c r="U294" s="2"/>
      <c r="V294" s="2"/>
      <c r="W294" s="2"/>
      <c r="X294" s="2"/>
      <c r="Y294" s="2"/>
      <c r="Z294" s="2"/>
    </row>
    <row x14ac:dyDescent="0.25" r="295" customHeight="1" ht="14.25">
      <c r="A295" s="528">
        <f>IFERROR(IF(B295="","",A294+1),"Prior Routing")</f>
      </c>
      <c r="B295" s="2"/>
      <c r="C295" s="2"/>
      <c r="D295" s="429"/>
      <c r="E295" s="50"/>
      <c r="F295" s="50"/>
      <c r="G295" s="529"/>
      <c r="H295" s="530"/>
      <c r="I295" s="428"/>
      <c r="J295" s="524">
        <f>IF(A295="","",SUMIFS('Tooling Cost Detail'!F:F,'Tooling Cost Detail'!#REF!,'Manufacturing ELEC '!A295))</f>
      </c>
      <c r="K295" s="524">
        <f>IF(B295="","",IFERROR(ROUND(IFERROR(((E295*D295)+F295)*((#REF!)/3600),0),4),0))</f>
      </c>
      <c r="L295" s="2"/>
      <c r="M295" s="2"/>
      <c r="N295" s="2"/>
      <c r="O295" s="2"/>
      <c r="P295" s="2"/>
      <c r="Q295" s="2"/>
      <c r="R295" s="2"/>
      <c r="S295" s="2"/>
      <c r="T295" s="2"/>
      <c r="U295" s="2"/>
      <c r="V295" s="2"/>
      <c r="W295" s="2"/>
      <c r="X295" s="2"/>
      <c r="Y295" s="2"/>
      <c r="Z295" s="2"/>
    </row>
    <row x14ac:dyDescent="0.25" r="296" customHeight="1" ht="14.25">
      <c r="A296" s="528">
        <f>IFERROR(IF(B296="","",A295+1),"Prior Routing")</f>
      </c>
      <c r="B296" s="2"/>
      <c r="C296" s="2"/>
      <c r="D296" s="429"/>
      <c r="E296" s="50"/>
      <c r="F296" s="50"/>
      <c r="G296" s="529"/>
      <c r="H296" s="530"/>
      <c r="I296" s="428"/>
      <c r="J296" s="524">
        <f>IF(A296="","",SUMIFS('Tooling Cost Detail'!F:F,'Tooling Cost Detail'!#REF!,'Manufacturing ELEC '!A296))</f>
      </c>
      <c r="K296" s="524">
        <f>IF(B296="","",IFERROR(ROUND(IFERROR(((E296*D296)+F296)*((#REF!)/3600),0),4),0))</f>
      </c>
      <c r="L296" s="2"/>
      <c r="M296" s="2"/>
      <c r="N296" s="2"/>
      <c r="O296" s="2"/>
      <c r="P296" s="2"/>
      <c r="Q296" s="2"/>
      <c r="R296" s="2"/>
      <c r="S296" s="2"/>
      <c r="T296" s="2"/>
      <c r="U296" s="2"/>
      <c r="V296" s="2"/>
      <c r="W296" s="2"/>
      <c r="X296" s="2"/>
      <c r="Y296" s="2"/>
      <c r="Z296" s="2"/>
    </row>
    <row x14ac:dyDescent="0.25" r="297" customHeight="1" ht="14.25">
      <c r="A297" s="528">
        <f>IFERROR(IF(B297="","",A296+1),"Prior Routing")</f>
      </c>
      <c r="B297" s="2"/>
      <c r="C297" s="2"/>
      <c r="D297" s="429"/>
      <c r="E297" s="50"/>
      <c r="F297" s="50"/>
      <c r="G297" s="529"/>
      <c r="H297" s="530"/>
      <c r="I297" s="428"/>
      <c r="J297" s="524">
        <f>IF(A297="","",SUMIFS('Tooling Cost Detail'!F:F,'Tooling Cost Detail'!#REF!,'Manufacturing ELEC '!A297))</f>
      </c>
      <c r="K297" s="524">
        <f>IF(B297="","",IFERROR(ROUND(IFERROR(((E297*D297)+F297)*((#REF!)/3600),0),4),0))</f>
      </c>
      <c r="L297" s="2"/>
      <c r="M297" s="2"/>
      <c r="N297" s="2"/>
      <c r="O297" s="2"/>
      <c r="P297" s="2"/>
      <c r="Q297" s="2"/>
      <c r="R297" s="2"/>
      <c r="S297" s="2"/>
      <c r="T297" s="2"/>
      <c r="U297" s="2"/>
      <c r="V297" s="2"/>
      <c r="W297" s="2"/>
      <c r="X297" s="2"/>
      <c r="Y297" s="2"/>
      <c r="Z297" s="2"/>
    </row>
    <row x14ac:dyDescent="0.25" r="298" customHeight="1" ht="14.25">
      <c r="A298" s="528">
        <f>IFERROR(IF(B298="","",A297+1),"Prior Routing")</f>
      </c>
      <c r="B298" s="2"/>
      <c r="C298" s="2"/>
      <c r="D298" s="429"/>
      <c r="E298" s="50"/>
      <c r="F298" s="50"/>
      <c r="G298" s="529"/>
      <c r="H298" s="530"/>
      <c r="I298" s="428"/>
      <c r="J298" s="524">
        <f>IF(A298="","",SUMIFS('Tooling Cost Detail'!F:F,'Tooling Cost Detail'!#REF!,'Manufacturing ELEC '!A298))</f>
      </c>
      <c r="K298" s="524">
        <f>IF(B298="","",IFERROR(ROUND(IFERROR(((E298*D298)+F298)*((#REF!)/3600),0),4),0))</f>
      </c>
      <c r="L298" s="2"/>
      <c r="M298" s="2"/>
      <c r="N298" s="2"/>
      <c r="O298" s="2"/>
      <c r="P298" s="2"/>
      <c r="Q298" s="2"/>
      <c r="R298" s="2"/>
      <c r="S298" s="2"/>
      <c r="T298" s="2"/>
      <c r="U298" s="2"/>
      <c r="V298" s="2"/>
      <c r="W298" s="2"/>
      <c r="X298" s="2"/>
      <c r="Y298" s="2"/>
      <c r="Z298" s="2"/>
    </row>
    <row x14ac:dyDescent="0.25" r="299" customHeight="1" ht="14.25">
      <c r="A299" s="528">
        <f>IFERROR(IF(B299="","",A298+1),"Prior Routing")</f>
      </c>
      <c r="B299" s="2"/>
      <c r="C299" s="2"/>
      <c r="D299" s="429"/>
      <c r="E299" s="50"/>
      <c r="F299" s="50"/>
      <c r="G299" s="529"/>
      <c r="H299" s="530"/>
      <c r="I299" s="428"/>
      <c r="J299" s="524">
        <f>IF(A299="","",SUMIFS('Tooling Cost Detail'!F:F,'Tooling Cost Detail'!#REF!,'Manufacturing ELEC '!A299))</f>
      </c>
      <c r="K299" s="524">
        <f>IF(B299="","",IFERROR(ROUND(IFERROR(((E299*D299)+F299)*((#REF!)/3600),0),4),0))</f>
      </c>
      <c r="L299" s="2"/>
      <c r="M299" s="2"/>
      <c r="N299" s="2"/>
      <c r="O299" s="2"/>
      <c r="P299" s="2"/>
      <c r="Q299" s="2"/>
      <c r="R299" s="2"/>
      <c r="S299" s="2"/>
      <c r="T299" s="2"/>
      <c r="U299" s="2"/>
      <c r="V299" s="2"/>
      <c r="W299" s="2"/>
      <c r="X299" s="2"/>
      <c r="Y299" s="2"/>
      <c r="Z299" s="2"/>
    </row>
    <row x14ac:dyDescent="0.25" r="300" customHeight="1" ht="14.25">
      <c r="A300" s="528">
        <f>IFERROR(IF(B300="","",A299+1),"Prior Routing")</f>
      </c>
      <c r="B300" s="2"/>
      <c r="C300" s="2"/>
      <c r="D300" s="429"/>
      <c r="E300" s="50"/>
      <c r="F300" s="50"/>
      <c r="G300" s="529"/>
      <c r="H300" s="530"/>
      <c r="I300" s="428"/>
      <c r="J300" s="524">
        <f>IF(A300="","",SUMIFS('Tooling Cost Detail'!F:F,'Tooling Cost Detail'!#REF!,'Manufacturing ELEC '!A300))</f>
      </c>
      <c r="K300" s="524">
        <f>IF(B300="","",IFERROR(ROUND(IFERROR(((E300*D300)+F300)*((#REF!)/3600),0),4),0))</f>
      </c>
      <c r="L300" s="2"/>
      <c r="M300" s="2"/>
      <c r="N300" s="2"/>
      <c r="O300" s="2"/>
      <c r="P300" s="2"/>
      <c r="Q300" s="2"/>
      <c r="R300" s="2"/>
      <c r="S300" s="2"/>
      <c r="T300" s="2"/>
      <c r="U300" s="2"/>
      <c r="V300" s="2"/>
      <c r="W300" s="2"/>
      <c r="X300" s="2"/>
      <c r="Y300" s="2"/>
      <c r="Z300" s="2"/>
    </row>
    <row x14ac:dyDescent="0.25" r="301" customHeight="1" ht="14.25">
      <c r="A301" s="528">
        <f>IFERROR(IF(B301="","",A300+1),"Prior Routing")</f>
      </c>
      <c r="B301" s="2"/>
      <c r="C301" s="2"/>
      <c r="D301" s="429"/>
      <c r="E301" s="50"/>
      <c r="F301" s="50"/>
      <c r="G301" s="529"/>
      <c r="H301" s="530"/>
      <c r="I301" s="428"/>
      <c r="J301" s="524">
        <f>IF(A301="","",SUMIFS('Tooling Cost Detail'!F:F,'Tooling Cost Detail'!#REF!,'Manufacturing ELEC '!A301))</f>
      </c>
      <c r="K301" s="524">
        <f>IF(B301="","",IFERROR(ROUND(IFERROR(((E301*D301)+F301)*((#REF!)/3600),0),4),0))</f>
      </c>
      <c r="L301" s="2"/>
      <c r="M301" s="2"/>
      <c r="N301" s="2"/>
      <c r="O301" s="2"/>
      <c r="P301" s="2"/>
      <c r="Q301" s="2"/>
      <c r="R301" s="2"/>
      <c r="S301" s="2"/>
      <c r="T301" s="2"/>
      <c r="U301" s="2"/>
      <c r="V301" s="2"/>
      <c r="W301" s="2"/>
      <c r="X301" s="2"/>
      <c r="Y301" s="2"/>
      <c r="Z301" s="2"/>
    </row>
    <row x14ac:dyDescent="0.25" r="302" customHeight="1" ht="14.25">
      <c r="A302" s="528">
        <f>IFERROR(IF(B302="","",A301+1),"Prior Routing")</f>
      </c>
      <c r="B302" s="2"/>
      <c r="C302" s="2"/>
      <c r="D302" s="429"/>
      <c r="E302" s="50"/>
      <c r="F302" s="50"/>
      <c r="G302" s="529"/>
      <c r="H302" s="530"/>
      <c r="I302" s="428"/>
      <c r="J302" s="524">
        <f>IF(A302="","",SUMIFS('Tooling Cost Detail'!F:F,'Tooling Cost Detail'!#REF!,'Manufacturing ELEC '!A302))</f>
      </c>
      <c r="K302" s="524">
        <f>IF(B302="","",IFERROR(ROUND(IFERROR(((E302*D302)+F302)*((#REF!)/3600),0),4),0))</f>
      </c>
      <c r="L302" s="2"/>
      <c r="M302" s="2"/>
      <c r="N302" s="2"/>
      <c r="O302" s="2"/>
      <c r="P302" s="2"/>
      <c r="Q302" s="2"/>
      <c r="R302" s="2"/>
      <c r="S302" s="2"/>
      <c r="T302" s="2"/>
      <c r="U302" s="2"/>
      <c r="V302" s="2"/>
      <c r="W302" s="2"/>
      <c r="X302" s="2"/>
      <c r="Y302" s="2"/>
      <c r="Z302" s="2"/>
    </row>
    <row x14ac:dyDescent="0.25" r="303" customHeight="1" ht="14.25">
      <c r="A303" s="528">
        <f>IFERROR(IF(B303="","",A302+1),"Prior Routing")</f>
      </c>
      <c r="B303" s="2"/>
      <c r="C303" s="2"/>
      <c r="D303" s="429"/>
      <c r="E303" s="50"/>
      <c r="F303" s="50"/>
      <c r="G303" s="529"/>
      <c r="H303" s="530"/>
      <c r="I303" s="428"/>
      <c r="J303" s="524">
        <f>IF(A303="","",SUMIFS('Tooling Cost Detail'!F:F,'Tooling Cost Detail'!#REF!,'Manufacturing ELEC '!A303))</f>
      </c>
      <c r="K303" s="524">
        <f>IF(B303="","",IFERROR(ROUND(IFERROR(((E303*D303)+F303)*((#REF!)/3600),0),4),0))</f>
      </c>
      <c r="L303" s="2"/>
      <c r="M303" s="2"/>
      <c r="N303" s="2"/>
      <c r="O303" s="2"/>
      <c r="P303" s="2"/>
      <c r="Q303" s="2"/>
      <c r="R303" s="2"/>
      <c r="S303" s="2"/>
      <c r="T303" s="2"/>
      <c r="U303" s="2"/>
      <c r="V303" s="2"/>
      <c r="W303" s="2"/>
      <c r="X303" s="2"/>
      <c r="Y303" s="2"/>
      <c r="Z303" s="2"/>
    </row>
    <row x14ac:dyDescent="0.25" r="304" customHeight="1" ht="14.25">
      <c r="A304" s="528">
        <f>IFERROR(IF(B304="","",A303+1),"Prior Routing")</f>
      </c>
      <c r="B304" s="2"/>
      <c r="C304" s="2"/>
      <c r="D304" s="429"/>
      <c r="E304" s="50"/>
      <c r="F304" s="50"/>
      <c r="G304" s="529"/>
      <c r="H304" s="530"/>
      <c r="I304" s="428"/>
      <c r="J304" s="524">
        <f>IF(A304="","",SUMIFS('Tooling Cost Detail'!F:F,'Tooling Cost Detail'!#REF!,'Manufacturing ELEC '!A304))</f>
      </c>
      <c r="K304" s="524">
        <f>IF(B304="","",IFERROR(ROUND(IFERROR(((E304*D304)+F304)*((#REF!)/3600),0),4),0))</f>
      </c>
      <c r="L304" s="2"/>
      <c r="M304" s="2"/>
      <c r="N304" s="2"/>
      <c r="O304" s="2"/>
      <c r="P304" s="2"/>
      <c r="Q304" s="2"/>
      <c r="R304" s="2"/>
      <c r="S304" s="2"/>
      <c r="T304" s="2"/>
      <c r="U304" s="2"/>
      <c r="V304" s="2"/>
      <c r="W304" s="2"/>
      <c r="X304" s="2"/>
      <c r="Y304" s="2"/>
      <c r="Z304" s="2"/>
    </row>
    <row x14ac:dyDescent="0.25" r="305" customHeight="1" ht="14.25">
      <c r="A305" s="528">
        <f>IFERROR(IF(B305="","",A304+1),"Prior Routing")</f>
      </c>
      <c r="B305" s="2"/>
      <c r="C305" s="2"/>
      <c r="D305" s="429"/>
      <c r="E305" s="50"/>
      <c r="F305" s="50"/>
      <c r="G305" s="529"/>
      <c r="H305" s="530"/>
      <c r="I305" s="428"/>
      <c r="J305" s="524">
        <f>IF(A305="","",SUMIFS('Tooling Cost Detail'!F:F,'Tooling Cost Detail'!#REF!,'Manufacturing ELEC '!A305))</f>
      </c>
      <c r="K305" s="524">
        <f>IF(B305="","",IFERROR(ROUND(IFERROR(((E305*D305)+F305)*((#REF!)/3600),0),4),0))</f>
      </c>
      <c r="L305" s="2"/>
      <c r="M305" s="2"/>
      <c r="N305" s="2"/>
      <c r="O305" s="2"/>
      <c r="P305" s="2"/>
      <c r="Q305" s="2"/>
      <c r="R305" s="2"/>
      <c r="S305" s="2"/>
      <c r="T305" s="2"/>
      <c r="U305" s="2"/>
      <c r="V305" s="2"/>
      <c r="W305" s="2"/>
      <c r="X305" s="2"/>
      <c r="Y305" s="2"/>
      <c r="Z305" s="2"/>
    </row>
    <row x14ac:dyDescent="0.25" r="306" customHeight="1" ht="14.25">
      <c r="A306" s="528">
        <f>IFERROR(IF(B306="","",A305+1),"Prior Routing")</f>
      </c>
      <c r="B306" s="2"/>
      <c r="C306" s="2"/>
      <c r="D306" s="429"/>
      <c r="E306" s="50"/>
      <c r="F306" s="50"/>
      <c r="G306" s="529"/>
      <c r="H306" s="530"/>
      <c r="I306" s="428"/>
      <c r="J306" s="524">
        <f>IF(A306="","",SUMIFS('Tooling Cost Detail'!F:F,'Tooling Cost Detail'!#REF!,'Manufacturing ELEC '!A306))</f>
      </c>
      <c r="K306" s="524">
        <f>IF(B306="","",IFERROR(ROUND(IFERROR(((E306*D306)+F306)*((#REF!)/3600),0),4),0))</f>
      </c>
      <c r="L306" s="2"/>
      <c r="M306" s="2"/>
      <c r="N306" s="2"/>
      <c r="O306" s="2"/>
      <c r="P306" s="2"/>
      <c r="Q306" s="2"/>
      <c r="R306" s="2"/>
      <c r="S306" s="2"/>
      <c r="T306" s="2"/>
      <c r="U306" s="2"/>
      <c r="V306" s="2"/>
      <c r="W306" s="2"/>
      <c r="X306" s="2"/>
      <c r="Y306" s="2"/>
      <c r="Z306" s="2"/>
    </row>
    <row x14ac:dyDescent="0.25" r="307" customHeight="1" ht="14.25">
      <c r="A307" s="528">
        <f>IFERROR(IF(B307="","",A306+1),"Prior Routing")</f>
      </c>
      <c r="B307" s="2"/>
      <c r="C307" s="2"/>
      <c r="D307" s="429"/>
      <c r="E307" s="50"/>
      <c r="F307" s="50"/>
      <c r="G307" s="529"/>
      <c r="H307" s="530"/>
      <c r="I307" s="428"/>
      <c r="J307" s="524">
        <f>IF(A307="","",SUMIFS('Tooling Cost Detail'!F:F,'Tooling Cost Detail'!#REF!,'Manufacturing ELEC '!A307))</f>
      </c>
      <c r="K307" s="524">
        <f>IF(B307="","",IFERROR(ROUND(IFERROR(((E307*D307)+F307)*((#REF!)/3600),0),4),0))</f>
      </c>
      <c r="L307" s="2"/>
      <c r="M307" s="2"/>
      <c r="N307" s="2"/>
      <c r="O307" s="2"/>
      <c r="P307" s="2"/>
      <c r="Q307" s="2"/>
      <c r="R307" s="2"/>
      <c r="S307" s="2"/>
      <c r="T307" s="2"/>
      <c r="U307" s="2"/>
      <c r="V307" s="2"/>
      <c r="W307" s="2"/>
      <c r="X307" s="2"/>
      <c r="Y307" s="2"/>
      <c r="Z307" s="2"/>
    </row>
    <row x14ac:dyDescent="0.25" r="308" customHeight="1" ht="14.25">
      <c r="A308" s="528">
        <f>IFERROR(IF(B308="","",A307+1),"Prior Routing")</f>
      </c>
      <c r="B308" s="2"/>
      <c r="C308" s="2"/>
      <c r="D308" s="429"/>
      <c r="E308" s="50"/>
      <c r="F308" s="50"/>
      <c r="G308" s="529"/>
      <c r="H308" s="530"/>
      <c r="I308" s="428"/>
      <c r="J308" s="524">
        <f>IF(A308="","",SUMIFS('Tooling Cost Detail'!F:F,'Tooling Cost Detail'!#REF!,'Manufacturing ELEC '!A308))</f>
      </c>
      <c r="K308" s="524">
        <f>IF(B308="","",IFERROR(ROUND(IFERROR(((E308*D308)+F308)*((#REF!)/3600),0),4),0))</f>
      </c>
      <c r="L308" s="2"/>
      <c r="M308" s="2"/>
      <c r="N308" s="2"/>
      <c r="O308" s="2"/>
      <c r="P308" s="2"/>
      <c r="Q308" s="2"/>
      <c r="R308" s="2"/>
      <c r="S308" s="2"/>
      <c r="T308" s="2"/>
      <c r="U308" s="2"/>
      <c r="V308" s="2"/>
      <c r="W308" s="2"/>
      <c r="X308" s="2"/>
      <c r="Y308" s="2"/>
      <c r="Z308" s="2"/>
    </row>
    <row x14ac:dyDescent="0.25" r="309" customHeight="1" ht="14.25">
      <c r="A309" s="528">
        <f>IFERROR(IF(B309="","",A308+1),"Prior Routing")</f>
      </c>
      <c r="B309" s="2"/>
      <c r="C309" s="2"/>
      <c r="D309" s="429"/>
      <c r="E309" s="50"/>
      <c r="F309" s="50"/>
      <c r="G309" s="529"/>
      <c r="H309" s="530"/>
      <c r="I309" s="428"/>
      <c r="J309" s="524">
        <f>IF(A309="","",SUMIFS('Tooling Cost Detail'!F:F,'Tooling Cost Detail'!#REF!,'Manufacturing ELEC '!A309))</f>
      </c>
      <c r="K309" s="524">
        <f>IF(B309="","",IFERROR(ROUND(IFERROR(((E309*D309)+F309)*((#REF!)/3600),0),4),0))</f>
      </c>
      <c r="L309" s="2"/>
      <c r="M309" s="2"/>
      <c r="N309" s="2"/>
      <c r="O309" s="2"/>
      <c r="P309" s="2"/>
      <c r="Q309" s="2"/>
      <c r="R309" s="2"/>
      <c r="S309" s="2"/>
      <c r="T309" s="2"/>
      <c r="U309" s="2"/>
      <c r="V309" s="2"/>
      <c r="W309" s="2"/>
      <c r="X309" s="2"/>
      <c r="Y309" s="2"/>
      <c r="Z309" s="2"/>
    </row>
    <row x14ac:dyDescent="0.25" r="310" customHeight="1" ht="14.25">
      <c r="A310" s="528">
        <f>IFERROR(IF(B310="","",A309+1),"Prior Routing")</f>
      </c>
      <c r="B310" s="2"/>
      <c r="C310" s="2"/>
      <c r="D310" s="429"/>
      <c r="E310" s="50"/>
      <c r="F310" s="50"/>
      <c r="G310" s="529"/>
      <c r="H310" s="530"/>
      <c r="I310" s="428"/>
      <c r="J310" s="524">
        <f>IF(A310="","",SUMIFS('Tooling Cost Detail'!F:F,'Tooling Cost Detail'!#REF!,'Manufacturing ELEC '!A310))</f>
      </c>
      <c r="K310" s="524">
        <f>IF(B310="","",IFERROR(ROUND(IFERROR(((E310*D310)+F310)*((#REF!)/3600),0),4),0))</f>
      </c>
      <c r="L310" s="2"/>
      <c r="M310" s="2"/>
      <c r="N310" s="2"/>
      <c r="O310" s="2"/>
      <c r="P310" s="2"/>
      <c r="Q310" s="2"/>
      <c r="R310" s="2"/>
      <c r="S310" s="2"/>
      <c r="T310" s="2"/>
      <c r="U310" s="2"/>
      <c r="V310" s="2"/>
      <c r="W310" s="2"/>
      <c r="X310" s="2"/>
      <c r="Y310" s="2"/>
      <c r="Z310" s="2"/>
    </row>
    <row x14ac:dyDescent="0.25" r="311" customHeight="1" ht="14.25">
      <c r="A311" s="528"/>
      <c r="B311" s="2"/>
      <c r="C311" s="2"/>
      <c r="D311" s="429"/>
      <c r="E311" s="50"/>
      <c r="F311" s="50"/>
      <c r="G311" s="529"/>
      <c r="H311" s="428"/>
      <c r="I311" s="428"/>
      <c r="J311" s="50"/>
      <c r="K311" s="50"/>
      <c r="L311" s="2"/>
      <c r="M311" s="2"/>
      <c r="N311" s="2"/>
      <c r="O311" s="2"/>
      <c r="P311" s="2"/>
      <c r="Q311" s="2"/>
      <c r="R311" s="2"/>
      <c r="S311" s="2"/>
      <c r="T311" s="2"/>
      <c r="U311" s="2"/>
      <c r="V311" s="2"/>
      <c r="W311" s="2"/>
      <c r="X311" s="2"/>
      <c r="Y311" s="2"/>
      <c r="Z311" s="2"/>
    </row>
    <row x14ac:dyDescent="0.25" r="312" customHeight="1" ht="14.25">
      <c r="A312" s="528"/>
      <c r="B312" s="2"/>
      <c r="C312" s="2"/>
      <c r="D312" s="429"/>
      <c r="E312" s="50"/>
      <c r="F312" s="50"/>
      <c r="G312" s="529"/>
      <c r="H312" s="428"/>
      <c r="I312" s="428"/>
      <c r="J312" s="50"/>
      <c r="K312" s="50"/>
      <c r="L312" s="2"/>
      <c r="M312" s="2"/>
      <c r="N312" s="2"/>
      <c r="O312" s="2"/>
      <c r="P312" s="2"/>
      <c r="Q312" s="2"/>
      <c r="R312" s="2"/>
      <c r="S312" s="2"/>
      <c r="T312" s="2"/>
      <c r="U312" s="2"/>
      <c r="V312" s="2"/>
      <c r="W312" s="2"/>
      <c r="X312" s="2"/>
      <c r="Y312" s="2"/>
      <c r="Z312" s="2"/>
    </row>
    <row x14ac:dyDescent="0.25" r="313" customHeight="1" ht="14.25">
      <c r="A313" s="528"/>
      <c r="B313" s="2"/>
      <c r="C313" s="2"/>
      <c r="D313" s="429"/>
      <c r="E313" s="50"/>
      <c r="F313" s="50"/>
      <c r="G313" s="529"/>
      <c r="H313" s="428"/>
      <c r="I313" s="428"/>
      <c r="J313" s="50"/>
      <c r="K313" s="50"/>
      <c r="L313" s="2"/>
      <c r="M313" s="2"/>
      <c r="N313" s="2"/>
      <c r="O313" s="2"/>
      <c r="P313" s="2"/>
      <c r="Q313" s="2"/>
      <c r="R313" s="2"/>
      <c r="S313" s="2"/>
      <c r="T313" s="2"/>
      <c r="U313" s="2"/>
      <c r="V313" s="2"/>
      <c r="W313" s="2"/>
      <c r="X313" s="2"/>
      <c r="Y313" s="2"/>
      <c r="Z313" s="2"/>
    </row>
    <row x14ac:dyDescent="0.25" r="314" customHeight="1" ht="14.25">
      <c r="A314" s="528"/>
      <c r="B314" s="2"/>
      <c r="C314" s="2"/>
      <c r="D314" s="429"/>
      <c r="E314" s="50"/>
      <c r="F314" s="50"/>
      <c r="G314" s="529"/>
      <c r="H314" s="428"/>
      <c r="I314" s="428"/>
      <c r="J314" s="50"/>
      <c r="K314" s="50"/>
      <c r="L314" s="2"/>
      <c r="M314" s="2"/>
      <c r="N314" s="2"/>
      <c r="O314" s="2"/>
      <c r="P314" s="2"/>
      <c r="Q314" s="2"/>
      <c r="R314" s="2"/>
      <c r="S314" s="2"/>
      <c r="T314" s="2"/>
      <c r="U314" s="2"/>
      <c r="V314" s="2"/>
      <c r="W314" s="2"/>
      <c r="X314" s="2"/>
      <c r="Y314" s="2"/>
      <c r="Z314" s="2"/>
    </row>
    <row x14ac:dyDescent="0.25" r="315" customHeight="1" ht="14.25">
      <c r="A315" s="528"/>
      <c r="B315" s="2"/>
      <c r="C315" s="2"/>
      <c r="D315" s="429"/>
      <c r="E315" s="50"/>
      <c r="F315" s="50"/>
      <c r="G315" s="529"/>
      <c r="H315" s="428"/>
      <c r="I315" s="428"/>
      <c r="J315" s="50"/>
      <c r="K315" s="50"/>
      <c r="L315" s="2"/>
      <c r="M315" s="2"/>
      <c r="N315" s="2"/>
      <c r="O315" s="2"/>
      <c r="P315" s="2"/>
      <c r="Q315" s="2"/>
      <c r="R315" s="2"/>
      <c r="S315" s="2"/>
      <c r="T315" s="2"/>
      <c r="U315" s="2"/>
      <c r="V315" s="2"/>
      <c r="W315" s="2"/>
      <c r="X315" s="2"/>
      <c r="Y315" s="2"/>
      <c r="Z315" s="2"/>
    </row>
    <row x14ac:dyDescent="0.25" r="316" customHeight="1" ht="14.25">
      <c r="A316" s="528"/>
      <c r="B316" s="2"/>
      <c r="C316" s="2"/>
      <c r="D316" s="429"/>
      <c r="E316" s="50"/>
      <c r="F316" s="50"/>
      <c r="G316" s="529"/>
      <c r="H316" s="428"/>
      <c r="I316" s="428"/>
      <c r="J316" s="50"/>
      <c r="K316" s="50"/>
      <c r="L316" s="2"/>
      <c r="M316" s="2"/>
      <c r="N316" s="2"/>
      <c r="O316" s="2"/>
      <c r="P316" s="2"/>
      <c r="Q316" s="2"/>
      <c r="R316" s="2"/>
      <c r="S316" s="2"/>
      <c r="T316" s="2"/>
      <c r="U316" s="2"/>
      <c r="V316" s="2"/>
      <c r="W316" s="2"/>
      <c r="X316" s="2"/>
      <c r="Y316" s="2"/>
      <c r="Z316" s="2"/>
    </row>
    <row x14ac:dyDescent="0.25" r="317" customHeight="1" ht="14.25">
      <c r="A317" s="528"/>
      <c r="B317" s="2"/>
      <c r="C317" s="2"/>
      <c r="D317" s="429"/>
      <c r="E317" s="50"/>
      <c r="F317" s="50"/>
      <c r="G317" s="529"/>
      <c r="H317" s="428"/>
      <c r="I317" s="428"/>
      <c r="J317" s="50"/>
      <c r="K317" s="50"/>
      <c r="L317" s="2"/>
      <c r="M317" s="2"/>
      <c r="N317" s="2"/>
      <c r="O317" s="2"/>
      <c r="P317" s="2"/>
      <c r="Q317" s="2"/>
      <c r="R317" s="2"/>
      <c r="S317" s="2"/>
      <c r="T317" s="2"/>
      <c r="U317" s="2"/>
      <c r="V317" s="2"/>
      <c r="W317" s="2"/>
      <c r="X317" s="2"/>
      <c r="Y317" s="2"/>
      <c r="Z317" s="2"/>
    </row>
    <row x14ac:dyDescent="0.25" r="318" customHeight="1" ht="14.25">
      <c r="A318" s="528"/>
      <c r="B318" s="2"/>
      <c r="C318" s="2"/>
      <c r="D318" s="429"/>
      <c r="E318" s="50"/>
      <c r="F318" s="50"/>
      <c r="G318" s="529"/>
      <c r="H318" s="428"/>
      <c r="I318" s="428"/>
      <c r="J318" s="50"/>
      <c r="K318" s="50"/>
      <c r="L318" s="2"/>
      <c r="M318" s="2"/>
      <c r="N318" s="2"/>
      <c r="O318" s="2"/>
      <c r="P318" s="2"/>
      <c r="Q318" s="2"/>
      <c r="R318" s="2"/>
      <c r="S318" s="2"/>
      <c r="T318" s="2"/>
      <c r="U318" s="2"/>
      <c r="V318" s="2"/>
      <c r="W318" s="2"/>
      <c r="X318" s="2"/>
      <c r="Y318" s="2"/>
      <c r="Z318" s="2"/>
    </row>
    <row x14ac:dyDescent="0.25" r="319" customHeight="1" ht="14.25">
      <c r="A319" s="528"/>
      <c r="B319" s="2"/>
      <c r="C319" s="2"/>
      <c r="D319" s="429"/>
      <c r="E319" s="50"/>
      <c r="F319" s="50"/>
      <c r="G319" s="529"/>
      <c r="H319" s="428"/>
      <c r="I319" s="428"/>
      <c r="J319" s="50"/>
      <c r="K319" s="50"/>
      <c r="L319" s="2"/>
      <c r="M319" s="2"/>
      <c r="N319" s="2"/>
      <c r="O319" s="2"/>
      <c r="P319" s="2"/>
      <c r="Q319" s="2"/>
      <c r="R319" s="2"/>
      <c r="S319" s="2"/>
      <c r="T319" s="2"/>
      <c r="U319" s="2"/>
      <c r="V319" s="2"/>
      <c r="W319" s="2"/>
      <c r="X319" s="2"/>
      <c r="Y319" s="2"/>
      <c r="Z319" s="2"/>
    </row>
    <row x14ac:dyDescent="0.25" r="320" customHeight="1" ht="14.25">
      <c r="A320" s="528"/>
      <c r="B320" s="2"/>
      <c r="C320" s="2"/>
      <c r="D320" s="429"/>
      <c r="E320" s="50"/>
      <c r="F320" s="50"/>
      <c r="G320" s="529"/>
      <c r="H320" s="428"/>
      <c r="I320" s="428"/>
      <c r="J320" s="50"/>
      <c r="K320" s="50"/>
      <c r="L320" s="2"/>
      <c r="M320" s="2"/>
      <c r="N320" s="2"/>
      <c r="O320" s="2"/>
      <c r="P320" s="2"/>
      <c r="Q320" s="2"/>
      <c r="R320" s="2"/>
      <c r="S320" s="2"/>
      <c r="T320" s="2"/>
      <c r="U320" s="2"/>
      <c r="V320" s="2"/>
      <c r="W320" s="2"/>
      <c r="X320" s="2"/>
      <c r="Y320" s="2"/>
      <c r="Z320" s="2"/>
    </row>
    <row x14ac:dyDescent="0.25" r="321" customHeight="1" ht="14.25">
      <c r="A321" s="528"/>
      <c r="B321" s="2"/>
      <c r="C321" s="2"/>
      <c r="D321" s="429"/>
      <c r="E321" s="50"/>
      <c r="F321" s="50"/>
      <c r="G321" s="529"/>
      <c r="H321" s="428"/>
      <c r="I321" s="428"/>
      <c r="J321" s="50"/>
      <c r="K321" s="50"/>
      <c r="L321" s="2"/>
      <c r="M321" s="2"/>
      <c r="N321" s="2"/>
      <c r="O321" s="2"/>
      <c r="P321" s="2"/>
      <c r="Q321" s="2"/>
      <c r="R321" s="2"/>
      <c r="S321" s="2"/>
      <c r="T321" s="2"/>
      <c r="U321" s="2"/>
      <c r="V321" s="2"/>
      <c r="W321" s="2"/>
      <c r="X321" s="2"/>
      <c r="Y321" s="2"/>
      <c r="Z321" s="2"/>
    </row>
    <row x14ac:dyDescent="0.25" r="322" customHeight="1" ht="14.25">
      <c r="A322" s="528"/>
      <c r="B322" s="2"/>
      <c r="C322" s="2"/>
      <c r="D322" s="429"/>
      <c r="E322" s="50"/>
      <c r="F322" s="50"/>
      <c r="G322" s="529"/>
      <c r="H322" s="428"/>
      <c r="I322" s="428"/>
      <c r="J322" s="50"/>
      <c r="K322" s="50"/>
      <c r="L322" s="2"/>
      <c r="M322" s="2"/>
      <c r="N322" s="2"/>
      <c r="O322" s="2"/>
      <c r="P322" s="2"/>
      <c r="Q322" s="2"/>
      <c r="R322" s="2"/>
      <c r="S322" s="2"/>
      <c r="T322" s="2"/>
      <c r="U322" s="2"/>
      <c r="V322" s="2"/>
      <c r="W322" s="2"/>
      <c r="X322" s="2"/>
      <c r="Y322" s="2"/>
      <c r="Z322" s="2"/>
    </row>
    <row x14ac:dyDescent="0.25" r="323" customHeight="1" ht="14.25">
      <c r="A323" s="528"/>
      <c r="B323" s="2"/>
      <c r="C323" s="2"/>
      <c r="D323" s="429"/>
      <c r="E323" s="50"/>
      <c r="F323" s="50"/>
      <c r="G323" s="529"/>
      <c r="H323" s="428"/>
      <c r="I323" s="428"/>
      <c r="J323" s="50"/>
      <c r="K323" s="50"/>
      <c r="L323" s="2"/>
      <c r="M323" s="2"/>
      <c r="N323" s="2"/>
      <c r="O323" s="2"/>
      <c r="P323" s="2"/>
      <c r="Q323" s="2"/>
      <c r="R323" s="2"/>
      <c r="S323" s="2"/>
      <c r="T323" s="2"/>
      <c r="U323" s="2"/>
      <c r="V323" s="2"/>
      <c r="W323" s="2"/>
      <c r="X323" s="2"/>
      <c r="Y323" s="2"/>
      <c r="Z323" s="2"/>
    </row>
    <row x14ac:dyDescent="0.25" r="324" customHeight="1" ht="14.25">
      <c r="A324" s="528"/>
      <c r="B324" s="2"/>
      <c r="C324" s="2"/>
      <c r="D324" s="429"/>
      <c r="E324" s="50"/>
      <c r="F324" s="50"/>
      <c r="G324" s="529"/>
      <c r="H324" s="428"/>
      <c r="I324" s="428"/>
      <c r="J324" s="50"/>
      <c r="K324" s="50"/>
      <c r="L324" s="2"/>
      <c r="M324" s="2"/>
      <c r="N324" s="2"/>
      <c r="O324" s="2"/>
      <c r="P324" s="2"/>
      <c r="Q324" s="2"/>
      <c r="R324" s="2"/>
      <c r="S324" s="2"/>
      <c r="T324" s="2"/>
      <c r="U324" s="2"/>
      <c r="V324" s="2"/>
      <c r="W324" s="2"/>
      <c r="X324" s="2"/>
      <c r="Y324" s="2"/>
      <c r="Z324" s="2"/>
    </row>
    <row x14ac:dyDescent="0.25" r="325" customHeight="1" ht="14.25">
      <c r="A325" s="528"/>
      <c r="B325" s="2"/>
      <c r="C325" s="2"/>
      <c r="D325" s="429"/>
      <c r="E325" s="50"/>
      <c r="F325" s="50"/>
      <c r="G325" s="529"/>
      <c r="H325" s="428"/>
      <c r="I325" s="428"/>
      <c r="J325" s="50"/>
      <c r="K325" s="50"/>
      <c r="L325" s="2"/>
      <c r="M325" s="2"/>
      <c r="N325" s="2"/>
      <c r="O325" s="2"/>
      <c r="P325" s="2"/>
      <c r="Q325" s="2"/>
      <c r="R325" s="2"/>
      <c r="S325" s="2"/>
      <c r="T325" s="2"/>
      <c r="U325" s="2"/>
      <c r="V325" s="2"/>
      <c r="W325" s="2"/>
      <c r="X325" s="2"/>
      <c r="Y325" s="2"/>
      <c r="Z325" s="2"/>
    </row>
    <row x14ac:dyDescent="0.25" r="326" customHeight="1" ht="14.25">
      <c r="A326" s="528"/>
      <c r="B326" s="2"/>
      <c r="C326" s="2"/>
      <c r="D326" s="429"/>
      <c r="E326" s="50"/>
      <c r="F326" s="50"/>
      <c r="G326" s="529"/>
      <c r="H326" s="428"/>
      <c r="I326" s="428"/>
      <c r="J326" s="50"/>
      <c r="K326" s="50"/>
      <c r="L326" s="2"/>
      <c r="M326" s="2"/>
      <c r="N326" s="2"/>
      <c r="O326" s="2"/>
      <c r="P326" s="2"/>
      <c r="Q326" s="2"/>
      <c r="R326" s="2"/>
      <c r="S326" s="2"/>
      <c r="T326" s="2"/>
      <c r="U326" s="2"/>
      <c r="V326" s="2"/>
      <c r="W326" s="2"/>
      <c r="X326" s="2"/>
      <c r="Y326" s="2"/>
      <c r="Z326" s="2"/>
    </row>
    <row x14ac:dyDescent="0.25" r="327" customHeight="1" ht="14.25">
      <c r="A327" s="528"/>
      <c r="B327" s="2"/>
      <c r="C327" s="2"/>
      <c r="D327" s="429"/>
      <c r="E327" s="50"/>
      <c r="F327" s="50"/>
      <c r="G327" s="529"/>
      <c r="H327" s="428"/>
      <c r="I327" s="428"/>
      <c r="J327" s="50"/>
      <c r="K327" s="50"/>
      <c r="L327" s="2"/>
      <c r="M327" s="2"/>
      <c r="N327" s="2"/>
      <c r="O327" s="2"/>
      <c r="P327" s="2"/>
      <c r="Q327" s="2"/>
      <c r="R327" s="2"/>
      <c r="S327" s="2"/>
      <c r="T327" s="2"/>
      <c r="U327" s="2"/>
      <c r="V327" s="2"/>
      <c r="W327" s="2"/>
      <c r="X327" s="2"/>
      <c r="Y327" s="2"/>
      <c r="Z327" s="2"/>
    </row>
    <row x14ac:dyDescent="0.25" r="328" customHeight="1" ht="14.25">
      <c r="A328" s="528"/>
      <c r="B328" s="2"/>
      <c r="C328" s="2"/>
      <c r="D328" s="429"/>
      <c r="E328" s="50"/>
      <c r="F328" s="50"/>
      <c r="G328" s="529"/>
      <c r="H328" s="428"/>
      <c r="I328" s="428"/>
      <c r="J328" s="50"/>
      <c r="K328" s="50"/>
      <c r="L328" s="2"/>
      <c r="M328" s="2"/>
      <c r="N328" s="2"/>
      <c r="O328" s="2"/>
      <c r="P328" s="2"/>
      <c r="Q328" s="2"/>
      <c r="R328" s="2"/>
      <c r="S328" s="2"/>
      <c r="T328" s="2"/>
      <c r="U328" s="2"/>
      <c r="V328" s="2"/>
      <c r="W328" s="2"/>
      <c r="X328" s="2"/>
      <c r="Y328" s="2"/>
      <c r="Z328" s="2"/>
    </row>
    <row x14ac:dyDescent="0.25" r="329" customHeight="1" ht="14.25">
      <c r="A329" s="528"/>
      <c r="B329" s="2"/>
      <c r="C329" s="2"/>
      <c r="D329" s="429"/>
      <c r="E329" s="50"/>
      <c r="F329" s="50"/>
      <c r="G329" s="529"/>
      <c r="H329" s="428"/>
      <c r="I329" s="428"/>
      <c r="J329" s="50"/>
      <c r="K329" s="50"/>
      <c r="L329" s="2"/>
      <c r="M329" s="2"/>
      <c r="N329" s="2"/>
      <c r="O329" s="2"/>
      <c r="P329" s="2"/>
      <c r="Q329" s="2"/>
      <c r="R329" s="2"/>
      <c r="S329" s="2"/>
      <c r="T329" s="2"/>
      <c r="U329" s="2"/>
      <c r="V329" s="2"/>
      <c r="W329" s="2"/>
      <c r="X329" s="2"/>
      <c r="Y329" s="2"/>
      <c r="Z329" s="2"/>
    </row>
    <row x14ac:dyDescent="0.25" r="330" customHeight="1" ht="14.25">
      <c r="A330" s="528"/>
      <c r="B330" s="2"/>
      <c r="C330" s="2"/>
      <c r="D330" s="429"/>
      <c r="E330" s="50"/>
      <c r="F330" s="50"/>
      <c r="G330" s="529"/>
      <c r="H330" s="428"/>
      <c r="I330" s="428"/>
      <c r="J330" s="50"/>
      <c r="K330" s="50"/>
      <c r="L330" s="2"/>
      <c r="M330" s="2"/>
      <c r="N330" s="2"/>
      <c r="O330" s="2"/>
      <c r="P330" s="2"/>
      <c r="Q330" s="2"/>
      <c r="R330" s="2"/>
      <c r="S330" s="2"/>
      <c r="T330" s="2"/>
      <c r="U330" s="2"/>
      <c r="V330" s="2"/>
      <c r="W330" s="2"/>
      <c r="X330" s="2"/>
      <c r="Y330" s="2"/>
      <c r="Z330" s="2"/>
    </row>
    <row x14ac:dyDescent="0.25" r="331" customHeight="1" ht="14.25">
      <c r="A331" s="528"/>
      <c r="B331" s="2"/>
      <c r="C331" s="2"/>
      <c r="D331" s="429"/>
      <c r="E331" s="50"/>
      <c r="F331" s="50"/>
      <c r="G331" s="529"/>
      <c r="H331" s="428"/>
      <c r="I331" s="428"/>
      <c r="J331" s="50"/>
      <c r="K331" s="50"/>
      <c r="L331" s="2"/>
      <c r="M331" s="2"/>
      <c r="N331" s="2"/>
      <c r="O331" s="2"/>
      <c r="P331" s="2"/>
      <c r="Q331" s="2"/>
      <c r="R331" s="2"/>
      <c r="S331" s="2"/>
      <c r="T331" s="2"/>
      <c r="U331" s="2"/>
      <c r="V331" s="2"/>
      <c r="W331" s="2"/>
      <c r="X331" s="2"/>
      <c r="Y331" s="2"/>
      <c r="Z331" s="2"/>
    </row>
    <row x14ac:dyDescent="0.25" r="332" customHeight="1" ht="14.25">
      <c r="A332" s="528"/>
      <c r="B332" s="2"/>
      <c r="C332" s="2"/>
      <c r="D332" s="429"/>
      <c r="E332" s="50"/>
      <c r="F332" s="50"/>
      <c r="G332" s="529"/>
      <c r="H332" s="428"/>
      <c r="I332" s="428"/>
      <c r="J332" s="50"/>
      <c r="K332" s="50"/>
      <c r="L332" s="2"/>
      <c r="M332" s="2"/>
      <c r="N332" s="2"/>
      <c r="O332" s="2"/>
      <c r="P332" s="2"/>
      <c r="Q332" s="2"/>
      <c r="R332" s="2"/>
      <c r="S332" s="2"/>
      <c r="T332" s="2"/>
      <c r="U332" s="2"/>
      <c r="V332" s="2"/>
      <c r="W332" s="2"/>
      <c r="X332" s="2"/>
      <c r="Y332" s="2"/>
      <c r="Z332" s="2"/>
    </row>
    <row x14ac:dyDescent="0.25" r="333" customHeight="1" ht="14.25">
      <c r="A333" s="528"/>
      <c r="B333" s="2"/>
      <c r="C333" s="2"/>
      <c r="D333" s="429"/>
      <c r="E333" s="50"/>
      <c r="F333" s="50"/>
      <c r="G333" s="529"/>
      <c r="H333" s="428"/>
      <c r="I333" s="428"/>
      <c r="J333" s="50"/>
      <c r="K333" s="50"/>
      <c r="L333" s="2"/>
      <c r="M333" s="2"/>
      <c r="N333" s="2"/>
      <c r="O333" s="2"/>
      <c r="P333" s="2"/>
      <c r="Q333" s="2"/>
      <c r="R333" s="2"/>
      <c r="S333" s="2"/>
      <c r="T333" s="2"/>
      <c r="U333" s="2"/>
      <c r="V333" s="2"/>
      <c r="W333" s="2"/>
      <c r="X333" s="2"/>
      <c r="Y333" s="2"/>
      <c r="Z333" s="2"/>
    </row>
    <row x14ac:dyDescent="0.25" r="334" customHeight="1" ht="14.25">
      <c r="A334" s="528"/>
      <c r="B334" s="2"/>
      <c r="C334" s="2"/>
      <c r="D334" s="429"/>
      <c r="E334" s="50"/>
      <c r="F334" s="50"/>
      <c r="G334" s="529"/>
      <c r="H334" s="428"/>
      <c r="I334" s="428"/>
      <c r="J334" s="50"/>
      <c r="K334" s="50"/>
      <c r="L334" s="2"/>
      <c r="M334" s="2"/>
      <c r="N334" s="2"/>
      <c r="O334" s="2"/>
      <c r="P334" s="2"/>
      <c r="Q334" s="2"/>
      <c r="R334" s="2"/>
      <c r="S334" s="2"/>
      <c r="T334" s="2"/>
      <c r="U334" s="2"/>
      <c r="V334" s="2"/>
      <c r="W334" s="2"/>
      <c r="X334" s="2"/>
      <c r="Y334" s="2"/>
      <c r="Z334" s="2"/>
    </row>
    <row x14ac:dyDescent="0.25" r="335" customHeight="1" ht="14.25">
      <c r="A335" s="528"/>
      <c r="B335" s="2"/>
      <c r="C335" s="2"/>
      <c r="D335" s="429"/>
      <c r="E335" s="50"/>
      <c r="F335" s="50"/>
      <c r="G335" s="529"/>
      <c r="H335" s="428"/>
      <c r="I335" s="428"/>
      <c r="J335" s="50"/>
      <c r="K335" s="50"/>
      <c r="L335" s="2"/>
      <c r="M335" s="2"/>
      <c r="N335" s="2"/>
      <c r="O335" s="2"/>
      <c r="P335" s="2"/>
      <c r="Q335" s="2"/>
      <c r="R335" s="2"/>
      <c r="S335" s="2"/>
      <c r="T335" s="2"/>
      <c r="U335" s="2"/>
      <c r="V335" s="2"/>
      <c r="W335" s="2"/>
      <c r="X335" s="2"/>
      <c r="Y335" s="2"/>
      <c r="Z335" s="2"/>
    </row>
    <row x14ac:dyDescent="0.25" r="336" customHeight="1" ht="14.25">
      <c r="A336" s="528"/>
      <c r="B336" s="2"/>
      <c r="C336" s="2"/>
      <c r="D336" s="429"/>
      <c r="E336" s="50"/>
      <c r="F336" s="50"/>
      <c r="G336" s="529"/>
      <c r="H336" s="428"/>
      <c r="I336" s="428"/>
      <c r="J336" s="50"/>
      <c r="K336" s="50"/>
      <c r="L336" s="2"/>
      <c r="M336" s="2"/>
      <c r="N336" s="2"/>
      <c r="O336" s="2"/>
      <c r="P336" s="2"/>
      <c r="Q336" s="2"/>
      <c r="R336" s="2"/>
      <c r="S336" s="2"/>
      <c r="T336" s="2"/>
      <c r="U336" s="2"/>
      <c r="V336" s="2"/>
      <c r="W336" s="2"/>
      <c r="X336" s="2"/>
      <c r="Y336" s="2"/>
      <c r="Z336" s="2"/>
    </row>
    <row x14ac:dyDescent="0.25" r="337" customHeight="1" ht="14.25">
      <c r="A337" s="528"/>
      <c r="B337" s="2"/>
      <c r="C337" s="2"/>
      <c r="D337" s="429"/>
      <c r="E337" s="50"/>
      <c r="F337" s="50"/>
      <c r="G337" s="529"/>
      <c r="H337" s="428"/>
      <c r="I337" s="428"/>
      <c r="J337" s="50"/>
      <c r="K337" s="50"/>
      <c r="L337" s="2"/>
      <c r="M337" s="2"/>
      <c r="N337" s="2"/>
      <c r="O337" s="2"/>
      <c r="P337" s="2"/>
      <c r="Q337" s="2"/>
      <c r="R337" s="2"/>
      <c r="S337" s="2"/>
      <c r="T337" s="2"/>
      <c r="U337" s="2"/>
      <c r="V337" s="2"/>
      <c r="W337" s="2"/>
      <c r="X337" s="2"/>
      <c r="Y337" s="2"/>
      <c r="Z337" s="2"/>
    </row>
    <row x14ac:dyDescent="0.25" r="338" customHeight="1" ht="14.25">
      <c r="A338" s="528"/>
      <c r="B338" s="2"/>
      <c r="C338" s="2"/>
      <c r="D338" s="429"/>
      <c r="E338" s="50"/>
      <c r="F338" s="50"/>
      <c r="G338" s="529"/>
      <c r="H338" s="428"/>
      <c r="I338" s="428"/>
      <c r="J338" s="50"/>
      <c r="K338" s="50"/>
      <c r="L338" s="2"/>
      <c r="M338" s="2"/>
      <c r="N338" s="2"/>
      <c r="O338" s="2"/>
      <c r="P338" s="2"/>
      <c r="Q338" s="2"/>
      <c r="R338" s="2"/>
      <c r="S338" s="2"/>
      <c r="T338" s="2"/>
      <c r="U338" s="2"/>
      <c r="V338" s="2"/>
      <c r="W338" s="2"/>
      <c r="X338" s="2"/>
      <c r="Y338" s="2"/>
      <c r="Z338" s="2"/>
    </row>
    <row x14ac:dyDescent="0.25" r="339" customHeight="1" ht="14.25">
      <c r="A339" s="528"/>
      <c r="B339" s="2"/>
      <c r="C339" s="2"/>
      <c r="D339" s="429"/>
      <c r="E339" s="50"/>
      <c r="F339" s="50"/>
      <c r="G339" s="529"/>
      <c r="H339" s="428"/>
      <c r="I339" s="428"/>
      <c r="J339" s="50"/>
      <c r="K339" s="50"/>
      <c r="L339" s="2"/>
      <c r="M339" s="2"/>
      <c r="N339" s="2"/>
      <c r="O339" s="2"/>
      <c r="P339" s="2"/>
      <c r="Q339" s="2"/>
      <c r="R339" s="2"/>
      <c r="S339" s="2"/>
      <c r="T339" s="2"/>
      <c r="U339" s="2"/>
      <c r="V339" s="2"/>
      <c r="W339" s="2"/>
      <c r="X339" s="2"/>
      <c r="Y339" s="2"/>
      <c r="Z339" s="2"/>
    </row>
    <row x14ac:dyDescent="0.25" r="340" customHeight="1" ht="14.25">
      <c r="A340" s="528"/>
      <c r="B340" s="2"/>
      <c r="C340" s="2"/>
      <c r="D340" s="429"/>
      <c r="E340" s="50"/>
      <c r="F340" s="50"/>
      <c r="G340" s="529"/>
      <c r="H340" s="428"/>
      <c r="I340" s="428"/>
      <c r="J340" s="50"/>
      <c r="K340" s="50"/>
      <c r="L340" s="2"/>
      <c r="M340" s="2"/>
      <c r="N340" s="2"/>
      <c r="O340" s="2"/>
      <c r="P340" s="2"/>
      <c r="Q340" s="2"/>
      <c r="R340" s="2"/>
      <c r="S340" s="2"/>
      <c r="T340" s="2"/>
      <c r="U340" s="2"/>
      <c r="V340" s="2"/>
      <c r="W340" s="2"/>
      <c r="X340" s="2"/>
      <c r="Y340" s="2"/>
      <c r="Z340" s="2"/>
    </row>
    <row x14ac:dyDescent="0.25" r="341" customHeight="1" ht="14.25">
      <c r="A341" s="528"/>
      <c r="B341" s="2"/>
      <c r="C341" s="2"/>
      <c r="D341" s="429"/>
      <c r="E341" s="50"/>
      <c r="F341" s="50"/>
      <c r="G341" s="529"/>
      <c r="H341" s="428"/>
      <c r="I341" s="428"/>
      <c r="J341" s="50"/>
      <c r="K341" s="50"/>
      <c r="L341" s="2"/>
      <c r="M341" s="2"/>
      <c r="N341" s="2"/>
      <c r="O341" s="2"/>
      <c r="P341" s="2"/>
      <c r="Q341" s="2"/>
      <c r="R341" s="2"/>
      <c r="S341" s="2"/>
      <c r="T341" s="2"/>
      <c r="U341" s="2"/>
      <c r="V341" s="2"/>
      <c r="W341" s="2"/>
      <c r="X341" s="2"/>
      <c r="Y341" s="2"/>
      <c r="Z341" s="2"/>
    </row>
    <row x14ac:dyDescent="0.25" r="342" customHeight="1" ht="14.25">
      <c r="A342" s="528"/>
      <c r="B342" s="2"/>
      <c r="C342" s="2"/>
      <c r="D342" s="429"/>
      <c r="E342" s="50"/>
      <c r="F342" s="50"/>
      <c r="G342" s="529"/>
      <c r="H342" s="428"/>
      <c r="I342" s="428"/>
      <c r="J342" s="50"/>
      <c r="K342" s="50"/>
      <c r="L342" s="2"/>
      <c r="M342" s="2"/>
      <c r="N342" s="2"/>
      <c r="O342" s="2"/>
      <c r="P342" s="2"/>
      <c r="Q342" s="2"/>
      <c r="R342" s="2"/>
      <c r="S342" s="2"/>
      <c r="T342" s="2"/>
      <c r="U342" s="2"/>
      <c r="V342" s="2"/>
      <c r="W342" s="2"/>
      <c r="X342" s="2"/>
      <c r="Y342" s="2"/>
      <c r="Z342" s="2"/>
    </row>
    <row x14ac:dyDescent="0.25" r="343" customHeight="1" ht="14.25">
      <c r="A343" s="528"/>
      <c r="B343" s="2"/>
      <c r="C343" s="2"/>
      <c r="D343" s="429"/>
      <c r="E343" s="50"/>
      <c r="F343" s="50"/>
      <c r="G343" s="529"/>
      <c r="H343" s="428"/>
      <c r="I343" s="428"/>
      <c r="J343" s="50"/>
      <c r="K343" s="50"/>
      <c r="L343" s="2"/>
      <c r="M343" s="2"/>
      <c r="N343" s="2"/>
      <c r="O343" s="2"/>
      <c r="P343" s="2"/>
      <c r="Q343" s="2"/>
      <c r="R343" s="2"/>
      <c r="S343" s="2"/>
      <c r="T343" s="2"/>
      <c r="U343" s="2"/>
      <c r="V343" s="2"/>
      <c r="W343" s="2"/>
      <c r="X343" s="2"/>
      <c r="Y343" s="2"/>
      <c r="Z343" s="2"/>
    </row>
    <row x14ac:dyDescent="0.25" r="344" customHeight="1" ht="14.25">
      <c r="A344" s="528"/>
      <c r="B344" s="2"/>
      <c r="C344" s="2"/>
      <c r="D344" s="429"/>
      <c r="E344" s="50"/>
      <c r="F344" s="50"/>
      <c r="G344" s="529"/>
      <c r="H344" s="428"/>
      <c r="I344" s="428"/>
      <c r="J344" s="50"/>
      <c r="K344" s="50"/>
      <c r="L344" s="2"/>
      <c r="M344" s="2"/>
      <c r="N344" s="2"/>
      <c r="O344" s="2"/>
      <c r="P344" s="2"/>
      <c r="Q344" s="2"/>
      <c r="R344" s="2"/>
      <c r="S344" s="2"/>
      <c r="T344" s="2"/>
      <c r="U344" s="2"/>
      <c r="V344" s="2"/>
      <c r="W344" s="2"/>
      <c r="X344" s="2"/>
      <c r="Y344" s="2"/>
      <c r="Z344" s="2"/>
    </row>
    <row x14ac:dyDescent="0.25" r="345" customHeight="1" ht="14.25">
      <c r="A345" s="528"/>
      <c r="B345" s="2"/>
      <c r="C345" s="2"/>
      <c r="D345" s="429"/>
      <c r="E345" s="50"/>
      <c r="F345" s="50"/>
      <c r="G345" s="529"/>
      <c r="H345" s="428"/>
      <c r="I345" s="428"/>
      <c r="J345" s="50"/>
      <c r="K345" s="50"/>
      <c r="L345" s="2"/>
      <c r="M345" s="2"/>
      <c r="N345" s="2"/>
      <c r="O345" s="2"/>
      <c r="P345" s="2"/>
      <c r="Q345" s="2"/>
      <c r="R345" s="2"/>
      <c r="S345" s="2"/>
      <c r="T345" s="2"/>
      <c r="U345" s="2"/>
      <c r="V345" s="2"/>
      <c r="W345" s="2"/>
      <c r="X345" s="2"/>
      <c r="Y345" s="2"/>
      <c r="Z345" s="2"/>
    </row>
    <row x14ac:dyDescent="0.25" r="346" customHeight="1" ht="14.25">
      <c r="A346" s="528"/>
      <c r="B346" s="2"/>
      <c r="C346" s="2"/>
      <c r="D346" s="429"/>
      <c r="E346" s="50"/>
      <c r="F346" s="50"/>
      <c r="G346" s="529"/>
      <c r="H346" s="428"/>
      <c r="I346" s="428"/>
      <c r="J346" s="50"/>
      <c r="K346" s="50"/>
      <c r="L346" s="2"/>
      <c r="M346" s="2"/>
      <c r="N346" s="2"/>
      <c r="O346" s="2"/>
      <c r="P346" s="2"/>
      <c r="Q346" s="2"/>
      <c r="R346" s="2"/>
      <c r="S346" s="2"/>
      <c r="T346" s="2"/>
      <c r="U346" s="2"/>
      <c r="V346" s="2"/>
      <c r="W346" s="2"/>
      <c r="X346" s="2"/>
      <c r="Y346" s="2"/>
      <c r="Z346" s="2"/>
    </row>
    <row x14ac:dyDescent="0.25" r="347" customHeight="1" ht="14.25">
      <c r="A347" s="528"/>
      <c r="B347" s="2"/>
      <c r="C347" s="2"/>
      <c r="D347" s="429"/>
      <c r="E347" s="50"/>
      <c r="F347" s="50"/>
      <c r="G347" s="529"/>
      <c r="H347" s="428"/>
      <c r="I347" s="428"/>
      <c r="J347" s="50"/>
      <c r="K347" s="50"/>
      <c r="L347" s="2"/>
      <c r="M347" s="2"/>
      <c r="N347" s="2"/>
      <c r="O347" s="2"/>
      <c r="P347" s="2"/>
      <c r="Q347" s="2"/>
      <c r="R347" s="2"/>
      <c r="S347" s="2"/>
      <c r="T347" s="2"/>
      <c r="U347" s="2"/>
      <c r="V347" s="2"/>
      <c r="W347" s="2"/>
      <c r="X347" s="2"/>
      <c r="Y347" s="2"/>
      <c r="Z347" s="2"/>
    </row>
    <row x14ac:dyDescent="0.25" r="348" customHeight="1" ht="14.25">
      <c r="A348" s="528"/>
      <c r="B348" s="2"/>
      <c r="C348" s="2"/>
      <c r="D348" s="429"/>
      <c r="E348" s="50"/>
      <c r="F348" s="50"/>
      <c r="G348" s="529"/>
      <c r="H348" s="428"/>
      <c r="I348" s="428"/>
      <c r="J348" s="50"/>
      <c r="K348" s="50"/>
      <c r="L348" s="2"/>
      <c r="M348" s="2"/>
      <c r="N348" s="2"/>
      <c r="O348" s="2"/>
      <c r="P348" s="2"/>
      <c r="Q348" s="2"/>
      <c r="R348" s="2"/>
      <c r="S348" s="2"/>
      <c r="T348" s="2"/>
      <c r="U348" s="2"/>
      <c r="V348" s="2"/>
      <c r="W348" s="2"/>
      <c r="X348" s="2"/>
      <c r="Y348" s="2"/>
      <c r="Z348" s="2"/>
    </row>
    <row x14ac:dyDescent="0.25" r="349" customHeight="1" ht="14.25">
      <c r="A349" s="528"/>
      <c r="B349" s="2"/>
      <c r="C349" s="2"/>
      <c r="D349" s="429"/>
      <c r="E349" s="50"/>
      <c r="F349" s="50"/>
      <c r="G349" s="529"/>
      <c r="H349" s="428"/>
      <c r="I349" s="428"/>
      <c r="J349" s="50"/>
      <c r="K349" s="50"/>
      <c r="L349" s="2"/>
      <c r="M349" s="2"/>
      <c r="N349" s="2"/>
      <c r="O349" s="2"/>
      <c r="P349" s="2"/>
      <c r="Q349" s="2"/>
      <c r="R349" s="2"/>
      <c r="S349" s="2"/>
      <c r="T349" s="2"/>
      <c r="U349" s="2"/>
      <c r="V349" s="2"/>
      <c r="W349" s="2"/>
      <c r="X349" s="2"/>
      <c r="Y349" s="2"/>
      <c r="Z349" s="2"/>
    </row>
    <row x14ac:dyDescent="0.25" r="350" customHeight="1" ht="14.25">
      <c r="A350" s="528"/>
      <c r="B350" s="2"/>
      <c r="C350" s="2"/>
      <c r="D350" s="429"/>
      <c r="E350" s="50"/>
      <c r="F350" s="50"/>
      <c r="G350" s="529"/>
      <c r="H350" s="428"/>
      <c r="I350" s="428"/>
      <c r="J350" s="50"/>
      <c r="K350" s="50"/>
      <c r="L350" s="2"/>
      <c r="M350" s="2"/>
      <c r="N350" s="2"/>
      <c r="O350" s="2"/>
      <c r="P350" s="2"/>
      <c r="Q350" s="2"/>
      <c r="R350" s="2"/>
      <c r="S350" s="2"/>
      <c r="T350" s="2"/>
      <c r="U350" s="2"/>
      <c r="V350" s="2"/>
      <c r="W350" s="2"/>
      <c r="X350" s="2"/>
      <c r="Y350" s="2"/>
      <c r="Z350" s="2"/>
    </row>
    <row x14ac:dyDescent="0.25" r="351" customHeight="1" ht="14.25">
      <c r="A351" s="528"/>
      <c r="B351" s="2"/>
      <c r="C351" s="2"/>
      <c r="D351" s="429"/>
      <c r="E351" s="50"/>
      <c r="F351" s="50"/>
      <c r="G351" s="529"/>
      <c r="H351" s="428"/>
      <c r="I351" s="428"/>
      <c r="J351" s="50"/>
      <c r="K351" s="50"/>
      <c r="L351" s="2"/>
      <c r="M351" s="2"/>
      <c r="N351" s="2"/>
      <c r="O351" s="2"/>
      <c r="P351" s="2"/>
      <c r="Q351" s="2"/>
      <c r="R351" s="2"/>
      <c r="S351" s="2"/>
      <c r="T351" s="2"/>
      <c r="U351" s="2"/>
      <c r="V351" s="2"/>
      <c r="W351" s="2"/>
      <c r="X351" s="2"/>
      <c r="Y351" s="2"/>
      <c r="Z351" s="2"/>
    </row>
    <row x14ac:dyDescent="0.25" r="352" customHeight="1" ht="14.25">
      <c r="A352" s="528"/>
      <c r="B352" s="2"/>
      <c r="C352" s="2"/>
      <c r="D352" s="429"/>
      <c r="E352" s="50"/>
      <c r="F352" s="50"/>
      <c r="G352" s="529"/>
      <c r="H352" s="428"/>
      <c r="I352" s="428"/>
      <c r="J352" s="50"/>
      <c r="K352" s="50"/>
      <c r="L352" s="2"/>
      <c r="M352" s="2"/>
      <c r="N352" s="2"/>
      <c r="O352" s="2"/>
      <c r="P352" s="2"/>
      <c r="Q352" s="2"/>
      <c r="R352" s="2"/>
      <c r="S352" s="2"/>
      <c r="T352" s="2"/>
      <c r="U352" s="2"/>
      <c r="V352" s="2"/>
      <c r="W352" s="2"/>
      <c r="X352" s="2"/>
      <c r="Y352" s="2"/>
      <c r="Z352" s="2"/>
    </row>
    <row x14ac:dyDescent="0.25" r="353" customHeight="1" ht="14.25">
      <c r="A353" s="528"/>
      <c r="B353" s="2"/>
      <c r="C353" s="2"/>
      <c r="D353" s="429"/>
      <c r="E353" s="50"/>
      <c r="F353" s="50"/>
      <c r="G353" s="529"/>
      <c r="H353" s="428"/>
      <c r="I353" s="428"/>
      <c r="J353" s="50"/>
      <c r="K353" s="50"/>
      <c r="L353" s="2"/>
      <c r="M353" s="2"/>
      <c r="N353" s="2"/>
      <c r="O353" s="2"/>
      <c r="P353" s="2"/>
      <c r="Q353" s="2"/>
      <c r="R353" s="2"/>
      <c r="S353" s="2"/>
      <c r="T353" s="2"/>
      <c r="U353" s="2"/>
      <c r="V353" s="2"/>
      <c r="W353" s="2"/>
      <c r="X353" s="2"/>
      <c r="Y353" s="2"/>
      <c r="Z353" s="2"/>
    </row>
    <row x14ac:dyDescent="0.25" r="354" customHeight="1" ht="14.25">
      <c r="A354" s="528"/>
      <c r="B354" s="2"/>
      <c r="C354" s="2"/>
      <c r="D354" s="429"/>
      <c r="E354" s="50"/>
      <c r="F354" s="50"/>
      <c r="G354" s="529"/>
      <c r="H354" s="428"/>
      <c r="I354" s="428"/>
      <c r="J354" s="50"/>
      <c r="K354" s="50"/>
      <c r="L354" s="2"/>
      <c r="M354" s="2"/>
      <c r="N354" s="2"/>
      <c r="O354" s="2"/>
      <c r="P354" s="2"/>
      <c r="Q354" s="2"/>
      <c r="R354" s="2"/>
      <c r="S354" s="2"/>
      <c r="T354" s="2"/>
      <c r="U354" s="2"/>
      <c r="V354" s="2"/>
      <c r="W354" s="2"/>
      <c r="X354" s="2"/>
      <c r="Y354" s="2"/>
      <c r="Z354" s="2"/>
    </row>
    <row x14ac:dyDescent="0.25" r="355" customHeight="1" ht="14.25">
      <c r="A355" s="528"/>
      <c r="B355" s="2"/>
      <c r="C355" s="2"/>
      <c r="D355" s="429"/>
      <c r="E355" s="50"/>
      <c r="F355" s="50"/>
      <c r="G355" s="529"/>
      <c r="H355" s="428"/>
      <c r="I355" s="428"/>
      <c r="J355" s="50"/>
      <c r="K355" s="50"/>
      <c r="L355" s="2"/>
      <c r="M355" s="2"/>
      <c r="N355" s="2"/>
      <c r="O355" s="2"/>
      <c r="P355" s="2"/>
      <c r="Q355" s="2"/>
      <c r="R355" s="2"/>
      <c r="S355" s="2"/>
      <c r="T355" s="2"/>
      <c r="U355" s="2"/>
      <c r="V355" s="2"/>
      <c r="W355" s="2"/>
      <c r="X355" s="2"/>
      <c r="Y355" s="2"/>
      <c r="Z355" s="2"/>
    </row>
    <row x14ac:dyDescent="0.25" r="356" customHeight="1" ht="14.25">
      <c r="A356" s="528"/>
      <c r="B356" s="2"/>
      <c r="C356" s="2"/>
      <c r="D356" s="429"/>
      <c r="E356" s="50"/>
      <c r="F356" s="50"/>
      <c r="G356" s="529"/>
      <c r="H356" s="428"/>
      <c r="I356" s="428"/>
      <c r="J356" s="50"/>
      <c r="K356" s="50"/>
      <c r="L356" s="2"/>
      <c r="M356" s="2"/>
      <c r="N356" s="2"/>
      <c r="O356" s="2"/>
      <c r="P356" s="2"/>
      <c r="Q356" s="2"/>
      <c r="R356" s="2"/>
      <c r="S356" s="2"/>
      <c r="T356" s="2"/>
      <c r="U356" s="2"/>
      <c r="V356" s="2"/>
      <c r="W356" s="2"/>
      <c r="X356" s="2"/>
      <c r="Y356" s="2"/>
      <c r="Z356" s="2"/>
    </row>
    <row x14ac:dyDescent="0.25" r="357" customHeight="1" ht="14.25">
      <c r="A357" s="528"/>
      <c r="B357" s="2"/>
      <c r="C357" s="2"/>
      <c r="D357" s="429"/>
      <c r="E357" s="50"/>
      <c r="F357" s="50"/>
      <c r="G357" s="529"/>
      <c r="H357" s="428"/>
      <c r="I357" s="428"/>
      <c r="J357" s="50"/>
      <c r="K357" s="50"/>
      <c r="L357" s="2"/>
      <c r="M357" s="2"/>
      <c r="N357" s="2"/>
      <c r="O357" s="2"/>
      <c r="P357" s="2"/>
      <c r="Q357" s="2"/>
      <c r="R357" s="2"/>
      <c r="S357" s="2"/>
      <c r="T357" s="2"/>
      <c r="U357" s="2"/>
      <c r="V357" s="2"/>
      <c r="W357" s="2"/>
      <c r="X357" s="2"/>
      <c r="Y357" s="2"/>
      <c r="Z357" s="2"/>
    </row>
    <row x14ac:dyDescent="0.25" r="358" customHeight="1" ht="14.25">
      <c r="A358" s="528"/>
      <c r="B358" s="2"/>
      <c r="C358" s="2"/>
      <c r="D358" s="429"/>
      <c r="E358" s="50"/>
      <c r="F358" s="50"/>
      <c r="G358" s="529"/>
      <c r="H358" s="428"/>
      <c r="I358" s="428"/>
      <c r="J358" s="50"/>
      <c r="K358" s="50"/>
      <c r="L358" s="2"/>
      <c r="M358" s="2"/>
      <c r="N358" s="2"/>
      <c r="O358" s="2"/>
      <c r="P358" s="2"/>
      <c r="Q358" s="2"/>
      <c r="R358" s="2"/>
      <c r="S358" s="2"/>
      <c r="T358" s="2"/>
      <c r="U358" s="2"/>
      <c r="V358" s="2"/>
      <c r="W358" s="2"/>
      <c r="X358" s="2"/>
      <c r="Y358" s="2"/>
      <c r="Z358" s="2"/>
    </row>
    <row x14ac:dyDescent="0.25" r="359" customHeight="1" ht="14.25">
      <c r="A359" s="528"/>
      <c r="B359" s="2"/>
      <c r="C359" s="2"/>
      <c r="D359" s="429"/>
      <c r="E359" s="50"/>
      <c r="F359" s="50"/>
      <c r="G359" s="529"/>
      <c r="H359" s="428"/>
      <c r="I359" s="428"/>
      <c r="J359" s="50"/>
      <c r="K359" s="50"/>
      <c r="L359" s="2"/>
      <c r="M359" s="2"/>
      <c r="N359" s="2"/>
      <c r="O359" s="2"/>
      <c r="P359" s="2"/>
      <c r="Q359" s="2"/>
      <c r="R359" s="2"/>
      <c r="S359" s="2"/>
      <c r="T359" s="2"/>
      <c r="U359" s="2"/>
      <c r="V359" s="2"/>
      <c r="W359" s="2"/>
      <c r="X359" s="2"/>
      <c r="Y359" s="2"/>
      <c r="Z359" s="2"/>
    </row>
    <row x14ac:dyDescent="0.25" r="360" customHeight="1" ht="14.25">
      <c r="A360" s="528"/>
      <c r="B360" s="2"/>
      <c r="C360" s="2"/>
      <c r="D360" s="429"/>
      <c r="E360" s="50"/>
      <c r="F360" s="50"/>
      <c r="G360" s="529"/>
      <c r="H360" s="428"/>
      <c r="I360" s="428"/>
      <c r="J360" s="50"/>
      <c r="K360" s="50"/>
      <c r="L360" s="2"/>
      <c r="M360" s="2"/>
      <c r="N360" s="2"/>
      <c r="O360" s="2"/>
      <c r="P360" s="2"/>
      <c r="Q360" s="2"/>
      <c r="R360" s="2"/>
      <c r="S360" s="2"/>
      <c r="T360" s="2"/>
      <c r="U360" s="2"/>
      <c r="V360" s="2"/>
      <c r="W360" s="2"/>
      <c r="X360" s="2"/>
      <c r="Y360" s="2"/>
      <c r="Z360" s="2"/>
    </row>
    <row x14ac:dyDescent="0.25" r="361" customHeight="1" ht="14.25">
      <c r="A361" s="528"/>
      <c r="B361" s="2"/>
      <c r="C361" s="2"/>
      <c r="D361" s="429"/>
      <c r="E361" s="50"/>
      <c r="F361" s="50"/>
      <c r="G361" s="529"/>
      <c r="H361" s="428"/>
      <c r="I361" s="428"/>
      <c r="J361" s="50"/>
      <c r="K361" s="50"/>
      <c r="L361" s="2"/>
      <c r="M361" s="2"/>
      <c r="N361" s="2"/>
      <c r="O361" s="2"/>
      <c r="P361" s="2"/>
      <c r="Q361" s="2"/>
      <c r="R361" s="2"/>
      <c r="S361" s="2"/>
      <c r="T361" s="2"/>
      <c r="U361" s="2"/>
      <c r="V361" s="2"/>
      <c r="W361" s="2"/>
      <c r="X361" s="2"/>
      <c r="Y361" s="2"/>
      <c r="Z361" s="2"/>
    </row>
    <row x14ac:dyDescent="0.25" r="362" customHeight="1" ht="14.25">
      <c r="A362" s="528"/>
      <c r="B362" s="2"/>
      <c r="C362" s="2"/>
      <c r="D362" s="429"/>
      <c r="E362" s="50"/>
      <c r="F362" s="50"/>
      <c r="G362" s="529"/>
      <c r="H362" s="428"/>
      <c r="I362" s="428"/>
      <c r="J362" s="50"/>
      <c r="K362" s="50"/>
      <c r="L362" s="2"/>
      <c r="M362" s="2"/>
      <c r="N362" s="2"/>
      <c r="O362" s="2"/>
      <c r="P362" s="2"/>
      <c r="Q362" s="2"/>
      <c r="R362" s="2"/>
      <c r="S362" s="2"/>
      <c r="T362" s="2"/>
      <c r="U362" s="2"/>
      <c r="V362" s="2"/>
      <c r="W362" s="2"/>
      <c r="X362" s="2"/>
      <c r="Y362" s="2"/>
      <c r="Z362" s="2"/>
    </row>
    <row x14ac:dyDescent="0.25" r="363" customHeight="1" ht="14.25">
      <c r="A363" s="528"/>
      <c r="B363" s="2"/>
      <c r="C363" s="2"/>
      <c r="D363" s="429"/>
      <c r="E363" s="50"/>
      <c r="F363" s="50"/>
      <c r="G363" s="529"/>
      <c r="H363" s="428"/>
      <c r="I363" s="428"/>
      <c r="J363" s="50"/>
      <c r="K363" s="50"/>
      <c r="L363" s="2"/>
      <c r="M363" s="2"/>
      <c r="N363" s="2"/>
      <c r="O363" s="2"/>
      <c r="P363" s="2"/>
      <c r="Q363" s="2"/>
      <c r="R363" s="2"/>
      <c r="S363" s="2"/>
      <c r="T363" s="2"/>
      <c r="U363" s="2"/>
      <c r="V363" s="2"/>
      <c r="W363" s="2"/>
      <c r="X363" s="2"/>
      <c r="Y363" s="2"/>
      <c r="Z363" s="2"/>
    </row>
    <row x14ac:dyDescent="0.25" r="364" customHeight="1" ht="14.25">
      <c r="A364" s="528"/>
      <c r="B364" s="2"/>
      <c r="C364" s="2"/>
      <c r="D364" s="429"/>
      <c r="E364" s="50"/>
      <c r="F364" s="50"/>
      <c r="G364" s="529"/>
      <c r="H364" s="428"/>
      <c r="I364" s="428"/>
      <c r="J364" s="50"/>
      <c r="K364" s="50"/>
      <c r="L364" s="2"/>
      <c r="M364" s="2"/>
      <c r="N364" s="2"/>
      <c r="O364" s="2"/>
      <c r="P364" s="2"/>
      <c r="Q364" s="2"/>
      <c r="R364" s="2"/>
      <c r="S364" s="2"/>
      <c r="T364" s="2"/>
      <c r="U364" s="2"/>
      <c r="V364" s="2"/>
      <c r="W364" s="2"/>
      <c r="X364" s="2"/>
      <c r="Y364" s="2"/>
      <c r="Z364" s="2"/>
    </row>
    <row x14ac:dyDescent="0.25" r="365" customHeight="1" ht="14.25">
      <c r="A365" s="528"/>
      <c r="B365" s="2"/>
      <c r="C365" s="2"/>
      <c r="D365" s="429"/>
      <c r="E365" s="50"/>
      <c r="F365" s="50"/>
      <c r="G365" s="529"/>
      <c r="H365" s="428"/>
      <c r="I365" s="428"/>
      <c r="J365" s="50"/>
      <c r="K365" s="50"/>
      <c r="L365" s="2"/>
      <c r="M365" s="2"/>
      <c r="N365" s="2"/>
      <c r="O365" s="2"/>
      <c r="P365" s="2"/>
      <c r="Q365" s="2"/>
      <c r="R365" s="2"/>
      <c r="S365" s="2"/>
      <c r="T365" s="2"/>
      <c r="U365" s="2"/>
      <c r="V365" s="2"/>
      <c r="W365" s="2"/>
      <c r="X365" s="2"/>
      <c r="Y365" s="2"/>
      <c r="Z365" s="2"/>
    </row>
    <row x14ac:dyDescent="0.25" r="366" customHeight="1" ht="14.25">
      <c r="A366" s="528"/>
      <c r="B366" s="2"/>
      <c r="C366" s="2"/>
      <c r="D366" s="429"/>
      <c r="E366" s="50"/>
      <c r="F366" s="50"/>
      <c r="G366" s="529"/>
      <c r="H366" s="428"/>
      <c r="I366" s="428"/>
      <c r="J366" s="50"/>
      <c r="K366" s="50"/>
      <c r="L366" s="2"/>
      <c r="M366" s="2"/>
      <c r="N366" s="2"/>
      <c r="O366" s="2"/>
      <c r="P366" s="2"/>
      <c r="Q366" s="2"/>
      <c r="R366" s="2"/>
      <c r="S366" s="2"/>
      <c r="T366" s="2"/>
      <c r="U366" s="2"/>
      <c r="V366" s="2"/>
      <c r="W366" s="2"/>
      <c r="X366" s="2"/>
      <c r="Y366" s="2"/>
      <c r="Z366" s="2"/>
    </row>
    <row x14ac:dyDescent="0.25" r="367" customHeight="1" ht="14.25">
      <c r="A367" s="528"/>
      <c r="B367" s="2"/>
      <c r="C367" s="2"/>
      <c r="D367" s="429"/>
      <c r="E367" s="50"/>
      <c r="F367" s="50"/>
      <c r="G367" s="529"/>
      <c r="H367" s="428"/>
      <c r="I367" s="428"/>
      <c r="J367" s="50"/>
      <c r="K367" s="50"/>
      <c r="L367" s="2"/>
      <c r="M367" s="2"/>
      <c r="N367" s="2"/>
      <c r="O367" s="2"/>
      <c r="P367" s="2"/>
      <c r="Q367" s="2"/>
      <c r="R367" s="2"/>
      <c r="S367" s="2"/>
      <c r="T367" s="2"/>
      <c r="U367" s="2"/>
      <c r="V367" s="2"/>
      <c r="W367" s="2"/>
      <c r="X367" s="2"/>
      <c r="Y367" s="2"/>
      <c r="Z367" s="2"/>
    </row>
    <row x14ac:dyDescent="0.25" r="368" customHeight="1" ht="14.25">
      <c r="A368" s="528"/>
      <c r="B368" s="2"/>
      <c r="C368" s="2"/>
      <c r="D368" s="429"/>
      <c r="E368" s="50"/>
      <c r="F368" s="50"/>
      <c r="G368" s="529"/>
      <c r="H368" s="428"/>
      <c r="I368" s="428"/>
      <c r="J368" s="50"/>
      <c r="K368" s="50"/>
      <c r="L368" s="2"/>
      <c r="M368" s="2"/>
      <c r="N368" s="2"/>
      <c r="O368" s="2"/>
      <c r="P368" s="2"/>
      <c r="Q368" s="2"/>
      <c r="R368" s="2"/>
      <c r="S368" s="2"/>
      <c r="T368" s="2"/>
      <c r="U368" s="2"/>
      <c r="V368" s="2"/>
      <c r="W368" s="2"/>
      <c r="X368" s="2"/>
      <c r="Y368" s="2"/>
      <c r="Z368" s="2"/>
    </row>
    <row x14ac:dyDescent="0.25" r="369" customHeight="1" ht="14.25">
      <c r="A369" s="528"/>
      <c r="B369" s="2"/>
      <c r="C369" s="2"/>
      <c r="D369" s="429"/>
      <c r="E369" s="50"/>
      <c r="F369" s="50"/>
      <c r="G369" s="529"/>
      <c r="H369" s="428"/>
      <c r="I369" s="428"/>
      <c r="J369" s="50"/>
      <c r="K369" s="50"/>
      <c r="L369" s="2"/>
      <c r="M369" s="2"/>
      <c r="N369" s="2"/>
      <c r="O369" s="2"/>
      <c r="P369" s="2"/>
      <c r="Q369" s="2"/>
      <c r="R369" s="2"/>
      <c r="S369" s="2"/>
      <c r="T369" s="2"/>
      <c r="U369" s="2"/>
      <c r="V369" s="2"/>
      <c r="W369" s="2"/>
      <c r="X369" s="2"/>
      <c r="Y369" s="2"/>
      <c r="Z369" s="2"/>
    </row>
    <row x14ac:dyDescent="0.25" r="370" customHeight="1" ht="14.25">
      <c r="A370" s="528"/>
      <c r="B370" s="2"/>
      <c r="C370" s="2"/>
      <c r="D370" s="429"/>
      <c r="E370" s="50"/>
      <c r="F370" s="50"/>
      <c r="G370" s="529"/>
      <c r="H370" s="428"/>
      <c r="I370" s="428"/>
      <c r="J370" s="50"/>
      <c r="K370" s="50"/>
      <c r="L370" s="2"/>
      <c r="M370" s="2"/>
      <c r="N370" s="2"/>
      <c r="O370" s="2"/>
      <c r="P370" s="2"/>
      <c r="Q370" s="2"/>
      <c r="R370" s="2"/>
      <c r="S370" s="2"/>
      <c r="T370" s="2"/>
      <c r="U370" s="2"/>
      <c r="V370" s="2"/>
      <c r="W370" s="2"/>
      <c r="X370" s="2"/>
      <c r="Y370" s="2"/>
      <c r="Z370" s="2"/>
    </row>
    <row x14ac:dyDescent="0.25" r="371" customHeight="1" ht="14.25">
      <c r="A371" s="528"/>
      <c r="B371" s="2"/>
      <c r="C371" s="2"/>
      <c r="D371" s="429"/>
      <c r="E371" s="50"/>
      <c r="F371" s="50"/>
      <c r="G371" s="529"/>
      <c r="H371" s="428"/>
      <c r="I371" s="428"/>
      <c r="J371" s="50"/>
      <c r="K371" s="50"/>
      <c r="L371" s="2"/>
      <c r="M371" s="2"/>
      <c r="N371" s="2"/>
      <c r="O371" s="2"/>
      <c r="P371" s="2"/>
      <c r="Q371" s="2"/>
      <c r="R371" s="2"/>
      <c r="S371" s="2"/>
      <c r="T371" s="2"/>
      <c r="U371" s="2"/>
      <c r="V371" s="2"/>
      <c r="W371" s="2"/>
      <c r="X371" s="2"/>
      <c r="Y371" s="2"/>
      <c r="Z371" s="2"/>
    </row>
    <row x14ac:dyDescent="0.25" r="372" customHeight="1" ht="14.25">
      <c r="A372" s="528"/>
      <c r="B372" s="2"/>
      <c r="C372" s="2"/>
      <c r="D372" s="429"/>
      <c r="E372" s="50"/>
      <c r="F372" s="50"/>
      <c r="G372" s="529"/>
      <c r="H372" s="428"/>
      <c r="I372" s="428"/>
      <c r="J372" s="50"/>
      <c r="K372" s="50"/>
      <c r="L372" s="2"/>
      <c r="M372" s="2"/>
      <c r="N372" s="2"/>
      <c r="O372" s="2"/>
      <c r="P372" s="2"/>
      <c r="Q372" s="2"/>
      <c r="R372" s="2"/>
      <c r="S372" s="2"/>
      <c r="T372" s="2"/>
      <c r="U372" s="2"/>
      <c r="V372" s="2"/>
      <c r="W372" s="2"/>
      <c r="X372" s="2"/>
      <c r="Y372" s="2"/>
      <c r="Z372" s="2"/>
    </row>
    <row x14ac:dyDescent="0.25" r="373" customHeight="1" ht="14.25">
      <c r="A373" s="528"/>
      <c r="B373" s="2"/>
      <c r="C373" s="2"/>
      <c r="D373" s="429"/>
      <c r="E373" s="50"/>
      <c r="F373" s="50"/>
      <c r="G373" s="529"/>
      <c r="H373" s="428"/>
      <c r="I373" s="428"/>
      <c r="J373" s="50"/>
      <c r="K373" s="50"/>
      <c r="L373" s="2"/>
      <c r="M373" s="2"/>
      <c r="N373" s="2"/>
      <c r="O373" s="2"/>
      <c r="P373" s="2"/>
      <c r="Q373" s="2"/>
      <c r="R373" s="2"/>
      <c r="S373" s="2"/>
      <c r="T373" s="2"/>
      <c r="U373" s="2"/>
      <c r="V373" s="2"/>
      <c r="W373" s="2"/>
      <c r="X373" s="2"/>
      <c r="Y373" s="2"/>
      <c r="Z373" s="2"/>
    </row>
    <row x14ac:dyDescent="0.25" r="374" customHeight="1" ht="14.25">
      <c r="A374" s="528"/>
      <c r="B374" s="2"/>
      <c r="C374" s="2"/>
      <c r="D374" s="429"/>
      <c r="E374" s="50"/>
      <c r="F374" s="50"/>
      <c r="G374" s="529"/>
      <c r="H374" s="428"/>
      <c r="I374" s="428"/>
      <c r="J374" s="50"/>
      <c r="K374" s="50"/>
      <c r="L374" s="2"/>
      <c r="M374" s="2"/>
      <c r="N374" s="2"/>
      <c r="O374" s="2"/>
      <c r="P374" s="2"/>
      <c r="Q374" s="2"/>
      <c r="R374" s="2"/>
      <c r="S374" s="2"/>
      <c r="T374" s="2"/>
      <c r="U374" s="2"/>
      <c r="V374" s="2"/>
      <c r="W374" s="2"/>
      <c r="X374" s="2"/>
      <c r="Y374" s="2"/>
      <c r="Z374" s="2"/>
    </row>
    <row x14ac:dyDescent="0.25" r="375" customHeight="1" ht="14.25">
      <c r="A375" s="528"/>
      <c r="B375" s="2"/>
      <c r="C375" s="2"/>
      <c r="D375" s="429"/>
      <c r="E375" s="50"/>
      <c r="F375" s="50"/>
      <c r="G375" s="529"/>
      <c r="H375" s="428"/>
      <c r="I375" s="428"/>
      <c r="J375" s="50"/>
      <c r="K375" s="50"/>
      <c r="L375" s="2"/>
      <c r="M375" s="2"/>
      <c r="N375" s="2"/>
      <c r="O375" s="2"/>
      <c r="P375" s="2"/>
      <c r="Q375" s="2"/>
      <c r="R375" s="2"/>
      <c r="S375" s="2"/>
      <c r="T375" s="2"/>
      <c r="U375" s="2"/>
      <c r="V375" s="2"/>
      <c r="W375" s="2"/>
      <c r="X375" s="2"/>
      <c r="Y375" s="2"/>
      <c r="Z375" s="2"/>
    </row>
    <row x14ac:dyDescent="0.25" r="376" customHeight="1" ht="14.25">
      <c r="A376" s="528"/>
      <c r="B376" s="2"/>
      <c r="C376" s="2"/>
      <c r="D376" s="429"/>
      <c r="E376" s="50"/>
      <c r="F376" s="50"/>
      <c r="G376" s="529"/>
      <c r="H376" s="428"/>
      <c r="I376" s="428"/>
      <c r="J376" s="50"/>
      <c r="K376" s="50"/>
      <c r="L376" s="2"/>
      <c r="M376" s="2"/>
      <c r="N376" s="2"/>
      <c r="O376" s="2"/>
      <c r="P376" s="2"/>
      <c r="Q376" s="2"/>
      <c r="R376" s="2"/>
      <c r="S376" s="2"/>
      <c r="T376" s="2"/>
      <c r="U376" s="2"/>
      <c r="V376" s="2"/>
      <c r="W376" s="2"/>
      <c r="X376" s="2"/>
      <c r="Y376" s="2"/>
      <c r="Z376" s="2"/>
    </row>
    <row x14ac:dyDescent="0.25" r="377" customHeight="1" ht="14.25">
      <c r="A377" s="528"/>
      <c r="B377" s="2"/>
      <c r="C377" s="2"/>
      <c r="D377" s="429"/>
      <c r="E377" s="50"/>
      <c r="F377" s="50"/>
      <c r="G377" s="529"/>
      <c r="H377" s="428"/>
      <c r="I377" s="428"/>
      <c r="J377" s="50"/>
      <c r="K377" s="50"/>
      <c r="L377" s="2"/>
      <c r="M377" s="2"/>
      <c r="N377" s="2"/>
      <c r="O377" s="2"/>
      <c r="P377" s="2"/>
      <c r="Q377" s="2"/>
      <c r="R377" s="2"/>
      <c r="S377" s="2"/>
      <c r="T377" s="2"/>
      <c r="U377" s="2"/>
      <c r="V377" s="2"/>
      <c r="W377" s="2"/>
      <c r="X377" s="2"/>
      <c r="Y377" s="2"/>
      <c r="Z377" s="2"/>
    </row>
    <row x14ac:dyDescent="0.25" r="378" customHeight="1" ht="14.25">
      <c r="A378" s="528"/>
      <c r="B378" s="2"/>
      <c r="C378" s="2"/>
      <c r="D378" s="429"/>
      <c r="E378" s="50"/>
      <c r="F378" s="50"/>
      <c r="G378" s="529"/>
      <c r="H378" s="428"/>
      <c r="I378" s="428"/>
      <c r="J378" s="50"/>
      <c r="K378" s="50"/>
      <c r="L378" s="2"/>
      <c r="M378" s="2"/>
      <c r="N378" s="2"/>
      <c r="O378" s="2"/>
      <c r="P378" s="2"/>
      <c r="Q378" s="2"/>
      <c r="R378" s="2"/>
      <c r="S378" s="2"/>
      <c r="T378" s="2"/>
      <c r="U378" s="2"/>
      <c r="V378" s="2"/>
      <c r="W378" s="2"/>
      <c r="X378" s="2"/>
      <c r="Y378" s="2"/>
      <c r="Z378" s="2"/>
    </row>
    <row x14ac:dyDescent="0.25" r="379" customHeight="1" ht="14.25">
      <c r="A379" s="528"/>
      <c r="B379" s="2"/>
      <c r="C379" s="2"/>
      <c r="D379" s="429"/>
      <c r="E379" s="50"/>
      <c r="F379" s="50"/>
      <c r="G379" s="529"/>
      <c r="H379" s="428"/>
      <c r="I379" s="428"/>
      <c r="J379" s="50"/>
      <c r="K379" s="50"/>
      <c r="L379" s="2"/>
      <c r="M379" s="2"/>
      <c r="N379" s="2"/>
      <c r="O379" s="2"/>
      <c r="P379" s="2"/>
      <c r="Q379" s="2"/>
      <c r="R379" s="2"/>
      <c r="S379" s="2"/>
      <c r="T379" s="2"/>
      <c r="U379" s="2"/>
      <c r="V379" s="2"/>
      <c r="W379" s="2"/>
      <c r="X379" s="2"/>
      <c r="Y379" s="2"/>
      <c r="Z379" s="2"/>
    </row>
    <row x14ac:dyDescent="0.25" r="380" customHeight="1" ht="14.25">
      <c r="A380" s="528"/>
      <c r="B380" s="2"/>
      <c r="C380" s="2"/>
      <c r="D380" s="429"/>
      <c r="E380" s="50"/>
      <c r="F380" s="50"/>
      <c r="G380" s="529"/>
      <c r="H380" s="428"/>
      <c r="I380" s="428"/>
      <c r="J380" s="50"/>
      <c r="K380" s="50"/>
      <c r="L380" s="2"/>
      <c r="M380" s="2"/>
      <c r="N380" s="2"/>
      <c r="O380" s="2"/>
      <c r="P380" s="2"/>
      <c r="Q380" s="2"/>
      <c r="R380" s="2"/>
      <c r="S380" s="2"/>
      <c r="T380" s="2"/>
      <c r="U380" s="2"/>
      <c r="V380" s="2"/>
      <c r="W380" s="2"/>
      <c r="X380" s="2"/>
      <c r="Y380" s="2"/>
      <c r="Z380" s="2"/>
    </row>
    <row x14ac:dyDescent="0.25" r="381" customHeight="1" ht="14.25">
      <c r="A381" s="528"/>
      <c r="B381" s="2"/>
      <c r="C381" s="2"/>
      <c r="D381" s="429"/>
      <c r="E381" s="50"/>
      <c r="F381" s="50"/>
      <c r="G381" s="529"/>
      <c r="H381" s="428"/>
      <c r="I381" s="428"/>
      <c r="J381" s="50"/>
      <c r="K381" s="50"/>
      <c r="L381" s="2"/>
      <c r="M381" s="2"/>
      <c r="N381" s="2"/>
      <c r="O381" s="2"/>
      <c r="P381" s="2"/>
      <c r="Q381" s="2"/>
      <c r="R381" s="2"/>
      <c r="S381" s="2"/>
      <c r="T381" s="2"/>
      <c r="U381" s="2"/>
      <c r="V381" s="2"/>
      <c r="W381" s="2"/>
      <c r="X381" s="2"/>
      <c r="Y381" s="2"/>
      <c r="Z381" s="2"/>
    </row>
    <row x14ac:dyDescent="0.25" r="382" customHeight="1" ht="14.25">
      <c r="A382" s="528"/>
      <c r="B382" s="2"/>
      <c r="C382" s="2"/>
      <c r="D382" s="429"/>
      <c r="E382" s="50"/>
      <c r="F382" s="50"/>
      <c r="G382" s="529"/>
      <c r="H382" s="428"/>
      <c r="I382" s="428"/>
      <c r="J382" s="50"/>
      <c r="K382" s="50"/>
      <c r="L382" s="2"/>
      <c r="M382" s="2"/>
      <c r="N382" s="2"/>
      <c r="O382" s="2"/>
      <c r="P382" s="2"/>
      <c r="Q382" s="2"/>
      <c r="R382" s="2"/>
      <c r="S382" s="2"/>
      <c r="T382" s="2"/>
      <c r="U382" s="2"/>
      <c r="V382" s="2"/>
      <c r="W382" s="2"/>
      <c r="X382" s="2"/>
      <c r="Y382" s="2"/>
      <c r="Z382" s="2"/>
    </row>
    <row x14ac:dyDescent="0.25" r="383" customHeight="1" ht="14.25">
      <c r="A383" s="528"/>
      <c r="B383" s="2"/>
      <c r="C383" s="2"/>
      <c r="D383" s="429"/>
      <c r="E383" s="50"/>
      <c r="F383" s="50"/>
      <c r="G383" s="529"/>
      <c r="H383" s="428"/>
      <c r="I383" s="428"/>
      <c r="J383" s="50"/>
      <c r="K383" s="50"/>
      <c r="L383" s="2"/>
      <c r="M383" s="2"/>
      <c r="N383" s="2"/>
      <c r="O383" s="2"/>
      <c r="P383" s="2"/>
      <c r="Q383" s="2"/>
      <c r="R383" s="2"/>
      <c r="S383" s="2"/>
      <c r="T383" s="2"/>
      <c r="U383" s="2"/>
      <c r="V383" s="2"/>
      <c r="W383" s="2"/>
      <c r="X383" s="2"/>
      <c r="Y383" s="2"/>
      <c r="Z383" s="2"/>
    </row>
    <row x14ac:dyDescent="0.25" r="384" customHeight="1" ht="14.25">
      <c r="A384" s="528"/>
      <c r="B384" s="2"/>
      <c r="C384" s="2"/>
      <c r="D384" s="429"/>
      <c r="E384" s="50"/>
      <c r="F384" s="50"/>
      <c r="G384" s="529"/>
      <c r="H384" s="428"/>
      <c r="I384" s="428"/>
      <c r="J384" s="50"/>
      <c r="K384" s="50"/>
      <c r="L384" s="2"/>
      <c r="M384" s="2"/>
      <c r="N384" s="2"/>
      <c r="O384" s="2"/>
      <c r="P384" s="2"/>
      <c r="Q384" s="2"/>
      <c r="R384" s="2"/>
      <c r="S384" s="2"/>
      <c r="T384" s="2"/>
      <c r="U384" s="2"/>
      <c r="V384" s="2"/>
      <c r="W384" s="2"/>
      <c r="X384" s="2"/>
      <c r="Y384" s="2"/>
      <c r="Z384" s="2"/>
    </row>
    <row x14ac:dyDescent="0.25" r="385" customHeight="1" ht="14.25">
      <c r="A385" s="528"/>
      <c r="B385" s="2"/>
      <c r="C385" s="2"/>
      <c r="D385" s="429"/>
      <c r="E385" s="50"/>
      <c r="F385" s="50"/>
      <c r="G385" s="529"/>
      <c r="H385" s="428"/>
      <c r="I385" s="428"/>
      <c r="J385" s="50"/>
      <c r="K385" s="50"/>
      <c r="L385" s="2"/>
      <c r="M385" s="2"/>
      <c r="N385" s="2"/>
      <c r="O385" s="2"/>
      <c r="P385" s="2"/>
      <c r="Q385" s="2"/>
      <c r="R385" s="2"/>
      <c r="S385" s="2"/>
      <c r="T385" s="2"/>
      <c r="U385" s="2"/>
      <c r="V385" s="2"/>
      <c r="W385" s="2"/>
      <c r="X385" s="2"/>
      <c r="Y385" s="2"/>
      <c r="Z385" s="2"/>
    </row>
    <row x14ac:dyDescent="0.25" r="386" customHeight="1" ht="14.25">
      <c r="A386" s="528"/>
      <c r="B386" s="2"/>
      <c r="C386" s="2"/>
      <c r="D386" s="429"/>
      <c r="E386" s="50"/>
      <c r="F386" s="50"/>
      <c r="G386" s="529"/>
      <c r="H386" s="428"/>
      <c r="I386" s="428"/>
      <c r="J386" s="50"/>
      <c r="K386" s="50"/>
      <c r="L386" s="2"/>
      <c r="M386" s="2"/>
      <c r="N386" s="2"/>
      <c r="O386" s="2"/>
      <c r="P386" s="2"/>
      <c r="Q386" s="2"/>
      <c r="R386" s="2"/>
      <c r="S386" s="2"/>
      <c r="T386" s="2"/>
      <c r="U386" s="2"/>
      <c r="V386" s="2"/>
      <c r="W386" s="2"/>
      <c r="X386" s="2"/>
      <c r="Y386" s="2"/>
      <c r="Z386" s="2"/>
    </row>
    <row x14ac:dyDescent="0.25" r="387" customHeight="1" ht="14.25">
      <c r="A387" s="528"/>
      <c r="B387" s="2"/>
      <c r="C387" s="2"/>
      <c r="D387" s="429"/>
      <c r="E387" s="50"/>
      <c r="F387" s="50"/>
      <c r="G387" s="529"/>
      <c r="H387" s="428"/>
      <c r="I387" s="428"/>
      <c r="J387" s="50"/>
      <c r="K387" s="50"/>
      <c r="L387" s="2"/>
      <c r="M387" s="2"/>
      <c r="N387" s="2"/>
      <c r="O387" s="2"/>
      <c r="P387" s="2"/>
      <c r="Q387" s="2"/>
      <c r="R387" s="2"/>
      <c r="S387" s="2"/>
      <c r="T387" s="2"/>
      <c r="U387" s="2"/>
      <c r="V387" s="2"/>
      <c r="W387" s="2"/>
      <c r="X387" s="2"/>
      <c r="Y387" s="2"/>
      <c r="Z387" s="2"/>
    </row>
    <row x14ac:dyDescent="0.25" r="388" customHeight="1" ht="14.25">
      <c r="A388" s="528"/>
      <c r="B388" s="2"/>
      <c r="C388" s="2"/>
      <c r="D388" s="429"/>
      <c r="E388" s="50"/>
      <c r="F388" s="50"/>
      <c r="G388" s="529"/>
      <c r="H388" s="428"/>
      <c r="I388" s="428"/>
      <c r="J388" s="50"/>
      <c r="K388" s="50"/>
      <c r="L388" s="2"/>
      <c r="M388" s="2"/>
      <c r="N388" s="2"/>
      <c r="O388" s="2"/>
      <c r="P388" s="2"/>
      <c r="Q388" s="2"/>
      <c r="R388" s="2"/>
      <c r="S388" s="2"/>
      <c r="T388" s="2"/>
      <c r="U388" s="2"/>
      <c r="V388" s="2"/>
      <c r="W388" s="2"/>
      <c r="X388" s="2"/>
      <c r="Y388" s="2"/>
      <c r="Z388" s="2"/>
    </row>
    <row x14ac:dyDescent="0.25" r="389" customHeight="1" ht="14.25">
      <c r="A389" s="528"/>
      <c r="B389" s="2"/>
      <c r="C389" s="2"/>
      <c r="D389" s="429"/>
      <c r="E389" s="50"/>
      <c r="F389" s="50"/>
      <c r="G389" s="529"/>
      <c r="H389" s="428"/>
      <c r="I389" s="428"/>
      <c r="J389" s="50"/>
      <c r="K389" s="50"/>
      <c r="L389" s="2"/>
      <c r="M389" s="2"/>
      <c r="N389" s="2"/>
      <c r="O389" s="2"/>
      <c r="P389" s="2"/>
      <c r="Q389" s="2"/>
      <c r="R389" s="2"/>
      <c r="S389" s="2"/>
      <c r="T389" s="2"/>
      <c r="U389" s="2"/>
      <c r="V389" s="2"/>
      <c r="W389" s="2"/>
      <c r="X389" s="2"/>
      <c r="Y389" s="2"/>
      <c r="Z389" s="2"/>
    </row>
    <row x14ac:dyDescent="0.25" r="390" customHeight="1" ht="14.25">
      <c r="A390" s="528"/>
      <c r="B390" s="2"/>
      <c r="C390" s="2"/>
      <c r="D390" s="429"/>
      <c r="E390" s="50"/>
      <c r="F390" s="50"/>
      <c r="G390" s="529"/>
      <c r="H390" s="428"/>
      <c r="I390" s="428"/>
      <c r="J390" s="50"/>
      <c r="K390" s="50"/>
      <c r="L390" s="2"/>
      <c r="M390" s="2"/>
      <c r="N390" s="2"/>
      <c r="O390" s="2"/>
      <c r="P390" s="2"/>
      <c r="Q390" s="2"/>
      <c r="R390" s="2"/>
      <c r="S390" s="2"/>
      <c r="T390" s="2"/>
      <c r="U390" s="2"/>
      <c r="V390" s="2"/>
      <c r="W390" s="2"/>
      <c r="X390" s="2"/>
      <c r="Y390" s="2"/>
      <c r="Z390" s="2"/>
    </row>
    <row x14ac:dyDescent="0.25" r="391" customHeight="1" ht="14.25">
      <c r="A391" s="528"/>
      <c r="B391" s="2"/>
      <c r="C391" s="2"/>
      <c r="D391" s="429"/>
      <c r="E391" s="50"/>
      <c r="F391" s="50"/>
      <c r="G391" s="529"/>
      <c r="H391" s="428"/>
      <c r="I391" s="428"/>
      <c r="J391" s="50"/>
      <c r="K391" s="50"/>
      <c r="L391" s="2"/>
      <c r="M391" s="2"/>
      <c r="N391" s="2"/>
      <c r="O391" s="2"/>
      <c r="P391" s="2"/>
      <c r="Q391" s="2"/>
      <c r="R391" s="2"/>
      <c r="S391" s="2"/>
      <c r="T391" s="2"/>
      <c r="U391" s="2"/>
      <c r="V391" s="2"/>
      <c r="W391" s="2"/>
      <c r="X391" s="2"/>
      <c r="Y391" s="2"/>
      <c r="Z391" s="2"/>
    </row>
    <row x14ac:dyDescent="0.25" r="392" customHeight="1" ht="14.25">
      <c r="A392" s="528"/>
      <c r="B392" s="2"/>
      <c r="C392" s="2"/>
      <c r="D392" s="429"/>
      <c r="E392" s="50"/>
      <c r="F392" s="50"/>
      <c r="G392" s="529"/>
      <c r="H392" s="428"/>
      <c r="I392" s="428"/>
      <c r="J392" s="50"/>
      <c r="K392" s="50"/>
      <c r="L392" s="2"/>
      <c r="M392" s="2"/>
      <c r="N392" s="2"/>
      <c r="O392" s="2"/>
      <c r="P392" s="2"/>
      <c r="Q392" s="2"/>
      <c r="R392" s="2"/>
      <c r="S392" s="2"/>
      <c r="T392" s="2"/>
      <c r="U392" s="2"/>
      <c r="V392" s="2"/>
      <c r="W392" s="2"/>
      <c r="X392" s="2"/>
      <c r="Y392" s="2"/>
      <c r="Z392" s="2"/>
    </row>
    <row x14ac:dyDescent="0.25" r="393" customHeight="1" ht="14.25">
      <c r="A393" s="528"/>
      <c r="B393" s="2"/>
      <c r="C393" s="2"/>
      <c r="D393" s="429"/>
      <c r="E393" s="50"/>
      <c r="F393" s="50"/>
      <c r="G393" s="529"/>
      <c r="H393" s="428"/>
      <c r="I393" s="428"/>
      <c r="J393" s="50"/>
      <c r="K393" s="50"/>
      <c r="L393" s="2"/>
      <c r="M393" s="2"/>
      <c r="N393" s="2"/>
      <c r="O393" s="2"/>
      <c r="P393" s="2"/>
      <c r="Q393" s="2"/>
      <c r="R393" s="2"/>
      <c r="S393" s="2"/>
      <c r="T393" s="2"/>
      <c r="U393" s="2"/>
      <c r="V393" s="2"/>
      <c r="W393" s="2"/>
      <c r="X393" s="2"/>
      <c r="Y393" s="2"/>
      <c r="Z393" s="2"/>
    </row>
    <row x14ac:dyDescent="0.25" r="394" customHeight="1" ht="14.25">
      <c r="A394" s="528"/>
      <c r="B394" s="2"/>
      <c r="C394" s="2"/>
      <c r="D394" s="429"/>
      <c r="E394" s="50"/>
      <c r="F394" s="50"/>
      <c r="G394" s="529"/>
      <c r="H394" s="428"/>
      <c r="I394" s="428"/>
      <c r="J394" s="50"/>
      <c r="K394" s="50"/>
      <c r="L394" s="2"/>
      <c r="M394" s="2"/>
      <c r="N394" s="2"/>
      <c r="O394" s="2"/>
      <c r="P394" s="2"/>
      <c r="Q394" s="2"/>
      <c r="R394" s="2"/>
      <c r="S394" s="2"/>
      <c r="T394" s="2"/>
      <c r="U394" s="2"/>
      <c r="V394" s="2"/>
      <c r="W394" s="2"/>
      <c r="X394" s="2"/>
      <c r="Y394" s="2"/>
      <c r="Z394" s="2"/>
    </row>
    <row x14ac:dyDescent="0.25" r="395" customHeight="1" ht="14.25">
      <c r="A395" s="528"/>
      <c r="B395" s="2"/>
      <c r="C395" s="2"/>
      <c r="D395" s="429"/>
      <c r="E395" s="50"/>
      <c r="F395" s="50"/>
      <c r="G395" s="529"/>
      <c r="H395" s="428"/>
      <c r="I395" s="428"/>
      <c r="J395" s="50"/>
      <c r="K395" s="50"/>
      <c r="L395" s="2"/>
      <c r="M395" s="2"/>
      <c r="N395" s="2"/>
      <c r="O395" s="2"/>
      <c r="P395" s="2"/>
      <c r="Q395" s="2"/>
      <c r="R395" s="2"/>
      <c r="S395" s="2"/>
      <c r="T395" s="2"/>
      <c r="U395" s="2"/>
      <c r="V395" s="2"/>
      <c r="W395" s="2"/>
      <c r="X395" s="2"/>
      <c r="Y395" s="2"/>
      <c r="Z395" s="2"/>
    </row>
    <row x14ac:dyDescent="0.25" r="396" customHeight="1" ht="14.25">
      <c r="A396" s="528"/>
      <c r="B396" s="2"/>
      <c r="C396" s="2"/>
      <c r="D396" s="429"/>
      <c r="E396" s="50"/>
      <c r="F396" s="50"/>
      <c r="G396" s="529"/>
      <c r="H396" s="428"/>
      <c r="I396" s="428"/>
      <c r="J396" s="50"/>
      <c r="K396" s="50"/>
      <c r="L396" s="2"/>
      <c r="M396" s="2"/>
      <c r="N396" s="2"/>
      <c r="O396" s="2"/>
      <c r="P396" s="2"/>
      <c r="Q396" s="2"/>
      <c r="R396" s="2"/>
      <c r="S396" s="2"/>
      <c r="T396" s="2"/>
      <c r="U396" s="2"/>
      <c r="V396" s="2"/>
      <c r="W396" s="2"/>
      <c r="X396" s="2"/>
      <c r="Y396" s="2"/>
      <c r="Z396" s="2"/>
    </row>
    <row x14ac:dyDescent="0.25" r="397" customHeight="1" ht="14.25">
      <c r="A397" s="528"/>
      <c r="B397" s="2"/>
      <c r="C397" s="2"/>
      <c r="D397" s="429"/>
      <c r="E397" s="50"/>
      <c r="F397" s="50"/>
      <c r="G397" s="529"/>
      <c r="H397" s="428"/>
      <c r="I397" s="428"/>
      <c r="J397" s="50"/>
      <c r="K397" s="50"/>
      <c r="L397" s="2"/>
      <c r="M397" s="2"/>
      <c r="N397" s="2"/>
      <c r="O397" s="2"/>
      <c r="P397" s="2"/>
      <c r="Q397" s="2"/>
      <c r="R397" s="2"/>
      <c r="S397" s="2"/>
      <c r="T397" s="2"/>
      <c r="U397" s="2"/>
      <c r="V397" s="2"/>
      <c r="W397" s="2"/>
      <c r="X397" s="2"/>
      <c r="Y397" s="2"/>
      <c r="Z397" s="2"/>
    </row>
    <row x14ac:dyDescent="0.25" r="398" customHeight="1" ht="14.25">
      <c r="A398" s="528"/>
      <c r="B398" s="2"/>
      <c r="C398" s="2"/>
      <c r="D398" s="429"/>
      <c r="E398" s="50"/>
      <c r="F398" s="50"/>
      <c r="G398" s="529"/>
      <c r="H398" s="428"/>
      <c r="I398" s="428"/>
      <c r="J398" s="50"/>
      <c r="K398" s="50"/>
      <c r="L398" s="2"/>
      <c r="M398" s="2"/>
      <c r="N398" s="2"/>
      <c r="O398" s="2"/>
      <c r="P398" s="2"/>
      <c r="Q398" s="2"/>
      <c r="R398" s="2"/>
      <c r="S398" s="2"/>
      <c r="T398" s="2"/>
      <c r="U398" s="2"/>
      <c r="V398" s="2"/>
      <c r="W398" s="2"/>
      <c r="X398" s="2"/>
      <c r="Y398" s="2"/>
      <c r="Z398" s="2"/>
    </row>
    <row x14ac:dyDescent="0.25" r="399" customHeight="1" ht="14.25">
      <c r="A399" s="528"/>
      <c r="B399" s="2"/>
      <c r="C399" s="2"/>
      <c r="D399" s="429"/>
      <c r="E399" s="50"/>
      <c r="F399" s="50"/>
      <c r="G399" s="529"/>
      <c r="H399" s="428"/>
      <c r="I399" s="428"/>
      <c r="J399" s="50"/>
      <c r="K399" s="50"/>
      <c r="L399" s="2"/>
      <c r="M399" s="2"/>
      <c r="N399" s="2"/>
      <c r="O399" s="2"/>
      <c r="P399" s="2"/>
      <c r="Q399" s="2"/>
      <c r="R399" s="2"/>
      <c r="S399" s="2"/>
      <c r="T399" s="2"/>
      <c r="U399" s="2"/>
      <c r="V399" s="2"/>
      <c r="W399" s="2"/>
      <c r="X399" s="2"/>
      <c r="Y399" s="2"/>
      <c r="Z399" s="2"/>
    </row>
    <row x14ac:dyDescent="0.25" r="400" customHeight="1" ht="14.25">
      <c r="A400" s="528"/>
      <c r="B400" s="2"/>
      <c r="C400" s="2"/>
      <c r="D400" s="429"/>
      <c r="E400" s="50"/>
      <c r="F400" s="50"/>
      <c r="G400" s="529"/>
      <c r="H400" s="428"/>
      <c r="I400" s="428"/>
      <c r="J400" s="50"/>
      <c r="K400" s="50"/>
      <c r="L400" s="2"/>
      <c r="M400" s="2"/>
      <c r="N400" s="2"/>
      <c r="O400" s="2"/>
      <c r="P400" s="2"/>
      <c r="Q400" s="2"/>
      <c r="R400" s="2"/>
      <c r="S400" s="2"/>
      <c r="T400" s="2"/>
      <c r="U400" s="2"/>
      <c r="V400" s="2"/>
      <c r="W400" s="2"/>
      <c r="X400" s="2"/>
      <c r="Y400" s="2"/>
      <c r="Z400" s="2"/>
    </row>
    <row x14ac:dyDescent="0.25" r="401" customHeight="1" ht="14.25">
      <c r="A401" s="528"/>
      <c r="B401" s="2"/>
      <c r="C401" s="2"/>
      <c r="D401" s="429"/>
      <c r="E401" s="50"/>
      <c r="F401" s="50"/>
      <c r="G401" s="529"/>
      <c r="H401" s="428"/>
      <c r="I401" s="428"/>
      <c r="J401" s="50"/>
      <c r="K401" s="50"/>
      <c r="L401" s="2"/>
      <c r="M401" s="2"/>
      <c r="N401" s="2"/>
      <c r="O401" s="2"/>
      <c r="P401" s="2"/>
      <c r="Q401" s="2"/>
      <c r="R401" s="2"/>
      <c r="S401" s="2"/>
      <c r="T401" s="2"/>
      <c r="U401" s="2"/>
      <c r="V401" s="2"/>
      <c r="W401" s="2"/>
      <c r="X401" s="2"/>
      <c r="Y401" s="2"/>
      <c r="Z401" s="2"/>
    </row>
    <row x14ac:dyDescent="0.25" r="402" customHeight="1" ht="14.25">
      <c r="A402" s="528"/>
      <c r="B402" s="2"/>
      <c r="C402" s="2"/>
      <c r="D402" s="429"/>
      <c r="E402" s="50"/>
      <c r="F402" s="50"/>
      <c r="G402" s="529"/>
      <c r="H402" s="428"/>
      <c r="I402" s="428"/>
      <c r="J402" s="50"/>
      <c r="K402" s="50"/>
      <c r="L402" s="2"/>
      <c r="M402" s="2"/>
      <c r="N402" s="2"/>
      <c r="O402" s="2"/>
      <c r="P402" s="2"/>
      <c r="Q402" s="2"/>
      <c r="R402" s="2"/>
      <c r="S402" s="2"/>
      <c r="T402" s="2"/>
      <c r="U402" s="2"/>
      <c r="V402" s="2"/>
      <c r="W402" s="2"/>
      <c r="X402" s="2"/>
      <c r="Y402" s="2"/>
      <c r="Z402" s="2"/>
    </row>
    <row x14ac:dyDescent="0.25" r="403" customHeight="1" ht="14.25">
      <c r="A403" s="528"/>
      <c r="B403" s="2"/>
      <c r="C403" s="2"/>
      <c r="D403" s="429"/>
      <c r="E403" s="50"/>
      <c r="F403" s="50"/>
      <c r="G403" s="529"/>
      <c r="H403" s="428"/>
      <c r="I403" s="428"/>
      <c r="J403" s="50"/>
      <c r="K403" s="50"/>
      <c r="L403" s="2"/>
      <c r="M403" s="2"/>
      <c r="N403" s="2"/>
      <c r="O403" s="2"/>
      <c r="P403" s="2"/>
      <c r="Q403" s="2"/>
      <c r="R403" s="2"/>
      <c r="S403" s="2"/>
      <c r="T403" s="2"/>
      <c r="U403" s="2"/>
      <c r="V403" s="2"/>
      <c r="W403" s="2"/>
      <c r="X403" s="2"/>
      <c r="Y403" s="2"/>
      <c r="Z403" s="2"/>
    </row>
    <row x14ac:dyDescent="0.25" r="404" customHeight="1" ht="14.25">
      <c r="A404" s="528"/>
      <c r="B404" s="2"/>
      <c r="C404" s="2"/>
      <c r="D404" s="429"/>
      <c r="E404" s="50"/>
      <c r="F404" s="50"/>
      <c r="G404" s="529"/>
      <c r="H404" s="428"/>
      <c r="I404" s="428"/>
      <c r="J404" s="50"/>
      <c r="K404" s="50"/>
      <c r="L404" s="2"/>
      <c r="M404" s="2"/>
      <c r="N404" s="2"/>
      <c r="O404" s="2"/>
      <c r="P404" s="2"/>
      <c r="Q404" s="2"/>
      <c r="R404" s="2"/>
      <c r="S404" s="2"/>
      <c r="T404" s="2"/>
      <c r="U404" s="2"/>
      <c r="V404" s="2"/>
      <c r="W404" s="2"/>
      <c r="X404" s="2"/>
      <c r="Y404" s="2"/>
      <c r="Z404" s="2"/>
    </row>
    <row x14ac:dyDescent="0.25" r="405" customHeight="1" ht="14.25">
      <c r="A405" s="528"/>
      <c r="B405" s="2"/>
      <c r="C405" s="2"/>
      <c r="D405" s="429"/>
      <c r="E405" s="50"/>
      <c r="F405" s="50"/>
      <c r="G405" s="529"/>
      <c r="H405" s="428"/>
      <c r="I405" s="428"/>
      <c r="J405" s="50"/>
      <c r="K405" s="50"/>
      <c r="L405" s="2"/>
      <c r="M405" s="2"/>
      <c r="N405" s="2"/>
      <c r="O405" s="2"/>
      <c r="P405" s="2"/>
      <c r="Q405" s="2"/>
      <c r="R405" s="2"/>
      <c r="S405" s="2"/>
      <c r="T405" s="2"/>
      <c r="U405" s="2"/>
      <c r="V405" s="2"/>
      <c r="W405" s="2"/>
      <c r="X405" s="2"/>
      <c r="Y405" s="2"/>
      <c r="Z405" s="2"/>
    </row>
    <row x14ac:dyDescent="0.25" r="406" customHeight="1" ht="14.25">
      <c r="A406" s="528"/>
      <c r="B406" s="2"/>
      <c r="C406" s="2"/>
      <c r="D406" s="429"/>
      <c r="E406" s="50"/>
      <c r="F406" s="50"/>
      <c r="G406" s="529"/>
      <c r="H406" s="428"/>
      <c r="I406" s="428"/>
      <c r="J406" s="50"/>
      <c r="K406" s="50"/>
      <c r="L406" s="2"/>
      <c r="M406" s="2"/>
      <c r="N406" s="2"/>
      <c r="O406" s="2"/>
      <c r="P406" s="2"/>
      <c r="Q406" s="2"/>
      <c r="R406" s="2"/>
      <c r="S406" s="2"/>
      <c r="T406" s="2"/>
      <c r="U406" s="2"/>
      <c r="V406" s="2"/>
      <c r="W406" s="2"/>
      <c r="X406" s="2"/>
      <c r="Y406" s="2"/>
      <c r="Z406" s="2"/>
    </row>
    <row x14ac:dyDescent="0.25" r="407" customHeight="1" ht="14.25">
      <c r="A407" s="528"/>
      <c r="B407" s="2"/>
      <c r="C407" s="2"/>
      <c r="D407" s="429"/>
      <c r="E407" s="50"/>
      <c r="F407" s="50"/>
      <c r="G407" s="529"/>
      <c r="H407" s="428"/>
      <c r="I407" s="428"/>
      <c r="J407" s="50"/>
      <c r="K407" s="50"/>
      <c r="L407" s="2"/>
      <c r="M407" s="2"/>
      <c r="N407" s="2"/>
      <c r="O407" s="2"/>
      <c r="P407" s="2"/>
      <c r="Q407" s="2"/>
      <c r="R407" s="2"/>
      <c r="S407" s="2"/>
      <c r="T407" s="2"/>
      <c r="U407" s="2"/>
      <c r="V407" s="2"/>
      <c r="W407" s="2"/>
      <c r="X407" s="2"/>
      <c r="Y407" s="2"/>
      <c r="Z407" s="2"/>
    </row>
    <row x14ac:dyDescent="0.25" r="408" customHeight="1" ht="14.25">
      <c r="A408" s="528"/>
      <c r="B408" s="2"/>
      <c r="C408" s="2"/>
      <c r="D408" s="429"/>
      <c r="E408" s="50"/>
      <c r="F408" s="50"/>
      <c r="G408" s="529"/>
      <c r="H408" s="428"/>
      <c r="I408" s="428"/>
      <c r="J408" s="50"/>
      <c r="K408" s="50"/>
      <c r="L408" s="2"/>
      <c r="M408" s="2"/>
      <c r="N408" s="2"/>
      <c r="O408" s="2"/>
      <c r="P408" s="2"/>
      <c r="Q408" s="2"/>
      <c r="R408" s="2"/>
      <c r="S408" s="2"/>
      <c r="T408" s="2"/>
      <c r="U408" s="2"/>
      <c r="V408" s="2"/>
      <c r="W408" s="2"/>
      <c r="X408" s="2"/>
      <c r="Y408" s="2"/>
      <c r="Z408" s="2"/>
    </row>
    <row x14ac:dyDescent="0.25" r="409" customHeight="1" ht="14.25">
      <c r="A409" s="528"/>
      <c r="B409" s="2"/>
      <c r="C409" s="2"/>
      <c r="D409" s="429"/>
      <c r="E409" s="50"/>
      <c r="F409" s="50"/>
      <c r="G409" s="529"/>
      <c r="H409" s="428"/>
      <c r="I409" s="428"/>
      <c r="J409" s="50"/>
      <c r="K409" s="50"/>
      <c r="L409" s="2"/>
      <c r="M409" s="2"/>
      <c r="N409" s="2"/>
      <c r="O409" s="2"/>
      <c r="P409" s="2"/>
      <c r="Q409" s="2"/>
      <c r="R409" s="2"/>
      <c r="S409" s="2"/>
      <c r="T409" s="2"/>
      <c r="U409" s="2"/>
      <c r="V409" s="2"/>
      <c r="W409" s="2"/>
      <c r="X409" s="2"/>
      <c r="Y409" s="2"/>
      <c r="Z409" s="2"/>
    </row>
    <row x14ac:dyDescent="0.25" r="410" customHeight="1" ht="14.25">
      <c r="A410" s="528"/>
      <c r="B410" s="2"/>
      <c r="C410" s="2"/>
      <c r="D410" s="429"/>
      <c r="E410" s="50"/>
      <c r="F410" s="50"/>
      <c r="G410" s="529"/>
      <c r="H410" s="428"/>
      <c r="I410" s="428"/>
      <c r="J410" s="50"/>
      <c r="K410" s="50"/>
      <c r="L410" s="2"/>
      <c r="M410" s="2"/>
      <c r="N410" s="2"/>
      <c r="O410" s="2"/>
      <c r="P410" s="2"/>
      <c r="Q410" s="2"/>
      <c r="R410" s="2"/>
      <c r="S410" s="2"/>
      <c r="T410" s="2"/>
      <c r="U410" s="2"/>
      <c r="V410" s="2"/>
      <c r="W410" s="2"/>
      <c r="X410" s="2"/>
      <c r="Y410" s="2"/>
      <c r="Z410" s="2"/>
    </row>
    <row x14ac:dyDescent="0.25" r="411" customHeight="1" ht="14.25">
      <c r="A411" s="528"/>
      <c r="B411" s="2"/>
      <c r="C411" s="2"/>
      <c r="D411" s="429"/>
      <c r="E411" s="50"/>
      <c r="F411" s="50"/>
      <c r="G411" s="529"/>
      <c r="H411" s="428"/>
      <c r="I411" s="428"/>
      <c r="J411" s="50"/>
      <c r="K411" s="50"/>
      <c r="L411" s="2"/>
      <c r="M411" s="2"/>
      <c r="N411" s="2"/>
      <c r="O411" s="2"/>
      <c r="P411" s="2"/>
      <c r="Q411" s="2"/>
      <c r="R411" s="2"/>
      <c r="S411" s="2"/>
      <c r="T411" s="2"/>
      <c r="U411" s="2"/>
      <c r="V411" s="2"/>
      <c r="W411" s="2"/>
      <c r="X411" s="2"/>
      <c r="Y411" s="2"/>
      <c r="Z411" s="2"/>
    </row>
    <row x14ac:dyDescent="0.25" r="412" customHeight="1" ht="14.25">
      <c r="A412" s="528"/>
      <c r="B412" s="2"/>
      <c r="C412" s="2"/>
      <c r="D412" s="429"/>
      <c r="E412" s="50"/>
      <c r="F412" s="50"/>
      <c r="G412" s="529"/>
      <c r="H412" s="428"/>
      <c r="I412" s="428"/>
      <c r="J412" s="50"/>
      <c r="K412" s="50"/>
      <c r="L412" s="2"/>
      <c r="M412" s="2"/>
      <c r="N412" s="2"/>
      <c r="O412" s="2"/>
      <c r="P412" s="2"/>
      <c r="Q412" s="2"/>
      <c r="R412" s="2"/>
      <c r="S412" s="2"/>
      <c r="T412" s="2"/>
      <c r="U412" s="2"/>
      <c r="V412" s="2"/>
      <c r="W412" s="2"/>
      <c r="X412" s="2"/>
      <c r="Y412" s="2"/>
      <c r="Z412" s="2"/>
    </row>
    <row x14ac:dyDescent="0.25" r="413" customHeight="1" ht="14.25">
      <c r="A413" s="528"/>
      <c r="B413" s="2"/>
      <c r="C413" s="2"/>
      <c r="D413" s="429"/>
      <c r="E413" s="50"/>
      <c r="F413" s="50"/>
      <c r="G413" s="529"/>
      <c r="H413" s="428"/>
      <c r="I413" s="428"/>
      <c r="J413" s="50"/>
      <c r="K413" s="50"/>
      <c r="L413" s="2"/>
      <c r="M413" s="2"/>
      <c r="N413" s="2"/>
      <c r="O413" s="2"/>
      <c r="P413" s="2"/>
      <c r="Q413" s="2"/>
      <c r="R413" s="2"/>
      <c r="S413" s="2"/>
      <c r="T413" s="2"/>
      <c r="U413" s="2"/>
      <c r="V413" s="2"/>
      <c r="W413" s="2"/>
      <c r="X413" s="2"/>
      <c r="Y413" s="2"/>
      <c r="Z413" s="2"/>
    </row>
    <row x14ac:dyDescent="0.25" r="414" customHeight="1" ht="14.25">
      <c r="A414" s="528"/>
      <c r="B414" s="2"/>
      <c r="C414" s="2"/>
      <c r="D414" s="429"/>
      <c r="E414" s="50"/>
      <c r="F414" s="50"/>
      <c r="G414" s="529"/>
      <c r="H414" s="428"/>
      <c r="I414" s="428"/>
      <c r="J414" s="50"/>
      <c r="K414" s="50"/>
      <c r="L414" s="2"/>
      <c r="M414" s="2"/>
      <c r="N414" s="2"/>
      <c r="O414" s="2"/>
      <c r="P414" s="2"/>
      <c r="Q414" s="2"/>
      <c r="R414" s="2"/>
      <c r="S414" s="2"/>
      <c r="T414" s="2"/>
      <c r="U414" s="2"/>
      <c r="V414" s="2"/>
      <c r="W414" s="2"/>
      <c r="X414" s="2"/>
      <c r="Y414" s="2"/>
      <c r="Z414" s="2"/>
    </row>
    <row x14ac:dyDescent="0.25" r="415" customHeight="1" ht="14.25">
      <c r="A415" s="528"/>
      <c r="B415" s="2"/>
      <c r="C415" s="2"/>
      <c r="D415" s="429"/>
      <c r="E415" s="50"/>
      <c r="F415" s="50"/>
      <c r="G415" s="529"/>
      <c r="H415" s="428"/>
      <c r="I415" s="428"/>
      <c r="J415" s="50"/>
      <c r="K415" s="50"/>
      <c r="L415" s="2"/>
      <c r="M415" s="2"/>
      <c r="N415" s="2"/>
      <c r="O415" s="2"/>
      <c r="P415" s="2"/>
      <c r="Q415" s="2"/>
      <c r="R415" s="2"/>
      <c r="S415" s="2"/>
      <c r="T415" s="2"/>
      <c r="U415" s="2"/>
      <c r="V415" s="2"/>
      <c r="W415" s="2"/>
      <c r="X415" s="2"/>
      <c r="Y415" s="2"/>
      <c r="Z415" s="2"/>
    </row>
    <row x14ac:dyDescent="0.25" r="416" customHeight="1" ht="14.25">
      <c r="A416" s="528"/>
      <c r="B416" s="2"/>
      <c r="C416" s="2"/>
      <c r="D416" s="429"/>
      <c r="E416" s="50"/>
      <c r="F416" s="50"/>
      <c r="G416" s="529"/>
      <c r="H416" s="428"/>
      <c r="I416" s="428"/>
      <c r="J416" s="50"/>
      <c r="K416" s="50"/>
      <c r="L416" s="2"/>
      <c r="M416" s="2"/>
      <c r="N416" s="2"/>
      <c r="O416" s="2"/>
      <c r="P416" s="2"/>
      <c r="Q416" s="2"/>
      <c r="R416" s="2"/>
      <c r="S416" s="2"/>
      <c r="T416" s="2"/>
      <c r="U416" s="2"/>
      <c r="V416" s="2"/>
      <c r="W416" s="2"/>
      <c r="X416" s="2"/>
      <c r="Y416" s="2"/>
      <c r="Z416" s="2"/>
    </row>
    <row x14ac:dyDescent="0.25" r="417" customHeight="1" ht="14.25">
      <c r="A417" s="528"/>
      <c r="B417" s="2"/>
      <c r="C417" s="2"/>
      <c r="D417" s="429"/>
      <c r="E417" s="50"/>
      <c r="F417" s="50"/>
      <c r="G417" s="529"/>
      <c r="H417" s="428"/>
      <c r="I417" s="428"/>
      <c r="J417" s="50"/>
      <c r="K417" s="50"/>
      <c r="L417" s="2"/>
      <c r="M417" s="2"/>
      <c r="N417" s="2"/>
      <c r="O417" s="2"/>
      <c r="P417" s="2"/>
      <c r="Q417" s="2"/>
      <c r="R417" s="2"/>
      <c r="S417" s="2"/>
      <c r="T417" s="2"/>
      <c r="U417" s="2"/>
      <c r="V417" s="2"/>
      <c r="W417" s="2"/>
      <c r="X417" s="2"/>
      <c r="Y417" s="2"/>
      <c r="Z417" s="2"/>
    </row>
    <row x14ac:dyDescent="0.25" r="418" customHeight="1" ht="14.25">
      <c r="A418" s="528"/>
      <c r="B418" s="2"/>
      <c r="C418" s="2"/>
      <c r="D418" s="429"/>
      <c r="E418" s="50"/>
      <c r="F418" s="50"/>
      <c r="G418" s="529"/>
      <c r="H418" s="428"/>
      <c r="I418" s="428"/>
      <c r="J418" s="50"/>
      <c r="K418" s="50"/>
      <c r="L418" s="2"/>
      <c r="M418" s="2"/>
      <c r="N418" s="2"/>
      <c r="O418" s="2"/>
      <c r="P418" s="2"/>
      <c r="Q418" s="2"/>
      <c r="R418" s="2"/>
      <c r="S418" s="2"/>
      <c r="T418" s="2"/>
      <c r="U418" s="2"/>
      <c r="V418" s="2"/>
      <c r="W418" s="2"/>
      <c r="X418" s="2"/>
      <c r="Y418" s="2"/>
      <c r="Z418" s="2"/>
    </row>
    <row x14ac:dyDescent="0.25" r="419" customHeight="1" ht="14.25">
      <c r="A419" s="528"/>
      <c r="B419" s="2"/>
      <c r="C419" s="2"/>
      <c r="D419" s="429"/>
      <c r="E419" s="50"/>
      <c r="F419" s="50"/>
      <c r="G419" s="529"/>
      <c r="H419" s="428"/>
      <c r="I419" s="428"/>
      <c r="J419" s="50"/>
      <c r="K419" s="50"/>
      <c r="L419" s="2"/>
      <c r="M419" s="2"/>
      <c r="N419" s="2"/>
      <c r="O419" s="2"/>
      <c r="P419" s="2"/>
      <c r="Q419" s="2"/>
      <c r="R419" s="2"/>
      <c r="S419" s="2"/>
      <c r="T419" s="2"/>
      <c r="U419" s="2"/>
      <c r="V419" s="2"/>
      <c r="W419" s="2"/>
      <c r="X419" s="2"/>
      <c r="Y419" s="2"/>
      <c r="Z419" s="2"/>
    </row>
    <row x14ac:dyDescent="0.25" r="420" customHeight="1" ht="14.25">
      <c r="A420" s="528"/>
      <c r="B420" s="2"/>
      <c r="C420" s="2"/>
      <c r="D420" s="429"/>
      <c r="E420" s="50"/>
      <c r="F420" s="50"/>
      <c r="G420" s="529"/>
      <c r="H420" s="428"/>
      <c r="I420" s="428"/>
      <c r="J420" s="50"/>
      <c r="K420" s="50"/>
      <c r="L420" s="2"/>
      <c r="M420" s="2"/>
      <c r="N420" s="2"/>
      <c r="O420" s="2"/>
      <c r="P420" s="2"/>
      <c r="Q420" s="2"/>
      <c r="R420" s="2"/>
      <c r="S420" s="2"/>
      <c r="T420" s="2"/>
      <c r="U420" s="2"/>
      <c r="V420" s="2"/>
      <c r="W420" s="2"/>
      <c r="X420" s="2"/>
      <c r="Y420" s="2"/>
      <c r="Z420" s="2"/>
    </row>
    <row x14ac:dyDescent="0.25" r="421" customHeight="1" ht="14.25">
      <c r="A421" s="528"/>
      <c r="B421" s="2"/>
      <c r="C421" s="2"/>
      <c r="D421" s="429"/>
      <c r="E421" s="50"/>
      <c r="F421" s="50"/>
      <c r="G421" s="529"/>
      <c r="H421" s="428"/>
      <c r="I421" s="428"/>
      <c r="J421" s="50"/>
      <c r="K421" s="50"/>
      <c r="L421" s="2"/>
      <c r="M421" s="2"/>
      <c r="N421" s="2"/>
      <c r="O421" s="2"/>
      <c r="P421" s="2"/>
      <c r="Q421" s="2"/>
      <c r="R421" s="2"/>
      <c r="S421" s="2"/>
      <c r="T421" s="2"/>
      <c r="U421" s="2"/>
      <c r="V421" s="2"/>
      <c r="W421" s="2"/>
      <c r="X421" s="2"/>
      <c r="Y421" s="2"/>
      <c r="Z421" s="2"/>
    </row>
    <row x14ac:dyDescent="0.25" r="422" customHeight="1" ht="14.25">
      <c r="A422" s="528"/>
      <c r="B422" s="2"/>
      <c r="C422" s="2"/>
      <c r="D422" s="429"/>
      <c r="E422" s="50"/>
      <c r="F422" s="50"/>
      <c r="G422" s="529"/>
      <c r="H422" s="428"/>
      <c r="I422" s="428"/>
      <c r="J422" s="50"/>
      <c r="K422" s="50"/>
      <c r="L422" s="2"/>
      <c r="M422" s="2"/>
      <c r="N422" s="2"/>
      <c r="O422" s="2"/>
      <c r="P422" s="2"/>
      <c r="Q422" s="2"/>
      <c r="R422" s="2"/>
      <c r="S422" s="2"/>
      <c r="T422" s="2"/>
      <c r="U422" s="2"/>
      <c r="V422" s="2"/>
      <c r="W422" s="2"/>
      <c r="X422" s="2"/>
      <c r="Y422" s="2"/>
      <c r="Z422" s="2"/>
    </row>
    <row x14ac:dyDescent="0.25" r="423" customHeight="1" ht="14.25">
      <c r="A423" s="528"/>
      <c r="B423" s="2"/>
      <c r="C423" s="2"/>
      <c r="D423" s="429"/>
      <c r="E423" s="50"/>
      <c r="F423" s="50"/>
      <c r="G423" s="529"/>
      <c r="H423" s="428"/>
      <c r="I423" s="428"/>
      <c r="J423" s="50"/>
      <c r="K423" s="50"/>
      <c r="L423" s="2"/>
      <c r="M423" s="2"/>
      <c r="N423" s="2"/>
      <c r="O423" s="2"/>
      <c r="P423" s="2"/>
      <c r="Q423" s="2"/>
      <c r="R423" s="2"/>
      <c r="S423" s="2"/>
      <c r="T423" s="2"/>
      <c r="U423" s="2"/>
      <c r="V423" s="2"/>
      <c r="W423" s="2"/>
      <c r="X423" s="2"/>
      <c r="Y423" s="2"/>
      <c r="Z423" s="2"/>
    </row>
    <row x14ac:dyDescent="0.25" r="424" customHeight="1" ht="14.25">
      <c r="A424" s="528"/>
      <c r="B424" s="2"/>
      <c r="C424" s="2"/>
      <c r="D424" s="429"/>
      <c r="E424" s="50"/>
      <c r="F424" s="50"/>
      <c r="G424" s="529"/>
      <c r="H424" s="428"/>
      <c r="I424" s="428"/>
      <c r="J424" s="50"/>
      <c r="K424" s="50"/>
      <c r="L424" s="2"/>
      <c r="M424" s="2"/>
      <c r="N424" s="2"/>
      <c r="O424" s="2"/>
      <c r="P424" s="2"/>
      <c r="Q424" s="2"/>
      <c r="R424" s="2"/>
      <c r="S424" s="2"/>
      <c r="T424" s="2"/>
      <c r="U424" s="2"/>
      <c r="V424" s="2"/>
      <c r="W424" s="2"/>
      <c r="X424" s="2"/>
      <c r="Y424" s="2"/>
      <c r="Z424" s="2"/>
    </row>
    <row x14ac:dyDescent="0.25" r="425" customHeight="1" ht="14.25">
      <c r="A425" s="528"/>
      <c r="B425" s="2"/>
      <c r="C425" s="2"/>
      <c r="D425" s="429"/>
      <c r="E425" s="50"/>
      <c r="F425" s="50"/>
      <c r="G425" s="529"/>
      <c r="H425" s="428"/>
      <c r="I425" s="428"/>
      <c r="J425" s="50"/>
      <c r="K425" s="50"/>
      <c r="L425" s="2"/>
      <c r="M425" s="2"/>
      <c r="N425" s="2"/>
      <c r="O425" s="2"/>
      <c r="P425" s="2"/>
      <c r="Q425" s="2"/>
      <c r="R425" s="2"/>
      <c r="S425" s="2"/>
      <c r="T425" s="2"/>
      <c r="U425" s="2"/>
      <c r="V425" s="2"/>
      <c r="W425" s="2"/>
      <c r="X425" s="2"/>
      <c r="Y425" s="2"/>
      <c r="Z425" s="2"/>
    </row>
    <row x14ac:dyDescent="0.25" r="426" customHeight="1" ht="14.25">
      <c r="A426" s="528"/>
      <c r="B426" s="2"/>
      <c r="C426" s="2"/>
      <c r="D426" s="429"/>
      <c r="E426" s="50"/>
      <c r="F426" s="50"/>
      <c r="G426" s="529"/>
      <c r="H426" s="428"/>
      <c r="I426" s="428"/>
      <c r="J426" s="50"/>
      <c r="K426" s="50"/>
      <c r="L426" s="2"/>
      <c r="M426" s="2"/>
      <c r="N426" s="2"/>
      <c r="O426" s="2"/>
      <c r="P426" s="2"/>
      <c r="Q426" s="2"/>
      <c r="R426" s="2"/>
      <c r="S426" s="2"/>
      <c r="T426" s="2"/>
      <c r="U426" s="2"/>
      <c r="V426" s="2"/>
      <c r="W426" s="2"/>
      <c r="X426" s="2"/>
      <c r="Y426" s="2"/>
      <c r="Z426" s="2"/>
    </row>
    <row x14ac:dyDescent="0.25" r="427" customHeight="1" ht="14.25">
      <c r="A427" s="528"/>
      <c r="B427" s="2"/>
      <c r="C427" s="2"/>
      <c r="D427" s="429"/>
      <c r="E427" s="50"/>
      <c r="F427" s="50"/>
      <c r="G427" s="529"/>
      <c r="H427" s="428"/>
      <c r="I427" s="428"/>
      <c r="J427" s="50"/>
      <c r="K427" s="50"/>
      <c r="L427" s="2"/>
      <c r="M427" s="2"/>
      <c r="N427" s="2"/>
      <c r="O427" s="2"/>
      <c r="P427" s="2"/>
      <c r="Q427" s="2"/>
      <c r="R427" s="2"/>
      <c r="S427" s="2"/>
      <c r="T427" s="2"/>
      <c r="U427" s="2"/>
      <c r="V427" s="2"/>
      <c r="W427" s="2"/>
      <c r="X427" s="2"/>
      <c r="Y427" s="2"/>
      <c r="Z427" s="2"/>
    </row>
    <row x14ac:dyDescent="0.25" r="428" customHeight="1" ht="14.25">
      <c r="A428" s="528"/>
      <c r="B428" s="2"/>
      <c r="C428" s="2"/>
      <c r="D428" s="429"/>
      <c r="E428" s="50"/>
      <c r="F428" s="50"/>
      <c r="G428" s="529"/>
      <c r="H428" s="428"/>
      <c r="I428" s="428"/>
      <c r="J428" s="50"/>
      <c r="K428" s="50"/>
      <c r="L428" s="2"/>
      <c r="M428" s="2"/>
      <c r="N428" s="2"/>
      <c r="O428" s="2"/>
      <c r="P428" s="2"/>
      <c r="Q428" s="2"/>
      <c r="R428" s="2"/>
      <c r="S428" s="2"/>
      <c r="T428" s="2"/>
      <c r="U428" s="2"/>
      <c r="V428" s="2"/>
      <c r="W428" s="2"/>
      <c r="X428" s="2"/>
      <c r="Y428" s="2"/>
      <c r="Z428" s="2"/>
    </row>
    <row x14ac:dyDescent="0.25" r="429" customHeight="1" ht="14.25">
      <c r="A429" s="528"/>
      <c r="B429" s="2"/>
      <c r="C429" s="2"/>
      <c r="D429" s="429"/>
      <c r="E429" s="50"/>
      <c r="F429" s="50"/>
      <c r="G429" s="529"/>
      <c r="H429" s="428"/>
      <c r="I429" s="428"/>
      <c r="J429" s="50"/>
      <c r="K429" s="50"/>
      <c r="L429" s="2"/>
      <c r="M429" s="2"/>
      <c r="N429" s="2"/>
      <c r="O429" s="2"/>
      <c r="P429" s="2"/>
      <c r="Q429" s="2"/>
      <c r="R429" s="2"/>
      <c r="S429" s="2"/>
      <c r="T429" s="2"/>
      <c r="U429" s="2"/>
      <c r="V429" s="2"/>
      <c r="W429" s="2"/>
      <c r="X429" s="2"/>
      <c r="Y429" s="2"/>
      <c r="Z429" s="2"/>
    </row>
    <row x14ac:dyDescent="0.25" r="430" customHeight="1" ht="14.25">
      <c r="A430" s="528"/>
      <c r="B430" s="2"/>
      <c r="C430" s="2"/>
      <c r="D430" s="429"/>
      <c r="E430" s="50"/>
      <c r="F430" s="50"/>
      <c r="G430" s="529"/>
      <c r="H430" s="428"/>
      <c r="I430" s="428"/>
      <c r="J430" s="50"/>
      <c r="K430" s="50"/>
      <c r="L430" s="2"/>
      <c r="M430" s="2"/>
      <c r="N430" s="2"/>
      <c r="O430" s="2"/>
      <c r="P430" s="2"/>
      <c r="Q430" s="2"/>
      <c r="R430" s="2"/>
      <c r="S430" s="2"/>
      <c r="T430" s="2"/>
      <c r="U430" s="2"/>
      <c r="V430" s="2"/>
      <c r="W430" s="2"/>
      <c r="X430" s="2"/>
      <c r="Y430" s="2"/>
      <c r="Z430" s="2"/>
    </row>
    <row x14ac:dyDescent="0.25" r="431" customHeight="1" ht="14.25">
      <c r="A431" s="528"/>
      <c r="B431" s="2"/>
      <c r="C431" s="2"/>
      <c r="D431" s="429"/>
      <c r="E431" s="50"/>
      <c r="F431" s="50"/>
      <c r="G431" s="529"/>
      <c r="H431" s="428"/>
      <c r="I431" s="428"/>
      <c r="J431" s="50"/>
      <c r="K431" s="50"/>
      <c r="L431" s="2"/>
      <c r="M431" s="2"/>
      <c r="N431" s="2"/>
      <c r="O431" s="2"/>
      <c r="P431" s="2"/>
      <c r="Q431" s="2"/>
      <c r="R431" s="2"/>
      <c r="S431" s="2"/>
      <c r="T431" s="2"/>
      <c r="U431" s="2"/>
      <c r="V431" s="2"/>
      <c r="W431" s="2"/>
      <c r="X431" s="2"/>
      <c r="Y431" s="2"/>
      <c r="Z431" s="2"/>
    </row>
    <row x14ac:dyDescent="0.25" r="432" customHeight="1" ht="14.25">
      <c r="A432" s="528"/>
      <c r="B432" s="2"/>
      <c r="C432" s="2"/>
      <c r="D432" s="429"/>
      <c r="E432" s="50"/>
      <c r="F432" s="50"/>
      <c r="G432" s="529"/>
      <c r="H432" s="428"/>
      <c r="I432" s="428"/>
      <c r="J432" s="50"/>
      <c r="K432" s="50"/>
      <c r="L432" s="2"/>
      <c r="M432" s="2"/>
      <c r="N432" s="2"/>
      <c r="O432" s="2"/>
      <c r="P432" s="2"/>
      <c r="Q432" s="2"/>
      <c r="R432" s="2"/>
      <c r="S432" s="2"/>
      <c r="T432" s="2"/>
      <c r="U432" s="2"/>
      <c r="V432" s="2"/>
      <c r="W432" s="2"/>
      <c r="X432" s="2"/>
      <c r="Y432" s="2"/>
      <c r="Z432" s="2"/>
    </row>
    <row x14ac:dyDescent="0.25" r="433" customHeight="1" ht="14.25">
      <c r="A433" s="528"/>
      <c r="B433" s="2"/>
      <c r="C433" s="2"/>
      <c r="D433" s="429"/>
      <c r="E433" s="50"/>
      <c r="F433" s="50"/>
      <c r="G433" s="529"/>
      <c r="H433" s="428"/>
      <c r="I433" s="428"/>
      <c r="J433" s="50"/>
      <c r="K433" s="50"/>
      <c r="L433" s="2"/>
      <c r="M433" s="2"/>
      <c r="N433" s="2"/>
      <c r="O433" s="2"/>
      <c r="P433" s="2"/>
      <c r="Q433" s="2"/>
      <c r="R433" s="2"/>
      <c r="S433" s="2"/>
      <c r="T433" s="2"/>
      <c r="U433" s="2"/>
      <c r="V433" s="2"/>
      <c r="W433" s="2"/>
      <c r="X433" s="2"/>
      <c r="Y433" s="2"/>
      <c r="Z433" s="2"/>
    </row>
    <row x14ac:dyDescent="0.25" r="434" customHeight="1" ht="14.25">
      <c r="A434" s="528"/>
      <c r="B434" s="2"/>
      <c r="C434" s="2"/>
      <c r="D434" s="429"/>
      <c r="E434" s="50"/>
      <c r="F434" s="50"/>
      <c r="G434" s="529"/>
      <c r="H434" s="428"/>
      <c r="I434" s="428"/>
      <c r="J434" s="50"/>
      <c r="K434" s="50"/>
      <c r="L434" s="2"/>
      <c r="M434" s="2"/>
      <c r="N434" s="2"/>
      <c r="O434" s="2"/>
      <c r="P434" s="2"/>
      <c r="Q434" s="2"/>
      <c r="R434" s="2"/>
      <c r="S434" s="2"/>
      <c r="T434" s="2"/>
      <c r="U434" s="2"/>
      <c r="V434" s="2"/>
      <c r="W434" s="2"/>
      <c r="X434" s="2"/>
      <c r="Y434" s="2"/>
      <c r="Z434" s="2"/>
    </row>
    <row x14ac:dyDescent="0.25" r="435" customHeight="1" ht="14.25">
      <c r="A435" s="528"/>
      <c r="B435" s="2"/>
      <c r="C435" s="2"/>
      <c r="D435" s="429"/>
      <c r="E435" s="50"/>
      <c r="F435" s="50"/>
      <c r="G435" s="529"/>
      <c r="H435" s="428"/>
      <c r="I435" s="428"/>
      <c r="J435" s="50"/>
      <c r="K435" s="50"/>
      <c r="L435" s="2"/>
      <c r="M435" s="2"/>
      <c r="N435" s="2"/>
      <c r="O435" s="2"/>
      <c r="P435" s="2"/>
      <c r="Q435" s="2"/>
      <c r="R435" s="2"/>
      <c r="S435" s="2"/>
      <c r="T435" s="2"/>
      <c r="U435" s="2"/>
      <c r="V435" s="2"/>
      <c r="W435" s="2"/>
      <c r="X435" s="2"/>
      <c r="Y435" s="2"/>
      <c r="Z435" s="2"/>
    </row>
    <row x14ac:dyDescent="0.25" r="436" customHeight="1" ht="14.25">
      <c r="A436" s="528"/>
      <c r="B436" s="2"/>
      <c r="C436" s="2"/>
      <c r="D436" s="429"/>
      <c r="E436" s="50"/>
      <c r="F436" s="50"/>
      <c r="G436" s="529"/>
      <c r="H436" s="428"/>
      <c r="I436" s="428"/>
      <c r="J436" s="50"/>
      <c r="K436" s="50"/>
      <c r="L436" s="2"/>
      <c r="M436" s="2"/>
      <c r="N436" s="2"/>
      <c r="O436" s="2"/>
      <c r="P436" s="2"/>
      <c r="Q436" s="2"/>
      <c r="R436" s="2"/>
      <c r="S436" s="2"/>
      <c r="T436" s="2"/>
      <c r="U436" s="2"/>
      <c r="V436" s="2"/>
      <c r="W436" s="2"/>
      <c r="X436" s="2"/>
      <c r="Y436" s="2"/>
      <c r="Z436" s="2"/>
    </row>
    <row x14ac:dyDescent="0.25" r="437" customHeight="1" ht="14.25">
      <c r="A437" s="528"/>
      <c r="B437" s="2"/>
      <c r="C437" s="2"/>
      <c r="D437" s="429"/>
      <c r="E437" s="50"/>
      <c r="F437" s="50"/>
      <c r="G437" s="529"/>
      <c r="H437" s="428"/>
      <c r="I437" s="428"/>
      <c r="J437" s="50"/>
      <c r="K437" s="50"/>
      <c r="L437" s="2"/>
      <c r="M437" s="2"/>
      <c r="N437" s="2"/>
      <c r="O437" s="2"/>
      <c r="P437" s="2"/>
      <c r="Q437" s="2"/>
      <c r="R437" s="2"/>
      <c r="S437" s="2"/>
      <c r="T437" s="2"/>
      <c r="U437" s="2"/>
      <c r="V437" s="2"/>
      <c r="W437" s="2"/>
      <c r="X437" s="2"/>
      <c r="Y437" s="2"/>
      <c r="Z437" s="2"/>
    </row>
    <row x14ac:dyDescent="0.25" r="438" customHeight="1" ht="14.25">
      <c r="A438" s="528"/>
      <c r="B438" s="2"/>
      <c r="C438" s="2"/>
      <c r="D438" s="429"/>
      <c r="E438" s="50"/>
      <c r="F438" s="50"/>
      <c r="G438" s="529"/>
      <c r="H438" s="428"/>
      <c r="I438" s="428"/>
      <c r="J438" s="50"/>
      <c r="K438" s="50"/>
      <c r="L438" s="2"/>
      <c r="M438" s="2"/>
      <c r="N438" s="2"/>
      <c r="O438" s="2"/>
      <c r="P438" s="2"/>
      <c r="Q438" s="2"/>
      <c r="R438" s="2"/>
      <c r="S438" s="2"/>
      <c r="T438" s="2"/>
      <c r="U438" s="2"/>
      <c r="V438" s="2"/>
      <c r="W438" s="2"/>
      <c r="X438" s="2"/>
      <c r="Y438" s="2"/>
      <c r="Z438" s="2"/>
    </row>
    <row x14ac:dyDescent="0.25" r="439" customHeight="1" ht="14.25">
      <c r="A439" s="528"/>
      <c r="B439" s="2"/>
      <c r="C439" s="2"/>
      <c r="D439" s="429"/>
      <c r="E439" s="50"/>
      <c r="F439" s="50"/>
      <c r="G439" s="529"/>
      <c r="H439" s="428"/>
      <c r="I439" s="428"/>
      <c r="J439" s="50"/>
      <c r="K439" s="50"/>
      <c r="L439" s="2"/>
      <c r="M439" s="2"/>
      <c r="N439" s="2"/>
      <c r="O439" s="2"/>
      <c r="P439" s="2"/>
      <c r="Q439" s="2"/>
      <c r="R439" s="2"/>
      <c r="S439" s="2"/>
      <c r="T439" s="2"/>
      <c r="U439" s="2"/>
      <c r="V439" s="2"/>
      <c r="W439" s="2"/>
      <c r="X439" s="2"/>
      <c r="Y439" s="2"/>
      <c r="Z439" s="2"/>
    </row>
    <row x14ac:dyDescent="0.25" r="440" customHeight="1" ht="14.25">
      <c r="A440" s="528"/>
      <c r="B440" s="2"/>
      <c r="C440" s="2"/>
      <c r="D440" s="429"/>
      <c r="E440" s="50"/>
      <c r="F440" s="50"/>
      <c r="G440" s="529"/>
      <c r="H440" s="428"/>
      <c r="I440" s="428"/>
      <c r="J440" s="50"/>
      <c r="K440" s="50"/>
      <c r="L440" s="2"/>
      <c r="M440" s="2"/>
      <c r="N440" s="2"/>
      <c r="O440" s="2"/>
      <c r="P440" s="2"/>
      <c r="Q440" s="2"/>
      <c r="R440" s="2"/>
      <c r="S440" s="2"/>
      <c r="T440" s="2"/>
      <c r="U440" s="2"/>
      <c r="V440" s="2"/>
      <c r="W440" s="2"/>
      <c r="X440" s="2"/>
      <c r="Y440" s="2"/>
      <c r="Z440" s="2"/>
    </row>
    <row x14ac:dyDescent="0.25" r="441" customHeight="1" ht="14.25">
      <c r="A441" s="528"/>
      <c r="B441" s="2"/>
      <c r="C441" s="2"/>
      <c r="D441" s="429"/>
      <c r="E441" s="50"/>
      <c r="F441" s="50"/>
      <c r="G441" s="529"/>
      <c r="H441" s="428"/>
      <c r="I441" s="428"/>
      <c r="J441" s="50"/>
      <c r="K441" s="50"/>
      <c r="L441" s="2"/>
      <c r="M441" s="2"/>
      <c r="N441" s="2"/>
      <c r="O441" s="2"/>
      <c r="P441" s="2"/>
      <c r="Q441" s="2"/>
      <c r="R441" s="2"/>
      <c r="S441" s="2"/>
      <c r="T441" s="2"/>
      <c r="U441" s="2"/>
      <c r="V441" s="2"/>
      <c r="W441" s="2"/>
      <c r="X441" s="2"/>
      <c r="Y441" s="2"/>
      <c r="Z441" s="2"/>
    </row>
    <row x14ac:dyDescent="0.25" r="442" customHeight="1" ht="14.25">
      <c r="A442" s="528"/>
      <c r="B442" s="2"/>
      <c r="C442" s="2"/>
      <c r="D442" s="429"/>
      <c r="E442" s="50"/>
      <c r="F442" s="50"/>
      <c r="G442" s="529"/>
      <c r="H442" s="428"/>
      <c r="I442" s="428"/>
      <c r="J442" s="50"/>
      <c r="K442" s="50"/>
      <c r="L442" s="2"/>
      <c r="M442" s="2"/>
      <c r="N442" s="2"/>
      <c r="O442" s="2"/>
      <c r="P442" s="2"/>
      <c r="Q442" s="2"/>
      <c r="R442" s="2"/>
      <c r="S442" s="2"/>
      <c r="T442" s="2"/>
      <c r="U442" s="2"/>
      <c r="V442" s="2"/>
      <c r="W442" s="2"/>
      <c r="X442" s="2"/>
      <c r="Y442" s="2"/>
      <c r="Z442" s="2"/>
    </row>
    <row x14ac:dyDescent="0.25" r="443" customHeight="1" ht="14.25">
      <c r="A443" s="528"/>
      <c r="B443" s="2"/>
      <c r="C443" s="2"/>
      <c r="D443" s="429"/>
      <c r="E443" s="50"/>
      <c r="F443" s="50"/>
      <c r="G443" s="529"/>
      <c r="H443" s="428"/>
      <c r="I443" s="428"/>
      <c r="J443" s="50"/>
      <c r="K443" s="50"/>
      <c r="L443" s="2"/>
      <c r="M443" s="2"/>
      <c r="N443" s="2"/>
      <c r="O443" s="2"/>
      <c r="P443" s="2"/>
      <c r="Q443" s="2"/>
      <c r="R443" s="2"/>
      <c r="S443" s="2"/>
      <c r="T443" s="2"/>
      <c r="U443" s="2"/>
      <c r="V443" s="2"/>
      <c r="W443" s="2"/>
      <c r="X443" s="2"/>
      <c r="Y443" s="2"/>
      <c r="Z443" s="2"/>
    </row>
    <row x14ac:dyDescent="0.25" r="444" customHeight="1" ht="14.25">
      <c r="A444" s="528"/>
      <c r="B444" s="2"/>
      <c r="C444" s="2"/>
      <c r="D444" s="429"/>
      <c r="E444" s="50"/>
      <c r="F444" s="50"/>
      <c r="G444" s="529"/>
      <c r="H444" s="428"/>
      <c r="I444" s="428"/>
      <c r="J444" s="50"/>
      <c r="K444" s="50"/>
      <c r="L444" s="2"/>
      <c r="M444" s="2"/>
      <c r="N444" s="2"/>
      <c r="O444" s="2"/>
      <c r="P444" s="2"/>
      <c r="Q444" s="2"/>
      <c r="R444" s="2"/>
      <c r="S444" s="2"/>
      <c r="T444" s="2"/>
      <c r="U444" s="2"/>
      <c r="V444" s="2"/>
      <c r="W444" s="2"/>
      <c r="X444" s="2"/>
      <c r="Y444" s="2"/>
      <c r="Z444" s="2"/>
    </row>
    <row x14ac:dyDescent="0.25" r="445" customHeight="1" ht="14.25">
      <c r="A445" s="528"/>
      <c r="B445" s="2"/>
      <c r="C445" s="2"/>
      <c r="D445" s="429"/>
      <c r="E445" s="50"/>
      <c r="F445" s="50"/>
      <c r="G445" s="529"/>
      <c r="H445" s="428"/>
      <c r="I445" s="428"/>
      <c r="J445" s="50"/>
      <c r="K445" s="50"/>
      <c r="L445" s="2"/>
      <c r="M445" s="2"/>
      <c r="N445" s="2"/>
      <c r="O445" s="2"/>
      <c r="P445" s="2"/>
      <c r="Q445" s="2"/>
      <c r="R445" s="2"/>
      <c r="S445" s="2"/>
      <c r="T445" s="2"/>
      <c r="U445" s="2"/>
      <c r="V445" s="2"/>
      <c r="W445" s="2"/>
      <c r="X445" s="2"/>
      <c r="Y445" s="2"/>
      <c r="Z445" s="2"/>
    </row>
    <row x14ac:dyDescent="0.25" r="446" customHeight="1" ht="14.25">
      <c r="A446" s="528"/>
      <c r="B446" s="2"/>
      <c r="C446" s="2"/>
      <c r="D446" s="429"/>
      <c r="E446" s="50"/>
      <c r="F446" s="50"/>
      <c r="G446" s="529"/>
      <c r="H446" s="428"/>
      <c r="I446" s="428"/>
      <c r="J446" s="50"/>
      <c r="K446" s="50"/>
      <c r="L446" s="2"/>
      <c r="M446" s="2"/>
      <c r="N446" s="2"/>
      <c r="O446" s="2"/>
      <c r="P446" s="2"/>
      <c r="Q446" s="2"/>
      <c r="R446" s="2"/>
      <c r="S446" s="2"/>
      <c r="T446" s="2"/>
      <c r="U446" s="2"/>
      <c r="V446" s="2"/>
      <c r="W446" s="2"/>
      <c r="X446" s="2"/>
      <c r="Y446" s="2"/>
      <c r="Z446" s="2"/>
    </row>
    <row x14ac:dyDescent="0.25" r="447" customHeight="1" ht="14.25">
      <c r="A447" s="528"/>
      <c r="B447" s="2"/>
      <c r="C447" s="2"/>
      <c r="D447" s="429"/>
      <c r="E447" s="50"/>
      <c r="F447" s="50"/>
      <c r="G447" s="529"/>
      <c r="H447" s="428"/>
      <c r="I447" s="428"/>
      <c r="J447" s="50"/>
      <c r="K447" s="50"/>
      <c r="L447" s="2"/>
      <c r="M447" s="2"/>
      <c r="N447" s="2"/>
      <c r="O447" s="2"/>
      <c r="P447" s="2"/>
      <c r="Q447" s="2"/>
      <c r="R447" s="2"/>
      <c r="S447" s="2"/>
      <c r="T447" s="2"/>
      <c r="U447" s="2"/>
      <c r="V447" s="2"/>
      <c r="W447" s="2"/>
      <c r="X447" s="2"/>
      <c r="Y447" s="2"/>
      <c r="Z447" s="2"/>
    </row>
    <row x14ac:dyDescent="0.25" r="448" customHeight="1" ht="14.25">
      <c r="A448" s="528"/>
      <c r="B448" s="2"/>
      <c r="C448" s="2"/>
      <c r="D448" s="429"/>
      <c r="E448" s="50"/>
      <c r="F448" s="50"/>
      <c r="G448" s="529"/>
      <c r="H448" s="428"/>
      <c r="I448" s="428"/>
      <c r="J448" s="50"/>
      <c r="K448" s="50"/>
      <c r="L448" s="2"/>
      <c r="M448" s="2"/>
      <c r="N448" s="2"/>
      <c r="O448" s="2"/>
      <c r="P448" s="2"/>
      <c r="Q448" s="2"/>
      <c r="R448" s="2"/>
      <c r="S448" s="2"/>
      <c r="T448" s="2"/>
      <c r="U448" s="2"/>
      <c r="V448" s="2"/>
      <c r="W448" s="2"/>
      <c r="X448" s="2"/>
      <c r="Y448" s="2"/>
      <c r="Z448" s="2"/>
    </row>
    <row x14ac:dyDescent="0.25" r="449" customHeight="1" ht="14.25">
      <c r="A449" s="528"/>
      <c r="B449" s="2"/>
      <c r="C449" s="2"/>
      <c r="D449" s="429"/>
      <c r="E449" s="50"/>
      <c r="F449" s="50"/>
      <c r="G449" s="529"/>
      <c r="H449" s="428"/>
      <c r="I449" s="428"/>
      <c r="J449" s="50"/>
      <c r="K449" s="50"/>
      <c r="L449" s="2"/>
      <c r="M449" s="2"/>
      <c r="N449" s="2"/>
      <c r="O449" s="2"/>
      <c r="P449" s="2"/>
      <c r="Q449" s="2"/>
      <c r="R449" s="2"/>
      <c r="S449" s="2"/>
      <c r="T449" s="2"/>
      <c r="U449" s="2"/>
      <c r="V449" s="2"/>
      <c r="W449" s="2"/>
      <c r="X449" s="2"/>
      <c r="Y449" s="2"/>
      <c r="Z449" s="2"/>
    </row>
    <row x14ac:dyDescent="0.25" r="450" customHeight="1" ht="14.25">
      <c r="A450" s="528"/>
      <c r="B450" s="2"/>
      <c r="C450" s="2"/>
      <c r="D450" s="429"/>
      <c r="E450" s="50"/>
      <c r="F450" s="50"/>
      <c r="G450" s="529"/>
      <c r="H450" s="428"/>
      <c r="I450" s="428"/>
      <c r="J450" s="50"/>
      <c r="K450" s="50"/>
      <c r="L450" s="2"/>
      <c r="M450" s="2"/>
      <c r="N450" s="2"/>
      <c r="O450" s="2"/>
      <c r="P450" s="2"/>
      <c r="Q450" s="2"/>
      <c r="R450" s="2"/>
      <c r="S450" s="2"/>
      <c r="T450" s="2"/>
      <c r="U450" s="2"/>
      <c r="V450" s="2"/>
      <c r="W450" s="2"/>
      <c r="X450" s="2"/>
      <c r="Y450" s="2"/>
      <c r="Z450" s="2"/>
    </row>
    <row x14ac:dyDescent="0.25" r="451" customHeight="1" ht="14.25">
      <c r="A451" s="528"/>
      <c r="B451" s="2"/>
      <c r="C451" s="2"/>
      <c r="D451" s="429"/>
      <c r="E451" s="50"/>
      <c r="F451" s="50"/>
      <c r="G451" s="529"/>
      <c r="H451" s="428"/>
      <c r="I451" s="428"/>
      <c r="J451" s="50"/>
      <c r="K451" s="50"/>
      <c r="L451" s="2"/>
      <c r="M451" s="2"/>
      <c r="N451" s="2"/>
      <c r="O451" s="2"/>
      <c r="P451" s="2"/>
      <c r="Q451" s="2"/>
      <c r="R451" s="2"/>
      <c r="S451" s="2"/>
      <c r="T451" s="2"/>
      <c r="U451" s="2"/>
      <c r="V451" s="2"/>
      <c r="W451" s="2"/>
      <c r="X451" s="2"/>
      <c r="Y451" s="2"/>
      <c r="Z451" s="2"/>
    </row>
    <row x14ac:dyDescent="0.25" r="452" customHeight="1" ht="14.25">
      <c r="A452" s="528"/>
      <c r="B452" s="2"/>
      <c r="C452" s="2"/>
      <c r="D452" s="429"/>
      <c r="E452" s="50"/>
      <c r="F452" s="50"/>
      <c r="G452" s="529"/>
      <c r="H452" s="428"/>
      <c r="I452" s="428"/>
      <c r="J452" s="50"/>
      <c r="K452" s="50"/>
      <c r="L452" s="2"/>
      <c r="M452" s="2"/>
      <c r="N452" s="2"/>
      <c r="O452" s="2"/>
      <c r="P452" s="2"/>
      <c r="Q452" s="2"/>
      <c r="R452" s="2"/>
      <c r="S452" s="2"/>
      <c r="T452" s="2"/>
      <c r="U452" s="2"/>
      <c r="V452" s="2"/>
      <c r="W452" s="2"/>
      <c r="X452" s="2"/>
      <c r="Y452" s="2"/>
      <c r="Z452" s="2"/>
    </row>
    <row x14ac:dyDescent="0.25" r="453" customHeight="1" ht="14.25">
      <c r="A453" s="528"/>
      <c r="B453" s="2"/>
      <c r="C453" s="2"/>
      <c r="D453" s="429"/>
      <c r="E453" s="50"/>
      <c r="F453" s="50"/>
      <c r="G453" s="529"/>
      <c r="H453" s="428"/>
      <c r="I453" s="428"/>
      <c r="J453" s="50"/>
      <c r="K453" s="50"/>
      <c r="L453" s="2"/>
      <c r="M453" s="2"/>
      <c r="N453" s="2"/>
      <c r="O453" s="2"/>
      <c r="P453" s="2"/>
      <c r="Q453" s="2"/>
      <c r="R453" s="2"/>
      <c r="S453" s="2"/>
      <c r="T453" s="2"/>
      <c r="U453" s="2"/>
      <c r="V453" s="2"/>
      <c r="W453" s="2"/>
      <c r="X453" s="2"/>
      <c r="Y453" s="2"/>
      <c r="Z453" s="2"/>
    </row>
    <row x14ac:dyDescent="0.25" r="454" customHeight="1" ht="14.25">
      <c r="A454" s="528"/>
      <c r="B454" s="2"/>
      <c r="C454" s="2"/>
      <c r="D454" s="429"/>
      <c r="E454" s="50"/>
      <c r="F454" s="50"/>
      <c r="G454" s="529"/>
      <c r="H454" s="428"/>
      <c r="I454" s="428"/>
      <c r="J454" s="50"/>
      <c r="K454" s="50"/>
      <c r="L454" s="2"/>
      <c r="M454" s="2"/>
      <c r="N454" s="2"/>
      <c r="O454" s="2"/>
      <c r="P454" s="2"/>
      <c r="Q454" s="2"/>
      <c r="R454" s="2"/>
      <c r="S454" s="2"/>
      <c r="T454" s="2"/>
      <c r="U454" s="2"/>
      <c r="V454" s="2"/>
      <c r="W454" s="2"/>
      <c r="X454" s="2"/>
      <c r="Y454" s="2"/>
      <c r="Z454" s="2"/>
    </row>
    <row x14ac:dyDescent="0.25" r="455" customHeight="1" ht="14.25">
      <c r="A455" s="528"/>
      <c r="B455" s="2"/>
      <c r="C455" s="2"/>
      <c r="D455" s="429"/>
      <c r="E455" s="50"/>
      <c r="F455" s="50"/>
      <c r="G455" s="529"/>
      <c r="H455" s="428"/>
      <c r="I455" s="428"/>
      <c r="J455" s="50"/>
      <c r="K455" s="50"/>
      <c r="L455" s="2"/>
      <c r="M455" s="2"/>
      <c r="N455" s="2"/>
      <c r="O455" s="2"/>
      <c r="P455" s="2"/>
      <c r="Q455" s="2"/>
      <c r="R455" s="2"/>
      <c r="S455" s="2"/>
      <c r="T455" s="2"/>
      <c r="U455" s="2"/>
      <c r="V455" s="2"/>
      <c r="W455" s="2"/>
      <c r="X455" s="2"/>
      <c r="Y455" s="2"/>
      <c r="Z455" s="2"/>
    </row>
    <row x14ac:dyDescent="0.25" r="456" customHeight="1" ht="14.25">
      <c r="A456" s="528"/>
      <c r="B456" s="2"/>
      <c r="C456" s="2"/>
      <c r="D456" s="429"/>
      <c r="E456" s="50"/>
      <c r="F456" s="50"/>
      <c r="G456" s="529"/>
      <c r="H456" s="428"/>
      <c r="I456" s="428"/>
      <c r="J456" s="50"/>
      <c r="K456" s="50"/>
      <c r="L456" s="2"/>
      <c r="M456" s="2"/>
      <c r="N456" s="2"/>
      <c r="O456" s="2"/>
      <c r="P456" s="2"/>
      <c r="Q456" s="2"/>
      <c r="R456" s="2"/>
      <c r="S456" s="2"/>
      <c r="T456" s="2"/>
      <c r="U456" s="2"/>
      <c r="V456" s="2"/>
      <c r="W456" s="2"/>
      <c r="X456" s="2"/>
      <c r="Y456" s="2"/>
      <c r="Z456" s="2"/>
    </row>
    <row x14ac:dyDescent="0.25" r="457" customHeight="1" ht="14.25">
      <c r="A457" s="528"/>
      <c r="B457" s="2"/>
      <c r="C457" s="2"/>
      <c r="D457" s="429"/>
      <c r="E457" s="50"/>
      <c r="F457" s="50"/>
      <c r="G457" s="529"/>
      <c r="H457" s="428"/>
      <c r="I457" s="428"/>
      <c r="J457" s="50"/>
      <c r="K457" s="50"/>
      <c r="L457" s="2"/>
      <c r="M457" s="2"/>
      <c r="N457" s="2"/>
      <c r="O457" s="2"/>
      <c r="P457" s="2"/>
      <c r="Q457" s="2"/>
      <c r="R457" s="2"/>
      <c r="S457" s="2"/>
      <c r="T457" s="2"/>
      <c r="U457" s="2"/>
      <c r="V457" s="2"/>
      <c r="W457" s="2"/>
      <c r="X457" s="2"/>
      <c r="Y457" s="2"/>
      <c r="Z457" s="2"/>
    </row>
    <row x14ac:dyDescent="0.25" r="458" customHeight="1" ht="14.25">
      <c r="A458" s="528"/>
      <c r="B458" s="2"/>
      <c r="C458" s="2"/>
      <c r="D458" s="429"/>
      <c r="E458" s="50"/>
      <c r="F458" s="50"/>
      <c r="G458" s="529"/>
      <c r="H458" s="428"/>
      <c r="I458" s="428"/>
      <c r="J458" s="50"/>
      <c r="K458" s="50"/>
      <c r="L458" s="2"/>
      <c r="M458" s="2"/>
      <c r="N458" s="2"/>
      <c r="O458" s="2"/>
      <c r="P458" s="2"/>
      <c r="Q458" s="2"/>
      <c r="R458" s="2"/>
      <c r="S458" s="2"/>
      <c r="T458" s="2"/>
      <c r="U458" s="2"/>
      <c r="V458" s="2"/>
      <c r="W458" s="2"/>
      <c r="X458" s="2"/>
      <c r="Y458" s="2"/>
      <c r="Z458" s="2"/>
    </row>
    <row x14ac:dyDescent="0.25" r="459" customHeight="1" ht="14.25">
      <c r="A459" s="528"/>
      <c r="B459" s="2"/>
      <c r="C459" s="2"/>
      <c r="D459" s="429"/>
      <c r="E459" s="50"/>
      <c r="F459" s="50"/>
      <c r="G459" s="529"/>
      <c r="H459" s="428"/>
      <c r="I459" s="428"/>
      <c r="J459" s="50"/>
      <c r="K459" s="50"/>
      <c r="L459" s="2"/>
      <c r="M459" s="2"/>
      <c r="N459" s="2"/>
      <c r="O459" s="2"/>
      <c r="P459" s="2"/>
      <c r="Q459" s="2"/>
      <c r="R459" s="2"/>
      <c r="S459" s="2"/>
      <c r="T459" s="2"/>
      <c r="U459" s="2"/>
      <c r="V459" s="2"/>
      <c r="W459" s="2"/>
      <c r="X459" s="2"/>
      <c r="Y459" s="2"/>
      <c r="Z459" s="2"/>
    </row>
    <row x14ac:dyDescent="0.25" r="460" customHeight="1" ht="14.25">
      <c r="A460" s="528"/>
      <c r="B460" s="2"/>
      <c r="C460" s="2"/>
      <c r="D460" s="429"/>
      <c r="E460" s="50"/>
      <c r="F460" s="50"/>
      <c r="G460" s="529"/>
      <c r="H460" s="428"/>
      <c r="I460" s="428"/>
      <c r="J460" s="50"/>
      <c r="K460" s="50"/>
      <c r="L460" s="2"/>
      <c r="M460" s="2"/>
      <c r="N460" s="2"/>
      <c r="O460" s="2"/>
      <c r="P460" s="2"/>
      <c r="Q460" s="2"/>
      <c r="R460" s="2"/>
      <c r="S460" s="2"/>
      <c r="T460" s="2"/>
      <c r="U460" s="2"/>
      <c r="V460" s="2"/>
      <c r="W460" s="2"/>
      <c r="X460" s="2"/>
      <c r="Y460" s="2"/>
      <c r="Z460" s="2"/>
    </row>
    <row x14ac:dyDescent="0.25" r="461" customHeight="1" ht="14.25">
      <c r="A461" s="528"/>
      <c r="B461" s="2"/>
      <c r="C461" s="2"/>
      <c r="D461" s="429"/>
      <c r="E461" s="50"/>
      <c r="F461" s="50"/>
      <c r="G461" s="529"/>
      <c r="H461" s="428"/>
      <c r="I461" s="428"/>
      <c r="J461" s="50"/>
      <c r="K461" s="50"/>
      <c r="L461" s="2"/>
      <c r="M461" s="2"/>
      <c r="N461" s="2"/>
      <c r="O461" s="2"/>
      <c r="P461" s="2"/>
      <c r="Q461" s="2"/>
      <c r="R461" s="2"/>
      <c r="S461" s="2"/>
      <c r="T461" s="2"/>
      <c r="U461" s="2"/>
      <c r="V461" s="2"/>
      <c r="W461" s="2"/>
      <c r="X461" s="2"/>
      <c r="Y461" s="2"/>
      <c r="Z461" s="2"/>
    </row>
    <row x14ac:dyDescent="0.25" r="462" customHeight="1" ht="14.25">
      <c r="A462" s="528"/>
      <c r="B462" s="2"/>
      <c r="C462" s="2"/>
      <c r="D462" s="429"/>
      <c r="E462" s="50"/>
      <c r="F462" s="50"/>
      <c r="G462" s="529"/>
      <c r="H462" s="428"/>
      <c r="I462" s="428"/>
      <c r="J462" s="50"/>
      <c r="K462" s="50"/>
      <c r="L462" s="2"/>
      <c r="M462" s="2"/>
      <c r="N462" s="2"/>
      <c r="O462" s="2"/>
      <c r="P462" s="2"/>
      <c r="Q462" s="2"/>
      <c r="R462" s="2"/>
      <c r="S462" s="2"/>
      <c r="T462" s="2"/>
      <c r="U462" s="2"/>
      <c r="V462" s="2"/>
      <c r="W462" s="2"/>
      <c r="X462" s="2"/>
      <c r="Y462" s="2"/>
      <c r="Z462" s="2"/>
    </row>
    <row x14ac:dyDescent="0.25" r="463" customHeight="1" ht="14.25">
      <c r="A463" s="528"/>
      <c r="B463" s="2"/>
      <c r="C463" s="2"/>
      <c r="D463" s="429"/>
      <c r="E463" s="50"/>
      <c r="F463" s="50"/>
      <c r="G463" s="529"/>
      <c r="H463" s="428"/>
      <c r="I463" s="428"/>
      <c r="J463" s="50"/>
      <c r="K463" s="50"/>
      <c r="L463" s="2"/>
      <c r="M463" s="2"/>
      <c r="N463" s="2"/>
      <c r="O463" s="2"/>
      <c r="P463" s="2"/>
      <c r="Q463" s="2"/>
      <c r="R463" s="2"/>
      <c r="S463" s="2"/>
      <c r="T463" s="2"/>
      <c r="U463" s="2"/>
      <c r="V463" s="2"/>
      <c r="W463" s="2"/>
      <c r="X463" s="2"/>
      <c r="Y463" s="2"/>
      <c r="Z463" s="2"/>
    </row>
    <row x14ac:dyDescent="0.25" r="464" customHeight="1" ht="14.25">
      <c r="A464" s="528"/>
      <c r="B464" s="2"/>
      <c r="C464" s="2"/>
      <c r="D464" s="429"/>
      <c r="E464" s="50"/>
      <c r="F464" s="50"/>
      <c r="G464" s="529"/>
      <c r="H464" s="428"/>
      <c r="I464" s="428"/>
      <c r="J464" s="50"/>
      <c r="K464" s="50"/>
      <c r="L464" s="2"/>
      <c r="M464" s="2"/>
      <c r="N464" s="2"/>
      <c r="O464" s="2"/>
      <c r="P464" s="2"/>
      <c r="Q464" s="2"/>
      <c r="R464" s="2"/>
      <c r="S464" s="2"/>
      <c r="T464" s="2"/>
      <c r="U464" s="2"/>
      <c r="V464" s="2"/>
      <c r="W464" s="2"/>
      <c r="X464" s="2"/>
      <c r="Y464" s="2"/>
      <c r="Z464" s="2"/>
    </row>
    <row x14ac:dyDescent="0.25" r="465" customHeight="1" ht="14.25">
      <c r="A465" s="528"/>
      <c r="B465" s="2"/>
      <c r="C465" s="2"/>
      <c r="D465" s="429"/>
      <c r="E465" s="50"/>
      <c r="F465" s="50"/>
      <c r="G465" s="529"/>
      <c r="H465" s="428"/>
      <c r="I465" s="428"/>
      <c r="J465" s="50"/>
      <c r="K465" s="50"/>
      <c r="L465" s="2"/>
      <c r="M465" s="2"/>
      <c r="N465" s="2"/>
      <c r="O465" s="2"/>
      <c r="P465" s="2"/>
      <c r="Q465" s="2"/>
      <c r="R465" s="2"/>
      <c r="S465" s="2"/>
      <c r="T465" s="2"/>
      <c r="U465" s="2"/>
      <c r="V465" s="2"/>
      <c r="W465" s="2"/>
      <c r="X465" s="2"/>
      <c r="Y465" s="2"/>
      <c r="Z465" s="2"/>
    </row>
    <row x14ac:dyDescent="0.25" r="466" customHeight="1" ht="14.25">
      <c r="A466" s="528"/>
      <c r="B466" s="2"/>
      <c r="C466" s="2"/>
      <c r="D466" s="429"/>
      <c r="E466" s="50"/>
      <c r="F466" s="50"/>
      <c r="G466" s="529"/>
      <c r="H466" s="428"/>
      <c r="I466" s="428"/>
      <c r="J466" s="50"/>
      <c r="K466" s="50"/>
      <c r="L466" s="2"/>
      <c r="M466" s="2"/>
      <c r="N466" s="2"/>
      <c r="O466" s="2"/>
      <c r="P466" s="2"/>
      <c r="Q466" s="2"/>
      <c r="R466" s="2"/>
      <c r="S466" s="2"/>
      <c r="T466" s="2"/>
      <c r="U466" s="2"/>
      <c r="V466" s="2"/>
      <c r="W466" s="2"/>
      <c r="X466" s="2"/>
      <c r="Y466" s="2"/>
      <c r="Z466" s="2"/>
    </row>
    <row x14ac:dyDescent="0.25" r="467" customHeight="1" ht="14.25">
      <c r="A467" s="528"/>
      <c r="B467" s="2"/>
      <c r="C467" s="2"/>
      <c r="D467" s="429"/>
      <c r="E467" s="50"/>
      <c r="F467" s="50"/>
      <c r="G467" s="529"/>
      <c r="H467" s="428"/>
      <c r="I467" s="428"/>
      <c r="J467" s="50"/>
      <c r="K467" s="50"/>
      <c r="L467" s="2"/>
      <c r="M467" s="2"/>
      <c r="N467" s="2"/>
      <c r="O467" s="2"/>
      <c r="P467" s="2"/>
      <c r="Q467" s="2"/>
      <c r="R467" s="2"/>
      <c r="S467" s="2"/>
      <c r="T467" s="2"/>
      <c r="U467" s="2"/>
      <c r="V467" s="2"/>
      <c r="W467" s="2"/>
      <c r="X467" s="2"/>
      <c r="Y467" s="2"/>
      <c r="Z467" s="2"/>
    </row>
    <row x14ac:dyDescent="0.25" r="468" customHeight="1" ht="14.25">
      <c r="A468" s="528"/>
      <c r="B468" s="2"/>
      <c r="C468" s="2"/>
      <c r="D468" s="429"/>
      <c r="E468" s="50"/>
      <c r="F468" s="50"/>
      <c r="G468" s="529"/>
      <c r="H468" s="428"/>
      <c r="I468" s="428"/>
      <c r="J468" s="50"/>
      <c r="K468" s="50"/>
      <c r="L468" s="2"/>
      <c r="M468" s="2"/>
      <c r="N468" s="2"/>
      <c r="O468" s="2"/>
      <c r="P468" s="2"/>
      <c r="Q468" s="2"/>
      <c r="R468" s="2"/>
      <c r="S468" s="2"/>
      <c r="T468" s="2"/>
      <c r="U468" s="2"/>
      <c r="V468" s="2"/>
      <c r="W468" s="2"/>
      <c r="X468" s="2"/>
      <c r="Y468" s="2"/>
      <c r="Z468" s="2"/>
    </row>
    <row x14ac:dyDescent="0.25" r="469" customHeight="1" ht="14.25">
      <c r="A469" s="528"/>
      <c r="B469" s="2"/>
      <c r="C469" s="2"/>
      <c r="D469" s="429"/>
      <c r="E469" s="50"/>
      <c r="F469" s="50"/>
      <c r="G469" s="529"/>
      <c r="H469" s="428"/>
      <c r="I469" s="428"/>
      <c r="J469" s="50"/>
      <c r="K469" s="50"/>
      <c r="L469" s="2"/>
      <c r="M469" s="2"/>
      <c r="N469" s="2"/>
      <c r="O469" s="2"/>
      <c r="P469" s="2"/>
      <c r="Q469" s="2"/>
      <c r="R469" s="2"/>
      <c r="S469" s="2"/>
      <c r="T469" s="2"/>
      <c r="U469" s="2"/>
      <c r="V469" s="2"/>
      <c r="W469" s="2"/>
      <c r="X469" s="2"/>
      <c r="Y469" s="2"/>
      <c r="Z469" s="2"/>
    </row>
    <row x14ac:dyDescent="0.25" r="470" customHeight="1" ht="14.25">
      <c r="A470" s="528"/>
      <c r="B470" s="2"/>
      <c r="C470" s="2"/>
      <c r="D470" s="429"/>
      <c r="E470" s="50"/>
      <c r="F470" s="50"/>
      <c r="G470" s="529"/>
      <c r="H470" s="428"/>
      <c r="I470" s="428"/>
      <c r="J470" s="50"/>
      <c r="K470" s="50"/>
      <c r="L470" s="2"/>
      <c r="M470" s="2"/>
      <c r="N470" s="2"/>
      <c r="O470" s="2"/>
      <c r="P470" s="2"/>
      <c r="Q470" s="2"/>
      <c r="R470" s="2"/>
      <c r="S470" s="2"/>
      <c r="T470" s="2"/>
      <c r="U470" s="2"/>
      <c r="V470" s="2"/>
      <c r="W470" s="2"/>
      <c r="X470" s="2"/>
      <c r="Y470" s="2"/>
      <c r="Z470" s="2"/>
    </row>
    <row x14ac:dyDescent="0.25" r="471" customHeight="1" ht="14.25">
      <c r="A471" s="528"/>
      <c r="B471" s="2"/>
      <c r="C471" s="2"/>
      <c r="D471" s="429"/>
      <c r="E471" s="50"/>
      <c r="F471" s="50"/>
      <c r="G471" s="529"/>
      <c r="H471" s="428"/>
      <c r="I471" s="428"/>
      <c r="J471" s="50"/>
      <c r="K471" s="50"/>
      <c r="L471" s="2"/>
      <c r="M471" s="2"/>
      <c r="N471" s="2"/>
      <c r="O471" s="2"/>
      <c r="P471" s="2"/>
      <c r="Q471" s="2"/>
      <c r="R471" s="2"/>
      <c r="S471" s="2"/>
      <c r="T471" s="2"/>
      <c r="U471" s="2"/>
      <c r="V471" s="2"/>
      <c r="W471" s="2"/>
      <c r="X471" s="2"/>
      <c r="Y471" s="2"/>
      <c r="Z471" s="2"/>
    </row>
    <row x14ac:dyDescent="0.25" r="472" customHeight="1" ht="14.25">
      <c r="A472" s="528"/>
      <c r="B472" s="2"/>
      <c r="C472" s="2"/>
      <c r="D472" s="429"/>
      <c r="E472" s="50"/>
      <c r="F472" s="50"/>
      <c r="G472" s="529"/>
      <c r="H472" s="428"/>
      <c r="I472" s="428"/>
      <c r="J472" s="50"/>
      <c r="K472" s="50"/>
      <c r="L472" s="2"/>
      <c r="M472" s="2"/>
      <c r="N472" s="2"/>
      <c r="O472" s="2"/>
      <c r="P472" s="2"/>
      <c r="Q472" s="2"/>
      <c r="R472" s="2"/>
      <c r="S472" s="2"/>
      <c r="T472" s="2"/>
      <c r="U472" s="2"/>
      <c r="V472" s="2"/>
      <c r="W472" s="2"/>
      <c r="X472" s="2"/>
      <c r="Y472" s="2"/>
      <c r="Z472" s="2"/>
    </row>
    <row x14ac:dyDescent="0.25" r="473" customHeight="1" ht="14.25">
      <c r="A473" s="528"/>
      <c r="B473" s="2"/>
      <c r="C473" s="2"/>
      <c r="D473" s="429"/>
      <c r="E473" s="50"/>
      <c r="F473" s="50"/>
      <c r="G473" s="529"/>
      <c r="H473" s="428"/>
      <c r="I473" s="428"/>
      <c r="J473" s="50"/>
      <c r="K473" s="50"/>
      <c r="L473" s="2"/>
      <c r="M473" s="2"/>
      <c r="N473" s="2"/>
      <c r="O473" s="2"/>
      <c r="P473" s="2"/>
      <c r="Q473" s="2"/>
      <c r="R473" s="2"/>
      <c r="S473" s="2"/>
      <c r="T473" s="2"/>
      <c r="U473" s="2"/>
      <c r="V473" s="2"/>
      <c r="W473" s="2"/>
      <c r="X473" s="2"/>
      <c r="Y473" s="2"/>
      <c r="Z473" s="2"/>
    </row>
    <row x14ac:dyDescent="0.25" r="474" customHeight="1" ht="14.25">
      <c r="A474" s="528"/>
      <c r="B474" s="2"/>
      <c r="C474" s="2"/>
      <c r="D474" s="429"/>
      <c r="E474" s="50"/>
      <c r="F474" s="50"/>
      <c r="G474" s="529"/>
      <c r="H474" s="428"/>
      <c r="I474" s="428"/>
      <c r="J474" s="50"/>
      <c r="K474" s="50"/>
      <c r="L474" s="2"/>
      <c r="M474" s="2"/>
      <c r="N474" s="2"/>
      <c r="O474" s="2"/>
      <c r="P474" s="2"/>
      <c r="Q474" s="2"/>
      <c r="R474" s="2"/>
      <c r="S474" s="2"/>
      <c r="T474" s="2"/>
      <c r="U474" s="2"/>
      <c r="V474" s="2"/>
      <c r="W474" s="2"/>
      <c r="X474" s="2"/>
      <c r="Y474" s="2"/>
      <c r="Z474" s="2"/>
    </row>
    <row x14ac:dyDescent="0.25" r="475" customHeight="1" ht="14.25">
      <c r="A475" s="528"/>
      <c r="B475" s="2"/>
      <c r="C475" s="2"/>
      <c r="D475" s="429"/>
      <c r="E475" s="50"/>
      <c r="F475" s="50"/>
      <c r="G475" s="529"/>
      <c r="H475" s="428"/>
      <c r="I475" s="428"/>
      <c r="J475" s="50"/>
      <c r="K475" s="50"/>
      <c r="L475" s="2"/>
      <c r="M475" s="2"/>
      <c r="N475" s="2"/>
      <c r="O475" s="2"/>
      <c r="P475" s="2"/>
      <c r="Q475" s="2"/>
      <c r="R475" s="2"/>
      <c r="S475" s="2"/>
      <c r="T475" s="2"/>
      <c r="U475" s="2"/>
      <c r="V475" s="2"/>
      <c r="W475" s="2"/>
      <c r="X475" s="2"/>
      <c r="Y475" s="2"/>
      <c r="Z475" s="2"/>
    </row>
    <row x14ac:dyDescent="0.25" r="476" customHeight="1" ht="14.25">
      <c r="A476" s="528"/>
      <c r="B476" s="2"/>
      <c r="C476" s="2"/>
      <c r="D476" s="429"/>
      <c r="E476" s="50"/>
      <c r="F476" s="50"/>
      <c r="G476" s="529"/>
      <c r="H476" s="428"/>
      <c r="I476" s="428"/>
      <c r="J476" s="50"/>
      <c r="K476" s="50"/>
      <c r="L476" s="2"/>
      <c r="M476" s="2"/>
      <c r="N476" s="2"/>
      <c r="O476" s="2"/>
      <c r="P476" s="2"/>
      <c r="Q476" s="2"/>
      <c r="R476" s="2"/>
      <c r="S476" s="2"/>
      <c r="T476" s="2"/>
      <c r="U476" s="2"/>
      <c r="V476" s="2"/>
      <c r="W476" s="2"/>
      <c r="X476" s="2"/>
      <c r="Y476" s="2"/>
      <c r="Z476" s="2"/>
    </row>
    <row x14ac:dyDescent="0.25" r="477" customHeight="1" ht="14.25">
      <c r="A477" s="528"/>
      <c r="B477" s="2"/>
      <c r="C477" s="2"/>
      <c r="D477" s="429"/>
      <c r="E477" s="50"/>
      <c r="F477" s="50"/>
      <c r="G477" s="529"/>
      <c r="H477" s="428"/>
      <c r="I477" s="428"/>
      <c r="J477" s="50"/>
      <c r="K477" s="50"/>
      <c r="L477" s="2"/>
      <c r="M477" s="2"/>
      <c r="N477" s="2"/>
      <c r="O477" s="2"/>
      <c r="P477" s="2"/>
      <c r="Q477" s="2"/>
      <c r="R477" s="2"/>
      <c r="S477" s="2"/>
      <c r="T477" s="2"/>
      <c r="U477" s="2"/>
      <c r="V477" s="2"/>
      <c r="W477" s="2"/>
      <c r="X477" s="2"/>
      <c r="Y477" s="2"/>
      <c r="Z477" s="2"/>
    </row>
    <row x14ac:dyDescent="0.25" r="478" customHeight="1" ht="14.25">
      <c r="A478" s="528"/>
      <c r="B478" s="2"/>
      <c r="C478" s="2"/>
      <c r="D478" s="429"/>
      <c r="E478" s="50"/>
      <c r="F478" s="50"/>
      <c r="G478" s="529"/>
      <c r="H478" s="428"/>
      <c r="I478" s="428"/>
      <c r="J478" s="50"/>
      <c r="K478" s="50"/>
      <c r="L478" s="2"/>
      <c r="M478" s="2"/>
      <c r="N478" s="2"/>
      <c r="O478" s="2"/>
      <c r="P478" s="2"/>
      <c r="Q478" s="2"/>
      <c r="R478" s="2"/>
      <c r="S478" s="2"/>
      <c r="T478" s="2"/>
      <c r="U478" s="2"/>
      <c r="V478" s="2"/>
      <c r="W478" s="2"/>
      <c r="X478" s="2"/>
      <c r="Y478" s="2"/>
      <c r="Z478" s="2"/>
    </row>
    <row x14ac:dyDescent="0.25" r="479" customHeight="1" ht="14.25">
      <c r="A479" s="528"/>
      <c r="B479" s="2"/>
      <c r="C479" s="2"/>
      <c r="D479" s="429"/>
      <c r="E479" s="50"/>
      <c r="F479" s="50"/>
      <c r="G479" s="529"/>
      <c r="H479" s="428"/>
      <c r="I479" s="428"/>
      <c r="J479" s="50"/>
      <c r="K479" s="50"/>
      <c r="L479" s="2"/>
      <c r="M479" s="2"/>
      <c r="N479" s="2"/>
      <c r="O479" s="2"/>
      <c r="P479" s="2"/>
      <c r="Q479" s="2"/>
      <c r="R479" s="2"/>
      <c r="S479" s="2"/>
      <c r="T479" s="2"/>
      <c r="U479" s="2"/>
      <c r="V479" s="2"/>
      <c r="W479" s="2"/>
      <c r="X479" s="2"/>
      <c r="Y479" s="2"/>
      <c r="Z479" s="2"/>
    </row>
    <row x14ac:dyDescent="0.25" r="480" customHeight="1" ht="14.25">
      <c r="A480" s="528"/>
      <c r="B480" s="2"/>
      <c r="C480" s="2"/>
      <c r="D480" s="429"/>
      <c r="E480" s="50"/>
      <c r="F480" s="50"/>
      <c r="G480" s="529"/>
      <c r="H480" s="428"/>
      <c r="I480" s="428"/>
      <c r="J480" s="50"/>
      <c r="K480" s="50"/>
      <c r="L480" s="2"/>
      <c r="M480" s="2"/>
      <c r="N480" s="2"/>
      <c r="O480" s="2"/>
      <c r="P480" s="2"/>
      <c r="Q480" s="2"/>
      <c r="R480" s="2"/>
      <c r="S480" s="2"/>
      <c r="T480" s="2"/>
      <c r="U480" s="2"/>
      <c r="V480" s="2"/>
      <c r="W480" s="2"/>
      <c r="X480" s="2"/>
      <c r="Y480" s="2"/>
      <c r="Z480" s="2"/>
    </row>
    <row x14ac:dyDescent="0.25" r="481" customHeight="1" ht="14.25">
      <c r="A481" s="528"/>
      <c r="B481" s="2"/>
      <c r="C481" s="2"/>
      <c r="D481" s="429"/>
      <c r="E481" s="50"/>
      <c r="F481" s="50"/>
      <c r="G481" s="529"/>
      <c r="H481" s="428"/>
      <c r="I481" s="428"/>
      <c r="J481" s="50"/>
      <c r="K481" s="50"/>
      <c r="L481" s="2"/>
      <c r="M481" s="2"/>
      <c r="N481" s="2"/>
      <c r="O481" s="2"/>
      <c r="P481" s="2"/>
      <c r="Q481" s="2"/>
      <c r="R481" s="2"/>
      <c r="S481" s="2"/>
      <c r="T481" s="2"/>
      <c r="U481" s="2"/>
      <c r="V481" s="2"/>
      <c r="W481" s="2"/>
      <c r="X481" s="2"/>
      <c r="Y481" s="2"/>
      <c r="Z481" s="2"/>
    </row>
    <row x14ac:dyDescent="0.25" r="482" customHeight="1" ht="14.25">
      <c r="A482" s="528"/>
      <c r="B482" s="2"/>
      <c r="C482" s="2"/>
      <c r="D482" s="429"/>
      <c r="E482" s="50"/>
      <c r="F482" s="50"/>
      <c r="G482" s="529"/>
      <c r="H482" s="428"/>
      <c r="I482" s="428"/>
      <c r="J482" s="50"/>
      <c r="K482" s="50"/>
      <c r="L482" s="2"/>
      <c r="M482" s="2"/>
      <c r="N482" s="2"/>
      <c r="O482" s="2"/>
      <c r="P482" s="2"/>
      <c r="Q482" s="2"/>
      <c r="R482" s="2"/>
      <c r="S482" s="2"/>
      <c r="T482" s="2"/>
      <c r="U482" s="2"/>
      <c r="V482" s="2"/>
      <c r="W482" s="2"/>
      <c r="X482" s="2"/>
      <c r="Y482" s="2"/>
      <c r="Z482" s="2"/>
    </row>
    <row x14ac:dyDescent="0.25" r="483" customHeight="1" ht="14.25">
      <c r="A483" s="528"/>
      <c r="B483" s="2"/>
      <c r="C483" s="2"/>
      <c r="D483" s="429"/>
      <c r="E483" s="50"/>
      <c r="F483" s="50"/>
      <c r="G483" s="529"/>
      <c r="H483" s="428"/>
      <c r="I483" s="428"/>
      <c r="J483" s="50"/>
      <c r="K483" s="50"/>
      <c r="L483" s="2"/>
      <c r="M483" s="2"/>
      <c r="N483" s="2"/>
      <c r="O483" s="2"/>
      <c r="P483" s="2"/>
      <c r="Q483" s="2"/>
      <c r="R483" s="2"/>
      <c r="S483" s="2"/>
      <c r="T483" s="2"/>
      <c r="U483" s="2"/>
      <c r="V483" s="2"/>
      <c r="W483" s="2"/>
      <c r="X483" s="2"/>
      <c r="Y483" s="2"/>
      <c r="Z483" s="2"/>
    </row>
    <row x14ac:dyDescent="0.25" r="484" customHeight="1" ht="14.25">
      <c r="A484" s="528"/>
      <c r="B484" s="2"/>
      <c r="C484" s="2"/>
      <c r="D484" s="429"/>
      <c r="E484" s="50"/>
      <c r="F484" s="50"/>
      <c r="G484" s="529"/>
      <c r="H484" s="428"/>
      <c r="I484" s="428"/>
      <c r="J484" s="50"/>
      <c r="K484" s="50"/>
      <c r="L484" s="2"/>
      <c r="M484" s="2"/>
      <c r="N484" s="2"/>
      <c r="O484" s="2"/>
      <c r="P484" s="2"/>
      <c r="Q484" s="2"/>
      <c r="R484" s="2"/>
      <c r="S484" s="2"/>
      <c r="T484" s="2"/>
      <c r="U484" s="2"/>
      <c r="V484" s="2"/>
      <c r="W484" s="2"/>
      <c r="X484" s="2"/>
      <c r="Y484" s="2"/>
      <c r="Z484" s="2"/>
    </row>
    <row x14ac:dyDescent="0.25" r="485" customHeight="1" ht="14.25">
      <c r="A485" s="528"/>
      <c r="B485" s="2"/>
      <c r="C485" s="2"/>
      <c r="D485" s="429"/>
      <c r="E485" s="50"/>
      <c r="F485" s="50"/>
      <c r="G485" s="529"/>
      <c r="H485" s="428"/>
      <c r="I485" s="428"/>
      <c r="J485" s="50"/>
      <c r="K485" s="50"/>
      <c r="L485" s="2"/>
      <c r="M485" s="2"/>
      <c r="N485" s="2"/>
      <c r="O485" s="2"/>
      <c r="P485" s="2"/>
      <c r="Q485" s="2"/>
      <c r="R485" s="2"/>
      <c r="S485" s="2"/>
      <c r="T485" s="2"/>
      <c r="U485" s="2"/>
      <c r="V485" s="2"/>
      <c r="W485" s="2"/>
      <c r="X485" s="2"/>
      <c r="Y485" s="2"/>
      <c r="Z485" s="2"/>
    </row>
    <row x14ac:dyDescent="0.25" r="486" customHeight="1" ht="14.25">
      <c r="A486" s="528"/>
      <c r="B486" s="2"/>
      <c r="C486" s="2"/>
      <c r="D486" s="429"/>
      <c r="E486" s="50"/>
      <c r="F486" s="50"/>
      <c r="G486" s="529"/>
      <c r="H486" s="428"/>
      <c r="I486" s="428"/>
      <c r="J486" s="50"/>
      <c r="K486" s="50"/>
      <c r="L486" s="2"/>
      <c r="M486" s="2"/>
      <c r="N486" s="2"/>
      <c r="O486" s="2"/>
      <c r="P486" s="2"/>
      <c r="Q486" s="2"/>
      <c r="R486" s="2"/>
      <c r="S486" s="2"/>
      <c r="T486" s="2"/>
      <c r="U486" s="2"/>
      <c r="V486" s="2"/>
      <c r="W486" s="2"/>
      <c r="X486" s="2"/>
      <c r="Y486" s="2"/>
      <c r="Z486" s="2"/>
    </row>
    <row x14ac:dyDescent="0.25" r="487" customHeight="1" ht="14.25">
      <c r="A487" s="528"/>
      <c r="B487" s="2"/>
      <c r="C487" s="2"/>
      <c r="D487" s="429"/>
      <c r="E487" s="50"/>
      <c r="F487" s="50"/>
      <c r="G487" s="529"/>
      <c r="H487" s="428"/>
      <c r="I487" s="428"/>
      <c r="J487" s="50"/>
      <c r="K487" s="50"/>
      <c r="L487" s="2"/>
      <c r="M487" s="2"/>
      <c r="N487" s="2"/>
      <c r="O487" s="2"/>
      <c r="P487" s="2"/>
      <c r="Q487" s="2"/>
      <c r="R487" s="2"/>
      <c r="S487" s="2"/>
      <c r="T487" s="2"/>
      <c r="U487" s="2"/>
      <c r="V487" s="2"/>
      <c r="W487" s="2"/>
      <c r="X487" s="2"/>
      <c r="Y487" s="2"/>
      <c r="Z487" s="2"/>
    </row>
    <row x14ac:dyDescent="0.25" r="488" customHeight="1" ht="14.25">
      <c r="A488" s="528"/>
      <c r="B488" s="2"/>
      <c r="C488" s="2"/>
      <c r="D488" s="429"/>
      <c r="E488" s="50"/>
      <c r="F488" s="50"/>
      <c r="G488" s="529"/>
      <c r="H488" s="428"/>
      <c r="I488" s="428"/>
      <c r="J488" s="50"/>
      <c r="K488" s="50"/>
      <c r="L488" s="2"/>
      <c r="M488" s="2"/>
      <c r="N488" s="2"/>
      <c r="O488" s="2"/>
      <c r="P488" s="2"/>
      <c r="Q488" s="2"/>
      <c r="R488" s="2"/>
      <c r="S488" s="2"/>
      <c r="T488" s="2"/>
      <c r="U488" s="2"/>
      <c r="V488" s="2"/>
      <c r="W488" s="2"/>
      <c r="X488" s="2"/>
      <c r="Y488" s="2"/>
      <c r="Z488" s="2"/>
    </row>
    <row x14ac:dyDescent="0.25" r="489" customHeight="1" ht="14.25">
      <c r="A489" s="528"/>
      <c r="B489" s="2"/>
      <c r="C489" s="2"/>
      <c r="D489" s="429"/>
      <c r="E489" s="50"/>
      <c r="F489" s="50"/>
      <c r="G489" s="529"/>
      <c r="H489" s="428"/>
      <c r="I489" s="428"/>
      <c r="J489" s="50"/>
      <c r="K489" s="50"/>
      <c r="L489" s="2"/>
      <c r="M489" s="2"/>
      <c r="N489" s="2"/>
      <c r="O489" s="2"/>
      <c r="P489" s="2"/>
      <c r="Q489" s="2"/>
      <c r="R489" s="2"/>
      <c r="S489" s="2"/>
      <c r="T489" s="2"/>
      <c r="U489" s="2"/>
      <c r="V489" s="2"/>
      <c r="W489" s="2"/>
      <c r="X489" s="2"/>
      <c r="Y489" s="2"/>
      <c r="Z489" s="2"/>
    </row>
    <row x14ac:dyDescent="0.25" r="490" customHeight="1" ht="14.25">
      <c r="A490" s="528"/>
      <c r="B490" s="2"/>
      <c r="C490" s="2"/>
      <c r="D490" s="429"/>
      <c r="E490" s="50"/>
      <c r="F490" s="50"/>
      <c r="G490" s="529"/>
      <c r="H490" s="428"/>
      <c r="I490" s="428"/>
      <c r="J490" s="50"/>
      <c r="K490" s="50"/>
      <c r="L490" s="2"/>
      <c r="M490" s="2"/>
      <c r="N490" s="2"/>
      <c r="O490" s="2"/>
      <c r="P490" s="2"/>
      <c r="Q490" s="2"/>
      <c r="R490" s="2"/>
      <c r="S490" s="2"/>
      <c r="T490" s="2"/>
      <c r="U490" s="2"/>
      <c r="V490" s="2"/>
      <c r="W490" s="2"/>
      <c r="X490" s="2"/>
      <c r="Y490" s="2"/>
      <c r="Z490" s="2"/>
    </row>
    <row x14ac:dyDescent="0.25" r="491" customHeight="1" ht="14.25">
      <c r="A491" s="528"/>
      <c r="B491" s="2"/>
      <c r="C491" s="2"/>
      <c r="D491" s="429"/>
      <c r="E491" s="50"/>
      <c r="F491" s="50"/>
      <c r="G491" s="529"/>
      <c r="H491" s="428"/>
      <c r="I491" s="428"/>
      <c r="J491" s="50"/>
      <c r="K491" s="50"/>
      <c r="L491" s="2"/>
      <c r="M491" s="2"/>
      <c r="N491" s="2"/>
      <c r="O491" s="2"/>
      <c r="P491" s="2"/>
      <c r="Q491" s="2"/>
      <c r="R491" s="2"/>
      <c r="S491" s="2"/>
      <c r="T491" s="2"/>
      <c r="U491" s="2"/>
      <c r="V491" s="2"/>
      <c r="W491" s="2"/>
      <c r="X491" s="2"/>
      <c r="Y491" s="2"/>
      <c r="Z491" s="2"/>
    </row>
    <row x14ac:dyDescent="0.25" r="492" customHeight="1" ht="14.25">
      <c r="A492" s="528"/>
      <c r="B492" s="2"/>
      <c r="C492" s="2"/>
      <c r="D492" s="429"/>
      <c r="E492" s="50"/>
      <c r="F492" s="50"/>
      <c r="G492" s="529"/>
      <c r="H492" s="428"/>
      <c r="I492" s="428"/>
      <c r="J492" s="50"/>
      <c r="K492" s="50"/>
      <c r="L492" s="2"/>
      <c r="M492" s="2"/>
      <c r="N492" s="2"/>
      <c r="O492" s="2"/>
      <c r="P492" s="2"/>
      <c r="Q492" s="2"/>
      <c r="R492" s="2"/>
      <c r="S492" s="2"/>
      <c r="T492" s="2"/>
      <c r="U492" s="2"/>
      <c r="V492" s="2"/>
      <c r="W492" s="2"/>
      <c r="X492" s="2"/>
      <c r="Y492" s="2"/>
      <c r="Z492" s="2"/>
    </row>
    <row x14ac:dyDescent="0.25" r="493" customHeight="1" ht="14.25">
      <c r="A493" s="528"/>
      <c r="B493" s="2"/>
      <c r="C493" s="2"/>
      <c r="D493" s="429"/>
      <c r="E493" s="50"/>
      <c r="F493" s="50"/>
      <c r="G493" s="529"/>
      <c r="H493" s="428"/>
      <c r="I493" s="428"/>
      <c r="J493" s="50"/>
      <c r="K493" s="50"/>
      <c r="L493" s="2"/>
      <c r="M493" s="2"/>
      <c r="N493" s="2"/>
      <c r="O493" s="2"/>
      <c r="P493" s="2"/>
      <c r="Q493" s="2"/>
      <c r="R493" s="2"/>
      <c r="S493" s="2"/>
      <c r="T493" s="2"/>
      <c r="U493" s="2"/>
      <c r="V493" s="2"/>
      <c r="W493" s="2"/>
      <c r="X493" s="2"/>
      <c r="Y493" s="2"/>
      <c r="Z493" s="2"/>
    </row>
    <row x14ac:dyDescent="0.25" r="494" customHeight="1" ht="14.25">
      <c r="A494" s="528"/>
      <c r="B494" s="2"/>
      <c r="C494" s="2"/>
      <c r="D494" s="429"/>
      <c r="E494" s="50"/>
      <c r="F494" s="50"/>
      <c r="G494" s="529"/>
      <c r="H494" s="428"/>
      <c r="I494" s="428"/>
      <c r="J494" s="50"/>
      <c r="K494" s="50"/>
      <c r="L494" s="2"/>
      <c r="M494" s="2"/>
      <c r="N494" s="2"/>
      <c r="O494" s="2"/>
      <c r="P494" s="2"/>
      <c r="Q494" s="2"/>
      <c r="R494" s="2"/>
      <c r="S494" s="2"/>
      <c r="T494" s="2"/>
      <c r="U494" s="2"/>
      <c r="V494" s="2"/>
      <c r="W494" s="2"/>
      <c r="X494" s="2"/>
      <c r="Y494" s="2"/>
      <c r="Z494" s="2"/>
    </row>
    <row x14ac:dyDescent="0.25" r="495" customHeight="1" ht="14.25">
      <c r="A495" s="528"/>
      <c r="B495" s="2"/>
      <c r="C495" s="2"/>
      <c r="D495" s="429"/>
      <c r="E495" s="50"/>
      <c r="F495" s="50"/>
      <c r="G495" s="529"/>
      <c r="H495" s="428"/>
      <c r="I495" s="428"/>
      <c r="J495" s="50"/>
      <c r="K495" s="50"/>
      <c r="L495" s="2"/>
      <c r="M495" s="2"/>
      <c r="N495" s="2"/>
      <c r="O495" s="2"/>
      <c r="P495" s="2"/>
      <c r="Q495" s="2"/>
      <c r="R495" s="2"/>
      <c r="S495" s="2"/>
      <c r="T495" s="2"/>
      <c r="U495" s="2"/>
      <c r="V495" s="2"/>
      <c r="W495" s="2"/>
      <c r="X495" s="2"/>
      <c r="Y495" s="2"/>
      <c r="Z495" s="2"/>
    </row>
    <row x14ac:dyDescent="0.25" r="496" customHeight="1" ht="14.25">
      <c r="A496" s="528"/>
      <c r="B496" s="2"/>
      <c r="C496" s="2"/>
      <c r="D496" s="429"/>
      <c r="E496" s="50"/>
      <c r="F496" s="50"/>
      <c r="G496" s="529"/>
      <c r="H496" s="428"/>
      <c r="I496" s="428"/>
      <c r="J496" s="50"/>
      <c r="K496" s="50"/>
      <c r="L496" s="2"/>
      <c r="M496" s="2"/>
      <c r="N496" s="2"/>
      <c r="O496" s="2"/>
      <c r="P496" s="2"/>
      <c r="Q496" s="2"/>
      <c r="R496" s="2"/>
      <c r="S496" s="2"/>
      <c r="T496" s="2"/>
      <c r="U496" s="2"/>
      <c r="V496" s="2"/>
      <c r="W496" s="2"/>
      <c r="X496" s="2"/>
      <c r="Y496" s="2"/>
      <c r="Z496" s="2"/>
    </row>
    <row x14ac:dyDescent="0.25" r="497" customHeight="1" ht="14.25">
      <c r="A497" s="528"/>
      <c r="B497" s="2"/>
      <c r="C497" s="2"/>
      <c r="D497" s="429"/>
      <c r="E497" s="50"/>
      <c r="F497" s="50"/>
      <c r="G497" s="529"/>
      <c r="H497" s="428"/>
      <c r="I497" s="428"/>
      <c r="J497" s="50"/>
      <c r="K497" s="50"/>
      <c r="L497" s="2"/>
      <c r="M497" s="2"/>
      <c r="N497" s="2"/>
      <c r="O497" s="2"/>
      <c r="P497" s="2"/>
      <c r="Q497" s="2"/>
      <c r="R497" s="2"/>
      <c r="S497" s="2"/>
      <c r="T497" s="2"/>
      <c r="U497" s="2"/>
      <c r="V497" s="2"/>
      <c r="W497" s="2"/>
      <c r="X497" s="2"/>
      <c r="Y497" s="2"/>
      <c r="Z497" s="2"/>
    </row>
    <row x14ac:dyDescent="0.25" r="498" customHeight="1" ht="14.25">
      <c r="A498" s="528"/>
      <c r="B498" s="2"/>
      <c r="C498" s="2"/>
      <c r="D498" s="429"/>
      <c r="E498" s="50"/>
      <c r="F498" s="50"/>
      <c r="G498" s="529"/>
      <c r="H498" s="428"/>
      <c r="I498" s="428"/>
      <c r="J498" s="50"/>
      <c r="K498" s="50"/>
      <c r="L498" s="2"/>
      <c r="M498" s="2"/>
      <c r="N498" s="2"/>
      <c r="O498" s="2"/>
      <c r="P498" s="2"/>
      <c r="Q498" s="2"/>
      <c r="R498" s="2"/>
      <c r="S498" s="2"/>
      <c r="T498" s="2"/>
      <c r="U498" s="2"/>
      <c r="V498" s="2"/>
      <c r="W498" s="2"/>
      <c r="X498" s="2"/>
      <c r="Y498" s="2"/>
      <c r="Z498" s="2"/>
    </row>
    <row x14ac:dyDescent="0.25" r="499" customHeight="1" ht="14.25">
      <c r="A499" s="528"/>
      <c r="B499" s="2"/>
      <c r="C499" s="2"/>
      <c r="D499" s="429"/>
      <c r="E499" s="50"/>
      <c r="F499" s="50"/>
      <c r="G499" s="529"/>
      <c r="H499" s="428"/>
      <c r="I499" s="428"/>
      <c r="J499" s="50"/>
      <c r="K499" s="50"/>
      <c r="L499" s="2"/>
      <c r="M499" s="2"/>
      <c r="N499" s="2"/>
      <c r="O499" s="2"/>
      <c r="P499" s="2"/>
      <c r="Q499" s="2"/>
      <c r="R499" s="2"/>
      <c r="S499" s="2"/>
      <c r="T499" s="2"/>
      <c r="U499" s="2"/>
      <c r="V499" s="2"/>
      <c r="W499" s="2"/>
      <c r="X499" s="2"/>
      <c r="Y499" s="2"/>
      <c r="Z499" s="2"/>
    </row>
    <row x14ac:dyDescent="0.25" r="500" customHeight="1" ht="14.25">
      <c r="A500" s="528"/>
      <c r="B500" s="2"/>
      <c r="C500" s="2"/>
      <c r="D500" s="429"/>
      <c r="E500" s="50"/>
      <c r="F500" s="50"/>
      <c r="G500" s="529"/>
      <c r="H500" s="428"/>
      <c r="I500" s="428"/>
      <c r="J500" s="50"/>
      <c r="K500" s="50"/>
      <c r="L500" s="2"/>
      <c r="M500" s="2"/>
      <c r="N500" s="2"/>
      <c r="O500" s="2"/>
      <c r="P500" s="2"/>
      <c r="Q500" s="2"/>
      <c r="R500" s="2"/>
      <c r="S500" s="2"/>
      <c r="T500" s="2"/>
      <c r="U500" s="2"/>
      <c r="V500" s="2"/>
      <c r="W500" s="2"/>
      <c r="X500" s="2"/>
      <c r="Y500" s="2"/>
      <c r="Z500" s="2"/>
    </row>
    <row x14ac:dyDescent="0.25" r="501" customHeight="1" ht="14.25">
      <c r="A501" s="528"/>
      <c r="B501" s="2"/>
      <c r="C501" s="2"/>
      <c r="D501" s="429"/>
      <c r="E501" s="50"/>
      <c r="F501" s="50"/>
      <c r="G501" s="529"/>
      <c r="H501" s="428"/>
      <c r="I501" s="428"/>
      <c r="J501" s="50"/>
      <c r="K501" s="50"/>
      <c r="L501" s="2"/>
      <c r="M501" s="2"/>
      <c r="N501" s="2"/>
      <c r="O501" s="2"/>
      <c r="P501" s="2"/>
      <c r="Q501" s="2"/>
      <c r="R501" s="2"/>
      <c r="S501" s="2"/>
      <c r="T501" s="2"/>
      <c r="U501" s="2"/>
      <c r="V501" s="2"/>
      <c r="W501" s="2"/>
      <c r="X501" s="2"/>
      <c r="Y501" s="2"/>
      <c r="Z501" s="2"/>
    </row>
    <row x14ac:dyDescent="0.25" r="502" customHeight="1" ht="14.25">
      <c r="A502" s="528"/>
      <c r="B502" s="2"/>
      <c r="C502" s="2"/>
      <c r="D502" s="429"/>
      <c r="E502" s="50"/>
      <c r="F502" s="50"/>
      <c r="G502" s="529"/>
      <c r="H502" s="428"/>
      <c r="I502" s="428"/>
      <c r="J502" s="50"/>
      <c r="K502" s="50"/>
      <c r="L502" s="2"/>
      <c r="M502" s="2"/>
      <c r="N502" s="2"/>
      <c r="O502" s="2"/>
      <c r="P502" s="2"/>
      <c r="Q502" s="2"/>
      <c r="R502" s="2"/>
      <c r="S502" s="2"/>
      <c r="T502" s="2"/>
      <c r="U502" s="2"/>
      <c r="V502" s="2"/>
      <c r="W502" s="2"/>
      <c r="X502" s="2"/>
      <c r="Y502" s="2"/>
      <c r="Z502" s="2"/>
    </row>
    <row x14ac:dyDescent="0.25" r="503" customHeight="1" ht="14.25">
      <c r="A503" s="528"/>
      <c r="B503" s="2"/>
      <c r="C503" s="2"/>
      <c r="D503" s="429"/>
      <c r="E503" s="50"/>
      <c r="F503" s="50"/>
      <c r="G503" s="529"/>
      <c r="H503" s="428"/>
      <c r="I503" s="428"/>
      <c r="J503" s="50"/>
      <c r="K503" s="50"/>
      <c r="L503" s="2"/>
      <c r="M503" s="2"/>
      <c r="N503" s="2"/>
      <c r="O503" s="2"/>
      <c r="P503" s="2"/>
      <c r="Q503" s="2"/>
      <c r="R503" s="2"/>
      <c r="S503" s="2"/>
      <c r="T503" s="2"/>
      <c r="U503" s="2"/>
      <c r="V503" s="2"/>
      <c r="W503" s="2"/>
      <c r="X503" s="2"/>
      <c r="Y503" s="2"/>
      <c r="Z503" s="2"/>
    </row>
    <row x14ac:dyDescent="0.25" r="504" customHeight="1" ht="14.25">
      <c r="A504" s="528"/>
      <c r="B504" s="2"/>
      <c r="C504" s="2"/>
      <c r="D504" s="429"/>
      <c r="E504" s="50"/>
      <c r="F504" s="50"/>
      <c r="G504" s="529"/>
      <c r="H504" s="428"/>
      <c r="I504" s="428"/>
      <c r="J504" s="50"/>
      <c r="K504" s="50"/>
      <c r="L504" s="2"/>
      <c r="M504" s="2"/>
      <c r="N504" s="2"/>
      <c r="O504" s="2"/>
      <c r="P504" s="2"/>
      <c r="Q504" s="2"/>
      <c r="R504" s="2"/>
      <c r="S504" s="2"/>
      <c r="T504" s="2"/>
      <c r="U504" s="2"/>
      <c r="V504" s="2"/>
      <c r="W504" s="2"/>
      <c r="X504" s="2"/>
      <c r="Y504" s="2"/>
      <c r="Z504" s="2"/>
    </row>
    <row x14ac:dyDescent="0.25" r="505" customHeight="1" ht="14.25">
      <c r="A505" s="528"/>
      <c r="B505" s="2"/>
      <c r="C505" s="2"/>
      <c r="D505" s="429"/>
      <c r="E505" s="50"/>
      <c r="F505" s="50"/>
      <c r="G505" s="529"/>
      <c r="H505" s="428"/>
      <c r="I505" s="428"/>
      <c r="J505" s="50"/>
      <c r="K505" s="50"/>
      <c r="L505" s="2"/>
      <c r="M505" s="2"/>
      <c r="N505" s="2"/>
      <c r="O505" s="2"/>
      <c r="P505" s="2"/>
      <c r="Q505" s="2"/>
      <c r="R505" s="2"/>
      <c r="S505" s="2"/>
      <c r="T505" s="2"/>
      <c r="U505" s="2"/>
      <c r="V505" s="2"/>
      <c r="W505" s="2"/>
      <c r="X505" s="2"/>
      <c r="Y505" s="2"/>
      <c r="Z505" s="2"/>
    </row>
    <row x14ac:dyDescent="0.25" r="506" customHeight="1" ht="14.25">
      <c r="A506" s="528"/>
      <c r="B506" s="2"/>
      <c r="C506" s="2"/>
      <c r="D506" s="429"/>
      <c r="E506" s="50"/>
      <c r="F506" s="50"/>
      <c r="G506" s="529"/>
      <c r="H506" s="428"/>
      <c r="I506" s="428"/>
      <c r="J506" s="50"/>
      <c r="K506" s="50"/>
      <c r="L506" s="2"/>
      <c r="M506" s="2"/>
      <c r="N506" s="2"/>
      <c r="O506" s="2"/>
      <c r="P506" s="2"/>
      <c r="Q506" s="2"/>
      <c r="R506" s="2"/>
      <c r="S506" s="2"/>
      <c r="T506" s="2"/>
      <c r="U506" s="2"/>
      <c r="V506" s="2"/>
      <c r="W506" s="2"/>
      <c r="X506" s="2"/>
      <c r="Y506" s="2"/>
      <c r="Z506" s="2"/>
    </row>
    <row x14ac:dyDescent="0.25" r="507" customHeight="1" ht="14.25">
      <c r="A507" s="528"/>
      <c r="B507" s="2"/>
      <c r="C507" s="2"/>
      <c r="D507" s="429"/>
      <c r="E507" s="50"/>
      <c r="F507" s="50"/>
      <c r="G507" s="529"/>
      <c r="H507" s="428"/>
      <c r="I507" s="428"/>
      <c r="J507" s="50"/>
      <c r="K507" s="50"/>
      <c r="L507" s="2"/>
      <c r="M507" s="2"/>
      <c r="N507" s="2"/>
      <c r="O507" s="2"/>
      <c r="P507" s="2"/>
      <c r="Q507" s="2"/>
      <c r="R507" s="2"/>
      <c r="S507" s="2"/>
      <c r="T507" s="2"/>
      <c r="U507" s="2"/>
      <c r="V507" s="2"/>
      <c r="W507" s="2"/>
      <c r="X507" s="2"/>
      <c r="Y507" s="2"/>
      <c r="Z507" s="2"/>
    </row>
    <row x14ac:dyDescent="0.25" r="508" customHeight="1" ht="14.25">
      <c r="A508" s="528"/>
      <c r="B508" s="2"/>
      <c r="C508" s="2"/>
      <c r="D508" s="429"/>
      <c r="E508" s="50"/>
      <c r="F508" s="50"/>
      <c r="G508" s="529"/>
      <c r="H508" s="428"/>
      <c r="I508" s="428"/>
      <c r="J508" s="50"/>
      <c r="K508" s="50"/>
      <c r="L508" s="2"/>
      <c r="M508" s="2"/>
      <c r="N508" s="2"/>
      <c r="O508" s="2"/>
      <c r="P508" s="2"/>
      <c r="Q508" s="2"/>
      <c r="R508" s="2"/>
      <c r="S508" s="2"/>
      <c r="T508" s="2"/>
      <c r="U508" s="2"/>
      <c r="V508" s="2"/>
      <c r="W508" s="2"/>
      <c r="X508" s="2"/>
      <c r="Y508" s="2"/>
      <c r="Z508" s="2"/>
    </row>
    <row x14ac:dyDescent="0.25" r="509" customHeight="1" ht="14.25">
      <c r="A509" s="528"/>
      <c r="B509" s="2"/>
      <c r="C509" s="2"/>
      <c r="D509" s="429"/>
      <c r="E509" s="50"/>
      <c r="F509" s="50"/>
      <c r="G509" s="529"/>
      <c r="H509" s="428"/>
      <c r="I509" s="428"/>
      <c r="J509" s="50"/>
      <c r="K509" s="50"/>
      <c r="L509" s="2"/>
      <c r="M509" s="2"/>
      <c r="N509" s="2"/>
      <c r="O509" s="2"/>
      <c r="P509" s="2"/>
      <c r="Q509" s="2"/>
      <c r="R509" s="2"/>
      <c r="S509" s="2"/>
      <c r="T509" s="2"/>
      <c r="U509" s="2"/>
      <c r="V509" s="2"/>
      <c r="W509" s="2"/>
      <c r="X509" s="2"/>
      <c r="Y509" s="2"/>
      <c r="Z509" s="2"/>
    </row>
    <row x14ac:dyDescent="0.25" r="510" customHeight="1" ht="14.25">
      <c r="A510" s="528"/>
      <c r="B510" s="2"/>
      <c r="C510" s="2"/>
      <c r="D510" s="429"/>
      <c r="E510" s="50"/>
      <c r="F510" s="50"/>
      <c r="G510" s="529"/>
      <c r="H510" s="428"/>
      <c r="I510" s="428"/>
      <c r="J510" s="50"/>
      <c r="K510" s="50"/>
      <c r="L510" s="2"/>
      <c r="M510" s="2"/>
      <c r="N510" s="2"/>
      <c r="O510" s="2"/>
      <c r="P510" s="2"/>
      <c r="Q510" s="2"/>
      <c r="R510" s="2"/>
      <c r="S510" s="2"/>
      <c r="T510" s="2"/>
      <c r="U510" s="2"/>
      <c r="V510" s="2"/>
      <c r="W510" s="2"/>
      <c r="X510" s="2"/>
      <c r="Y510" s="2"/>
      <c r="Z510" s="2"/>
    </row>
    <row x14ac:dyDescent="0.25" r="511" customHeight="1" ht="14.25">
      <c r="A511" s="528"/>
      <c r="B511" s="2"/>
      <c r="C511" s="2"/>
      <c r="D511" s="429"/>
      <c r="E511" s="50"/>
      <c r="F511" s="50"/>
      <c r="G511" s="529"/>
      <c r="H511" s="428"/>
      <c r="I511" s="428"/>
      <c r="J511" s="50"/>
      <c r="K511" s="50"/>
      <c r="L511" s="2"/>
      <c r="M511" s="2"/>
      <c r="N511" s="2"/>
      <c r="O511" s="2"/>
      <c r="P511" s="2"/>
      <c r="Q511" s="2"/>
      <c r="R511" s="2"/>
      <c r="S511" s="2"/>
      <c r="T511" s="2"/>
      <c r="U511" s="2"/>
      <c r="V511" s="2"/>
      <c r="W511" s="2"/>
      <c r="X511" s="2"/>
      <c r="Y511" s="2"/>
      <c r="Z511" s="2"/>
    </row>
    <row x14ac:dyDescent="0.25" r="512" customHeight="1" ht="14.25">
      <c r="A512" s="528"/>
      <c r="B512" s="2"/>
      <c r="C512" s="2"/>
      <c r="D512" s="429"/>
      <c r="E512" s="50"/>
      <c r="F512" s="50"/>
      <c r="G512" s="529"/>
      <c r="H512" s="428"/>
      <c r="I512" s="428"/>
      <c r="J512" s="50"/>
      <c r="K512" s="50"/>
      <c r="L512" s="2"/>
      <c r="M512" s="2"/>
      <c r="N512" s="2"/>
      <c r="O512" s="2"/>
      <c r="P512" s="2"/>
      <c r="Q512" s="2"/>
      <c r="R512" s="2"/>
      <c r="S512" s="2"/>
      <c r="T512" s="2"/>
      <c r="U512" s="2"/>
      <c r="V512" s="2"/>
      <c r="W512" s="2"/>
      <c r="X512" s="2"/>
      <c r="Y512" s="2"/>
      <c r="Z512" s="2"/>
    </row>
    <row x14ac:dyDescent="0.25" r="513" customHeight="1" ht="14.25">
      <c r="A513" s="528"/>
      <c r="B513" s="2"/>
      <c r="C513" s="2"/>
      <c r="D513" s="429"/>
      <c r="E513" s="50"/>
      <c r="F513" s="50"/>
      <c r="G513" s="529"/>
      <c r="H513" s="428"/>
      <c r="I513" s="428"/>
      <c r="J513" s="50"/>
      <c r="K513" s="50"/>
      <c r="L513" s="2"/>
      <c r="M513" s="2"/>
      <c r="N513" s="2"/>
      <c r="O513" s="2"/>
      <c r="P513" s="2"/>
      <c r="Q513" s="2"/>
      <c r="R513" s="2"/>
      <c r="S513" s="2"/>
      <c r="T513" s="2"/>
      <c r="U513" s="2"/>
      <c r="V513" s="2"/>
      <c r="W513" s="2"/>
      <c r="X513" s="2"/>
      <c r="Y513" s="2"/>
      <c r="Z513" s="2"/>
    </row>
    <row x14ac:dyDescent="0.25" r="514" customHeight="1" ht="14.25">
      <c r="A514" s="528"/>
      <c r="B514" s="2"/>
      <c r="C514" s="2"/>
      <c r="D514" s="429"/>
      <c r="E514" s="50"/>
      <c r="F514" s="50"/>
      <c r="G514" s="529"/>
      <c r="H514" s="428"/>
      <c r="I514" s="428"/>
      <c r="J514" s="50"/>
      <c r="K514" s="50"/>
      <c r="L514" s="2"/>
      <c r="M514" s="2"/>
      <c r="N514" s="2"/>
      <c r="O514" s="2"/>
      <c r="P514" s="2"/>
      <c r="Q514" s="2"/>
      <c r="R514" s="2"/>
      <c r="S514" s="2"/>
      <c r="T514" s="2"/>
      <c r="U514" s="2"/>
      <c r="V514" s="2"/>
      <c r="W514" s="2"/>
      <c r="X514" s="2"/>
      <c r="Y514" s="2"/>
      <c r="Z514" s="2"/>
    </row>
    <row x14ac:dyDescent="0.25" r="515" customHeight="1" ht="14.25">
      <c r="A515" s="528"/>
      <c r="B515" s="2"/>
      <c r="C515" s="2"/>
      <c r="D515" s="429"/>
      <c r="E515" s="50"/>
      <c r="F515" s="50"/>
      <c r="G515" s="529"/>
      <c r="H515" s="428"/>
      <c r="I515" s="428"/>
      <c r="J515" s="50"/>
      <c r="K515" s="50"/>
      <c r="L515" s="2"/>
      <c r="M515" s="2"/>
      <c r="N515" s="2"/>
      <c r="O515" s="2"/>
      <c r="P515" s="2"/>
      <c r="Q515" s="2"/>
      <c r="R515" s="2"/>
      <c r="S515" s="2"/>
      <c r="T515" s="2"/>
      <c r="U515" s="2"/>
      <c r="V515" s="2"/>
      <c r="W515" s="2"/>
      <c r="X515" s="2"/>
      <c r="Y515" s="2"/>
      <c r="Z515" s="2"/>
    </row>
    <row x14ac:dyDescent="0.25" r="516" customHeight="1" ht="14.25">
      <c r="A516" s="528"/>
      <c r="B516" s="2"/>
      <c r="C516" s="2"/>
      <c r="D516" s="429"/>
      <c r="E516" s="50"/>
      <c r="F516" s="50"/>
      <c r="G516" s="529"/>
      <c r="H516" s="428"/>
      <c r="I516" s="428"/>
      <c r="J516" s="50"/>
      <c r="K516" s="50"/>
      <c r="L516" s="2"/>
      <c r="M516" s="2"/>
      <c r="N516" s="2"/>
      <c r="O516" s="2"/>
      <c r="P516" s="2"/>
      <c r="Q516" s="2"/>
      <c r="R516" s="2"/>
      <c r="S516" s="2"/>
      <c r="T516" s="2"/>
      <c r="U516" s="2"/>
      <c r="V516" s="2"/>
      <c r="W516" s="2"/>
      <c r="X516" s="2"/>
      <c r="Y516" s="2"/>
      <c r="Z516" s="2"/>
    </row>
    <row x14ac:dyDescent="0.25" r="517" customHeight="1" ht="14.25">
      <c r="A517" s="528"/>
      <c r="B517" s="2"/>
      <c r="C517" s="2"/>
      <c r="D517" s="429"/>
      <c r="E517" s="50"/>
      <c r="F517" s="50"/>
      <c r="G517" s="529"/>
      <c r="H517" s="428"/>
      <c r="I517" s="428"/>
      <c r="J517" s="50"/>
      <c r="K517" s="50"/>
      <c r="L517" s="2"/>
      <c r="M517" s="2"/>
      <c r="N517" s="2"/>
      <c r="O517" s="2"/>
      <c r="P517" s="2"/>
      <c r="Q517" s="2"/>
      <c r="R517" s="2"/>
      <c r="S517" s="2"/>
      <c r="T517" s="2"/>
      <c r="U517" s="2"/>
      <c r="V517" s="2"/>
      <c r="W517" s="2"/>
      <c r="X517" s="2"/>
      <c r="Y517" s="2"/>
      <c r="Z517" s="2"/>
    </row>
    <row x14ac:dyDescent="0.25" r="518" customHeight="1" ht="14.25">
      <c r="A518" s="528"/>
      <c r="B518" s="2"/>
      <c r="C518" s="2"/>
      <c r="D518" s="429"/>
      <c r="E518" s="50"/>
      <c r="F518" s="50"/>
      <c r="G518" s="529"/>
      <c r="H518" s="428"/>
      <c r="I518" s="428"/>
      <c r="J518" s="50"/>
      <c r="K518" s="50"/>
      <c r="L518" s="2"/>
      <c r="M518" s="2"/>
      <c r="N518" s="2"/>
      <c r="O518" s="2"/>
      <c r="P518" s="2"/>
      <c r="Q518" s="2"/>
      <c r="R518" s="2"/>
      <c r="S518" s="2"/>
      <c r="T518" s="2"/>
      <c r="U518" s="2"/>
      <c r="V518" s="2"/>
      <c r="W518" s="2"/>
      <c r="X518" s="2"/>
      <c r="Y518" s="2"/>
      <c r="Z518" s="2"/>
    </row>
    <row x14ac:dyDescent="0.25" r="519" customHeight="1" ht="14.25">
      <c r="A519" s="528"/>
      <c r="B519" s="2"/>
      <c r="C519" s="2"/>
      <c r="D519" s="429"/>
      <c r="E519" s="50"/>
      <c r="F519" s="50"/>
      <c r="G519" s="529"/>
      <c r="H519" s="428"/>
      <c r="I519" s="428"/>
      <c r="J519" s="50"/>
      <c r="K519" s="50"/>
      <c r="L519" s="2"/>
      <c r="M519" s="2"/>
      <c r="N519" s="2"/>
      <c r="O519" s="2"/>
      <c r="P519" s="2"/>
      <c r="Q519" s="2"/>
      <c r="R519" s="2"/>
      <c r="S519" s="2"/>
      <c r="T519" s="2"/>
      <c r="U519" s="2"/>
      <c r="V519" s="2"/>
      <c r="W519" s="2"/>
      <c r="X519" s="2"/>
      <c r="Y519" s="2"/>
      <c r="Z519" s="2"/>
    </row>
    <row x14ac:dyDescent="0.25" r="520" customHeight="1" ht="14.25">
      <c r="A520" s="528"/>
      <c r="B520" s="2"/>
      <c r="C520" s="2"/>
      <c r="D520" s="429"/>
      <c r="E520" s="50"/>
      <c r="F520" s="50"/>
      <c r="G520" s="529"/>
      <c r="H520" s="428"/>
      <c r="I520" s="428"/>
      <c r="J520" s="50"/>
      <c r="K520" s="50"/>
      <c r="L520" s="2"/>
      <c r="M520" s="2"/>
      <c r="N520" s="2"/>
      <c r="O520" s="2"/>
      <c r="P520" s="2"/>
      <c r="Q520" s="2"/>
      <c r="R520" s="2"/>
      <c r="S520" s="2"/>
      <c r="T520" s="2"/>
      <c r="U520" s="2"/>
      <c r="V520" s="2"/>
      <c r="W520" s="2"/>
      <c r="X520" s="2"/>
      <c r="Y520" s="2"/>
      <c r="Z520" s="2"/>
    </row>
    <row x14ac:dyDescent="0.25" r="521" customHeight="1" ht="14.25">
      <c r="A521" s="528"/>
      <c r="B521" s="2"/>
      <c r="C521" s="2"/>
      <c r="D521" s="429"/>
      <c r="E521" s="50"/>
      <c r="F521" s="50"/>
      <c r="G521" s="529"/>
      <c r="H521" s="428"/>
      <c r="I521" s="428"/>
      <c r="J521" s="50"/>
      <c r="K521" s="50"/>
      <c r="L521" s="2"/>
      <c r="M521" s="2"/>
      <c r="N521" s="2"/>
      <c r="O521" s="2"/>
      <c r="P521" s="2"/>
      <c r="Q521" s="2"/>
      <c r="R521" s="2"/>
      <c r="S521" s="2"/>
      <c r="T521" s="2"/>
      <c r="U521" s="2"/>
      <c r="V521" s="2"/>
      <c r="W521" s="2"/>
      <c r="X521" s="2"/>
      <c r="Y521" s="2"/>
      <c r="Z521" s="2"/>
    </row>
    <row x14ac:dyDescent="0.25" r="522" customHeight="1" ht="14.25">
      <c r="A522" s="528"/>
      <c r="B522" s="2"/>
      <c r="C522" s="2"/>
      <c r="D522" s="429"/>
      <c r="E522" s="50"/>
      <c r="F522" s="50"/>
      <c r="G522" s="529"/>
      <c r="H522" s="428"/>
      <c r="I522" s="428"/>
      <c r="J522" s="50"/>
      <c r="K522" s="50"/>
      <c r="L522" s="2"/>
      <c r="M522" s="2"/>
      <c r="N522" s="2"/>
      <c r="O522" s="2"/>
      <c r="P522" s="2"/>
      <c r="Q522" s="2"/>
      <c r="R522" s="2"/>
      <c r="S522" s="2"/>
      <c r="T522" s="2"/>
      <c r="U522" s="2"/>
      <c r="V522" s="2"/>
      <c r="W522" s="2"/>
      <c r="X522" s="2"/>
      <c r="Y522" s="2"/>
      <c r="Z522" s="2"/>
    </row>
    <row x14ac:dyDescent="0.25" r="523" customHeight="1" ht="14.25">
      <c r="A523" s="528"/>
      <c r="B523" s="2"/>
      <c r="C523" s="2"/>
      <c r="D523" s="429"/>
      <c r="E523" s="50"/>
      <c r="F523" s="50"/>
      <c r="G523" s="529"/>
      <c r="H523" s="428"/>
      <c r="I523" s="428"/>
      <c r="J523" s="50"/>
      <c r="K523" s="50"/>
      <c r="L523" s="2"/>
      <c r="M523" s="2"/>
      <c r="N523" s="2"/>
      <c r="O523" s="2"/>
      <c r="P523" s="2"/>
      <c r="Q523" s="2"/>
      <c r="R523" s="2"/>
      <c r="S523" s="2"/>
      <c r="T523" s="2"/>
      <c r="U523" s="2"/>
      <c r="V523" s="2"/>
      <c r="W523" s="2"/>
      <c r="X523" s="2"/>
      <c r="Y523" s="2"/>
      <c r="Z523" s="2"/>
    </row>
    <row x14ac:dyDescent="0.25" r="524" customHeight="1" ht="14.25">
      <c r="A524" s="528"/>
      <c r="B524" s="2"/>
      <c r="C524" s="2"/>
      <c r="D524" s="429"/>
      <c r="E524" s="50"/>
      <c r="F524" s="50"/>
      <c r="G524" s="529"/>
      <c r="H524" s="428"/>
      <c r="I524" s="428"/>
      <c r="J524" s="50"/>
      <c r="K524" s="50"/>
      <c r="L524" s="2"/>
      <c r="M524" s="2"/>
      <c r="N524" s="2"/>
      <c r="O524" s="2"/>
      <c r="P524" s="2"/>
      <c r="Q524" s="2"/>
      <c r="R524" s="2"/>
      <c r="S524" s="2"/>
      <c r="T524" s="2"/>
      <c r="U524" s="2"/>
      <c r="V524" s="2"/>
      <c r="W524" s="2"/>
      <c r="X524" s="2"/>
      <c r="Y524" s="2"/>
      <c r="Z524" s="2"/>
    </row>
    <row x14ac:dyDescent="0.25" r="525" customHeight="1" ht="14.25">
      <c r="A525" s="528"/>
      <c r="B525" s="2"/>
      <c r="C525" s="2"/>
      <c r="D525" s="429"/>
      <c r="E525" s="50"/>
      <c r="F525" s="50"/>
      <c r="G525" s="529"/>
      <c r="H525" s="428"/>
      <c r="I525" s="428"/>
      <c r="J525" s="50"/>
      <c r="K525" s="50"/>
      <c r="L525" s="2"/>
      <c r="M525" s="2"/>
      <c r="N525" s="2"/>
      <c r="O525" s="2"/>
      <c r="P525" s="2"/>
      <c r="Q525" s="2"/>
      <c r="R525" s="2"/>
      <c r="S525" s="2"/>
      <c r="T525" s="2"/>
      <c r="U525" s="2"/>
      <c r="V525" s="2"/>
      <c r="W525" s="2"/>
      <c r="X525" s="2"/>
      <c r="Y525" s="2"/>
      <c r="Z525" s="2"/>
    </row>
    <row x14ac:dyDescent="0.25" r="526" customHeight="1" ht="14.25">
      <c r="A526" s="528"/>
      <c r="B526" s="2"/>
      <c r="C526" s="2"/>
      <c r="D526" s="429"/>
      <c r="E526" s="50"/>
      <c r="F526" s="50"/>
      <c r="G526" s="529"/>
      <c r="H526" s="428"/>
      <c r="I526" s="428"/>
      <c r="J526" s="50"/>
      <c r="K526" s="50"/>
      <c r="L526" s="2"/>
      <c r="M526" s="2"/>
      <c r="N526" s="2"/>
      <c r="O526" s="2"/>
      <c r="P526" s="2"/>
      <c r="Q526" s="2"/>
      <c r="R526" s="2"/>
      <c r="S526" s="2"/>
      <c r="T526" s="2"/>
      <c r="U526" s="2"/>
      <c r="V526" s="2"/>
      <c r="W526" s="2"/>
      <c r="X526" s="2"/>
      <c r="Y526" s="2"/>
      <c r="Z526" s="2"/>
    </row>
    <row x14ac:dyDescent="0.25" r="527" customHeight="1" ht="14.25">
      <c r="A527" s="528"/>
      <c r="B527" s="2"/>
      <c r="C527" s="2"/>
      <c r="D527" s="429"/>
      <c r="E527" s="50"/>
      <c r="F527" s="50"/>
      <c r="G527" s="529"/>
      <c r="H527" s="428"/>
      <c r="I527" s="428"/>
      <c r="J527" s="50"/>
      <c r="K527" s="50"/>
      <c r="L527" s="2"/>
      <c r="M527" s="2"/>
      <c r="N527" s="2"/>
      <c r="O527" s="2"/>
      <c r="P527" s="2"/>
      <c r="Q527" s="2"/>
      <c r="R527" s="2"/>
      <c r="S527" s="2"/>
      <c r="T527" s="2"/>
      <c r="U527" s="2"/>
      <c r="V527" s="2"/>
      <c r="W527" s="2"/>
      <c r="X527" s="2"/>
      <c r="Y527" s="2"/>
      <c r="Z527" s="2"/>
    </row>
    <row x14ac:dyDescent="0.25" r="528" customHeight="1" ht="14.25">
      <c r="A528" s="528"/>
      <c r="B528" s="2"/>
      <c r="C528" s="2"/>
      <c r="D528" s="429"/>
      <c r="E528" s="50"/>
      <c r="F528" s="50"/>
      <c r="G528" s="529"/>
      <c r="H528" s="428"/>
      <c r="I528" s="428"/>
      <c r="J528" s="50"/>
      <c r="K528" s="50"/>
      <c r="L528" s="2"/>
      <c r="M528" s="2"/>
      <c r="N528" s="2"/>
      <c r="O528" s="2"/>
      <c r="P528" s="2"/>
      <c r="Q528" s="2"/>
      <c r="R528" s="2"/>
      <c r="S528" s="2"/>
      <c r="T528" s="2"/>
      <c r="U528" s="2"/>
      <c r="V528" s="2"/>
      <c r="W528" s="2"/>
      <c r="X528" s="2"/>
      <c r="Y528" s="2"/>
      <c r="Z528" s="2"/>
    </row>
    <row x14ac:dyDescent="0.25" r="529" customHeight="1" ht="14.25">
      <c r="A529" s="528"/>
      <c r="B529" s="2"/>
      <c r="C529" s="2"/>
      <c r="D529" s="429"/>
      <c r="E529" s="50"/>
      <c r="F529" s="50"/>
      <c r="G529" s="529"/>
      <c r="H529" s="428"/>
      <c r="I529" s="428"/>
      <c r="J529" s="50"/>
      <c r="K529" s="50"/>
      <c r="L529" s="2"/>
      <c r="M529" s="2"/>
      <c r="N529" s="2"/>
      <c r="O529" s="2"/>
      <c r="P529" s="2"/>
      <c r="Q529" s="2"/>
      <c r="R529" s="2"/>
      <c r="S529" s="2"/>
      <c r="T529" s="2"/>
      <c r="U529" s="2"/>
      <c r="V529" s="2"/>
      <c r="W529" s="2"/>
      <c r="X529" s="2"/>
      <c r="Y529" s="2"/>
      <c r="Z529" s="2"/>
    </row>
    <row x14ac:dyDescent="0.25" r="530" customHeight="1" ht="14.25">
      <c r="A530" s="528"/>
      <c r="B530" s="2"/>
      <c r="C530" s="2"/>
      <c r="D530" s="429"/>
      <c r="E530" s="50"/>
      <c r="F530" s="50"/>
      <c r="G530" s="529"/>
      <c r="H530" s="428"/>
      <c r="I530" s="428"/>
      <c r="J530" s="50"/>
      <c r="K530" s="50"/>
      <c r="L530" s="2"/>
      <c r="M530" s="2"/>
      <c r="N530" s="2"/>
      <c r="O530" s="2"/>
      <c r="P530" s="2"/>
      <c r="Q530" s="2"/>
      <c r="R530" s="2"/>
      <c r="S530" s="2"/>
      <c r="T530" s="2"/>
      <c r="U530" s="2"/>
      <c r="V530" s="2"/>
      <c r="W530" s="2"/>
      <c r="X530" s="2"/>
      <c r="Y530" s="2"/>
      <c r="Z530" s="2"/>
    </row>
    <row x14ac:dyDescent="0.25" r="531" customHeight="1" ht="14.25">
      <c r="A531" s="528"/>
      <c r="B531" s="2"/>
      <c r="C531" s="2"/>
      <c r="D531" s="429"/>
      <c r="E531" s="50"/>
      <c r="F531" s="50"/>
      <c r="G531" s="529"/>
      <c r="H531" s="428"/>
      <c r="I531" s="428"/>
      <c r="J531" s="50"/>
      <c r="K531" s="50"/>
      <c r="L531" s="2"/>
      <c r="M531" s="2"/>
      <c r="N531" s="2"/>
      <c r="O531" s="2"/>
      <c r="P531" s="2"/>
      <c r="Q531" s="2"/>
      <c r="R531" s="2"/>
      <c r="S531" s="2"/>
      <c r="T531" s="2"/>
      <c r="U531" s="2"/>
      <c r="V531" s="2"/>
      <c r="W531" s="2"/>
      <c r="X531" s="2"/>
      <c r="Y531" s="2"/>
      <c r="Z531" s="2"/>
    </row>
    <row x14ac:dyDescent="0.25" r="532" customHeight="1" ht="14.25">
      <c r="A532" s="528"/>
      <c r="B532" s="2"/>
      <c r="C532" s="2"/>
      <c r="D532" s="429"/>
      <c r="E532" s="50"/>
      <c r="F532" s="50"/>
      <c r="G532" s="529"/>
      <c r="H532" s="428"/>
      <c r="I532" s="428"/>
      <c r="J532" s="50"/>
      <c r="K532" s="50"/>
      <c r="L532" s="2"/>
      <c r="M532" s="2"/>
      <c r="N532" s="2"/>
      <c r="O532" s="2"/>
      <c r="P532" s="2"/>
      <c r="Q532" s="2"/>
      <c r="R532" s="2"/>
      <c r="S532" s="2"/>
      <c r="T532" s="2"/>
      <c r="U532" s="2"/>
      <c r="V532" s="2"/>
      <c r="W532" s="2"/>
      <c r="X532" s="2"/>
      <c r="Y532" s="2"/>
      <c r="Z532" s="2"/>
    </row>
    <row x14ac:dyDescent="0.25" r="533" customHeight="1" ht="14.25">
      <c r="A533" s="528"/>
      <c r="B533" s="2"/>
      <c r="C533" s="2"/>
      <c r="D533" s="429"/>
      <c r="E533" s="50"/>
      <c r="F533" s="50"/>
      <c r="G533" s="529"/>
      <c r="H533" s="428"/>
      <c r="I533" s="428"/>
      <c r="J533" s="50"/>
      <c r="K533" s="50"/>
      <c r="L533" s="2"/>
      <c r="M533" s="2"/>
      <c r="N533" s="2"/>
      <c r="O533" s="2"/>
      <c r="P533" s="2"/>
      <c r="Q533" s="2"/>
      <c r="R533" s="2"/>
      <c r="S533" s="2"/>
      <c r="T533" s="2"/>
      <c r="U533" s="2"/>
      <c r="V533" s="2"/>
      <c r="W533" s="2"/>
      <c r="X533" s="2"/>
      <c r="Y533" s="2"/>
      <c r="Z533" s="2"/>
    </row>
    <row x14ac:dyDescent="0.25" r="534" customHeight="1" ht="14.25">
      <c r="A534" s="528"/>
      <c r="B534" s="2"/>
      <c r="C534" s="2"/>
      <c r="D534" s="429"/>
      <c r="E534" s="50"/>
      <c r="F534" s="50"/>
      <c r="G534" s="529"/>
      <c r="H534" s="428"/>
      <c r="I534" s="428"/>
      <c r="J534" s="50"/>
      <c r="K534" s="50"/>
      <c r="L534" s="2"/>
      <c r="M534" s="2"/>
      <c r="N534" s="2"/>
      <c r="O534" s="2"/>
      <c r="P534" s="2"/>
      <c r="Q534" s="2"/>
      <c r="R534" s="2"/>
      <c r="S534" s="2"/>
      <c r="T534" s="2"/>
      <c r="U534" s="2"/>
      <c r="V534" s="2"/>
      <c r="W534" s="2"/>
      <c r="X534" s="2"/>
      <c r="Y534" s="2"/>
      <c r="Z534" s="2"/>
    </row>
    <row x14ac:dyDescent="0.25" r="535" customHeight="1" ht="14.25">
      <c r="A535" s="528"/>
      <c r="B535" s="2"/>
      <c r="C535" s="2"/>
      <c r="D535" s="429"/>
      <c r="E535" s="50"/>
      <c r="F535" s="50"/>
      <c r="G535" s="529"/>
      <c r="H535" s="428"/>
      <c r="I535" s="428"/>
      <c r="J535" s="50"/>
      <c r="K535" s="50"/>
      <c r="L535" s="2"/>
      <c r="M535" s="2"/>
      <c r="N535" s="2"/>
      <c r="O535" s="2"/>
      <c r="P535" s="2"/>
      <c r="Q535" s="2"/>
      <c r="R535" s="2"/>
      <c r="S535" s="2"/>
      <c r="T535" s="2"/>
      <c r="U535" s="2"/>
      <c r="V535" s="2"/>
      <c r="W535" s="2"/>
      <c r="X535" s="2"/>
      <c r="Y535" s="2"/>
      <c r="Z535" s="2"/>
    </row>
    <row x14ac:dyDescent="0.25" r="536" customHeight="1" ht="14.25">
      <c r="A536" s="528"/>
      <c r="B536" s="2"/>
      <c r="C536" s="2"/>
      <c r="D536" s="429"/>
      <c r="E536" s="50"/>
      <c r="F536" s="50"/>
      <c r="G536" s="529"/>
      <c r="H536" s="428"/>
      <c r="I536" s="428"/>
      <c r="J536" s="50"/>
      <c r="K536" s="50"/>
      <c r="L536" s="2"/>
      <c r="M536" s="2"/>
      <c r="N536" s="2"/>
      <c r="O536" s="2"/>
      <c r="P536" s="2"/>
      <c r="Q536" s="2"/>
      <c r="R536" s="2"/>
      <c r="S536" s="2"/>
      <c r="T536" s="2"/>
      <c r="U536" s="2"/>
      <c r="V536" s="2"/>
      <c r="W536" s="2"/>
      <c r="X536" s="2"/>
      <c r="Y536" s="2"/>
      <c r="Z536" s="2"/>
    </row>
    <row x14ac:dyDescent="0.25" r="537" customHeight="1" ht="14.25">
      <c r="A537" s="528"/>
      <c r="B537" s="2"/>
      <c r="C537" s="2"/>
      <c r="D537" s="429"/>
      <c r="E537" s="50"/>
      <c r="F537" s="50"/>
      <c r="G537" s="529"/>
      <c r="H537" s="428"/>
      <c r="I537" s="428"/>
      <c r="J537" s="50"/>
      <c r="K537" s="50"/>
      <c r="L537" s="2"/>
      <c r="M537" s="2"/>
      <c r="N537" s="2"/>
      <c r="O537" s="2"/>
      <c r="P537" s="2"/>
      <c r="Q537" s="2"/>
      <c r="R537" s="2"/>
      <c r="S537" s="2"/>
      <c r="T537" s="2"/>
      <c r="U537" s="2"/>
      <c r="V537" s="2"/>
      <c r="W537" s="2"/>
      <c r="X537" s="2"/>
      <c r="Y537" s="2"/>
      <c r="Z537" s="2"/>
    </row>
    <row x14ac:dyDescent="0.25" r="538" customHeight="1" ht="14.25">
      <c r="A538" s="528"/>
      <c r="B538" s="2"/>
      <c r="C538" s="2"/>
      <c r="D538" s="429"/>
      <c r="E538" s="50"/>
      <c r="F538" s="50"/>
      <c r="G538" s="529"/>
      <c r="H538" s="428"/>
      <c r="I538" s="428"/>
      <c r="J538" s="50"/>
      <c r="K538" s="50"/>
      <c r="L538" s="2"/>
      <c r="M538" s="2"/>
      <c r="N538" s="2"/>
      <c r="O538" s="2"/>
      <c r="P538" s="2"/>
      <c r="Q538" s="2"/>
      <c r="R538" s="2"/>
      <c r="S538" s="2"/>
      <c r="T538" s="2"/>
      <c r="U538" s="2"/>
      <c r="V538" s="2"/>
      <c r="W538" s="2"/>
      <c r="X538" s="2"/>
      <c r="Y538" s="2"/>
      <c r="Z538" s="2"/>
    </row>
    <row x14ac:dyDescent="0.25" r="539" customHeight="1" ht="14.25">
      <c r="A539" s="528"/>
      <c r="B539" s="2"/>
      <c r="C539" s="2"/>
      <c r="D539" s="429"/>
      <c r="E539" s="50"/>
      <c r="F539" s="50"/>
      <c r="G539" s="529"/>
      <c r="H539" s="428"/>
      <c r="I539" s="428"/>
      <c r="J539" s="50"/>
      <c r="K539" s="50"/>
      <c r="L539" s="2"/>
      <c r="M539" s="2"/>
      <c r="N539" s="2"/>
      <c r="O539" s="2"/>
      <c r="P539" s="2"/>
      <c r="Q539" s="2"/>
      <c r="R539" s="2"/>
      <c r="S539" s="2"/>
      <c r="T539" s="2"/>
      <c r="U539" s="2"/>
      <c r="V539" s="2"/>
      <c r="W539" s="2"/>
      <c r="X539" s="2"/>
      <c r="Y539" s="2"/>
      <c r="Z539" s="2"/>
    </row>
    <row x14ac:dyDescent="0.25" r="540" customHeight="1" ht="14.25">
      <c r="A540" s="528"/>
      <c r="B540" s="2"/>
      <c r="C540" s="2"/>
      <c r="D540" s="429"/>
      <c r="E540" s="50"/>
      <c r="F540" s="50"/>
      <c r="G540" s="529"/>
      <c r="H540" s="428"/>
      <c r="I540" s="428"/>
      <c r="J540" s="50"/>
      <c r="K540" s="50"/>
      <c r="L540" s="2"/>
      <c r="M540" s="2"/>
      <c r="N540" s="2"/>
      <c r="O540" s="2"/>
      <c r="P540" s="2"/>
      <c r="Q540" s="2"/>
      <c r="R540" s="2"/>
      <c r="S540" s="2"/>
      <c r="T540" s="2"/>
      <c r="U540" s="2"/>
      <c r="V540" s="2"/>
      <c r="W540" s="2"/>
      <c r="X540" s="2"/>
      <c r="Y540" s="2"/>
      <c r="Z540" s="2"/>
    </row>
    <row x14ac:dyDescent="0.25" r="541" customHeight="1" ht="14.25">
      <c r="A541" s="528"/>
      <c r="B541" s="2"/>
      <c r="C541" s="2"/>
      <c r="D541" s="429"/>
      <c r="E541" s="50"/>
      <c r="F541" s="50"/>
      <c r="G541" s="529"/>
      <c r="H541" s="428"/>
      <c r="I541" s="428"/>
      <c r="J541" s="50"/>
      <c r="K541" s="50"/>
      <c r="L541" s="2"/>
      <c r="M541" s="2"/>
      <c r="N541" s="2"/>
      <c r="O541" s="2"/>
      <c r="P541" s="2"/>
      <c r="Q541" s="2"/>
      <c r="R541" s="2"/>
      <c r="S541" s="2"/>
      <c r="T541" s="2"/>
      <c r="U541" s="2"/>
      <c r="V541" s="2"/>
      <c r="W541" s="2"/>
      <c r="X541" s="2"/>
      <c r="Y541" s="2"/>
      <c r="Z541" s="2"/>
    </row>
    <row x14ac:dyDescent="0.25" r="542" customHeight="1" ht="14.25">
      <c r="A542" s="528"/>
      <c r="B542" s="2"/>
      <c r="C542" s="2"/>
      <c r="D542" s="429"/>
      <c r="E542" s="50"/>
      <c r="F542" s="50"/>
      <c r="G542" s="529"/>
      <c r="H542" s="428"/>
      <c r="I542" s="428"/>
      <c r="J542" s="50"/>
      <c r="K542" s="50"/>
      <c r="L542" s="2"/>
      <c r="M542" s="2"/>
      <c r="N542" s="2"/>
      <c r="O542" s="2"/>
      <c r="P542" s="2"/>
      <c r="Q542" s="2"/>
      <c r="R542" s="2"/>
      <c r="S542" s="2"/>
      <c r="T542" s="2"/>
      <c r="U542" s="2"/>
      <c r="V542" s="2"/>
      <c r="W542" s="2"/>
      <c r="X542" s="2"/>
      <c r="Y542" s="2"/>
      <c r="Z542" s="2"/>
    </row>
    <row x14ac:dyDescent="0.25" r="543" customHeight="1" ht="14.25">
      <c r="A543" s="528"/>
      <c r="B543" s="2"/>
      <c r="C543" s="2"/>
      <c r="D543" s="429"/>
      <c r="E543" s="50"/>
      <c r="F543" s="50"/>
      <c r="G543" s="529"/>
      <c r="H543" s="428"/>
      <c r="I543" s="428"/>
      <c r="J543" s="50"/>
      <c r="K543" s="50"/>
      <c r="L543" s="2"/>
      <c r="M543" s="2"/>
      <c r="N543" s="2"/>
      <c r="O543" s="2"/>
      <c r="P543" s="2"/>
      <c r="Q543" s="2"/>
      <c r="R543" s="2"/>
      <c r="S543" s="2"/>
      <c r="T543" s="2"/>
      <c r="U543" s="2"/>
      <c r="V543" s="2"/>
      <c r="W543" s="2"/>
      <c r="X543" s="2"/>
      <c r="Y543" s="2"/>
      <c r="Z543" s="2"/>
    </row>
    <row x14ac:dyDescent="0.25" r="544" customHeight="1" ht="14.25">
      <c r="A544" s="528"/>
      <c r="B544" s="2"/>
      <c r="C544" s="2"/>
      <c r="D544" s="429"/>
      <c r="E544" s="50"/>
      <c r="F544" s="50"/>
      <c r="G544" s="529"/>
      <c r="H544" s="428"/>
      <c r="I544" s="428"/>
      <c r="J544" s="50"/>
      <c r="K544" s="50"/>
      <c r="L544" s="2"/>
      <c r="M544" s="2"/>
      <c r="N544" s="2"/>
      <c r="O544" s="2"/>
      <c r="P544" s="2"/>
      <c r="Q544" s="2"/>
      <c r="R544" s="2"/>
      <c r="S544" s="2"/>
      <c r="T544" s="2"/>
      <c r="U544" s="2"/>
      <c r="V544" s="2"/>
      <c r="W544" s="2"/>
      <c r="X544" s="2"/>
      <c r="Y544" s="2"/>
      <c r="Z544" s="2"/>
    </row>
    <row x14ac:dyDescent="0.25" r="545" customHeight="1" ht="14.25">
      <c r="A545" s="528"/>
      <c r="B545" s="2"/>
      <c r="C545" s="2"/>
      <c r="D545" s="429"/>
      <c r="E545" s="50"/>
      <c r="F545" s="50"/>
      <c r="G545" s="529"/>
      <c r="H545" s="428"/>
      <c r="I545" s="428"/>
      <c r="J545" s="50"/>
      <c r="K545" s="50"/>
      <c r="L545" s="2"/>
      <c r="M545" s="2"/>
      <c r="N545" s="2"/>
      <c r="O545" s="2"/>
      <c r="P545" s="2"/>
      <c r="Q545" s="2"/>
      <c r="R545" s="2"/>
      <c r="S545" s="2"/>
      <c r="T545" s="2"/>
      <c r="U545" s="2"/>
      <c r="V545" s="2"/>
      <c r="W545" s="2"/>
      <c r="X545" s="2"/>
      <c r="Y545" s="2"/>
      <c r="Z545" s="2"/>
    </row>
    <row x14ac:dyDescent="0.25" r="546" customHeight="1" ht="14.25">
      <c r="A546" s="528"/>
      <c r="B546" s="2"/>
      <c r="C546" s="2"/>
      <c r="D546" s="429"/>
      <c r="E546" s="50"/>
      <c r="F546" s="50"/>
      <c r="G546" s="529"/>
      <c r="H546" s="428"/>
      <c r="I546" s="428"/>
      <c r="J546" s="50"/>
      <c r="K546" s="50"/>
      <c r="L546" s="2"/>
      <c r="M546" s="2"/>
      <c r="N546" s="2"/>
      <c r="O546" s="2"/>
      <c r="P546" s="2"/>
      <c r="Q546" s="2"/>
      <c r="R546" s="2"/>
      <c r="S546" s="2"/>
      <c r="T546" s="2"/>
      <c r="U546" s="2"/>
      <c r="V546" s="2"/>
      <c r="W546" s="2"/>
      <c r="X546" s="2"/>
      <c r="Y546" s="2"/>
      <c r="Z546" s="2"/>
    </row>
    <row x14ac:dyDescent="0.25" r="547" customHeight="1" ht="14.25">
      <c r="A547" s="528"/>
      <c r="B547" s="2"/>
      <c r="C547" s="2"/>
      <c r="D547" s="429"/>
      <c r="E547" s="50"/>
      <c r="F547" s="50"/>
      <c r="G547" s="529"/>
      <c r="H547" s="428"/>
      <c r="I547" s="428"/>
      <c r="J547" s="50"/>
      <c r="K547" s="50"/>
      <c r="L547" s="2"/>
      <c r="M547" s="2"/>
      <c r="N547" s="2"/>
      <c r="O547" s="2"/>
      <c r="P547" s="2"/>
      <c r="Q547" s="2"/>
      <c r="R547" s="2"/>
      <c r="S547" s="2"/>
      <c r="T547" s="2"/>
      <c r="U547" s="2"/>
      <c r="V547" s="2"/>
      <c r="W547" s="2"/>
      <c r="X547" s="2"/>
      <c r="Y547" s="2"/>
      <c r="Z547" s="2"/>
    </row>
    <row x14ac:dyDescent="0.25" r="548" customHeight="1" ht="14.25">
      <c r="A548" s="528"/>
      <c r="B548" s="2"/>
      <c r="C548" s="2"/>
      <c r="D548" s="429"/>
      <c r="E548" s="50"/>
      <c r="F548" s="50"/>
      <c r="G548" s="529"/>
      <c r="H548" s="428"/>
      <c r="I548" s="428"/>
      <c r="J548" s="50"/>
      <c r="K548" s="50"/>
      <c r="L548" s="2"/>
      <c r="M548" s="2"/>
      <c r="N548" s="2"/>
      <c r="O548" s="2"/>
      <c r="P548" s="2"/>
      <c r="Q548" s="2"/>
      <c r="R548" s="2"/>
      <c r="S548" s="2"/>
      <c r="T548" s="2"/>
      <c r="U548" s="2"/>
      <c r="V548" s="2"/>
      <c r="W548" s="2"/>
      <c r="X548" s="2"/>
      <c r="Y548" s="2"/>
      <c r="Z548" s="2"/>
    </row>
    <row x14ac:dyDescent="0.25" r="549" customHeight="1" ht="14.25">
      <c r="A549" s="528"/>
      <c r="B549" s="2"/>
      <c r="C549" s="2"/>
      <c r="D549" s="429"/>
      <c r="E549" s="50"/>
      <c r="F549" s="50"/>
      <c r="G549" s="529"/>
      <c r="H549" s="428"/>
      <c r="I549" s="428"/>
      <c r="J549" s="50"/>
      <c r="K549" s="50"/>
      <c r="L549" s="2"/>
      <c r="M549" s="2"/>
      <c r="N549" s="2"/>
      <c r="O549" s="2"/>
      <c r="P549" s="2"/>
      <c r="Q549" s="2"/>
      <c r="R549" s="2"/>
      <c r="S549" s="2"/>
      <c r="T549" s="2"/>
      <c r="U549" s="2"/>
      <c r="V549" s="2"/>
      <c r="W549" s="2"/>
      <c r="X549" s="2"/>
      <c r="Y549" s="2"/>
      <c r="Z549" s="2"/>
    </row>
    <row x14ac:dyDescent="0.25" r="550" customHeight="1" ht="14.25">
      <c r="A550" s="528"/>
      <c r="B550" s="2"/>
      <c r="C550" s="2"/>
      <c r="D550" s="429"/>
      <c r="E550" s="50"/>
      <c r="F550" s="50"/>
      <c r="G550" s="529"/>
      <c r="H550" s="428"/>
      <c r="I550" s="428"/>
      <c r="J550" s="50"/>
      <c r="K550" s="50"/>
      <c r="L550" s="2"/>
      <c r="M550" s="2"/>
      <c r="N550" s="2"/>
      <c r="O550" s="2"/>
      <c r="P550" s="2"/>
      <c r="Q550" s="2"/>
      <c r="R550" s="2"/>
      <c r="S550" s="2"/>
      <c r="T550" s="2"/>
      <c r="U550" s="2"/>
      <c r="V550" s="2"/>
      <c r="W550" s="2"/>
      <c r="X550" s="2"/>
      <c r="Y550" s="2"/>
      <c r="Z550" s="2"/>
    </row>
    <row x14ac:dyDescent="0.25" r="551" customHeight="1" ht="14.25">
      <c r="A551" s="528"/>
      <c r="B551" s="2"/>
      <c r="C551" s="2"/>
      <c r="D551" s="429"/>
      <c r="E551" s="50"/>
      <c r="F551" s="50"/>
      <c r="G551" s="529"/>
      <c r="H551" s="428"/>
      <c r="I551" s="428"/>
      <c r="J551" s="50"/>
      <c r="K551" s="50"/>
      <c r="L551" s="2"/>
      <c r="M551" s="2"/>
      <c r="N551" s="2"/>
      <c r="O551" s="2"/>
      <c r="P551" s="2"/>
      <c r="Q551" s="2"/>
      <c r="R551" s="2"/>
      <c r="S551" s="2"/>
      <c r="T551" s="2"/>
      <c r="U551" s="2"/>
      <c r="V551" s="2"/>
      <c r="W551" s="2"/>
      <c r="X551" s="2"/>
      <c r="Y551" s="2"/>
      <c r="Z551" s="2"/>
    </row>
    <row x14ac:dyDescent="0.25" r="552" customHeight="1" ht="14.25">
      <c r="A552" s="528"/>
      <c r="B552" s="2"/>
      <c r="C552" s="2"/>
      <c r="D552" s="429"/>
      <c r="E552" s="50"/>
      <c r="F552" s="50"/>
      <c r="G552" s="529"/>
      <c r="H552" s="428"/>
      <c r="I552" s="428"/>
      <c r="J552" s="50"/>
      <c r="K552" s="50"/>
      <c r="L552" s="2"/>
      <c r="M552" s="2"/>
      <c r="N552" s="2"/>
      <c r="O552" s="2"/>
      <c r="P552" s="2"/>
      <c r="Q552" s="2"/>
      <c r="R552" s="2"/>
      <c r="S552" s="2"/>
      <c r="T552" s="2"/>
      <c r="U552" s="2"/>
      <c r="V552" s="2"/>
      <c r="W552" s="2"/>
      <c r="X552" s="2"/>
      <c r="Y552" s="2"/>
      <c r="Z552" s="2"/>
    </row>
    <row x14ac:dyDescent="0.25" r="553" customHeight="1" ht="14.25">
      <c r="A553" s="528"/>
      <c r="B553" s="2"/>
      <c r="C553" s="2"/>
      <c r="D553" s="429"/>
      <c r="E553" s="50"/>
      <c r="F553" s="50"/>
      <c r="G553" s="529"/>
      <c r="H553" s="428"/>
      <c r="I553" s="428"/>
      <c r="J553" s="50"/>
      <c r="K553" s="50"/>
      <c r="L553" s="2"/>
      <c r="M553" s="2"/>
      <c r="N553" s="2"/>
      <c r="O553" s="2"/>
      <c r="P553" s="2"/>
      <c r="Q553" s="2"/>
      <c r="R553" s="2"/>
      <c r="S553" s="2"/>
      <c r="T553" s="2"/>
      <c r="U553" s="2"/>
      <c r="V553" s="2"/>
      <c r="W553" s="2"/>
      <c r="X553" s="2"/>
      <c r="Y553" s="2"/>
      <c r="Z553" s="2"/>
    </row>
    <row x14ac:dyDescent="0.25" r="554" customHeight="1" ht="14.25">
      <c r="A554" s="528"/>
      <c r="B554" s="2"/>
      <c r="C554" s="2"/>
      <c r="D554" s="429"/>
      <c r="E554" s="50"/>
      <c r="F554" s="50"/>
      <c r="G554" s="529"/>
      <c r="H554" s="428"/>
      <c r="I554" s="428"/>
      <c r="J554" s="50"/>
      <c r="K554" s="50"/>
      <c r="L554" s="2"/>
      <c r="M554" s="2"/>
      <c r="N554" s="2"/>
      <c r="O554" s="2"/>
      <c r="P554" s="2"/>
      <c r="Q554" s="2"/>
      <c r="R554" s="2"/>
      <c r="S554" s="2"/>
      <c r="T554" s="2"/>
      <c r="U554" s="2"/>
      <c r="V554" s="2"/>
      <c r="W554" s="2"/>
      <c r="X554" s="2"/>
      <c r="Y554" s="2"/>
      <c r="Z554" s="2"/>
    </row>
    <row x14ac:dyDescent="0.25" r="555" customHeight="1" ht="14.25">
      <c r="A555" s="528"/>
      <c r="B555" s="2"/>
      <c r="C555" s="2"/>
      <c r="D555" s="429"/>
      <c r="E555" s="50"/>
      <c r="F555" s="50"/>
      <c r="G555" s="529"/>
      <c r="H555" s="428"/>
      <c r="I555" s="428"/>
      <c r="J555" s="50"/>
      <c r="K555" s="50"/>
      <c r="L555" s="2"/>
      <c r="M555" s="2"/>
      <c r="N555" s="2"/>
      <c r="O555" s="2"/>
      <c r="P555" s="2"/>
      <c r="Q555" s="2"/>
      <c r="R555" s="2"/>
      <c r="S555" s="2"/>
      <c r="T555" s="2"/>
      <c r="U555" s="2"/>
      <c r="V555" s="2"/>
      <c r="W555" s="2"/>
      <c r="X555" s="2"/>
      <c r="Y555" s="2"/>
      <c r="Z555" s="2"/>
    </row>
    <row x14ac:dyDescent="0.25" r="556" customHeight="1" ht="14.25">
      <c r="A556" s="528"/>
      <c r="B556" s="2"/>
      <c r="C556" s="2"/>
      <c r="D556" s="429"/>
      <c r="E556" s="50"/>
      <c r="F556" s="50"/>
      <c r="G556" s="529"/>
      <c r="H556" s="428"/>
      <c r="I556" s="428"/>
      <c r="J556" s="50"/>
      <c r="K556" s="50"/>
      <c r="L556" s="2"/>
      <c r="M556" s="2"/>
      <c r="N556" s="2"/>
      <c r="O556" s="2"/>
      <c r="P556" s="2"/>
      <c r="Q556" s="2"/>
      <c r="R556" s="2"/>
      <c r="S556" s="2"/>
      <c r="T556" s="2"/>
      <c r="U556" s="2"/>
      <c r="V556" s="2"/>
      <c r="W556" s="2"/>
      <c r="X556" s="2"/>
      <c r="Y556" s="2"/>
      <c r="Z556" s="2"/>
    </row>
    <row x14ac:dyDescent="0.25" r="557" customHeight="1" ht="14.25">
      <c r="A557" s="528"/>
      <c r="B557" s="2"/>
      <c r="C557" s="2"/>
      <c r="D557" s="429"/>
      <c r="E557" s="50"/>
      <c r="F557" s="50"/>
      <c r="G557" s="529"/>
      <c r="H557" s="428"/>
      <c r="I557" s="428"/>
      <c r="J557" s="50"/>
      <c r="K557" s="50"/>
      <c r="L557" s="2"/>
      <c r="M557" s="2"/>
      <c r="N557" s="2"/>
      <c r="O557" s="2"/>
      <c r="P557" s="2"/>
      <c r="Q557" s="2"/>
      <c r="R557" s="2"/>
      <c r="S557" s="2"/>
      <c r="T557" s="2"/>
      <c r="U557" s="2"/>
      <c r="V557" s="2"/>
      <c r="W557" s="2"/>
      <c r="X557" s="2"/>
      <c r="Y557" s="2"/>
      <c r="Z557" s="2"/>
    </row>
    <row x14ac:dyDescent="0.25" r="558" customHeight="1" ht="14.25">
      <c r="A558" s="528"/>
      <c r="B558" s="2"/>
      <c r="C558" s="2"/>
      <c r="D558" s="429"/>
      <c r="E558" s="50"/>
      <c r="F558" s="50"/>
      <c r="G558" s="529"/>
      <c r="H558" s="428"/>
      <c r="I558" s="428"/>
      <c r="J558" s="50"/>
      <c r="K558" s="50"/>
      <c r="L558" s="2"/>
      <c r="M558" s="2"/>
      <c r="N558" s="2"/>
      <c r="O558" s="2"/>
      <c r="P558" s="2"/>
      <c r="Q558" s="2"/>
      <c r="R558" s="2"/>
      <c r="S558" s="2"/>
      <c r="T558" s="2"/>
      <c r="U558" s="2"/>
      <c r="V558" s="2"/>
      <c r="W558" s="2"/>
      <c r="X558" s="2"/>
      <c r="Y558" s="2"/>
      <c r="Z558" s="2"/>
    </row>
    <row x14ac:dyDescent="0.25" r="559" customHeight="1" ht="14.25">
      <c r="A559" s="528"/>
      <c r="B559" s="2"/>
      <c r="C559" s="2"/>
      <c r="D559" s="429"/>
      <c r="E559" s="50"/>
      <c r="F559" s="50"/>
      <c r="G559" s="529"/>
      <c r="H559" s="428"/>
      <c r="I559" s="428"/>
      <c r="J559" s="50"/>
      <c r="K559" s="50"/>
      <c r="L559" s="2"/>
      <c r="M559" s="2"/>
      <c r="N559" s="2"/>
      <c r="O559" s="2"/>
      <c r="P559" s="2"/>
      <c r="Q559" s="2"/>
      <c r="R559" s="2"/>
      <c r="S559" s="2"/>
      <c r="T559" s="2"/>
      <c r="U559" s="2"/>
      <c r="V559" s="2"/>
      <c r="W559" s="2"/>
      <c r="X559" s="2"/>
      <c r="Y559" s="2"/>
      <c r="Z559" s="2"/>
    </row>
    <row x14ac:dyDescent="0.25" r="560" customHeight="1" ht="14.25">
      <c r="A560" s="528"/>
      <c r="B560" s="2"/>
      <c r="C560" s="2"/>
      <c r="D560" s="429"/>
      <c r="E560" s="50"/>
      <c r="F560" s="50"/>
      <c r="G560" s="529"/>
      <c r="H560" s="428"/>
      <c r="I560" s="428"/>
      <c r="J560" s="50"/>
      <c r="K560" s="50"/>
      <c r="L560" s="2"/>
      <c r="M560" s="2"/>
      <c r="N560" s="2"/>
      <c r="O560" s="2"/>
      <c r="P560" s="2"/>
      <c r="Q560" s="2"/>
      <c r="R560" s="2"/>
      <c r="S560" s="2"/>
      <c r="T560" s="2"/>
      <c r="U560" s="2"/>
      <c r="V560" s="2"/>
      <c r="W560" s="2"/>
      <c r="X560" s="2"/>
      <c r="Y560" s="2"/>
      <c r="Z560" s="2"/>
    </row>
    <row x14ac:dyDescent="0.25" r="561" customHeight="1" ht="14.25">
      <c r="A561" s="528"/>
      <c r="B561" s="2"/>
      <c r="C561" s="2"/>
      <c r="D561" s="429"/>
      <c r="E561" s="50"/>
      <c r="F561" s="50"/>
      <c r="G561" s="529"/>
      <c r="H561" s="428"/>
      <c r="I561" s="428"/>
      <c r="J561" s="50"/>
      <c r="K561" s="50"/>
      <c r="L561" s="2"/>
      <c r="M561" s="2"/>
      <c r="N561" s="2"/>
      <c r="O561" s="2"/>
      <c r="P561" s="2"/>
      <c r="Q561" s="2"/>
      <c r="R561" s="2"/>
      <c r="S561" s="2"/>
      <c r="T561" s="2"/>
      <c r="U561" s="2"/>
      <c r="V561" s="2"/>
      <c r="W561" s="2"/>
      <c r="X561" s="2"/>
      <c r="Y561" s="2"/>
      <c r="Z561" s="2"/>
    </row>
    <row x14ac:dyDescent="0.25" r="562" customHeight="1" ht="14.25">
      <c r="A562" s="528"/>
      <c r="B562" s="2"/>
      <c r="C562" s="2"/>
      <c r="D562" s="429"/>
      <c r="E562" s="50"/>
      <c r="F562" s="50"/>
      <c r="G562" s="529"/>
      <c r="H562" s="428"/>
      <c r="I562" s="428"/>
      <c r="J562" s="50"/>
      <c r="K562" s="50"/>
      <c r="L562" s="2"/>
      <c r="M562" s="2"/>
      <c r="N562" s="2"/>
      <c r="O562" s="2"/>
      <c r="P562" s="2"/>
      <c r="Q562" s="2"/>
      <c r="R562" s="2"/>
      <c r="S562" s="2"/>
      <c r="T562" s="2"/>
      <c r="U562" s="2"/>
      <c r="V562" s="2"/>
      <c r="W562" s="2"/>
      <c r="X562" s="2"/>
      <c r="Y562" s="2"/>
      <c r="Z562" s="2"/>
    </row>
    <row x14ac:dyDescent="0.25" r="563" customHeight="1" ht="14.25">
      <c r="A563" s="528"/>
      <c r="B563" s="2"/>
      <c r="C563" s="2"/>
      <c r="D563" s="429"/>
      <c r="E563" s="50"/>
      <c r="F563" s="50"/>
      <c r="G563" s="529"/>
      <c r="H563" s="428"/>
      <c r="I563" s="428"/>
      <c r="J563" s="50"/>
      <c r="K563" s="50"/>
      <c r="L563" s="2"/>
      <c r="M563" s="2"/>
      <c r="N563" s="2"/>
      <c r="O563" s="2"/>
      <c r="P563" s="2"/>
      <c r="Q563" s="2"/>
      <c r="R563" s="2"/>
      <c r="S563" s="2"/>
      <c r="T563" s="2"/>
      <c r="U563" s="2"/>
      <c r="V563" s="2"/>
      <c r="W563" s="2"/>
      <c r="X563" s="2"/>
      <c r="Y563" s="2"/>
      <c r="Z563" s="2"/>
    </row>
    <row x14ac:dyDescent="0.25" r="564" customHeight="1" ht="14.25">
      <c r="A564" s="528"/>
      <c r="B564" s="2"/>
      <c r="C564" s="2"/>
      <c r="D564" s="429"/>
      <c r="E564" s="50"/>
      <c r="F564" s="50"/>
      <c r="G564" s="529"/>
      <c r="H564" s="428"/>
      <c r="I564" s="428"/>
      <c r="J564" s="50"/>
      <c r="K564" s="50"/>
      <c r="L564" s="2"/>
      <c r="M564" s="2"/>
      <c r="N564" s="2"/>
      <c r="O564" s="2"/>
      <c r="P564" s="2"/>
      <c r="Q564" s="2"/>
      <c r="R564" s="2"/>
      <c r="S564" s="2"/>
      <c r="T564" s="2"/>
      <c r="U564" s="2"/>
      <c r="V564" s="2"/>
      <c r="W564" s="2"/>
      <c r="X564" s="2"/>
      <c r="Y564" s="2"/>
      <c r="Z564" s="2"/>
    </row>
    <row x14ac:dyDescent="0.25" r="565" customHeight="1" ht="14.25">
      <c r="A565" s="528"/>
      <c r="B565" s="2"/>
      <c r="C565" s="2"/>
      <c r="D565" s="429"/>
      <c r="E565" s="50"/>
      <c r="F565" s="50"/>
      <c r="G565" s="529"/>
      <c r="H565" s="428"/>
      <c r="I565" s="428"/>
      <c r="J565" s="50"/>
      <c r="K565" s="50"/>
      <c r="L565" s="2"/>
      <c r="M565" s="2"/>
      <c r="N565" s="2"/>
      <c r="O565" s="2"/>
      <c r="P565" s="2"/>
      <c r="Q565" s="2"/>
      <c r="R565" s="2"/>
      <c r="S565" s="2"/>
      <c r="T565" s="2"/>
      <c r="U565" s="2"/>
      <c r="V565" s="2"/>
      <c r="W565" s="2"/>
      <c r="X565" s="2"/>
      <c r="Y565" s="2"/>
      <c r="Z565" s="2"/>
    </row>
    <row x14ac:dyDescent="0.25" r="566" customHeight="1" ht="14.25">
      <c r="A566" s="528"/>
      <c r="B566" s="2"/>
      <c r="C566" s="2"/>
      <c r="D566" s="429"/>
      <c r="E566" s="50"/>
      <c r="F566" s="50"/>
      <c r="G566" s="529"/>
      <c r="H566" s="428"/>
      <c r="I566" s="428"/>
      <c r="J566" s="50"/>
      <c r="K566" s="50"/>
      <c r="L566" s="2"/>
      <c r="M566" s="2"/>
      <c r="N566" s="2"/>
      <c r="O566" s="2"/>
      <c r="P566" s="2"/>
      <c r="Q566" s="2"/>
      <c r="R566" s="2"/>
      <c r="S566" s="2"/>
      <c r="T566" s="2"/>
      <c r="U566" s="2"/>
      <c r="V566" s="2"/>
      <c r="W566" s="2"/>
      <c r="X566" s="2"/>
      <c r="Y566" s="2"/>
      <c r="Z566" s="2"/>
    </row>
    <row x14ac:dyDescent="0.25" r="567" customHeight="1" ht="14.25">
      <c r="A567" s="528"/>
      <c r="B567" s="2"/>
      <c r="C567" s="2"/>
      <c r="D567" s="429"/>
      <c r="E567" s="50"/>
      <c r="F567" s="50"/>
      <c r="G567" s="529"/>
      <c r="H567" s="428"/>
      <c r="I567" s="428"/>
      <c r="J567" s="50"/>
      <c r="K567" s="50"/>
      <c r="L567" s="2"/>
      <c r="M567" s="2"/>
      <c r="N567" s="2"/>
      <c r="O567" s="2"/>
      <c r="P567" s="2"/>
      <c r="Q567" s="2"/>
      <c r="R567" s="2"/>
      <c r="S567" s="2"/>
      <c r="T567" s="2"/>
      <c r="U567" s="2"/>
      <c r="V567" s="2"/>
      <c r="W567" s="2"/>
      <c r="X567" s="2"/>
      <c r="Y567" s="2"/>
      <c r="Z567" s="2"/>
    </row>
    <row x14ac:dyDescent="0.25" r="568" customHeight="1" ht="14.25">
      <c r="A568" s="528"/>
      <c r="B568" s="2"/>
      <c r="C568" s="2"/>
      <c r="D568" s="429"/>
      <c r="E568" s="50"/>
      <c r="F568" s="50"/>
      <c r="G568" s="529"/>
      <c r="H568" s="428"/>
      <c r="I568" s="428"/>
      <c r="J568" s="50"/>
      <c r="K568" s="50"/>
      <c r="L568" s="2"/>
      <c r="M568" s="2"/>
      <c r="N568" s="2"/>
      <c r="O568" s="2"/>
      <c r="P568" s="2"/>
      <c r="Q568" s="2"/>
      <c r="R568" s="2"/>
      <c r="S568" s="2"/>
      <c r="T568" s="2"/>
      <c r="U568" s="2"/>
      <c r="V568" s="2"/>
      <c r="W568" s="2"/>
      <c r="X568" s="2"/>
      <c r="Y568" s="2"/>
      <c r="Z568" s="2"/>
    </row>
    <row x14ac:dyDescent="0.25" r="569" customHeight="1" ht="14.25">
      <c r="A569" s="528"/>
      <c r="B569" s="2"/>
      <c r="C569" s="2"/>
      <c r="D569" s="429"/>
      <c r="E569" s="50"/>
      <c r="F569" s="50"/>
      <c r="G569" s="529"/>
      <c r="H569" s="428"/>
      <c r="I569" s="428"/>
      <c r="J569" s="50"/>
      <c r="K569" s="50"/>
      <c r="L569" s="2"/>
      <c r="M569" s="2"/>
      <c r="N569" s="2"/>
      <c r="O569" s="2"/>
      <c r="P569" s="2"/>
      <c r="Q569" s="2"/>
      <c r="R569" s="2"/>
      <c r="S569" s="2"/>
      <c r="T569" s="2"/>
      <c r="U569" s="2"/>
      <c r="V569" s="2"/>
      <c r="W569" s="2"/>
      <c r="X569" s="2"/>
      <c r="Y569" s="2"/>
      <c r="Z569" s="2"/>
    </row>
    <row x14ac:dyDescent="0.25" r="570" customHeight="1" ht="14.25">
      <c r="A570" s="528"/>
      <c r="B570" s="2"/>
      <c r="C570" s="2"/>
      <c r="D570" s="429"/>
      <c r="E570" s="50"/>
      <c r="F570" s="50"/>
      <c r="G570" s="529"/>
      <c r="H570" s="428"/>
      <c r="I570" s="428"/>
      <c r="J570" s="50"/>
      <c r="K570" s="50"/>
      <c r="L570" s="2"/>
      <c r="M570" s="2"/>
      <c r="N570" s="2"/>
      <c r="O570" s="2"/>
      <c r="P570" s="2"/>
      <c r="Q570" s="2"/>
      <c r="R570" s="2"/>
      <c r="S570" s="2"/>
      <c r="T570" s="2"/>
      <c r="U570" s="2"/>
      <c r="V570" s="2"/>
      <c r="W570" s="2"/>
      <c r="X570" s="2"/>
      <c r="Y570" s="2"/>
      <c r="Z570" s="2"/>
    </row>
    <row x14ac:dyDescent="0.25" r="571" customHeight="1" ht="14.25">
      <c r="A571" s="528"/>
      <c r="B571" s="2"/>
      <c r="C571" s="2"/>
      <c r="D571" s="429"/>
      <c r="E571" s="50"/>
      <c r="F571" s="50"/>
      <c r="G571" s="529"/>
      <c r="H571" s="428"/>
      <c r="I571" s="428"/>
      <c r="J571" s="50"/>
      <c r="K571" s="50"/>
      <c r="L571" s="2"/>
      <c r="M571" s="2"/>
      <c r="N571" s="2"/>
      <c r="O571" s="2"/>
      <c r="P571" s="2"/>
      <c r="Q571" s="2"/>
      <c r="R571" s="2"/>
      <c r="S571" s="2"/>
      <c r="T571" s="2"/>
      <c r="U571" s="2"/>
      <c r="V571" s="2"/>
      <c r="W571" s="2"/>
      <c r="X571" s="2"/>
      <c r="Y571" s="2"/>
      <c r="Z571" s="2"/>
    </row>
    <row x14ac:dyDescent="0.25" r="572" customHeight="1" ht="14.25">
      <c r="A572" s="528"/>
      <c r="B572" s="2"/>
      <c r="C572" s="2"/>
      <c r="D572" s="429"/>
      <c r="E572" s="50"/>
      <c r="F572" s="50"/>
      <c r="G572" s="529"/>
      <c r="H572" s="428"/>
      <c r="I572" s="428"/>
      <c r="J572" s="50"/>
      <c r="K572" s="50"/>
      <c r="L572" s="2"/>
      <c r="M572" s="2"/>
      <c r="N572" s="2"/>
      <c r="O572" s="2"/>
      <c r="P572" s="2"/>
      <c r="Q572" s="2"/>
      <c r="R572" s="2"/>
      <c r="S572" s="2"/>
      <c r="T572" s="2"/>
      <c r="U572" s="2"/>
      <c r="V572" s="2"/>
      <c r="W572" s="2"/>
      <c r="X572" s="2"/>
      <c r="Y572" s="2"/>
      <c r="Z572" s="2"/>
    </row>
    <row x14ac:dyDescent="0.25" r="573" customHeight="1" ht="14.25">
      <c r="A573" s="528"/>
      <c r="B573" s="2"/>
      <c r="C573" s="2"/>
      <c r="D573" s="429"/>
      <c r="E573" s="50"/>
      <c r="F573" s="50"/>
      <c r="G573" s="529"/>
      <c r="H573" s="428"/>
      <c r="I573" s="428"/>
      <c r="J573" s="50"/>
      <c r="K573" s="50"/>
      <c r="L573" s="2"/>
      <c r="M573" s="2"/>
      <c r="N573" s="2"/>
      <c r="O573" s="2"/>
      <c r="P573" s="2"/>
      <c r="Q573" s="2"/>
      <c r="R573" s="2"/>
      <c r="S573" s="2"/>
      <c r="T573" s="2"/>
      <c r="U573" s="2"/>
      <c r="V573" s="2"/>
      <c r="W573" s="2"/>
      <c r="X573" s="2"/>
      <c r="Y573" s="2"/>
      <c r="Z573" s="2"/>
    </row>
    <row x14ac:dyDescent="0.25" r="574" customHeight="1" ht="14.25">
      <c r="A574" s="528"/>
      <c r="B574" s="2"/>
      <c r="C574" s="2"/>
      <c r="D574" s="429"/>
      <c r="E574" s="50"/>
      <c r="F574" s="50"/>
      <c r="G574" s="529"/>
      <c r="H574" s="428"/>
      <c r="I574" s="428"/>
      <c r="J574" s="50"/>
      <c r="K574" s="50"/>
      <c r="L574" s="2"/>
      <c r="M574" s="2"/>
      <c r="N574" s="2"/>
      <c r="O574" s="2"/>
      <c r="P574" s="2"/>
      <c r="Q574" s="2"/>
      <c r="R574" s="2"/>
      <c r="S574" s="2"/>
      <c r="T574" s="2"/>
      <c r="U574" s="2"/>
      <c r="V574" s="2"/>
      <c r="W574" s="2"/>
      <c r="X574" s="2"/>
      <c r="Y574" s="2"/>
      <c r="Z574" s="2"/>
    </row>
    <row x14ac:dyDescent="0.25" r="575" customHeight="1" ht="14.25">
      <c r="A575" s="528"/>
      <c r="B575" s="2"/>
      <c r="C575" s="2"/>
      <c r="D575" s="429"/>
      <c r="E575" s="50"/>
      <c r="F575" s="50"/>
      <c r="G575" s="529"/>
      <c r="H575" s="428"/>
      <c r="I575" s="428"/>
      <c r="J575" s="50"/>
      <c r="K575" s="50"/>
      <c r="L575" s="2"/>
      <c r="M575" s="2"/>
      <c r="N575" s="2"/>
      <c r="O575" s="2"/>
      <c r="P575" s="2"/>
      <c r="Q575" s="2"/>
      <c r="R575" s="2"/>
      <c r="S575" s="2"/>
      <c r="T575" s="2"/>
      <c r="U575" s="2"/>
      <c r="V575" s="2"/>
      <c r="W575" s="2"/>
      <c r="X575" s="2"/>
      <c r="Y575" s="2"/>
      <c r="Z575" s="2"/>
    </row>
    <row x14ac:dyDescent="0.25" r="576" customHeight="1" ht="14.25">
      <c r="A576" s="528"/>
      <c r="B576" s="2"/>
      <c r="C576" s="2"/>
      <c r="D576" s="429"/>
      <c r="E576" s="50"/>
      <c r="F576" s="50"/>
      <c r="G576" s="529"/>
      <c r="H576" s="428"/>
      <c r="I576" s="428"/>
      <c r="J576" s="50"/>
      <c r="K576" s="50"/>
      <c r="L576" s="2"/>
      <c r="M576" s="2"/>
      <c r="N576" s="2"/>
      <c r="O576" s="2"/>
      <c r="P576" s="2"/>
      <c r="Q576" s="2"/>
      <c r="R576" s="2"/>
      <c r="S576" s="2"/>
      <c r="T576" s="2"/>
      <c r="U576" s="2"/>
      <c r="V576" s="2"/>
      <c r="W576" s="2"/>
      <c r="X576" s="2"/>
      <c r="Y576" s="2"/>
      <c r="Z576" s="2"/>
    </row>
    <row x14ac:dyDescent="0.25" r="577" customHeight="1" ht="14.25">
      <c r="A577" s="528"/>
      <c r="B577" s="2"/>
      <c r="C577" s="2"/>
      <c r="D577" s="429"/>
      <c r="E577" s="50"/>
      <c r="F577" s="50"/>
      <c r="G577" s="529"/>
      <c r="H577" s="428"/>
      <c r="I577" s="428"/>
      <c r="J577" s="50"/>
      <c r="K577" s="50"/>
      <c r="L577" s="2"/>
      <c r="M577" s="2"/>
      <c r="N577" s="2"/>
      <c r="O577" s="2"/>
      <c r="P577" s="2"/>
      <c r="Q577" s="2"/>
      <c r="R577" s="2"/>
      <c r="S577" s="2"/>
      <c r="T577" s="2"/>
      <c r="U577" s="2"/>
      <c r="V577" s="2"/>
      <c r="W577" s="2"/>
      <c r="X577" s="2"/>
      <c r="Y577" s="2"/>
      <c r="Z577" s="2"/>
    </row>
    <row x14ac:dyDescent="0.25" r="578" customHeight="1" ht="14.25">
      <c r="A578" s="528"/>
      <c r="B578" s="2"/>
      <c r="C578" s="2"/>
      <c r="D578" s="429"/>
      <c r="E578" s="50"/>
      <c r="F578" s="50"/>
      <c r="G578" s="529"/>
      <c r="H578" s="428"/>
      <c r="I578" s="428"/>
      <c r="J578" s="50"/>
      <c r="K578" s="50"/>
      <c r="L578" s="2"/>
      <c r="M578" s="2"/>
      <c r="N578" s="2"/>
      <c r="O578" s="2"/>
      <c r="P578" s="2"/>
      <c r="Q578" s="2"/>
      <c r="R578" s="2"/>
      <c r="S578" s="2"/>
      <c r="T578" s="2"/>
      <c r="U578" s="2"/>
      <c r="V578" s="2"/>
      <c r="W578" s="2"/>
      <c r="X578" s="2"/>
      <c r="Y578" s="2"/>
      <c r="Z578" s="2"/>
    </row>
    <row x14ac:dyDescent="0.25" r="579" customHeight="1" ht="14.25">
      <c r="A579" s="528"/>
      <c r="B579" s="2"/>
      <c r="C579" s="2"/>
      <c r="D579" s="429"/>
      <c r="E579" s="50"/>
      <c r="F579" s="50"/>
      <c r="G579" s="529"/>
      <c r="H579" s="428"/>
      <c r="I579" s="428"/>
      <c r="J579" s="50"/>
      <c r="K579" s="50"/>
      <c r="L579" s="2"/>
      <c r="M579" s="2"/>
      <c r="N579" s="2"/>
      <c r="O579" s="2"/>
      <c r="P579" s="2"/>
      <c r="Q579" s="2"/>
      <c r="R579" s="2"/>
      <c r="S579" s="2"/>
      <c r="T579" s="2"/>
      <c r="U579" s="2"/>
      <c r="V579" s="2"/>
      <c r="W579" s="2"/>
      <c r="X579" s="2"/>
      <c r="Y579" s="2"/>
      <c r="Z579" s="2"/>
    </row>
    <row x14ac:dyDescent="0.25" r="580" customHeight="1" ht="14.25">
      <c r="A580" s="528"/>
      <c r="B580" s="2"/>
      <c r="C580" s="2"/>
      <c r="D580" s="429"/>
      <c r="E580" s="50"/>
      <c r="F580" s="50"/>
      <c r="G580" s="529"/>
      <c r="H580" s="428"/>
      <c r="I580" s="428"/>
      <c r="J580" s="50"/>
      <c r="K580" s="50"/>
      <c r="L580" s="2"/>
      <c r="M580" s="2"/>
      <c r="N580" s="2"/>
      <c r="O580" s="2"/>
      <c r="P580" s="2"/>
      <c r="Q580" s="2"/>
      <c r="R580" s="2"/>
      <c r="S580" s="2"/>
      <c r="T580" s="2"/>
      <c r="U580" s="2"/>
      <c r="V580" s="2"/>
      <c r="W580" s="2"/>
      <c r="X580" s="2"/>
      <c r="Y580" s="2"/>
      <c r="Z580" s="2"/>
    </row>
    <row x14ac:dyDescent="0.25" r="581" customHeight="1" ht="14.25">
      <c r="A581" s="528"/>
      <c r="B581" s="2"/>
      <c r="C581" s="2"/>
      <c r="D581" s="429"/>
      <c r="E581" s="50"/>
      <c r="F581" s="50"/>
      <c r="G581" s="529"/>
      <c r="H581" s="428"/>
      <c r="I581" s="428"/>
      <c r="J581" s="50"/>
      <c r="K581" s="50"/>
      <c r="L581" s="2"/>
      <c r="M581" s="2"/>
      <c r="N581" s="2"/>
      <c r="O581" s="2"/>
      <c r="P581" s="2"/>
      <c r="Q581" s="2"/>
      <c r="R581" s="2"/>
      <c r="S581" s="2"/>
      <c r="T581" s="2"/>
      <c r="U581" s="2"/>
      <c r="V581" s="2"/>
      <c r="W581" s="2"/>
      <c r="X581" s="2"/>
      <c r="Y581" s="2"/>
      <c r="Z581" s="2"/>
    </row>
    <row x14ac:dyDescent="0.25" r="582" customHeight="1" ht="14.25">
      <c r="A582" s="528"/>
      <c r="B582" s="2"/>
      <c r="C582" s="2"/>
      <c r="D582" s="429"/>
      <c r="E582" s="50"/>
      <c r="F582" s="50"/>
      <c r="G582" s="529"/>
      <c r="H582" s="428"/>
      <c r="I582" s="428"/>
      <c r="J582" s="50"/>
      <c r="K582" s="50"/>
      <c r="L582" s="2"/>
      <c r="M582" s="2"/>
      <c r="N582" s="2"/>
      <c r="O582" s="2"/>
      <c r="P582" s="2"/>
      <c r="Q582" s="2"/>
      <c r="R582" s="2"/>
      <c r="S582" s="2"/>
      <c r="T582" s="2"/>
      <c r="U582" s="2"/>
      <c r="V582" s="2"/>
      <c r="W582" s="2"/>
      <c r="X582" s="2"/>
      <c r="Y582" s="2"/>
      <c r="Z582" s="2"/>
    </row>
    <row x14ac:dyDescent="0.25" r="583" customHeight="1" ht="14.25">
      <c r="A583" s="528"/>
      <c r="B583" s="2"/>
      <c r="C583" s="2"/>
      <c r="D583" s="429"/>
      <c r="E583" s="50"/>
      <c r="F583" s="50"/>
      <c r="G583" s="529"/>
      <c r="H583" s="428"/>
      <c r="I583" s="428"/>
      <c r="J583" s="50"/>
      <c r="K583" s="50"/>
      <c r="L583" s="2"/>
      <c r="M583" s="2"/>
      <c r="N583" s="2"/>
      <c r="O583" s="2"/>
      <c r="P583" s="2"/>
      <c r="Q583" s="2"/>
      <c r="R583" s="2"/>
      <c r="S583" s="2"/>
      <c r="T583" s="2"/>
      <c r="U583" s="2"/>
      <c r="V583" s="2"/>
      <c r="W583" s="2"/>
      <c r="X583" s="2"/>
      <c r="Y583" s="2"/>
      <c r="Z583" s="2"/>
    </row>
    <row x14ac:dyDescent="0.25" r="584" customHeight="1" ht="14.25">
      <c r="A584" s="528"/>
      <c r="B584" s="2"/>
      <c r="C584" s="2"/>
      <c r="D584" s="429"/>
      <c r="E584" s="50"/>
      <c r="F584" s="50"/>
      <c r="G584" s="529"/>
      <c r="H584" s="428"/>
      <c r="I584" s="428"/>
      <c r="J584" s="50"/>
      <c r="K584" s="50"/>
      <c r="L584" s="2"/>
      <c r="M584" s="2"/>
      <c r="N584" s="2"/>
      <c r="O584" s="2"/>
      <c r="P584" s="2"/>
      <c r="Q584" s="2"/>
      <c r="R584" s="2"/>
      <c r="S584" s="2"/>
      <c r="T584" s="2"/>
      <c r="U584" s="2"/>
      <c r="V584" s="2"/>
      <c r="W584" s="2"/>
      <c r="X584" s="2"/>
      <c r="Y584" s="2"/>
      <c r="Z584" s="2"/>
    </row>
    <row x14ac:dyDescent="0.25" r="585" customHeight="1" ht="14.25">
      <c r="A585" s="528"/>
      <c r="B585" s="2"/>
      <c r="C585" s="2"/>
      <c r="D585" s="429"/>
      <c r="E585" s="50"/>
      <c r="F585" s="50"/>
      <c r="G585" s="529"/>
      <c r="H585" s="428"/>
      <c r="I585" s="428"/>
      <c r="J585" s="50"/>
      <c r="K585" s="50"/>
      <c r="L585" s="2"/>
      <c r="M585" s="2"/>
      <c r="N585" s="2"/>
      <c r="O585" s="2"/>
      <c r="P585" s="2"/>
      <c r="Q585" s="2"/>
      <c r="R585" s="2"/>
      <c r="S585" s="2"/>
      <c r="T585" s="2"/>
      <c r="U585" s="2"/>
      <c r="V585" s="2"/>
      <c r="W585" s="2"/>
      <c r="X585" s="2"/>
      <c r="Y585" s="2"/>
      <c r="Z585" s="2"/>
    </row>
    <row x14ac:dyDescent="0.25" r="586" customHeight="1" ht="14.25">
      <c r="A586" s="528"/>
      <c r="B586" s="2"/>
      <c r="C586" s="2"/>
      <c r="D586" s="429"/>
      <c r="E586" s="50"/>
      <c r="F586" s="50"/>
      <c r="G586" s="529"/>
      <c r="H586" s="428"/>
      <c r="I586" s="428"/>
      <c r="J586" s="50"/>
      <c r="K586" s="50"/>
      <c r="L586" s="2"/>
      <c r="M586" s="2"/>
      <c r="N586" s="2"/>
      <c r="O586" s="2"/>
      <c r="P586" s="2"/>
      <c r="Q586" s="2"/>
      <c r="R586" s="2"/>
      <c r="S586" s="2"/>
      <c r="T586" s="2"/>
      <c r="U586" s="2"/>
      <c r="V586" s="2"/>
      <c r="W586" s="2"/>
      <c r="X586" s="2"/>
      <c r="Y586" s="2"/>
      <c r="Z586" s="2"/>
    </row>
    <row x14ac:dyDescent="0.25" r="587" customHeight="1" ht="14.25">
      <c r="A587" s="528"/>
      <c r="B587" s="2"/>
      <c r="C587" s="2"/>
      <c r="D587" s="429"/>
      <c r="E587" s="50"/>
      <c r="F587" s="50"/>
      <c r="G587" s="529"/>
      <c r="H587" s="428"/>
      <c r="I587" s="428"/>
      <c r="J587" s="50"/>
      <c r="K587" s="50"/>
      <c r="L587" s="2"/>
      <c r="M587" s="2"/>
      <c r="N587" s="2"/>
      <c r="O587" s="2"/>
      <c r="P587" s="2"/>
      <c r="Q587" s="2"/>
      <c r="R587" s="2"/>
      <c r="S587" s="2"/>
      <c r="T587" s="2"/>
      <c r="U587" s="2"/>
      <c r="V587" s="2"/>
      <c r="W587" s="2"/>
      <c r="X587" s="2"/>
      <c r="Y587" s="2"/>
      <c r="Z587" s="2"/>
    </row>
    <row x14ac:dyDescent="0.25" r="588" customHeight="1" ht="14.25">
      <c r="A588" s="528"/>
      <c r="B588" s="2"/>
      <c r="C588" s="2"/>
      <c r="D588" s="429"/>
      <c r="E588" s="50"/>
      <c r="F588" s="50"/>
      <c r="G588" s="529"/>
      <c r="H588" s="428"/>
      <c r="I588" s="428"/>
      <c r="J588" s="50"/>
      <c r="K588" s="50"/>
      <c r="L588" s="2"/>
      <c r="M588" s="2"/>
      <c r="N588" s="2"/>
      <c r="O588" s="2"/>
      <c r="P588" s="2"/>
      <c r="Q588" s="2"/>
      <c r="R588" s="2"/>
      <c r="S588" s="2"/>
      <c r="T588" s="2"/>
      <c r="U588" s="2"/>
      <c r="V588" s="2"/>
      <c r="W588" s="2"/>
      <c r="X588" s="2"/>
      <c r="Y588" s="2"/>
      <c r="Z588" s="2"/>
    </row>
    <row x14ac:dyDescent="0.25" r="589" customHeight="1" ht="14.25">
      <c r="A589" s="528"/>
      <c r="B589" s="2"/>
      <c r="C589" s="2"/>
      <c r="D589" s="429"/>
      <c r="E589" s="50"/>
      <c r="F589" s="50"/>
      <c r="G589" s="529"/>
      <c r="H589" s="428"/>
      <c r="I589" s="428"/>
      <c r="J589" s="50"/>
      <c r="K589" s="50"/>
      <c r="L589" s="2"/>
      <c r="M589" s="2"/>
      <c r="N589" s="2"/>
      <c r="O589" s="2"/>
      <c r="P589" s="2"/>
      <c r="Q589" s="2"/>
      <c r="R589" s="2"/>
      <c r="S589" s="2"/>
      <c r="T589" s="2"/>
      <c r="U589" s="2"/>
      <c r="V589" s="2"/>
      <c r="W589" s="2"/>
      <c r="X589" s="2"/>
      <c r="Y589" s="2"/>
      <c r="Z589" s="2"/>
    </row>
    <row x14ac:dyDescent="0.25" r="590" customHeight="1" ht="14.25">
      <c r="A590" s="528"/>
      <c r="B590" s="2"/>
      <c r="C590" s="2"/>
      <c r="D590" s="429"/>
      <c r="E590" s="50"/>
      <c r="F590" s="50"/>
      <c r="G590" s="529"/>
      <c r="H590" s="428"/>
      <c r="I590" s="428"/>
      <c r="J590" s="50"/>
      <c r="K590" s="50"/>
      <c r="L590" s="2"/>
      <c r="M590" s="2"/>
      <c r="N590" s="2"/>
      <c r="O590" s="2"/>
      <c r="P590" s="2"/>
      <c r="Q590" s="2"/>
      <c r="R590" s="2"/>
      <c r="S590" s="2"/>
      <c r="T590" s="2"/>
      <c r="U590" s="2"/>
      <c r="V590" s="2"/>
      <c r="W590" s="2"/>
      <c r="X590" s="2"/>
      <c r="Y590" s="2"/>
      <c r="Z590" s="2"/>
    </row>
    <row x14ac:dyDescent="0.25" r="591" customHeight="1" ht="14.25">
      <c r="A591" s="528"/>
      <c r="B591" s="2"/>
      <c r="C591" s="2"/>
      <c r="D591" s="429"/>
      <c r="E591" s="50"/>
      <c r="F591" s="50"/>
      <c r="G591" s="529"/>
      <c r="H591" s="428"/>
      <c r="I591" s="428"/>
      <c r="J591" s="50"/>
      <c r="K591" s="50"/>
      <c r="L591" s="2"/>
      <c r="M591" s="2"/>
      <c r="N591" s="2"/>
      <c r="O591" s="2"/>
      <c r="P591" s="2"/>
      <c r="Q591" s="2"/>
      <c r="R591" s="2"/>
      <c r="S591" s="2"/>
      <c r="T591" s="2"/>
      <c r="U591" s="2"/>
      <c r="V591" s="2"/>
      <c r="W591" s="2"/>
      <c r="X591" s="2"/>
      <c r="Y591" s="2"/>
      <c r="Z591" s="2"/>
    </row>
    <row x14ac:dyDescent="0.25" r="592" customHeight="1" ht="14.25">
      <c r="A592" s="528"/>
      <c r="B592" s="2"/>
      <c r="C592" s="2"/>
      <c r="D592" s="429"/>
      <c r="E592" s="50"/>
      <c r="F592" s="50"/>
      <c r="G592" s="529"/>
      <c r="H592" s="428"/>
      <c r="I592" s="428"/>
      <c r="J592" s="50"/>
      <c r="K592" s="50"/>
      <c r="L592" s="2"/>
      <c r="M592" s="2"/>
      <c r="N592" s="2"/>
      <c r="O592" s="2"/>
      <c r="P592" s="2"/>
      <c r="Q592" s="2"/>
      <c r="R592" s="2"/>
      <c r="S592" s="2"/>
      <c r="T592" s="2"/>
      <c r="U592" s="2"/>
      <c r="V592" s="2"/>
      <c r="W592" s="2"/>
      <c r="X592" s="2"/>
      <c r="Y592" s="2"/>
      <c r="Z592" s="2"/>
    </row>
    <row x14ac:dyDescent="0.25" r="593" customHeight="1" ht="14.25">
      <c r="A593" s="528"/>
      <c r="B593" s="2"/>
      <c r="C593" s="2"/>
      <c r="D593" s="429"/>
      <c r="E593" s="50"/>
      <c r="F593" s="50"/>
      <c r="G593" s="529"/>
      <c r="H593" s="428"/>
      <c r="I593" s="428"/>
      <c r="J593" s="50"/>
      <c r="K593" s="50"/>
      <c r="L593" s="2"/>
      <c r="M593" s="2"/>
      <c r="N593" s="2"/>
      <c r="O593" s="2"/>
      <c r="P593" s="2"/>
      <c r="Q593" s="2"/>
      <c r="R593" s="2"/>
      <c r="S593" s="2"/>
      <c r="T593" s="2"/>
      <c r="U593" s="2"/>
      <c r="V593" s="2"/>
      <c r="W593" s="2"/>
      <c r="X593" s="2"/>
      <c r="Y593" s="2"/>
      <c r="Z593" s="2"/>
    </row>
    <row x14ac:dyDescent="0.25" r="594" customHeight="1" ht="14.25">
      <c r="A594" s="528"/>
      <c r="B594" s="2"/>
      <c r="C594" s="2"/>
      <c r="D594" s="429"/>
      <c r="E594" s="50"/>
      <c r="F594" s="50"/>
      <c r="G594" s="529"/>
      <c r="H594" s="428"/>
      <c r="I594" s="428"/>
      <c r="J594" s="50"/>
      <c r="K594" s="50"/>
      <c r="L594" s="2"/>
      <c r="M594" s="2"/>
      <c r="N594" s="2"/>
      <c r="O594" s="2"/>
      <c r="P594" s="2"/>
      <c r="Q594" s="2"/>
      <c r="R594" s="2"/>
      <c r="S594" s="2"/>
      <c r="T594" s="2"/>
      <c r="U594" s="2"/>
      <c r="V594" s="2"/>
      <c r="W594" s="2"/>
      <c r="X594" s="2"/>
      <c r="Y594" s="2"/>
      <c r="Z594" s="2"/>
    </row>
    <row x14ac:dyDescent="0.25" r="595" customHeight="1" ht="14.25">
      <c r="A595" s="528"/>
      <c r="B595" s="2"/>
      <c r="C595" s="2"/>
      <c r="D595" s="429"/>
      <c r="E595" s="50"/>
      <c r="F595" s="50"/>
      <c r="G595" s="529"/>
      <c r="H595" s="428"/>
      <c r="I595" s="428"/>
      <c r="J595" s="50"/>
      <c r="K595" s="50"/>
      <c r="L595" s="2"/>
      <c r="M595" s="2"/>
      <c r="N595" s="2"/>
      <c r="O595" s="2"/>
      <c r="P595" s="2"/>
      <c r="Q595" s="2"/>
      <c r="R595" s="2"/>
      <c r="S595" s="2"/>
      <c r="T595" s="2"/>
      <c r="U595" s="2"/>
      <c r="V595" s="2"/>
      <c r="W595" s="2"/>
      <c r="X595" s="2"/>
      <c r="Y595" s="2"/>
      <c r="Z595" s="2"/>
    </row>
    <row x14ac:dyDescent="0.25" r="596" customHeight="1" ht="14.25">
      <c r="A596" s="528"/>
      <c r="B596" s="2"/>
      <c r="C596" s="2"/>
      <c r="D596" s="429"/>
      <c r="E596" s="50"/>
      <c r="F596" s="50"/>
      <c r="G596" s="529"/>
      <c r="H596" s="428"/>
      <c r="I596" s="428"/>
      <c r="J596" s="50"/>
      <c r="K596" s="50"/>
      <c r="L596" s="2"/>
      <c r="M596" s="2"/>
      <c r="N596" s="2"/>
      <c r="O596" s="2"/>
      <c r="P596" s="2"/>
      <c r="Q596" s="2"/>
      <c r="R596" s="2"/>
      <c r="S596" s="2"/>
      <c r="T596" s="2"/>
      <c r="U596" s="2"/>
      <c r="V596" s="2"/>
      <c r="W596" s="2"/>
      <c r="X596" s="2"/>
      <c r="Y596" s="2"/>
      <c r="Z596" s="2"/>
    </row>
    <row x14ac:dyDescent="0.25" r="597" customHeight="1" ht="14.25">
      <c r="A597" s="528"/>
      <c r="B597" s="2"/>
      <c r="C597" s="2"/>
      <c r="D597" s="429"/>
      <c r="E597" s="50"/>
      <c r="F597" s="50"/>
      <c r="G597" s="529"/>
      <c r="H597" s="428"/>
      <c r="I597" s="428"/>
      <c r="J597" s="50"/>
      <c r="K597" s="50"/>
      <c r="L597" s="2"/>
      <c r="M597" s="2"/>
      <c r="N597" s="2"/>
      <c r="O597" s="2"/>
      <c r="P597" s="2"/>
      <c r="Q597" s="2"/>
      <c r="R597" s="2"/>
      <c r="S597" s="2"/>
      <c r="T597" s="2"/>
      <c r="U597" s="2"/>
      <c r="V597" s="2"/>
      <c r="W597" s="2"/>
      <c r="X597" s="2"/>
      <c r="Y597" s="2"/>
      <c r="Z597" s="2"/>
    </row>
    <row x14ac:dyDescent="0.25" r="598" customHeight="1" ht="14.25">
      <c r="A598" s="528"/>
      <c r="B598" s="2"/>
      <c r="C598" s="2"/>
      <c r="D598" s="429"/>
      <c r="E598" s="50"/>
      <c r="F598" s="50"/>
      <c r="G598" s="529"/>
      <c r="H598" s="428"/>
      <c r="I598" s="428"/>
      <c r="J598" s="50"/>
      <c r="K598" s="50"/>
      <c r="L598" s="2"/>
      <c r="M598" s="2"/>
      <c r="N598" s="2"/>
      <c r="O598" s="2"/>
      <c r="P598" s="2"/>
      <c r="Q598" s="2"/>
      <c r="R598" s="2"/>
      <c r="S598" s="2"/>
      <c r="T598" s="2"/>
      <c r="U598" s="2"/>
      <c r="V598" s="2"/>
      <c r="W598" s="2"/>
      <c r="X598" s="2"/>
      <c r="Y598" s="2"/>
      <c r="Z598" s="2"/>
    </row>
    <row x14ac:dyDescent="0.25" r="599" customHeight="1" ht="14.25">
      <c r="A599" s="528"/>
      <c r="B599" s="2"/>
      <c r="C599" s="2"/>
      <c r="D599" s="429"/>
      <c r="E599" s="50"/>
      <c r="F599" s="50"/>
      <c r="G599" s="529"/>
      <c r="H599" s="428"/>
      <c r="I599" s="428"/>
      <c r="J599" s="50"/>
      <c r="K599" s="50"/>
      <c r="L599" s="2"/>
      <c r="M599" s="2"/>
      <c r="N599" s="2"/>
      <c r="O599" s="2"/>
      <c r="P599" s="2"/>
      <c r="Q599" s="2"/>
      <c r="R599" s="2"/>
      <c r="S599" s="2"/>
      <c r="T599" s="2"/>
      <c r="U599" s="2"/>
      <c r="V599" s="2"/>
      <c r="W599" s="2"/>
      <c r="X599" s="2"/>
      <c r="Y599" s="2"/>
      <c r="Z599" s="2"/>
    </row>
    <row x14ac:dyDescent="0.25" r="600" customHeight="1" ht="14.25">
      <c r="A600" s="528"/>
      <c r="B600" s="2"/>
      <c r="C600" s="2"/>
      <c r="D600" s="429"/>
      <c r="E600" s="50"/>
      <c r="F600" s="50"/>
      <c r="G600" s="529"/>
      <c r="H600" s="428"/>
      <c r="I600" s="428"/>
      <c r="J600" s="50"/>
      <c r="K600" s="50"/>
      <c r="L600" s="2"/>
      <c r="M600" s="2"/>
      <c r="N600" s="2"/>
      <c r="O600" s="2"/>
      <c r="P600" s="2"/>
      <c r="Q600" s="2"/>
      <c r="R600" s="2"/>
      <c r="S600" s="2"/>
      <c r="T600" s="2"/>
      <c r="U600" s="2"/>
      <c r="V600" s="2"/>
      <c r="W600" s="2"/>
      <c r="X600" s="2"/>
      <c r="Y600" s="2"/>
      <c r="Z600" s="2"/>
    </row>
    <row x14ac:dyDescent="0.25" r="601" customHeight="1" ht="14.25">
      <c r="A601" s="528"/>
      <c r="B601" s="2"/>
      <c r="C601" s="2"/>
      <c r="D601" s="429"/>
      <c r="E601" s="50"/>
      <c r="F601" s="50"/>
      <c r="G601" s="529"/>
      <c r="H601" s="428"/>
      <c r="I601" s="428"/>
      <c r="J601" s="50"/>
      <c r="K601" s="50"/>
      <c r="L601" s="2"/>
      <c r="M601" s="2"/>
      <c r="N601" s="2"/>
      <c r="O601" s="2"/>
      <c r="P601" s="2"/>
      <c r="Q601" s="2"/>
      <c r="R601" s="2"/>
      <c r="S601" s="2"/>
      <c r="T601" s="2"/>
      <c r="U601" s="2"/>
      <c r="V601" s="2"/>
      <c r="W601" s="2"/>
      <c r="X601" s="2"/>
      <c r="Y601" s="2"/>
      <c r="Z601" s="2"/>
    </row>
    <row x14ac:dyDescent="0.25" r="602" customHeight="1" ht="14.25">
      <c r="A602" s="528"/>
      <c r="B602" s="2"/>
      <c r="C602" s="2"/>
      <c r="D602" s="429"/>
      <c r="E602" s="50"/>
      <c r="F602" s="50"/>
      <c r="G602" s="529"/>
      <c r="H602" s="428"/>
      <c r="I602" s="428"/>
      <c r="J602" s="50"/>
      <c r="K602" s="50"/>
      <c r="L602" s="2"/>
      <c r="M602" s="2"/>
      <c r="N602" s="2"/>
      <c r="O602" s="2"/>
      <c r="P602" s="2"/>
      <c r="Q602" s="2"/>
      <c r="R602" s="2"/>
      <c r="S602" s="2"/>
      <c r="T602" s="2"/>
      <c r="U602" s="2"/>
      <c r="V602" s="2"/>
      <c r="W602" s="2"/>
      <c r="X602" s="2"/>
      <c r="Y602" s="2"/>
      <c r="Z602" s="2"/>
    </row>
    <row x14ac:dyDescent="0.25" r="603" customHeight="1" ht="14.25">
      <c r="A603" s="528"/>
      <c r="B603" s="2"/>
      <c r="C603" s="2"/>
      <c r="D603" s="429"/>
      <c r="E603" s="50"/>
      <c r="F603" s="50"/>
      <c r="G603" s="529"/>
      <c r="H603" s="428"/>
      <c r="I603" s="428"/>
      <c r="J603" s="50"/>
      <c r="K603" s="50"/>
      <c r="L603" s="2"/>
      <c r="M603" s="2"/>
      <c r="N603" s="2"/>
      <c r="O603" s="2"/>
      <c r="P603" s="2"/>
      <c r="Q603" s="2"/>
      <c r="R603" s="2"/>
      <c r="S603" s="2"/>
      <c r="T603" s="2"/>
      <c r="U603" s="2"/>
      <c r="V603" s="2"/>
      <c r="W603" s="2"/>
      <c r="X603" s="2"/>
      <c r="Y603" s="2"/>
      <c r="Z603" s="2"/>
    </row>
    <row x14ac:dyDescent="0.25" r="604" customHeight="1" ht="14.25">
      <c r="A604" s="528"/>
      <c r="B604" s="2"/>
      <c r="C604" s="2"/>
      <c r="D604" s="429"/>
      <c r="E604" s="50"/>
      <c r="F604" s="50"/>
      <c r="G604" s="529"/>
      <c r="H604" s="428"/>
      <c r="I604" s="428"/>
      <c r="J604" s="50"/>
      <c r="K604" s="50"/>
      <c r="L604" s="2"/>
      <c r="M604" s="2"/>
      <c r="N604" s="2"/>
      <c r="O604" s="2"/>
      <c r="P604" s="2"/>
      <c r="Q604" s="2"/>
      <c r="R604" s="2"/>
      <c r="S604" s="2"/>
      <c r="T604" s="2"/>
      <c r="U604" s="2"/>
      <c r="V604" s="2"/>
      <c r="W604" s="2"/>
      <c r="X604" s="2"/>
      <c r="Y604" s="2"/>
      <c r="Z604" s="2"/>
    </row>
    <row x14ac:dyDescent="0.25" r="605" customHeight="1" ht="14.25">
      <c r="A605" s="528"/>
      <c r="B605" s="2"/>
      <c r="C605" s="2"/>
      <c r="D605" s="429"/>
      <c r="E605" s="50"/>
      <c r="F605" s="50"/>
      <c r="G605" s="529"/>
      <c r="H605" s="428"/>
      <c r="I605" s="428"/>
      <c r="J605" s="50"/>
      <c r="K605" s="50"/>
      <c r="L605" s="2"/>
      <c r="M605" s="2"/>
      <c r="N605" s="2"/>
      <c r="O605" s="2"/>
      <c r="P605" s="2"/>
      <c r="Q605" s="2"/>
      <c r="R605" s="2"/>
      <c r="S605" s="2"/>
      <c r="T605" s="2"/>
      <c r="U605" s="2"/>
      <c r="V605" s="2"/>
      <c r="W605" s="2"/>
      <c r="X605" s="2"/>
      <c r="Y605" s="2"/>
      <c r="Z605" s="2"/>
    </row>
    <row x14ac:dyDescent="0.25" r="606" customHeight="1" ht="14.25">
      <c r="A606" s="528"/>
      <c r="B606" s="2"/>
      <c r="C606" s="2"/>
      <c r="D606" s="429"/>
      <c r="E606" s="50"/>
      <c r="F606" s="50"/>
      <c r="G606" s="529"/>
      <c r="H606" s="428"/>
      <c r="I606" s="428"/>
      <c r="J606" s="50"/>
      <c r="K606" s="50"/>
      <c r="L606" s="2"/>
      <c r="M606" s="2"/>
      <c r="N606" s="2"/>
      <c r="O606" s="2"/>
      <c r="P606" s="2"/>
      <c r="Q606" s="2"/>
      <c r="R606" s="2"/>
      <c r="S606" s="2"/>
      <c r="T606" s="2"/>
      <c r="U606" s="2"/>
      <c r="V606" s="2"/>
      <c r="W606" s="2"/>
      <c r="X606" s="2"/>
      <c r="Y606" s="2"/>
      <c r="Z606" s="2"/>
    </row>
    <row x14ac:dyDescent="0.25" r="607" customHeight="1" ht="14.25">
      <c r="A607" s="528"/>
      <c r="B607" s="2"/>
      <c r="C607" s="2"/>
      <c r="D607" s="429"/>
      <c r="E607" s="50"/>
      <c r="F607" s="50"/>
      <c r="G607" s="529"/>
      <c r="H607" s="428"/>
      <c r="I607" s="428"/>
      <c r="J607" s="50"/>
      <c r="K607" s="50"/>
      <c r="L607" s="2"/>
      <c r="M607" s="2"/>
      <c r="N607" s="2"/>
      <c r="O607" s="2"/>
      <c r="P607" s="2"/>
      <c r="Q607" s="2"/>
      <c r="R607" s="2"/>
      <c r="S607" s="2"/>
      <c r="T607" s="2"/>
      <c r="U607" s="2"/>
      <c r="V607" s="2"/>
      <c r="W607" s="2"/>
      <c r="X607" s="2"/>
      <c r="Y607" s="2"/>
      <c r="Z607" s="2"/>
    </row>
    <row x14ac:dyDescent="0.25" r="608" customHeight="1" ht="14.25">
      <c r="A608" s="528"/>
      <c r="B608" s="2"/>
      <c r="C608" s="2"/>
      <c r="D608" s="429"/>
      <c r="E608" s="50"/>
      <c r="F608" s="50"/>
      <c r="G608" s="529"/>
      <c r="H608" s="428"/>
      <c r="I608" s="428"/>
      <c r="J608" s="50"/>
      <c r="K608" s="50"/>
      <c r="L608" s="2"/>
      <c r="M608" s="2"/>
      <c r="N608" s="2"/>
      <c r="O608" s="2"/>
      <c r="P608" s="2"/>
      <c r="Q608" s="2"/>
      <c r="R608" s="2"/>
      <c r="S608" s="2"/>
      <c r="T608" s="2"/>
      <c r="U608" s="2"/>
      <c r="V608" s="2"/>
      <c r="W608" s="2"/>
      <c r="X608" s="2"/>
      <c r="Y608" s="2"/>
      <c r="Z608" s="2"/>
    </row>
    <row x14ac:dyDescent="0.25" r="609" customHeight="1" ht="14.25">
      <c r="A609" s="528"/>
      <c r="B609" s="2"/>
      <c r="C609" s="2"/>
      <c r="D609" s="429"/>
      <c r="E609" s="50"/>
      <c r="F609" s="50"/>
      <c r="G609" s="529"/>
      <c r="H609" s="428"/>
      <c r="I609" s="428"/>
      <c r="J609" s="50"/>
      <c r="K609" s="50"/>
      <c r="L609" s="2"/>
      <c r="M609" s="2"/>
      <c r="N609" s="2"/>
      <c r="O609" s="2"/>
      <c r="P609" s="2"/>
      <c r="Q609" s="2"/>
      <c r="R609" s="2"/>
      <c r="S609" s="2"/>
      <c r="T609" s="2"/>
      <c r="U609" s="2"/>
      <c r="V609" s="2"/>
      <c r="W609" s="2"/>
      <c r="X609" s="2"/>
      <c r="Y609" s="2"/>
      <c r="Z609" s="2"/>
    </row>
    <row x14ac:dyDescent="0.25" r="610" customHeight="1" ht="14.25">
      <c r="A610" s="528"/>
      <c r="B610" s="2"/>
      <c r="C610" s="2"/>
      <c r="D610" s="429"/>
      <c r="E610" s="50"/>
      <c r="F610" s="50"/>
      <c r="G610" s="529"/>
      <c r="H610" s="428"/>
      <c r="I610" s="428"/>
      <c r="J610" s="50"/>
      <c r="K610" s="50"/>
      <c r="L610" s="2"/>
      <c r="M610" s="2"/>
      <c r="N610" s="2"/>
      <c r="O610" s="2"/>
      <c r="P610" s="2"/>
      <c r="Q610" s="2"/>
      <c r="R610" s="2"/>
      <c r="S610" s="2"/>
      <c r="T610" s="2"/>
      <c r="U610" s="2"/>
      <c r="V610" s="2"/>
      <c r="W610" s="2"/>
      <c r="X610" s="2"/>
      <c r="Y610" s="2"/>
      <c r="Z610" s="2"/>
    </row>
    <row x14ac:dyDescent="0.25" r="611" customHeight="1" ht="14.25">
      <c r="A611" s="528"/>
      <c r="B611" s="2"/>
      <c r="C611" s="2"/>
      <c r="D611" s="429"/>
      <c r="E611" s="50"/>
      <c r="F611" s="50"/>
      <c r="G611" s="529"/>
      <c r="H611" s="428"/>
      <c r="I611" s="428"/>
      <c r="J611" s="50"/>
      <c r="K611" s="50"/>
      <c r="L611" s="2"/>
      <c r="M611" s="2"/>
      <c r="N611" s="2"/>
      <c r="O611" s="2"/>
      <c r="P611" s="2"/>
      <c r="Q611" s="2"/>
      <c r="R611" s="2"/>
      <c r="S611" s="2"/>
      <c r="T611" s="2"/>
      <c r="U611" s="2"/>
      <c r="V611" s="2"/>
      <c r="W611" s="2"/>
      <c r="X611" s="2"/>
      <c r="Y611" s="2"/>
      <c r="Z611" s="2"/>
    </row>
    <row x14ac:dyDescent="0.25" r="612" customHeight="1" ht="14.25">
      <c r="A612" s="528"/>
      <c r="B612" s="2"/>
      <c r="C612" s="2"/>
      <c r="D612" s="429"/>
      <c r="E612" s="50"/>
      <c r="F612" s="50"/>
      <c r="G612" s="529"/>
      <c r="H612" s="428"/>
      <c r="I612" s="428"/>
      <c r="J612" s="50"/>
      <c r="K612" s="50"/>
      <c r="L612" s="2"/>
      <c r="M612" s="2"/>
      <c r="N612" s="2"/>
      <c r="O612" s="2"/>
      <c r="P612" s="2"/>
      <c r="Q612" s="2"/>
      <c r="R612" s="2"/>
      <c r="S612" s="2"/>
      <c r="T612" s="2"/>
      <c r="U612" s="2"/>
      <c r="V612" s="2"/>
      <c r="W612" s="2"/>
      <c r="X612" s="2"/>
      <c r="Y612" s="2"/>
      <c r="Z612" s="2"/>
    </row>
    <row x14ac:dyDescent="0.25" r="613" customHeight="1" ht="14.25">
      <c r="A613" s="528"/>
      <c r="B613" s="2"/>
      <c r="C613" s="2"/>
      <c r="D613" s="429"/>
      <c r="E613" s="50"/>
      <c r="F613" s="50"/>
      <c r="G613" s="529"/>
      <c r="H613" s="428"/>
      <c r="I613" s="428"/>
      <c r="J613" s="50"/>
      <c r="K613" s="50"/>
      <c r="L613" s="2"/>
      <c r="M613" s="2"/>
      <c r="N613" s="2"/>
      <c r="O613" s="2"/>
      <c r="P613" s="2"/>
      <c r="Q613" s="2"/>
      <c r="R613" s="2"/>
      <c r="S613" s="2"/>
      <c r="T613" s="2"/>
      <c r="U613" s="2"/>
      <c r="V613" s="2"/>
      <c r="W613" s="2"/>
      <c r="X613" s="2"/>
      <c r="Y613" s="2"/>
      <c r="Z613" s="2"/>
    </row>
    <row x14ac:dyDescent="0.25" r="614" customHeight="1" ht="14.25">
      <c r="A614" s="528"/>
      <c r="B614" s="2"/>
      <c r="C614" s="2"/>
      <c r="D614" s="429"/>
      <c r="E614" s="50"/>
      <c r="F614" s="50"/>
      <c r="G614" s="529"/>
      <c r="H614" s="428"/>
      <c r="I614" s="428"/>
      <c r="J614" s="50"/>
      <c r="K614" s="50"/>
      <c r="L614" s="2"/>
      <c r="M614" s="2"/>
      <c r="N614" s="2"/>
      <c r="O614" s="2"/>
      <c r="P614" s="2"/>
      <c r="Q614" s="2"/>
      <c r="R614" s="2"/>
      <c r="S614" s="2"/>
      <c r="T614" s="2"/>
      <c r="U614" s="2"/>
      <c r="V614" s="2"/>
      <c r="W614" s="2"/>
      <c r="X614" s="2"/>
      <c r="Y614" s="2"/>
      <c r="Z614" s="2"/>
    </row>
    <row x14ac:dyDescent="0.25" r="615" customHeight="1" ht="14.25">
      <c r="A615" s="528"/>
      <c r="B615" s="2"/>
      <c r="C615" s="2"/>
      <c r="D615" s="429"/>
      <c r="E615" s="50"/>
      <c r="F615" s="50"/>
      <c r="G615" s="529"/>
      <c r="H615" s="428"/>
      <c r="I615" s="428"/>
      <c r="J615" s="50"/>
      <c r="K615" s="50"/>
      <c r="L615" s="2"/>
      <c r="M615" s="2"/>
      <c r="N615" s="2"/>
      <c r="O615" s="2"/>
      <c r="P615" s="2"/>
      <c r="Q615" s="2"/>
      <c r="R615" s="2"/>
      <c r="S615" s="2"/>
      <c r="T615" s="2"/>
      <c r="U615" s="2"/>
      <c r="V615" s="2"/>
      <c r="W615" s="2"/>
      <c r="X615" s="2"/>
      <c r="Y615" s="2"/>
      <c r="Z615" s="2"/>
    </row>
    <row x14ac:dyDescent="0.25" r="616" customHeight="1" ht="14.25">
      <c r="A616" s="528"/>
      <c r="B616" s="2"/>
      <c r="C616" s="2"/>
      <c r="D616" s="429"/>
      <c r="E616" s="50"/>
      <c r="F616" s="50"/>
      <c r="G616" s="529"/>
      <c r="H616" s="428"/>
      <c r="I616" s="428"/>
      <c r="J616" s="50"/>
      <c r="K616" s="50"/>
      <c r="L616" s="2"/>
      <c r="M616" s="2"/>
      <c r="N616" s="2"/>
      <c r="O616" s="2"/>
      <c r="P616" s="2"/>
      <c r="Q616" s="2"/>
      <c r="R616" s="2"/>
      <c r="S616" s="2"/>
      <c r="T616" s="2"/>
      <c r="U616" s="2"/>
      <c r="V616" s="2"/>
      <c r="W616" s="2"/>
      <c r="X616" s="2"/>
      <c r="Y616" s="2"/>
      <c r="Z616" s="2"/>
    </row>
    <row x14ac:dyDescent="0.25" r="617" customHeight="1" ht="14.25">
      <c r="A617" s="528"/>
      <c r="B617" s="2"/>
      <c r="C617" s="2"/>
      <c r="D617" s="429"/>
      <c r="E617" s="50"/>
      <c r="F617" s="50"/>
      <c r="G617" s="529"/>
      <c r="H617" s="428"/>
      <c r="I617" s="428"/>
      <c r="J617" s="50"/>
      <c r="K617" s="50"/>
      <c r="L617" s="2"/>
      <c r="M617" s="2"/>
      <c r="N617" s="2"/>
      <c r="O617" s="2"/>
      <c r="P617" s="2"/>
      <c r="Q617" s="2"/>
      <c r="R617" s="2"/>
      <c r="S617" s="2"/>
      <c r="T617" s="2"/>
      <c r="U617" s="2"/>
      <c r="V617" s="2"/>
      <c r="W617" s="2"/>
      <c r="X617" s="2"/>
      <c r="Y617" s="2"/>
      <c r="Z617" s="2"/>
    </row>
    <row x14ac:dyDescent="0.25" r="618" customHeight="1" ht="14.25">
      <c r="A618" s="528"/>
      <c r="B618" s="2"/>
      <c r="C618" s="2"/>
      <c r="D618" s="429"/>
      <c r="E618" s="50"/>
      <c r="F618" s="50"/>
      <c r="G618" s="529"/>
      <c r="H618" s="428"/>
      <c r="I618" s="428"/>
      <c r="J618" s="50"/>
      <c r="K618" s="50"/>
      <c r="L618" s="2"/>
      <c r="M618" s="2"/>
      <c r="N618" s="2"/>
      <c r="O618" s="2"/>
      <c r="P618" s="2"/>
      <c r="Q618" s="2"/>
      <c r="R618" s="2"/>
      <c r="S618" s="2"/>
      <c r="T618" s="2"/>
      <c r="U618" s="2"/>
      <c r="V618" s="2"/>
      <c r="W618" s="2"/>
      <c r="X618" s="2"/>
      <c r="Y618" s="2"/>
      <c r="Z618" s="2"/>
    </row>
    <row x14ac:dyDescent="0.25" r="619" customHeight="1" ht="14.25">
      <c r="A619" s="528"/>
      <c r="B619" s="2"/>
      <c r="C619" s="2"/>
      <c r="D619" s="429"/>
      <c r="E619" s="50"/>
      <c r="F619" s="50"/>
      <c r="G619" s="529"/>
      <c r="H619" s="428"/>
      <c r="I619" s="428"/>
      <c r="J619" s="50"/>
      <c r="K619" s="50"/>
      <c r="L619" s="2"/>
      <c r="M619" s="2"/>
      <c r="N619" s="2"/>
      <c r="O619" s="2"/>
      <c r="P619" s="2"/>
      <c r="Q619" s="2"/>
      <c r="R619" s="2"/>
      <c r="S619" s="2"/>
      <c r="T619" s="2"/>
      <c r="U619" s="2"/>
      <c r="V619" s="2"/>
      <c r="W619" s="2"/>
      <c r="X619" s="2"/>
      <c r="Y619" s="2"/>
      <c r="Z619" s="2"/>
    </row>
    <row x14ac:dyDescent="0.25" r="620" customHeight="1" ht="14.25">
      <c r="A620" s="528"/>
      <c r="B620" s="2"/>
      <c r="C620" s="2"/>
      <c r="D620" s="429"/>
      <c r="E620" s="50"/>
      <c r="F620" s="50"/>
      <c r="G620" s="529"/>
      <c r="H620" s="428"/>
      <c r="I620" s="428"/>
      <c r="J620" s="50"/>
      <c r="K620" s="50"/>
      <c r="L620" s="2"/>
      <c r="M620" s="2"/>
      <c r="N620" s="2"/>
      <c r="O620" s="2"/>
      <c r="P620" s="2"/>
      <c r="Q620" s="2"/>
      <c r="R620" s="2"/>
      <c r="S620" s="2"/>
      <c r="T620" s="2"/>
      <c r="U620" s="2"/>
      <c r="V620" s="2"/>
      <c r="W620" s="2"/>
      <c r="X620" s="2"/>
      <c r="Y620" s="2"/>
      <c r="Z620" s="2"/>
    </row>
    <row x14ac:dyDescent="0.25" r="621" customHeight="1" ht="14.25">
      <c r="A621" s="528"/>
      <c r="B621" s="2"/>
      <c r="C621" s="2"/>
      <c r="D621" s="429"/>
      <c r="E621" s="50"/>
      <c r="F621" s="50"/>
      <c r="G621" s="529"/>
      <c r="H621" s="428"/>
      <c r="I621" s="428"/>
      <c r="J621" s="50"/>
      <c r="K621" s="50"/>
      <c r="L621" s="2"/>
      <c r="M621" s="2"/>
      <c r="N621" s="2"/>
      <c r="O621" s="2"/>
      <c r="P621" s="2"/>
      <c r="Q621" s="2"/>
      <c r="R621" s="2"/>
      <c r="S621" s="2"/>
      <c r="T621" s="2"/>
      <c r="U621" s="2"/>
      <c r="V621" s="2"/>
      <c r="W621" s="2"/>
      <c r="X621" s="2"/>
      <c r="Y621" s="2"/>
      <c r="Z621" s="2"/>
    </row>
    <row x14ac:dyDescent="0.25" r="622" customHeight="1" ht="14.25">
      <c r="A622" s="528"/>
      <c r="B622" s="2"/>
      <c r="C622" s="2"/>
      <c r="D622" s="429"/>
      <c r="E622" s="50"/>
      <c r="F622" s="50"/>
      <c r="G622" s="529"/>
      <c r="H622" s="428"/>
      <c r="I622" s="428"/>
      <c r="J622" s="50"/>
      <c r="K622" s="50"/>
      <c r="L622" s="2"/>
      <c r="M622" s="2"/>
      <c r="N622" s="2"/>
      <c r="O622" s="2"/>
      <c r="P622" s="2"/>
      <c r="Q622" s="2"/>
      <c r="R622" s="2"/>
      <c r="S622" s="2"/>
      <c r="T622" s="2"/>
      <c r="U622" s="2"/>
      <c r="V622" s="2"/>
      <c r="W622" s="2"/>
      <c r="X622" s="2"/>
      <c r="Y622" s="2"/>
      <c r="Z622" s="2"/>
    </row>
    <row x14ac:dyDescent="0.25" r="623" customHeight="1" ht="14.25">
      <c r="A623" s="528"/>
      <c r="B623" s="2"/>
      <c r="C623" s="2"/>
      <c r="D623" s="429"/>
      <c r="E623" s="50"/>
      <c r="F623" s="50"/>
      <c r="G623" s="529"/>
      <c r="H623" s="428"/>
      <c r="I623" s="428"/>
      <c r="J623" s="50"/>
      <c r="K623" s="50"/>
      <c r="L623" s="2"/>
      <c r="M623" s="2"/>
      <c r="N623" s="2"/>
      <c r="O623" s="2"/>
      <c r="P623" s="2"/>
      <c r="Q623" s="2"/>
      <c r="R623" s="2"/>
      <c r="S623" s="2"/>
      <c r="T623" s="2"/>
      <c r="U623" s="2"/>
      <c r="V623" s="2"/>
      <c r="W623" s="2"/>
      <c r="X623" s="2"/>
      <c r="Y623" s="2"/>
      <c r="Z623" s="2"/>
    </row>
    <row x14ac:dyDescent="0.25" r="624" customHeight="1" ht="14.25">
      <c r="A624" s="528"/>
      <c r="B624" s="2"/>
      <c r="C624" s="2"/>
      <c r="D624" s="429"/>
      <c r="E624" s="50"/>
      <c r="F624" s="50"/>
      <c r="G624" s="529"/>
      <c r="H624" s="428"/>
      <c r="I624" s="428"/>
      <c r="J624" s="50"/>
      <c r="K624" s="50"/>
      <c r="L624" s="2"/>
      <c r="M624" s="2"/>
      <c r="N624" s="2"/>
      <c r="O624" s="2"/>
      <c r="P624" s="2"/>
      <c r="Q624" s="2"/>
      <c r="R624" s="2"/>
      <c r="S624" s="2"/>
      <c r="T624" s="2"/>
      <c r="U624" s="2"/>
      <c r="V624" s="2"/>
      <c r="W624" s="2"/>
      <c r="X624" s="2"/>
      <c r="Y624" s="2"/>
      <c r="Z624" s="2"/>
    </row>
    <row x14ac:dyDescent="0.25" r="625" customHeight="1" ht="14.25">
      <c r="A625" s="528"/>
      <c r="B625" s="2"/>
      <c r="C625" s="2"/>
      <c r="D625" s="429"/>
      <c r="E625" s="50"/>
      <c r="F625" s="50"/>
      <c r="G625" s="529"/>
      <c r="H625" s="428"/>
      <c r="I625" s="428"/>
      <c r="J625" s="50"/>
      <c r="K625" s="50"/>
      <c r="L625" s="2"/>
      <c r="M625" s="2"/>
      <c r="N625" s="2"/>
      <c r="O625" s="2"/>
      <c r="P625" s="2"/>
      <c r="Q625" s="2"/>
      <c r="R625" s="2"/>
      <c r="S625" s="2"/>
      <c r="T625" s="2"/>
      <c r="U625" s="2"/>
      <c r="V625" s="2"/>
      <c r="W625" s="2"/>
      <c r="X625" s="2"/>
      <c r="Y625" s="2"/>
      <c r="Z625" s="2"/>
    </row>
    <row x14ac:dyDescent="0.25" r="626" customHeight="1" ht="14.25">
      <c r="A626" s="528"/>
      <c r="B626" s="2"/>
      <c r="C626" s="2"/>
      <c r="D626" s="429"/>
      <c r="E626" s="50"/>
      <c r="F626" s="50"/>
      <c r="G626" s="529"/>
      <c r="H626" s="428"/>
      <c r="I626" s="428"/>
      <c r="J626" s="50"/>
      <c r="K626" s="50"/>
      <c r="L626" s="2"/>
      <c r="M626" s="2"/>
      <c r="N626" s="2"/>
      <c r="O626" s="2"/>
      <c r="P626" s="2"/>
      <c r="Q626" s="2"/>
      <c r="R626" s="2"/>
      <c r="S626" s="2"/>
      <c r="T626" s="2"/>
      <c r="U626" s="2"/>
      <c r="V626" s="2"/>
      <c r="W626" s="2"/>
      <c r="X626" s="2"/>
      <c r="Y626" s="2"/>
      <c r="Z626" s="2"/>
    </row>
    <row x14ac:dyDescent="0.25" r="627" customHeight="1" ht="14.25">
      <c r="A627" s="528"/>
      <c r="B627" s="2"/>
      <c r="C627" s="2"/>
      <c r="D627" s="429"/>
      <c r="E627" s="50"/>
      <c r="F627" s="50"/>
      <c r="G627" s="529"/>
      <c r="H627" s="428"/>
      <c r="I627" s="428"/>
      <c r="J627" s="50"/>
      <c r="K627" s="50"/>
      <c r="L627" s="2"/>
      <c r="M627" s="2"/>
      <c r="N627" s="2"/>
      <c r="O627" s="2"/>
      <c r="P627" s="2"/>
      <c r="Q627" s="2"/>
      <c r="R627" s="2"/>
      <c r="S627" s="2"/>
      <c r="T627" s="2"/>
      <c r="U627" s="2"/>
      <c r="V627" s="2"/>
      <c r="W627" s="2"/>
      <c r="X627" s="2"/>
      <c r="Y627" s="2"/>
      <c r="Z627" s="2"/>
    </row>
    <row x14ac:dyDescent="0.25" r="628" customHeight="1" ht="14.25">
      <c r="A628" s="528"/>
      <c r="B628" s="2"/>
      <c r="C628" s="2"/>
      <c r="D628" s="429"/>
      <c r="E628" s="50"/>
      <c r="F628" s="50"/>
      <c r="G628" s="529"/>
      <c r="H628" s="428"/>
      <c r="I628" s="428"/>
      <c r="J628" s="50"/>
      <c r="K628" s="50"/>
      <c r="L628" s="2"/>
      <c r="M628" s="2"/>
      <c r="N628" s="2"/>
      <c r="O628" s="2"/>
      <c r="P628" s="2"/>
      <c r="Q628" s="2"/>
      <c r="R628" s="2"/>
      <c r="S628" s="2"/>
      <c r="T628" s="2"/>
      <c r="U628" s="2"/>
      <c r="V628" s="2"/>
      <c r="W628" s="2"/>
      <c r="X628" s="2"/>
      <c r="Y628" s="2"/>
      <c r="Z628" s="2"/>
    </row>
    <row x14ac:dyDescent="0.25" r="629" customHeight="1" ht="14.25">
      <c r="A629" s="528"/>
      <c r="B629" s="2"/>
      <c r="C629" s="2"/>
      <c r="D629" s="429"/>
      <c r="E629" s="50"/>
      <c r="F629" s="50"/>
      <c r="G629" s="529"/>
      <c r="H629" s="428"/>
      <c r="I629" s="428"/>
      <c r="J629" s="50"/>
      <c r="K629" s="50"/>
      <c r="L629" s="2"/>
      <c r="M629" s="2"/>
      <c r="N629" s="2"/>
      <c r="O629" s="2"/>
      <c r="P629" s="2"/>
      <c r="Q629" s="2"/>
      <c r="R629" s="2"/>
      <c r="S629" s="2"/>
      <c r="T629" s="2"/>
      <c r="U629" s="2"/>
      <c r="V629" s="2"/>
      <c r="W629" s="2"/>
      <c r="X629" s="2"/>
      <c r="Y629" s="2"/>
      <c r="Z629" s="2"/>
    </row>
    <row x14ac:dyDescent="0.25" r="630" customHeight="1" ht="14.25">
      <c r="A630" s="528"/>
      <c r="B630" s="2"/>
      <c r="C630" s="2"/>
      <c r="D630" s="429"/>
      <c r="E630" s="50"/>
      <c r="F630" s="50"/>
      <c r="G630" s="529"/>
      <c r="H630" s="428"/>
      <c r="I630" s="428"/>
      <c r="J630" s="50"/>
      <c r="K630" s="50"/>
      <c r="L630" s="2"/>
      <c r="M630" s="2"/>
      <c r="N630" s="2"/>
      <c r="O630" s="2"/>
      <c r="P630" s="2"/>
      <c r="Q630" s="2"/>
      <c r="R630" s="2"/>
      <c r="S630" s="2"/>
      <c r="T630" s="2"/>
      <c r="U630" s="2"/>
      <c r="V630" s="2"/>
      <c r="W630" s="2"/>
      <c r="X630" s="2"/>
      <c r="Y630" s="2"/>
      <c r="Z630" s="2"/>
    </row>
    <row x14ac:dyDescent="0.25" r="631" customHeight="1" ht="14.25">
      <c r="A631" s="528"/>
      <c r="B631" s="2"/>
      <c r="C631" s="2"/>
      <c r="D631" s="429"/>
      <c r="E631" s="50"/>
      <c r="F631" s="50"/>
      <c r="G631" s="529"/>
      <c r="H631" s="428"/>
      <c r="I631" s="428"/>
      <c r="J631" s="50"/>
      <c r="K631" s="50"/>
      <c r="L631" s="2"/>
      <c r="M631" s="2"/>
      <c r="N631" s="2"/>
      <c r="O631" s="2"/>
      <c r="P631" s="2"/>
      <c r="Q631" s="2"/>
      <c r="R631" s="2"/>
      <c r="S631" s="2"/>
      <c r="T631" s="2"/>
      <c r="U631" s="2"/>
      <c r="V631" s="2"/>
      <c r="W631" s="2"/>
      <c r="X631" s="2"/>
      <c r="Y631" s="2"/>
      <c r="Z631" s="2"/>
    </row>
    <row x14ac:dyDescent="0.25" r="632" customHeight="1" ht="14.25">
      <c r="A632" s="528"/>
      <c r="B632" s="2"/>
      <c r="C632" s="2"/>
      <c r="D632" s="429"/>
      <c r="E632" s="50"/>
      <c r="F632" s="50"/>
      <c r="G632" s="529"/>
      <c r="H632" s="428"/>
      <c r="I632" s="428"/>
      <c r="J632" s="50"/>
      <c r="K632" s="50"/>
      <c r="L632" s="2"/>
      <c r="M632" s="2"/>
      <c r="N632" s="2"/>
      <c r="O632" s="2"/>
      <c r="P632" s="2"/>
      <c r="Q632" s="2"/>
      <c r="R632" s="2"/>
      <c r="S632" s="2"/>
      <c r="T632" s="2"/>
      <c r="U632" s="2"/>
      <c r="V632" s="2"/>
      <c r="W632" s="2"/>
      <c r="X632" s="2"/>
      <c r="Y632" s="2"/>
      <c r="Z632" s="2"/>
    </row>
    <row x14ac:dyDescent="0.25" r="633" customHeight="1" ht="14.25">
      <c r="A633" s="528"/>
      <c r="B633" s="2"/>
      <c r="C633" s="2"/>
      <c r="D633" s="429"/>
      <c r="E633" s="50"/>
      <c r="F633" s="50"/>
      <c r="G633" s="529"/>
      <c r="H633" s="428"/>
      <c r="I633" s="428"/>
      <c r="J633" s="50"/>
      <c r="K633" s="50"/>
      <c r="L633" s="2"/>
      <c r="M633" s="2"/>
      <c r="N633" s="2"/>
      <c r="O633" s="2"/>
      <c r="P633" s="2"/>
      <c r="Q633" s="2"/>
      <c r="R633" s="2"/>
      <c r="S633" s="2"/>
      <c r="T633" s="2"/>
      <c r="U633" s="2"/>
      <c r="V633" s="2"/>
      <c r="W633" s="2"/>
      <c r="X633" s="2"/>
      <c r="Y633" s="2"/>
      <c r="Z633" s="2"/>
    </row>
    <row x14ac:dyDescent="0.25" r="634" customHeight="1" ht="14.25">
      <c r="A634" s="528"/>
      <c r="B634" s="2"/>
      <c r="C634" s="2"/>
      <c r="D634" s="429"/>
      <c r="E634" s="50"/>
      <c r="F634" s="50"/>
      <c r="G634" s="529"/>
      <c r="H634" s="428"/>
      <c r="I634" s="428"/>
      <c r="J634" s="50"/>
      <c r="K634" s="50"/>
      <c r="L634" s="2"/>
      <c r="M634" s="2"/>
      <c r="N634" s="2"/>
      <c r="O634" s="2"/>
      <c r="P634" s="2"/>
      <c r="Q634" s="2"/>
      <c r="R634" s="2"/>
      <c r="S634" s="2"/>
      <c r="T634" s="2"/>
      <c r="U634" s="2"/>
      <c r="V634" s="2"/>
      <c r="W634" s="2"/>
      <c r="X634" s="2"/>
      <c r="Y634" s="2"/>
      <c r="Z634" s="2"/>
    </row>
    <row x14ac:dyDescent="0.25" r="635" customHeight="1" ht="14.25">
      <c r="A635" s="528"/>
      <c r="B635" s="2"/>
      <c r="C635" s="2"/>
      <c r="D635" s="429"/>
      <c r="E635" s="50"/>
      <c r="F635" s="50"/>
      <c r="G635" s="529"/>
      <c r="H635" s="428"/>
      <c r="I635" s="428"/>
      <c r="J635" s="50"/>
      <c r="K635" s="50"/>
      <c r="L635" s="2"/>
      <c r="M635" s="2"/>
      <c r="N635" s="2"/>
      <c r="O635" s="2"/>
      <c r="P635" s="2"/>
      <c r="Q635" s="2"/>
      <c r="R635" s="2"/>
      <c r="S635" s="2"/>
      <c r="T635" s="2"/>
      <c r="U635" s="2"/>
      <c r="V635" s="2"/>
      <c r="W635" s="2"/>
      <c r="X635" s="2"/>
      <c r="Y635" s="2"/>
      <c r="Z635" s="2"/>
    </row>
    <row x14ac:dyDescent="0.25" r="636" customHeight="1" ht="14.25">
      <c r="A636" s="528"/>
      <c r="B636" s="2"/>
      <c r="C636" s="2"/>
      <c r="D636" s="429"/>
      <c r="E636" s="50"/>
      <c r="F636" s="50"/>
      <c r="G636" s="529"/>
      <c r="H636" s="428"/>
      <c r="I636" s="428"/>
      <c r="J636" s="50"/>
      <c r="K636" s="50"/>
      <c r="L636" s="2"/>
      <c r="M636" s="2"/>
      <c r="N636" s="2"/>
      <c r="O636" s="2"/>
      <c r="P636" s="2"/>
      <c r="Q636" s="2"/>
      <c r="R636" s="2"/>
      <c r="S636" s="2"/>
      <c r="T636" s="2"/>
      <c r="U636" s="2"/>
      <c r="V636" s="2"/>
      <c r="W636" s="2"/>
      <c r="X636" s="2"/>
      <c r="Y636" s="2"/>
      <c r="Z636" s="2"/>
    </row>
    <row x14ac:dyDescent="0.25" r="637" customHeight="1" ht="14.25">
      <c r="A637" s="528"/>
      <c r="B637" s="2"/>
      <c r="C637" s="2"/>
      <c r="D637" s="429"/>
      <c r="E637" s="50"/>
      <c r="F637" s="50"/>
      <c r="G637" s="529"/>
      <c r="H637" s="428"/>
      <c r="I637" s="428"/>
      <c r="J637" s="50"/>
      <c r="K637" s="50"/>
      <c r="L637" s="2"/>
      <c r="M637" s="2"/>
      <c r="N637" s="2"/>
      <c r="O637" s="2"/>
      <c r="P637" s="2"/>
      <c r="Q637" s="2"/>
      <c r="R637" s="2"/>
      <c r="S637" s="2"/>
      <c r="T637" s="2"/>
      <c r="U637" s="2"/>
      <c r="V637" s="2"/>
      <c r="W637" s="2"/>
      <c r="X637" s="2"/>
      <c r="Y637" s="2"/>
      <c r="Z637" s="2"/>
    </row>
    <row x14ac:dyDescent="0.25" r="638" customHeight="1" ht="14.25">
      <c r="A638" s="528"/>
      <c r="B638" s="2"/>
      <c r="C638" s="2"/>
      <c r="D638" s="429"/>
      <c r="E638" s="50"/>
      <c r="F638" s="50"/>
      <c r="G638" s="529"/>
      <c r="H638" s="428"/>
      <c r="I638" s="428"/>
      <c r="J638" s="50"/>
      <c r="K638" s="50"/>
      <c r="L638" s="2"/>
      <c r="M638" s="2"/>
      <c r="N638" s="2"/>
      <c r="O638" s="2"/>
      <c r="P638" s="2"/>
      <c r="Q638" s="2"/>
      <c r="R638" s="2"/>
      <c r="S638" s="2"/>
      <c r="T638" s="2"/>
      <c r="U638" s="2"/>
      <c r="V638" s="2"/>
      <c r="W638" s="2"/>
      <c r="X638" s="2"/>
      <c r="Y638" s="2"/>
      <c r="Z638" s="2"/>
    </row>
    <row x14ac:dyDescent="0.25" r="639" customHeight="1" ht="14.25">
      <c r="A639" s="528"/>
      <c r="B639" s="2"/>
      <c r="C639" s="2"/>
      <c r="D639" s="429"/>
      <c r="E639" s="50"/>
      <c r="F639" s="50"/>
      <c r="G639" s="529"/>
      <c r="H639" s="428"/>
      <c r="I639" s="428"/>
      <c r="J639" s="50"/>
      <c r="K639" s="50"/>
      <c r="L639" s="2"/>
      <c r="M639" s="2"/>
      <c r="N639" s="2"/>
      <c r="O639" s="2"/>
      <c r="P639" s="2"/>
      <c r="Q639" s="2"/>
      <c r="R639" s="2"/>
      <c r="S639" s="2"/>
      <c r="T639" s="2"/>
      <c r="U639" s="2"/>
      <c r="V639" s="2"/>
      <c r="W639" s="2"/>
      <c r="X639" s="2"/>
      <c r="Y639" s="2"/>
      <c r="Z639" s="2"/>
    </row>
    <row x14ac:dyDescent="0.25" r="640" customHeight="1" ht="14.25">
      <c r="A640" s="528"/>
      <c r="B640" s="2"/>
      <c r="C640" s="2"/>
      <c r="D640" s="429"/>
      <c r="E640" s="50"/>
      <c r="F640" s="50"/>
      <c r="G640" s="529"/>
      <c r="H640" s="428"/>
      <c r="I640" s="428"/>
      <c r="J640" s="50"/>
      <c r="K640" s="50"/>
      <c r="L640" s="2"/>
      <c r="M640" s="2"/>
      <c r="N640" s="2"/>
      <c r="O640" s="2"/>
      <c r="P640" s="2"/>
      <c r="Q640" s="2"/>
      <c r="R640" s="2"/>
      <c r="S640" s="2"/>
      <c r="T640" s="2"/>
      <c r="U640" s="2"/>
      <c r="V640" s="2"/>
      <c r="W640" s="2"/>
      <c r="X640" s="2"/>
      <c r="Y640" s="2"/>
      <c r="Z640" s="2"/>
    </row>
    <row x14ac:dyDescent="0.25" r="641" customHeight="1" ht="14.25">
      <c r="A641" s="528"/>
      <c r="B641" s="2"/>
      <c r="C641" s="2"/>
      <c r="D641" s="429"/>
      <c r="E641" s="50"/>
      <c r="F641" s="50"/>
      <c r="G641" s="529"/>
      <c r="H641" s="428"/>
      <c r="I641" s="428"/>
      <c r="J641" s="50"/>
      <c r="K641" s="50"/>
      <c r="L641" s="2"/>
      <c r="M641" s="2"/>
      <c r="N641" s="2"/>
      <c r="O641" s="2"/>
      <c r="P641" s="2"/>
      <c r="Q641" s="2"/>
      <c r="R641" s="2"/>
      <c r="S641" s="2"/>
      <c r="T641" s="2"/>
      <c r="U641" s="2"/>
      <c r="V641" s="2"/>
      <c r="W641" s="2"/>
      <c r="X641" s="2"/>
      <c r="Y641" s="2"/>
      <c r="Z641" s="2"/>
    </row>
    <row x14ac:dyDescent="0.25" r="642" customHeight="1" ht="14.25">
      <c r="A642" s="528"/>
      <c r="B642" s="2"/>
      <c r="C642" s="2"/>
      <c r="D642" s="429"/>
      <c r="E642" s="50"/>
      <c r="F642" s="50"/>
      <c r="G642" s="529"/>
      <c r="H642" s="428"/>
      <c r="I642" s="428"/>
      <c r="J642" s="50"/>
      <c r="K642" s="50"/>
      <c r="L642" s="2"/>
      <c r="M642" s="2"/>
      <c r="N642" s="2"/>
      <c r="O642" s="2"/>
      <c r="P642" s="2"/>
      <c r="Q642" s="2"/>
      <c r="R642" s="2"/>
      <c r="S642" s="2"/>
      <c r="T642" s="2"/>
      <c r="U642" s="2"/>
      <c r="V642" s="2"/>
      <c r="W642" s="2"/>
      <c r="X642" s="2"/>
      <c r="Y642" s="2"/>
      <c r="Z642" s="2"/>
    </row>
    <row x14ac:dyDescent="0.25" r="643" customHeight="1" ht="14.25">
      <c r="A643" s="528"/>
      <c r="B643" s="2"/>
      <c r="C643" s="2"/>
      <c r="D643" s="429"/>
      <c r="E643" s="50"/>
      <c r="F643" s="50"/>
      <c r="G643" s="529"/>
      <c r="H643" s="428"/>
      <c r="I643" s="428"/>
      <c r="J643" s="50"/>
      <c r="K643" s="50"/>
      <c r="L643" s="2"/>
      <c r="M643" s="2"/>
      <c r="N643" s="2"/>
      <c r="O643" s="2"/>
      <c r="P643" s="2"/>
      <c r="Q643" s="2"/>
      <c r="R643" s="2"/>
      <c r="S643" s="2"/>
      <c r="T643" s="2"/>
      <c r="U643" s="2"/>
      <c r="V643" s="2"/>
      <c r="W643" s="2"/>
      <c r="X643" s="2"/>
      <c r="Y643" s="2"/>
      <c r="Z643" s="2"/>
    </row>
    <row x14ac:dyDescent="0.25" r="644" customHeight="1" ht="14.25">
      <c r="A644" s="528"/>
      <c r="B644" s="2"/>
      <c r="C644" s="2"/>
      <c r="D644" s="429"/>
      <c r="E644" s="50"/>
      <c r="F644" s="50"/>
      <c r="G644" s="529"/>
      <c r="H644" s="428"/>
      <c r="I644" s="428"/>
      <c r="J644" s="50"/>
      <c r="K644" s="50"/>
      <c r="L644" s="2"/>
      <c r="M644" s="2"/>
      <c r="N644" s="2"/>
      <c r="O644" s="2"/>
      <c r="P644" s="2"/>
      <c r="Q644" s="2"/>
      <c r="R644" s="2"/>
      <c r="S644" s="2"/>
      <c r="T644" s="2"/>
      <c r="U644" s="2"/>
      <c r="V644" s="2"/>
      <c r="W644" s="2"/>
      <c r="X644" s="2"/>
      <c r="Y644" s="2"/>
      <c r="Z644" s="2"/>
    </row>
    <row x14ac:dyDescent="0.25" r="645" customHeight="1" ht="14.25">
      <c r="A645" s="528"/>
      <c r="B645" s="2"/>
      <c r="C645" s="2"/>
      <c r="D645" s="429"/>
      <c r="E645" s="50"/>
      <c r="F645" s="50"/>
      <c r="G645" s="529"/>
      <c r="H645" s="428"/>
      <c r="I645" s="428"/>
      <c r="J645" s="50"/>
      <c r="K645" s="50"/>
      <c r="L645" s="2"/>
      <c r="M645" s="2"/>
      <c r="N645" s="2"/>
      <c r="O645" s="2"/>
      <c r="P645" s="2"/>
      <c r="Q645" s="2"/>
      <c r="R645" s="2"/>
      <c r="S645" s="2"/>
      <c r="T645" s="2"/>
      <c r="U645" s="2"/>
      <c r="V645" s="2"/>
      <c r="W645" s="2"/>
      <c r="X645" s="2"/>
      <c r="Y645" s="2"/>
      <c r="Z645" s="2"/>
    </row>
    <row x14ac:dyDescent="0.25" r="646" customHeight="1" ht="14.25">
      <c r="A646" s="528"/>
      <c r="B646" s="2"/>
      <c r="C646" s="2"/>
      <c r="D646" s="429"/>
      <c r="E646" s="50"/>
      <c r="F646" s="50"/>
      <c r="G646" s="529"/>
      <c r="H646" s="428"/>
      <c r="I646" s="428"/>
      <c r="J646" s="50"/>
      <c r="K646" s="50"/>
      <c r="L646" s="2"/>
      <c r="M646" s="2"/>
      <c r="N646" s="2"/>
      <c r="O646" s="2"/>
      <c r="P646" s="2"/>
      <c r="Q646" s="2"/>
      <c r="R646" s="2"/>
      <c r="S646" s="2"/>
      <c r="T646" s="2"/>
      <c r="U646" s="2"/>
      <c r="V646" s="2"/>
      <c r="W646" s="2"/>
      <c r="X646" s="2"/>
      <c r="Y646" s="2"/>
      <c r="Z646" s="2"/>
    </row>
    <row x14ac:dyDescent="0.25" r="647" customHeight="1" ht="14.25">
      <c r="A647" s="528"/>
      <c r="B647" s="2"/>
      <c r="C647" s="2"/>
      <c r="D647" s="429"/>
      <c r="E647" s="50"/>
      <c r="F647" s="50"/>
      <c r="G647" s="529"/>
      <c r="H647" s="428"/>
      <c r="I647" s="428"/>
      <c r="J647" s="50"/>
      <c r="K647" s="50"/>
      <c r="L647" s="2"/>
      <c r="M647" s="2"/>
      <c r="N647" s="2"/>
      <c r="O647" s="2"/>
      <c r="P647" s="2"/>
      <c r="Q647" s="2"/>
      <c r="R647" s="2"/>
      <c r="S647" s="2"/>
      <c r="T647" s="2"/>
      <c r="U647" s="2"/>
      <c r="V647" s="2"/>
      <c r="W647" s="2"/>
      <c r="X647" s="2"/>
      <c r="Y647" s="2"/>
      <c r="Z647" s="2"/>
    </row>
    <row x14ac:dyDescent="0.25" r="648" customHeight="1" ht="14.25">
      <c r="A648" s="528"/>
      <c r="B648" s="2"/>
      <c r="C648" s="2"/>
      <c r="D648" s="429"/>
      <c r="E648" s="50"/>
      <c r="F648" s="50"/>
      <c r="G648" s="529"/>
      <c r="H648" s="428"/>
      <c r="I648" s="428"/>
      <c r="J648" s="50"/>
      <c r="K648" s="50"/>
      <c r="L648" s="2"/>
      <c r="M648" s="2"/>
      <c r="N648" s="2"/>
      <c r="O648" s="2"/>
      <c r="P648" s="2"/>
      <c r="Q648" s="2"/>
      <c r="R648" s="2"/>
      <c r="S648" s="2"/>
      <c r="T648" s="2"/>
      <c r="U648" s="2"/>
      <c r="V648" s="2"/>
      <c r="W648" s="2"/>
      <c r="X648" s="2"/>
      <c r="Y648" s="2"/>
      <c r="Z648" s="2"/>
    </row>
    <row x14ac:dyDescent="0.25" r="649" customHeight="1" ht="14.25">
      <c r="A649" s="528"/>
      <c r="B649" s="2"/>
      <c r="C649" s="2"/>
      <c r="D649" s="429"/>
      <c r="E649" s="50"/>
      <c r="F649" s="50"/>
      <c r="G649" s="529"/>
      <c r="H649" s="428"/>
      <c r="I649" s="428"/>
      <c r="J649" s="50"/>
      <c r="K649" s="50"/>
      <c r="L649" s="2"/>
      <c r="M649" s="2"/>
      <c r="N649" s="2"/>
      <c r="O649" s="2"/>
      <c r="P649" s="2"/>
      <c r="Q649" s="2"/>
      <c r="R649" s="2"/>
      <c r="S649" s="2"/>
      <c r="T649" s="2"/>
      <c r="U649" s="2"/>
      <c r="V649" s="2"/>
      <c r="W649" s="2"/>
      <c r="X649" s="2"/>
      <c r="Y649" s="2"/>
      <c r="Z649" s="2"/>
    </row>
    <row x14ac:dyDescent="0.25" r="650" customHeight="1" ht="14.25">
      <c r="A650" s="528"/>
      <c r="B650" s="2"/>
      <c r="C650" s="2"/>
      <c r="D650" s="429"/>
      <c r="E650" s="50"/>
      <c r="F650" s="50"/>
      <c r="G650" s="529"/>
      <c r="H650" s="428"/>
      <c r="I650" s="428"/>
      <c r="J650" s="50"/>
      <c r="K650" s="50"/>
      <c r="L650" s="2"/>
      <c r="M650" s="2"/>
      <c r="N650" s="2"/>
      <c r="O650" s="2"/>
      <c r="P650" s="2"/>
      <c r="Q650" s="2"/>
      <c r="R650" s="2"/>
      <c r="S650" s="2"/>
      <c r="T650" s="2"/>
      <c r="U650" s="2"/>
      <c r="V650" s="2"/>
      <c r="W650" s="2"/>
      <c r="X650" s="2"/>
      <c r="Y650" s="2"/>
      <c r="Z650" s="2"/>
    </row>
    <row x14ac:dyDescent="0.25" r="651" customHeight="1" ht="14.25">
      <c r="A651" s="528"/>
      <c r="B651" s="2"/>
      <c r="C651" s="2"/>
      <c r="D651" s="429"/>
      <c r="E651" s="50"/>
      <c r="F651" s="50"/>
      <c r="G651" s="529"/>
      <c r="H651" s="428"/>
      <c r="I651" s="428"/>
      <c r="J651" s="50"/>
      <c r="K651" s="50"/>
      <c r="L651" s="2"/>
      <c r="M651" s="2"/>
      <c r="N651" s="2"/>
      <c r="O651" s="2"/>
      <c r="P651" s="2"/>
      <c r="Q651" s="2"/>
      <c r="R651" s="2"/>
      <c r="S651" s="2"/>
      <c r="T651" s="2"/>
      <c r="U651" s="2"/>
      <c r="V651" s="2"/>
      <c r="W651" s="2"/>
      <c r="X651" s="2"/>
      <c r="Y651" s="2"/>
      <c r="Z651" s="2"/>
    </row>
    <row x14ac:dyDescent="0.25" r="652" customHeight="1" ht="14.25">
      <c r="A652" s="528"/>
      <c r="B652" s="2"/>
      <c r="C652" s="2"/>
      <c r="D652" s="429"/>
      <c r="E652" s="50"/>
      <c r="F652" s="50"/>
      <c r="G652" s="529"/>
      <c r="H652" s="428"/>
      <c r="I652" s="428"/>
      <c r="J652" s="50"/>
      <c r="K652" s="50"/>
      <c r="L652" s="2"/>
      <c r="M652" s="2"/>
      <c r="N652" s="2"/>
      <c r="O652" s="2"/>
      <c r="P652" s="2"/>
      <c r="Q652" s="2"/>
      <c r="R652" s="2"/>
      <c r="S652" s="2"/>
      <c r="T652" s="2"/>
      <c r="U652" s="2"/>
      <c r="V652" s="2"/>
      <c r="W652" s="2"/>
      <c r="X652" s="2"/>
      <c r="Y652" s="2"/>
      <c r="Z652" s="2"/>
    </row>
    <row x14ac:dyDescent="0.25" r="653" customHeight="1" ht="14.25">
      <c r="A653" s="528"/>
      <c r="B653" s="2"/>
      <c r="C653" s="2"/>
      <c r="D653" s="429"/>
      <c r="E653" s="50"/>
      <c r="F653" s="50"/>
      <c r="G653" s="529"/>
      <c r="H653" s="428"/>
      <c r="I653" s="428"/>
      <c r="J653" s="50"/>
      <c r="K653" s="50"/>
      <c r="L653" s="2"/>
      <c r="M653" s="2"/>
      <c r="N653" s="2"/>
      <c r="O653" s="2"/>
      <c r="P653" s="2"/>
      <c r="Q653" s="2"/>
      <c r="R653" s="2"/>
      <c r="S653" s="2"/>
      <c r="T653" s="2"/>
      <c r="U653" s="2"/>
      <c r="V653" s="2"/>
      <c r="W653" s="2"/>
      <c r="X653" s="2"/>
      <c r="Y653" s="2"/>
      <c r="Z653" s="2"/>
    </row>
    <row x14ac:dyDescent="0.25" r="654" customHeight="1" ht="14.25">
      <c r="A654" s="528"/>
      <c r="B654" s="2"/>
      <c r="C654" s="2"/>
      <c r="D654" s="429"/>
      <c r="E654" s="50"/>
      <c r="F654" s="50"/>
      <c r="G654" s="529"/>
      <c r="H654" s="428"/>
      <c r="I654" s="428"/>
      <c r="J654" s="50"/>
      <c r="K654" s="50"/>
      <c r="L654" s="2"/>
      <c r="M654" s="2"/>
      <c r="N654" s="2"/>
      <c r="O654" s="2"/>
      <c r="P654" s="2"/>
      <c r="Q654" s="2"/>
      <c r="R654" s="2"/>
      <c r="S654" s="2"/>
      <c r="T654" s="2"/>
      <c r="U654" s="2"/>
      <c r="V654" s="2"/>
      <c r="W654" s="2"/>
      <c r="X654" s="2"/>
      <c r="Y654" s="2"/>
      <c r="Z654" s="2"/>
    </row>
    <row x14ac:dyDescent="0.25" r="655" customHeight="1" ht="14.25">
      <c r="A655" s="528"/>
      <c r="B655" s="2"/>
      <c r="C655" s="2"/>
      <c r="D655" s="429"/>
      <c r="E655" s="50"/>
      <c r="F655" s="50"/>
      <c r="G655" s="529"/>
      <c r="H655" s="428"/>
      <c r="I655" s="428"/>
      <c r="J655" s="50"/>
      <c r="K655" s="50"/>
      <c r="L655" s="2"/>
      <c r="M655" s="2"/>
      <c r="N655" s="2"/>
      <c r="O655" s="2"/>
      <c r="P655" s="2"/>
      <c r="Q655" s="2"/>
      <c r="R655" s="2"/>
      <c r="S655" s="2"/>
      <c r="T655" s="2"/>
      <c r="U655" s="2"/>
      <c r="V655" s="2"/>
      <c r="W655" s="2"/>
      <c r="X655" s="2"/>
      <c r="Y655" s="2"/>
      <c r="Z655" s="2"/>
    </row>
    <row x14ac:dyDescent="0.25" r="656" customHeight="1" ht="14.25">
      <c r="A656" s="528"/>
      <c r="B656" s="2"/>
      <c r="C656" s="2"/>
      <c r="D656" s="429"/>
      <c r="E656" s="50"/>
      <c r="F656" s="50"/>
      <c r="G656" s="529"/>
      <c r="H656" s="428"/>
      <c r="I656" s="428"/>
      <c r="J656" s="50"/>
      <c r="K656" s="50"/>
      <c r="L656" s="2"/>
      <c r="M656" s="2"/>
      <c r="N656" s="2"/>
      <c r="O656" s="2"/>
      <c r="P656" s="2"/>
      <c r="Q656" s="2"/>
      <c r="R656" s="2"/>
      <c r="S656" s="2"/>
      <c r="T656" s="2"/>
      <c r="U656" s="2"/>
      <c r="V656" s="2"/>
      <c r="W656" s="2"/>
      <c r="X656" s="2"/>
      <c r="Y656" s="2"/>
      <c r="Z656" s="2"/>
    </row>
    <row x14ac:dyDescent="0.25" r="657" customHeight="1" ht="14.25">
      <c r="A657" s="528"/>
      <c r="B657" s="2"/>
      <c r="C657" s="2"/>
      <c r="D657" s="429"/>
      <c r="E657" s="50"/>
      <c r="F657" s="50"/>
      <c r="G657" s="529"/>
      <c r="H657" s="428"/>
      <c r="I657" s="428"/>
      <c r="J657" s="50"/>
      <c r="K657" s="50"/>
      <c r="L657" s="2"/>
      <c r="M657" s="2"/>
      <c r="N657" s="2"/>
      <c r="O657" s="2"/>
      <c r="P657" s="2"/>
      <c r="Q657" s="2"/>
      <c r="R657" s="2"/>
      <c r="S657" s="2"/>
      <c r="T657" s="2"/>
      <c r="U657" s="2"/>
      <c r="V657" s="2"/>
      <c r="W657" s="2"/>
      <c r="X657" s="2"/>
      <c r="Y657" s="2"/>
      <c r="Z657" s="2"/>
    </row>
    <row x14ac:dyDescent="0.25" r="658" customHeight="1" ht="14.25">
      <c r="A658" s="528"/>
      <c r="B658" s="2"/>
      <c r="C658" s="2"/>
      <c r="D658" s="429"/>
      <c r="E658" s="50"/>
      <c r="F658" s="50"/>
      <c r="G658" s="529"/>
      <c r="H658" s="428"/>
      <c r="I658" s="428"/>
      <c r="J658" s="50"/>
      <c r="K658" s="50"/>
      <c r="L658" s="2"/>
      <c r="M658" s="2"/>
      <c r="N658" s="2"/>
      <c r="O658" s="2"/>
      <c r="P658" s="2"/>
      <c r="Q658" s="2"/>
      <c r="R658" s="2"/>
      <c r="S658" s="2"/>
      <c r="T658" s="2"/>
      <c r="U658" s="2"/>
      <c r="V658" s="2"/>
      <c r="W658" s="2"/>
      <c r="X658" s="2"/>
      <c r="Y658" s="2"/>
      <c r="Z658" s="2"/>
    </row>
    <row x14ac:dyDescent="0.25" r="659" customHeight="1" ht="14.25">
      <c r="A659" s="528"/>
      <c r="B659" s="2"/>
      <c r="C659" s="2"/>
      <c r="D659" s="429"/>
      <c r="E659" s="50"/>
      <c r="F659" s="50"/>
      <c r="G659" s="529"/>
      <c r="H659" s="428"/>
      <c r="I659" s="428"/>
      <c r="J659" s="50"/>
      <c r="K659" s="50"/>
      <c r="L659" s="2"/>
      <c r="M659" s="2"/>
      <c r="N659" s="2"/>
      <c r="O659" s="2"/>
      <c r="P659" s="2"/>
      <c r="Q659" s="2"/>
      <c r="R659" s="2"/>
      <c r="S659" s="2"/>
      <c r="T659" s="2"/>
      <c r="U659" s="2"/>
      <c r="V659" s="2"/>
      <c r="W659" s="2"/>
      <c r="X659" s="2"/>
      <c r="Y659" s="2"/>
      <c r="Z659" s="2"/>
    </row>
    <row x14ac:dyDescent="0.25" r="660" customHeight="1" ht="14.25">
      <c r="A660" s="528"/>
      <c r="B660" s="2"/>
      <c r="C660" s="2"/>
      <c r="D660" s="429"/>
      <c r="E660" s="50"/>
      <c r="F660" s="50"/>
      <c r="G660" s="529"/>
      <c r="H660" s="428"/>
      <c r="I660" s="428"/>
      <c r="J660" s="50"/>
      <c r="K660" s="50"/>
      <c r="L660" s="2"/>
      <c r="M660" s="2"/>
      <c r="N660" s="2"/>
      <c r="O660" s="2"/>
      <c r="P660" s="2"/>
      <c r="Q660" s="2"/>
      <c r="R660" s="2"/>
      <c r="S660" s="2"/>
      <c r="T660" s="2"/>
      <c r="U660" s="2"/>
      <c r="V660" s="2"/>
      <c r="W660" s="2"/>
      <c r="X660" s="2"/>
      <c r="Y660" s="2"/>
      <c r="Z660" s="2"/>
    </row>
    <row x14ac:dyDescent="0.25" r="661" customHeight="1" ht="14.25">
      <c r="A661" s="528"/>
      <c r="B661" s="2"/>
      <c r="C661" s="2"/>
      <c r="D661" s="429"/>
      <c r="E661" s="50"/>
      <c r="F661" s="50"/>
      <c r="G661" s="529"/>
      <c r="H661" s="428"/>
      <c r="I661" s="428"/>
      <c r="J661" s="50"/>
      <c r="K661" s="50"/>
      <c r="L661" s="2"/>
      <c r="M661" s="2"/>
      <c r="N661" s="2"/>
      <c r="O661" s="2"/>
      <c r="P661" s="2"/>
      <c r="Q661" s="2"/>
      <c r="R661" s="2"/>
      <c r="S661" s="2"/>
      <c r="T661" s="2"/>
      <c r="U661" s="2"/>
      <c r="V661" s="2"/>
      <c r="W661" s="2"/>
      <c r="X661" s="2"/>
      <c r="Y661" s="2"/>
      <c r="Z661" s="2"/>
    </row>
    <row x14ac:dyDescent="0.25" r="662" customHeight="1" ht="14.25">
      <c r="A662" s="528"/>
      <c r="B662" s="2"/>
      <c r="C662" s="2"/>
      <c r="D662" s="429"/>
      <c r="E662" s="50"/>
      <c r="F662" s="50"/>
      <c r="G662" s="529"/>
      <c r="H662" s="428"/>
      <c r="I662" s="428"/>
      <c r="J662" s="50"/>
      <c r="K662" s="50"/>
      <c r="L662" s="2"/>
      <c r="M662" s="2"/>
      <c r="N662" s="2"/>
      <c r="O662" s="2"/>
      <c r="P662" s="2"/>
      <c r="Q662" s="2"/>
      <c r="R662" s="2"/>
      <c r="S662" s="2"/>
      <c r="T662" s="2"/>
      <c r="U662" s="2"/>
      <c r="V662" s="2"/>
      <c r="W662" s="2"/>
      <c r="X662" s="2"/>
      <c r="Y662" s="2"/>
      <c r="Z662" s="2"/>
    </row>
    <row x14ac:dyDescent="0.25" r="663" customHeight="1" ht="14.25">
      <c r="A663" s="528"/>
      <c r="B663" s="2"/>
      <c r="C663" s="2"/>
      <c r="D663" s="429"/>
      <c r="E663" s="50"/>
      <c r="F663" s="50"/>
      <c r="G663" s="529"/>
      <c r="H663" s="428"/>
      <c r="I663" s="428"/>
      <c r="J663" s="50"/>
      <c r="K663" s="50"/>
      <c r="L663" s="2"/>
      <c r="M663" s="2"/>
      <c r="N663" s="2"/>
      <c r="O663" s="2"/>
      <c r="P663" s="2"/>
      <c r="Q663" s="2"/>
      <c r="R663" s="2"/>
      <c r="S663" s="2"/>
      <c r="T663" s="2"/>
      <c r="U663" s="2"/>
      <c r="V663" s="2"/>
      <c r="W663" s="2"/>
      <c r="X663" s="2"/>
      <c r="Y663" s="2"/>
      <c r="Z663" s="2"/>
    </row>
    <row x14ac:dyDescent="0.25" r="664" customHeight="1" ht="14.25">
      <c r="A664" s="528"/>
      <c r="B664" s="2"/>
      <c r="C664" s="2"/>
      <c r="D664" s="429"/>
      <c r="E664" s="50"/>
      <c r="F664" s="50"/>
      <c r="G664" s="529"/>
      <c r="H664" s="428"/>
      <c r="I664" s="428"/>
      <c r="J664" s="50"/>
      <c r="K664" s="50"/>
      <c r="L664" s="2"/>
      <c r="M664" s="2"/>
      <c r="N664" s="2"/>
      <c r="O664" s="2"/>
      <c r="P664" s="2"/>
      <c r="Q664" s="2"/>
      <c r="R664" s="2"/>
      <c r="S664" s="2"/>
      <c r="T664" s="2"/>
      <c r="U664" s="2"/>
      <c r="V664" s="2"/>
      <c r="W664" s="2"/>
      <c r="X664" s="2"/>
      <c r="Y664" s="2"/>
      <c r="Z664" s="2"/>
    </row>
    <row x14ac:dyDescent="0.25" r="665" customHeight="1" ht="14.25">
      <c r="A665" s="528"/>
      <c r="B665" s="2"/>
      <c r="C665" s="2"/>
      <c r="D665" s="429"/>
      <c r="E665" s="50"/>
      <c r="F665" s="50"/>
      <c r="G665" s="529"/>
      <c r="H665" s="428"/>
      <c r="I665" s="428"/>
      <c r="J665" s="50"/>
      <c r="K665" s="50"/>
      <c r="L665" s="2"/>
      <c r="M665" s="2"/>
      <c r="N665" s="2"/>
      <c r="O665" s="2"/>
      <c r="P665" s="2"/>
      <c r="Q665" s="2"/>
      <c r="R665" s="2"/>
      <c r="S665" s="2"/>
      <c r="T665" s="2"/>
      <c r="U665" s="2"/>
      <c r="V665" s="2"/>
      <c r="W665" s="2"/>
      <c r="X665" s="2"/>
      <c r="Y665" s="2"/>
      <c r="Z665" s="2"/>
    </row>
    <row x14ac:dyDescent="0.25" r="666" customHeight="1" ht="14.25">
      <c r="A666" s="528"/>
      <c r="B666" s="2"/>
      <c r="C666" s="2"/>
      <c r="D666" s="429"/>
      <c r="E666" s="50"/>
      <c r="F666" s="50"/>
      <c r="G666" s="529"/>
      <c r="H666" s="428"/>
      <c r="I666" s="428"/>
      <c r="J666" s="50"/>
      <c r="K666" s="50"/>
      <c r="L666" s="2"/>
      <c r="M666" s="2"/>
      <c r="N666" s="2"/>
      <c r="O666" s="2"/>
      <c r="P666" s="2"/>
      <c r="Q666" s="2"/>
      <c r="R666" s="2"/>
      <c r="S666" s="2"/>
      <c r="T666" s="2"/>
      <c r="U666" s="2"/>
      <c r="V666" s="2"/>
      <c r="W666" s="2"/>
      <c r="X666" s="2"/>
      <c r="Y666" s="2"/>
      <c r="Z666" s="2"/>
    </row>
    <row x14ac:dyDescent="0.25" r="667" customHeight="1" ht="14.25">
      <c r="A667" s="528"/>
      <c r="B667" s="2"/>
      <c r="C667" s="2"/>
      <c r="D667" s="429"/>
      <c r="E667" s="50"/>
      <c r="F667" s="50"/>
      <c r="G667" s="529"/>
      <c r="H667" s="428"/>
      <c r="I667" s="428"/>
      <c r="J667" s="50"/>
      <c r="K667" s="50"/>
      <c r="L667" s="2"/>
      <c r="M667" s="2"/>
      <c r="N667" s="2"/>
      <c r="O667" s="2"/>
      <c r="P667" s="2"/>
      <c r="Q667" s="2"/>
      <c r="R667" s="2"/>
      <c r="S667" s="2"/>
      <c r="T667" s="2"/>
      <c r="U667" s="2"/>
      <c r="V667" s="2"/>
      <c r="W667" s="2"/>
      <c r="X667" s="2"/>
      <c r="Y667" s="2"/>
      <c r="Z667" s="2"/>
    </row>
    <row x14ac:dyDescent="0.25" r="668" customHeight="1" ht="14.25">
      <c r="A668" s="528"/>
      <c r="B668" s="2"/>
      <c r="C668" s="2"/>
      <c r="D668" s="429"/>
      <c r="E668" s="50"/>
      <c r="F668" s="50"/>
      <c r="G668" s="529"/>
      <c r="H668" s="428"/>
      <c r="I668" s="428"/>
      <c r="J668" s="50"/>
      <c r="K668" s="50"/>
      <c r="L668" s="2"/>
      <c r="M668" s="2"/>
      <c r="N668" s="2"/>
      <c r="O668" s="2"/>
      <c r="P668" s="2"/>
      <c r="Q668" s="2"/>
      <c r="R668" s="2"/>
      <c r="S668" s="2"/>
      <c r="T668" s="2"/>
      <c r="U668" s="2"/>
      <c r="V668" s="2"/>
      <c r="W668" s="2"/>
      <c r="X668" s="2"/>
      <c r="Y668" s="2"/>
      <c r="Z668" s="2"/>
    </row>
    <row x14ac:dyDescent="0.25" r="669" customHeight="1" ht="14.25">
      <c r="A669" s="528"/>
      <c r="B669" s="2"/>
      <c r="C669" s="2"/>
      <c r="D669" s="429"/>
      <c r="E669" s="50"/>
      <c r="F669" s="50"/>
      <c r="G669" s="529"/>
      <c r="H669" s="428"/>
      <c r="I669" s="428"/>
      <c r="J669" s="50"/>
      <c r="K669" s="50"/>
      <c r="L669" s="2"/>
      <c r="M669" s="2"/>
      <c r="N669" s="2"/>
      <c r="O669" s="2"/>
      <c r="P669" s="2"/>
      <c r="Q669" s="2"/>
      <c r="R669" s="2"/>
      <c r="S669" s="2"/>
      <c r="T669" s="2"/>
      <c r="U669" s="2"/>
      <c r="V669" s="2"/>
      <c r="W669" s="2"/>
      <c r="X669" s="2"/>
      <c r="Y669" s="2"/>
      <c r="Z669" s="2"/>
    </row>
    <row x14ac:dyDescent="0.25" r="670" customHeight="1" ht="14.25">
      <c r="A670" s="528"/>
      <c r="B670" s="2"/>
      <c r="C670" s="2"/>
      <c r="D670" s="429"/>
      <c r="E670" s="50"/>
      <c r="F670" s="50"/>
      <c r="G670" s="529"/>
      <c r="H670" s="428"/>
      <c r="I670" s="428"/>
      <c r="J670" s="50"/>
      <c r="K670" s="50"/>
      <c r="L670" s="2"/>
      <c r="M670" s="2"/>
      <c r="N670" s="2"/>
      <c r="O670" s="2"/>
      <c r="P670" s="2"/>
      <c r="Q670" s="2"/>
      <c r="R670" s="2"/>
      <c r="S670" s="2"/>
      <c r="T670" s="2"/>
      <c r="U670" s="2"/>
      <c r="V670" s="2"/>
      <c r="W670" s="2"/>
      <c r="X670" s="2"/>
      <c r="Y670" s="2"/>
      <c r="Z670" s="2"/>
    </row>
    <row x14ac:dyDescent="0.25" r="671" customHeight="1" ht="14.25">
      <c r="A671" s="528"/>
      <c r="B671" s="2"/>
      <c r="C671" s="2"/>
      <c r="D671" s="429"/>
      <c r="E671" s="50"/>
      <c r="F671" s="50"/>
      <c r="G671" s="529"/>
      <c r="H671" s="428"/>
      <c r="I671" s="428"/>
      <c r="J671" s="50"/>
      <c r="K671" s="50"/>
      <c r="L671" s="2"/>
      <c r="M671" s="2"/>
      <c r="N671" s="2"/>
      <c r="O671" s="2"/>
      <c r="P671" s="2"/>
      <c r="Q671" s="2"/>
      <c r="R671" s="2"/>
      <c r="S671" s="2"/>
      <c r="T671" s="2"/>
      <c r="U671" s="2"/>
      <c r="V671" s="2"/>
      <c r="W671" s="2"/>
      <c r="X671" s="2"/>
      <c r="Y671" s="2"/>
      <c r="Z671" s="2"/>
    </row>
    <row x14ac:dyDescent="0.25" r="672" customHeight="1" ht="14.25">
      <c r="A672" s="528"/>
      <c r="B672" s="2"/>
      <c r="C672" s="2"/>
      <c r="D672" s="429"/>
      <c r="E672" s="50"/>
      <c r="F672" s="50"/>
      <c r="G672" s="529"/>
      <c r="H672" s="428"/>
      <c r="I672" s="428"/>
      <c r="J672" s="50"/>
      <c r="K672" s="50"/>
      <c r="L672" s="2"/>
      <c r="M672" s="2"/>
      <c r="N672" s="2"/>
      <c r="O672" s="2"/>
      <c r="P672" s="2"/>
      <c r="Q672" s="2"/>
      <c r="R672" s="2"/>
      <c r="S672" s="2"/>
      <c r="T672" s="2"/>
      <c r="U672" s="2"/>
      <c r="V672" s="2"/>
      <c r="W672" s="2"/>
      <c r="X672" s="2"/>
      <c r="Y672" s="2"/>
      <c r="Z672" s="2"/>
    </row>
    <row x14ac:dyDescent="0.25" r="673" customHeight="1" ht="14.25">
      <c r="A673" s="528"/>
      <c r="B673" s="2"/>
      <c r="C673" s="2"/>
      <c r="D673" s="429"/>
      <c r="E673" s="50"/>
      <c r="F673" s="50"/>
      <c r="G673" s="529"/>
      <c r="H673" s="428"/>
      <c r="I673" s="428"/>
      <c r="J673" s="50"/>
      <c r="K673" s="50"/>
      <c r="L673" s="2"/>
      <c r="M673" s="2"/>
      <c r="N673" s="2"/>
      <c r="O673" s="2"/>
      <c r="P673" s="2"/>
      <c r="Q673" s="2"/>
      <c r="R673" s="2"/>
      <c r="S673" s="2"/>
      <c r="T673" s="2"/>
      <c r="U673" s="2"/>
      <c r="V673" s="2"/>
      <c r="W673" s="2"/>
      <c r="X673" s="2"/>
      <c r="Y673" s="2"/>
      <c r="Z673" s="2"/>
    </row>
    <row x14ac:dyDescent="0.25" r="674" customHeight="1" ht="14.25">
      <c r="A674" s="528"/>
      <c r="B674" s="2"/>
      <c r="C674" s="2"/>
      <c r="D674" s="429"/>
      <c r="E674" s="50"/>
      <c r="F674" s="50"/>
      <c r="G674" s="529"/>
      <c r="H674" s="428"/>
      <c r="I674" s="428"/>
      <c r="J674" s="50"/>
      <c r="K674" s="50"/>
      <c r="L674" s="2"/>
      <c r="M674" s="2"/>
      <c r="N674" s="2"/>
      <c r="O674" s="2"/>
      <c r="P674" s="2"/>
      <c r="Q674" s="2"/>
      <c r="R674" s="2"/>
      <c r="S674" s="2"/>
      <c r="T674" s="2"/>
      <c r="U674" s="2"/>
      <c r="V674" s="2"/>
      <c r="W674" s="2"/>
      <c r="X674" s="2"/>
      <c r="Y674" s="2"/>
      <c r="Z674" s="2"/>
    </row>
    <row x14ac:dyDescent="0.25" r="675" customHeight="1" ht="14.25">
      <c r="A675" s="528"/>
      <c r="B675" s="2"/>
      <c r="C675" s="2"/>
      <c r="D675" s="429"/>
      <c r="E675" s="50"/>
      <c r="F675" s="50"/>
      <c r="G675" s="529"/>
      <c r="H675" s="428"/>
      <c r="I675" s="428"/>
      <c r="J675" s="50"/>
      <c r="K675" s="50"/>
      <c r="L675" s="2"/>
      <c r="M675" s="2"/>
      <c r="N675" s="2"/>
      <c r="O675" s="2"/>
      <c r="P675" s="2"/>
      <c r="Q675" s="2"/>
      <c r="R675" s="2"/>
      <c r="S675" s="2"/>
      <c r="T675" s="2"/>
      <c r="U675" s="2"/>
      <c r="V675" s="2"/>
      <c r="W675" s="2"/>
      <c r="X675" s="2"/>
      <c r="Y675" s="2"/>
      <c r="Z675" s="2"/>
    </row>
    <row x14ac:dyDescent="0.25" r="676" customHeight="1" ht="14.25">
      <c r="A676" s="528"/>
      <c r="B676" s="2"/>
      <c r="C676" s="2"/>
      <c r="D676" s="429"/>
      <c r="E676" s="50"/>
      <c r="F676" s="50"/>
      <c r="G676" s="529"/>
      <c r="H676" s="428"/>
      <c r="I676" s="428"/>
      <c r="J676" s="50"/>
      <c r="K676" s="50"/>
      <c r="L676" s="2"/>
      <c r="M676" s="2"/>
      <c r="N676" s="2"/>
      <c r="O676" s="2"/>
      <c r="P676" s="2"/>
      <c r="Q676" s="2"/>
      <c r="R676" s="2"/>
      <c r="S676" s="2"/>
      <c r="T676" s="2"/>
      <c r="U676" s="2"/>
      <c r="V676" s="2"/>
      <c r="W676" s="2"/>
      <c r="X676" s="2"/>
      <c r="Y676" s="2"/>
      <c r="Z676" s="2"/>
    </row>
    <row x14ac:dyDescent="0.25" r="677" customHeight="1" ht="14.25">
      <c r="A677" s="528"/>
      <c r="B677" s="2"/>
      <c r="C677" s="2"/>
      <c r="D677" s="429"/>
      <c r="E677" s="50"/>
      <c r="F677" s="50"/>
      <c r="G677" s="529"/>
      <c r="H677" s="428"/>
      <c r="I677" s="428"/>
      <c r="J677" s="50"/>
      <c r="K677" s="50"/>
      <c r="L677" s="2"/>
      <c r="M677" s="2"/>
      <c r="N677" s="2"/>
      <c r="O677" s="2"/>
      <c r="P677" s="2"/>
      <c r="Q677" s="2"/>
      <c r="R677" s="2"/>
      <c r="S677" s="2"/>
      <c r="T677" s="2"/>
      <c r="U677" s="2"/>
      <c r="V677" s="2"/>
      <c r="W677" s="2"/>
      <c r="X677" s="2"/>
      <c r="Y677" s="2"/>
      <c r="Z677" s="2"/>
    </row>
    <row x14ac:dyDescent="0.25" r="678" customHeight="1" ht="14.25">
      <c r="A678" s="528"/>
      <c r="B678" s="2"/>
      <c r="C678" s="2"/>
      <c r="D678" s="429"/>
      <c r="E678" s="50"/>
      <c r="F678" s="50"/>
      <c r="G678" s="529"/>
      <c r="H678" s="428"/>
      <c r="I678" s="428"/>
      <c r="J678" s="50"/>
      <c r="K678" s="50"/>
      <c r="L678" s="2"/>
      <c r="M678" s="2"/>
      <c r="N678" s="2"/>
      <c r="O678" s="2"/>
      <c r="P678" s="2"/>
      <c r="Q678" s="2"/>
      <c r="R678" s="2"/>
      <c r="S678" s="2"/>
      <c r="T678" s="2"/>
      <c r="U678" s="2"/>
      <c r="V678" s="2"/>
      <c r="W678" s="2"/>
      <c r="X678" s="2"/>
      <c r="Y678" s="2"/>
      <c r="Z678" s="2"/>
    </row>
    <row x14ac:dyDescent="0.25" r="679" customHeight="1" ht="14.25">
      <c r="A679" s="528"/>
      <c r="B679" s="2"/>
      <c r="C679" s="2"/>
      <c r="D679" s="429"/>
      <c r="E679" s="50"/>
      <c r="F679" s="50"/>
      <c r="G679" s="529"/>
      <c r="H679" s="428"/>
      <c r="I679" s="428"/>
      <c r="J679" s="50"/>
      <c r="K679" s="50"/>
      <c r="L679" s="2"/>
      <c r="M679" s="2"/>
      <c r="N679" s="2"/>
      <c r="O679" s="2"/>
      <c r="P679" s="2"/>
      <c r="Q679" s="2"/>
      <c r="R679" s="2"/>
      <c r="S679" s="2"/>
      <c r="T679" s="2"/>
      <c r="U679" s="2"/>
      <c r="V679" s="2"/>
      <c r="W679" s="2"/>
      <c r="X679" s="2"/>
      <c r="Y679" s="2"/>
      <c r="Z679" s="2"/>
    </row>
    <row x14ac:dyDescent="0.25" r="680" customHeight="1" ht="14.25">
      <c r="A680" s="528"/>
      <c r="B680" s="2"/>
      <c r="C680" s="2"/>
      <c r="D680" s="429"/>
      <c r="E680" s="50"/>
      <c r="F680" s="50"/>
      <c r="G680" s="529"/>
      <c r="H680" s="428"/>
      <c r="I680" s="428"/>
      <c r="J680" s="50"/>
      <c r="K680" s="50"/>
      <c r="L680" s="2"/>
      <c r="M680" s="2"/>
      <c r="N680" s="2"/>
      <c r="O680" s="2"/>
      <c r="P680" s="2"/>
      <c r="Q680" s="2"/>
      <c r="R680" s="2"/>
      <c r="S680" s="2"/>
      <c r="T680" s="2"/>
      <c r="U680" s="2"/>
      <c r="V680" s="2"/>
      <c r="W680" s="2"/>
      <c r="X680" s="2"/>
      <c r="Y680" s="2"/>
      <c r="Z680" s="2"/>
    </row>
    <row x14ac:dyDescent="0.25" r="681" customHeight="1" ht="14.25">
      <c r="A681" s="528"/>
      <c r="B681" s="2"/>
      <c r="C681" s="2"/>
      <c r="D681" s="429"/>
      <c r="E681" s="50"/>
      <c r="F681" s="50"/>
      <c r="G681" s="529"/>
      <c r="H681" s="428"/>
      <c r="I681" s="428"/>
      <c r="J681" s="50"/>
      <c r="K681" s="50"/>
      <c r="L681" s="2"/>
      <c r="M681" s="2"/>
      <c r="N681" s="2"/>
      <c r="O681" s="2"/>
      <c r="P681" s="2"/>
      <c r="Q681" s="2"/>
      <c r="R681" s="2"/>
      <c r="S681" s="2"/>
      <c r="T681" s="2"/>
      <c r="U681" s="2"/>
      <c r="V681" s="2"/>
      <c r="W681" s="2"/>
      <c r="X681" s="2"/>
      <c r="Y681" s="2"/>
      <c r="Z681" s="2"/>
    </row>
    <row x14ac:dyDescent="0.25" r="682" customHeight="1" ht="14.25">
      <c r="A682" s="528"/>
      <c r="B682" s="2"/>
      <c r="C682" s="2"/>
      <c r="D682" s="429"/>
      <c r="E682" s="50"/>
      <c r="F682" s="50"/>
      <c r="G682" s="529"/>
      <c r="H682" s="428"/>
      <c r="I682" s="428"/>
      <c r="J682" s="50"/>
      <c r="K682" s="50"/>
      <c r="L682" s="2"/>
      <c r="M682" s="2"/>
      <c r="N682" s="2"/>
      <c r="O682" s="2"/>
      <c r="P682" s="2"/>
      <c r="Q682" s="2"/>
      <c r="R682" s="2"/>
      <c r="S682" s="2"/>
      <c r="T682" s="2"/>
      <c r="U682" s="2"/>
      <c r="V682" s="2"/>
      <c r="W682" s="2"/>
      <c r="X682" s="2"/>
      <c r="Y682" s="2"/>
      <c r="Z682" s="2"/>
    </row>
    <row x14ac:dyDescent="0.25" r="683" customHeight="1" ht="14.25">
      <c r="A683" s="528"/>
      <c r="B683" s="2"/>
      <c r="C683" s="2"/>
      <c r="D683" s="429"/>
      <c r="E683" s="50"/>
      <c r="F683" s="50"/>
      <c r="G683" s="529"/>
      <c r="H683" s="428"/>
      <c r="I683" s="428"/>
      <c r="J683" s="50"/>
      <c r="K683" s="50"/>
      <c r="L683" s="2"/>
      <c r="M683" s="2"/>
      <c r="N683" s="2"/>
      <c r="O683" s="2"/>
      <c r="P683" s="2"/>
      <c r="Q683" s="2"/>
      <c r="R683" s="2"/>
      <c r="S683" s="2"/>
      <c r="T683" s="2"/>
      <c r="U683" s="2"/>
      <c r="V683" s="2"/>
      <c r="W683" s="2"/>
      <c r="X683" s="2"/>
      <c r="Y683" s="2"/>
      <c r="Z683" s="2"/>
    </row>
    <row x14ac:dyDescent="0.25" r="684" customHeight="1" ht="14.25">
      <c r="A684" s="528"/>
      <c r="B684" s="2"/>
      <c r="C684" s="2"/>
      <c r="D684" s="429"/>
      <c r="E684" s="50"/>
      <c r="F684" s="50"/>
      <c r="G684" s="529"/>
      <c r="H684" s="428"/>
      <c r="I684" s="428"/>
      <c r="J684" s="50"/>
      <c r="K684" s="50"/>
      <c r="L684" s="2"/>
      <c r="M684" s="2"/>
      <c r="N684" s="2"/>
      <c r="O684" s="2"/>
      <c r="P684" s="2"/>
      <c r="Q684" s="2"/>
      <c r="R684" s="2"/>
      <c r="S684" s="2"/>
      <c r="T684" s="2"/>
      <c r="U684" s="2"/>
      <c r="V684" s="2"/>
      <c r="W684" s="2"/>
      <c r="X684" s="2"/>
      <c r="Y684" s="2"/>
      <c r="Z684" s="2"/>
    </row>
    <row x14ac:dyDescent="0.25" r="685" customHeight="1" ht="14.25">
      <c r="A685" s="528"/>
      <c r="B685" s="2"/>
      <c r="C685" s="2"/>
      <c r="D685" s="429"/>
      <c r="E685" s="50"/>
      <c r="F685" s="50"/>
      <c r="G685" s="529"/>
      <c r="H685" s="428"/>
      <c r="I685" s="428"/>
      <c r="J685" s="50"/>
      <c r="K685" s="50"/>
      <c r="L685" s="2"/>
      <c r="M685" s="2"/>
      <c r="N685" s="2"/>
      <c r="O685" s="2"/>
      <c r="P685" s="2"/>
      <c r="Q685" s="2"/>
      <c r="R685" s="2"/>
      <c r="S685" s="2"/>
      <c r="T685" s="2"/>
      <c r="U685" s="2"/>
      <c r="V685" s="2"/>
      <c r="W685" s="2"/>
      <c r="X685" s="2"/>
      <c r="Y685" s="2"/>
      <c r="Z685" s="2"/>
    </row>
    <row x14ac:dyDescent="0.25" r="686" customHeight="1" ht="14.25">
      <c r="A686" s="528"/>
      <c r="B686" s="2"/>
      <c r="C686" s="2"/>
      <c r="D686" s="429"/>
      <c r="E686" s="50"/>
      <c r="F686" s="50"/>
      <c r="G686" s="529"/>
      <c r="H686" s="428"/>
      <c r="I686" s="428"/>
      <c r="J686" s="50"/>
      <c r="K686" s="50"/>
      <c r="L686" s="2"/>
      <c r="M686" s="2"/>
      <c r="N686" s="2"/>
      <c r="O686" s="2"/>
      <c r="P686" s="2"/>
      <c r="Q686" s="2"/>
      <c r="R686" s="2"/>
      <c r="S686" s="2"/>
      <c r="T686" s="2"/>
      <c r="U686" s="2"/>
      <c r="V686" s="2"/>
      <c r="W686" s="2"/>
      <c r="X686" s="2"/>
      <c r="Y686" s="2"/>
      <c r="Z686" s="2"/>
    </row>
    <row x14ac:dyDescent="0.25" r="687" customHeight="1" ht="14.25">
      <c r="A687" s="528"/>
      <c r="B687" s="2"/>
      <c r="C687" s="2"/>
      <c r="D687" s="429"/>
      <c r="E687" s="50"/>
      <c r="F687" s="50"/>
      <c r="G687" s="529"/>
      <c r="H687" s="428"/>
      <c r="I687" s="428"/>
      <c r="J687" s="50"/>
      <c r="K687" s="50"/>
      <c r="L687" s="2"/>
      <c r="M687" s="2"/>
      <c r="N687" s="2"/>
      <c r="O687" s="2"/>
      <c r="P687" s="2"/>
      <c r="Q687" s="2"/>
      <c r="R687" s="2"/>
      <c r="S687" s="2"/>
      <c r="T687" s="2"/>
      <c r="U687" s="2"/>
      <c r="V687" s="2"/>
      <c r="W687" s="2"/>
      <c r="X687" s="2"/>
      <c r="Y687" s="2"/>
      <c r="Z687" s="2"/>
    </row>
    <row x14ac:dyDescent="0.25" r="688" customHeight="1" ht="14.25">
      <c r="A688" s="528"/>
      <c r="B688" s="2"/>
      <c r="C688" s="2"/>
      <c r="D688" s="429"/>
      <c r="E688" s="50"/>
      <c r="F688" s="50"/>
      <c r="G688" s="529"/>
      <c r="H688" s="428"/>
      <c r="I688" s="428"/>
      <c r="J688" s="50"/>
      <c r="K688" s="50"/>
      <c r="L688" s="2"/>
      <c r="M688" s="2"/>
      <c r="N688" s="2"/>
      <c r="O688" s="2"/>
      <c r="P688" s="2"/>
      <c r="Q688" s="2"/>
      <c r="R688" s="2"/>
      <c r="S688" s="2"/>
      <c r="T688" s="2"/>
      <c r="U688" s="2"/>
      <c r="V688" s="2"/>
      <c r="W688" s="2"/>
      <c r="X688" s="2"/>
      <c r="Y688" s="2"/>
      <c r="Z688" s="2"/>
    </row>
    <row x14ac:dyDescent="0.25" r="689" customHeight="1" ht="14.25">
      <c r="A689" s="528"/>
      <c r="B689" s="2"/>
      <c r="C689" s="2"/>
      <c r="D689" s="429"/>
      <c r="E689" s="50"/>
      <c r="F689" s="50"/>
      <c r="G689" s="529"/>
      <c r="H689" s="428"/>
      <c r="I689" s="428"/>
      <c r="J689" s="50"/>
      <c r="K689" s="50"/>
      <c r="L689" s="2"/>
      <c r="M689" s="2"/>
      <c r="N689" s="2"/>
      <c r="O689" s="2"/>
      <c r="P689" s="2"/>
      <c r="Q689" s="2"/>
      <c r="R689" s="2"/>
      <c r="S689" s="2"/>
      <c r="T689" s="2"/>
      <c r="U689" s="2"/>
      <c r="V689" s="2"/>
      <c r="W689" s="2"/>
      <c r="X689" s="2"/>
      <c r="Y689" s="2"/>
      <c r="Z689" s="2"/>
    </row>
    <row x14ac:dyDescent="0.25" r="690" customHeight="1" ht="14.25">
      <c r="A690" s="528"/>
      <c r="B690" s="2"/>
      <c r="C690" s="2"/>
      <c r="D690" s="429"/>
      <c r="E690" s="50"/>
      <c r="F690" s="50"/>
      <c r="G690" s="529"/>
      <c r="H690" s="428"/>
      <c r="I690" s="428"/>
      <c r="J690" s="50"/>
      <c r="K690" s="50"/>
      <c r="L690" s="2"/>
      <c r="M690" s="2"/>
      <c r="N690" s="2"/>
      <c r="O690" s="2"/>
      <c r="P690" s="2"/>
      <c r="Q690" s="2"/>
      <c r="R690" s="2"/>
      <c r="S690" s="2"/>
      <c r="T690" s="2"/>
      <c r="U690" s="2"/>
      <c r="V690" s="2"/>
      <c r="W690" s="2"/>
      <c r="X690" s="2"/>
      <c r="Y690" s="2"/>
      <c r="Z690" s="2"/>
    </row>
    <row x14ac:dyDescent="0.25" r="691" customHeight="1" ht="14.25">
      <c r="A691" s="528"/>
      <c r="B691" s="2"/>
      <c r="C691" s="2"/>
      <c r="D691" s="429"/>
      <c r="E691" s="50"/>
      <c r="F691" s="50"/>
      <c r="G691" s="529"/>
      <c r="H691" s="428"/>
      <c r="I691" s="428"/>
      <c r="J691" s="50"/>
      <c r="K691" s="50"/>
      <c r="L691" s="2"/>
      <c r="M691" s="2"/>
      <c r="N691" s="2"/>
      <c r="O691" s="2"/>
      <c r="P691" s="2"/>
      <c r="Q691" s="2"/>
      <c r="R691" s="2"/>
      <c r="S691" s="2"/>
      <c r="T691" s="2"/>
      <c r="U691" s="2"/>
      <c r="V691" s="2"/>
      <c r="W691" s="2"/>
      <c r="X691" s="2"/>
      <c r="Y691" s="2"/>
      <c r="Z691" s="2"/>
    </row>
    <row x14ac:dyDescent="0.25" r="692" customHeight="1" ht="14.25">
      <c r="A692" s="528"/>
      <c r="B692" s="2"/>
      <c r="C692" s="2"/>
      <c r="D692" s="429"/>
      <c r="E692" s="50"/>
      <c r="F692" s="50"/>
      <c r="G692" s="529"/>
      <c r="H692" s="428"/>
      <c r="I692" s="428"/>
      <c r="J692" s="50"/>
      <c r="K692" s="50"/>
      <c r="L692" s="2"/>
      <c r="M692" s="2"/>
      <c r="N692" s="2"/>
      <c r="O692" s="2"/>
      <c r="P692" s="2"/>
      <c r="Q692" s="2"/>
      <c r="R692" s="2"/>
      <c r="S692" s="2"/>
      <c r="T692" s="2"/>
      <c r="U692" s="2"/>
      <c r="V692" s="2"/>
      <c r="W692" s="2"/>
      <c r="X692" s="2"/>
      <c r="Y692" s="2"/>
      <c r="Z692" s="2"/>
    </row>
    <row x14ac:dyDescent="0.25" r="693" customHeight="1" ht="14.25">
      <c r="A693" s="528"/>
      <c r="B693" s="2"/>
      <c r="C693" s="2"/>
      <c r="D693" s="429"/>
      <c r="E693" s="50"/>
      <c r="F693" s="50"/>
      <c r="G693" s="529"/>
      <c r="H693" s="428"/>
      <c r="I693" s="428"/>
      <c r="J693" s="50"/>
      <c r="K693" s="50"/>
      <c r="L693" s="2"/>
      <c r="M693" s="2"/>
      <c r="N693" s="2"/>
      <c r="O693" s="2"/>
      <c r="P693" s="2"/>
      <c r="Q693" s="2"/>
      <c r="R693" s="2"/>
      <c r="S693" s="2"/>
      <c r="T693" s="2"/>
      <c r="U693" s="2"/>
      <c r="V693" s="2"/>
      <c r="W693" s="2"/>
      <c r="X693" s="2"/>
      <c r="Y693" s="2"/>
      <c r="Z693" s="2"/>
    </row>
    <row x14ac:dyDescent="0.25" r="694" customHeight="1" ht="14.25">
      <c r="A694" s="528"/>
      <c r="B694" s="2"/>
      <c r="C694" s="2"/>
      <c r="D694" s="429"/>
      <c r="E694" s="50"/>
      <c r="F694" s="50"/>
      <c r="G694" s="529"/>
      <c r="H694" s="428"/>
      <c r="I694" s="428"/>
      <c r="J694" s="50"/>
      <c r="K694" s="50"/>
      <c r="L694" s="2"/>
      <c r="M694" s="2"/>
      <c r="N694" s="2"/>
      <c r="O694" s="2"/>
      <c r="P694" s="2"/>
      <c r="Q694" s="2"/>
      <c r="R694" s="2"/>
      <c r="S694" s="2"/>
      <c r="T694" s="2"/>
      <c r="U694" s="2"/>
      <c r="V694" s="2"/>
      <c r="W694" s="2"/>
      <c r="X694" s="2"/>
      <c r="Y694" s="2"/>
      <c r="Z694" s="2"/>
    </row>
    <row x14ac:dyDescent="0.25" r="695" customHeight="1" ht="14.25">
      <c r="A695" s="528"/>
      <c r="B695" s="2"/>
      <c r="C695" s="2"/>
      <c r="D695" s="429"/>
      <c r="E695" s="50"/>
      <c r="F695" s="50"/>
      <c r="G695" s="529"/>
      <c r="H695" s="428"/>
      <c r="I695" s="428"/>
      <c r="J695" s="50"/>
      <c r="K695" s="50"/>
      <c r="L695" s="2"/>
      <c r="M695" s="2"/>
      <c r="N695" s="2"/>
      <c r="O695" s="2"/>
      <c r="P695" s="2"/>
      <c r="Q695" s="2"/>
      <c r="R695" s="2"/>
      <c r="S695" s="2"/>
      <c r="T695" s="2"/>
      <c r="U695" s="2"/>
      <c r="V695" s="2"/>
      <c r="W695" s="2"/>
      <c r="X695" s="2"/>
      <c r="Y695" s="2"/>
      <c r="Z695" s="2"/>
    </row>
    <row x14ac:dyDescent="0.25" r="696" customHeight="1" ht="14.25">
      <c r="A696" s="528"/>
      <c r="B696" s="2"/>
      <c r="C696" s="2"/>
      <c r="D696" s="429"/>
      <c r="E696" s="50"/>
      <c r="F696" s="50"/>
      <c r="G696" s="529"/>
      <c r="H696" s="428"/>
      <c r="I696" s="428"/>
      <c r="J696" s="50"/>
      <c r="K696" s="50"/>
      <c r="L696" s="2"/>
      <c r="M696" s="2"/>
      <c r="N696" s="2"/>
      <c r="O696" s="2"/>
      <c r="P696" s="2"/>
      <c r="Q696" s="2"/>
      <c r="R696" s="2"/>
      <c r="S696" s="2"/>
      <c r="T696" s="2"/>
      <c r="U696" s="2"/>
      <c r="V696" s="2"/>
      <c r="W696" s="2"/>
      <c r="X696" s="2"/>
      <c r="Y696" s="2"/>
      <c r="Z696" s="2"/>
    </row>
    <row x14ac:dyDescent="0.25" r="697" customHeight="1" ht="14.25">
      <c r="A697" s="528"/>
      <c r="B697" s="2"/>
      <c r="C697" s="2"/>
      <c r="D697" s="429"/>
      <c r="E697" s="50"/>
      <c r="F697" s="50"/>
      <c r="G697" s="529"/>
      <c r="H697" s="428"/>
      <c r="I697" s="428"/>
      <c r="J697" s="50"/>
      <c r="K697" s="50"/>
      <c r="L697" s="2"/>
      <c r="M697" s="2"/>
      <c r="N697" s="2"/>
      <c r="O697" s="2"/>
      <c r="P697" s="2"/>
      <c r="Q697" s="2"/>
      <c r="R697" s="2"/>
      <c r="S697" s="2"/>
      <c r="T697" s="2"/>
      <c r="U697" s="2"/>
      <c r="V697" s="2"/>
      <c r="W697" s="2"/>
      <c r="X697" s="2"/>
      <c r="Y697" s="2"/>
      <c r="Z697" s="2"/>
    </row>
    <row x14ac:dyDescent="0.25" r="698" customHeight="1" ht="14.25">
      <c r="A698" s="528"/>
      <c r="B698" s="2"/>
      <c r="C698" s="2"/>
      <c r="D698" s="429"/>
      <c r="E698" s="50"/>
      <c r="F698" s="50"/>
      <c r="G698" s="529"/>
      <c r="H698" s="428"/>
      <c r="I698" s="428"/>
      <c r="J698" s="50"/>
      <c r="K698" s="50"/>
      <c r="L698" s="2"/>
      <c r="M698" s="2"/>
      <c r="N698" s="2"/>
      <c r="O698" s="2"/>
      <c r="P698" s="2"/>
      <c r="Q698" s="2"/>
      <c r="R698" s="2"/>
      <c r="S698" s="2"/>
      <c r="T698" s="2"/>
      <c r="U698" s="2"/>
      <c r="V698" s="2"/>
      <c r="W698" s="2"/>
      <c r="X698" s="2"/>
      <c r="Y698" s="2"/>
      <c r="Z698" s="2"/>
    </row>
    <row x14ac:dyDescent="0.25" r="699" customHeight="1" ht="14.25">
      <c r="A699" s="528"/>
      <c r="B699" s="2"/>
      <c r="C699" s="2"/>
      <c r="D699" s="429"/>
      <c r="E699" s="50"/>
      <c r="F699" s="50"/>
      <c r="G699" s="529"/>
      <c r="H699" s="428"/>
      <c r="I699" s="428"/>
      <c r="J699" s="50"/>
      <c r="K699" s="50"/>
      <c r="L699" s="2"/>
      <c r="M699" s="2"/>
      <c r="N699" s="2"/>
      <c r="O699" s="2"/>
      <c r="P699" s="2"/>
      <c r="Q699" s="2"/>
      <c r="R699" s="2"/>
      <c r="S699" s="2"/>
      <c r="T699" s="2"/>
      <c r="U699" s="2"/>
      <c r="V699" s="2"/>
      <c r="W699" s="2"/>
      <c r="X699" s="2"/>
      <c r="Y699" s="2"/>
      <c r="Z699" s="2"/>
    </row>
    <row x14ac:dyDescent="0.25" r="700" customHeight="1" ht="14.25">
      <c r="A700" s="528"/>
      <c r="B700" s="2"/>
      <c r="C700" s="2"/>
      <c r="D700" s="429"/>
      <c r="E700" s="50"/>
      <c r="F700" s="50"/>
      <c r="G700" s="529"/>
      <c r="H700" s="428"/>
      <c r="I700" s="428"/>
      <c r="J700" s="50"/>
      <c r="K700" s="50"/>
      <c r="L700" s="2"/>
      <c r="M700" s="2"/>
      <c r="N700" s="2"/>
      <c r="O700" s="2"/>
      <c r="P700" s="2"/>
      <c r="Q700" s="2"/>
      <c r="R700" s="2"/>
      <c r="S700" s="2"/>
      <c r="T700" s="2"/>
      <c r="U700" s="2"/>
      <c r="V700" s="2"/>
      <c r="W700" s="2"/>
      <c r="X700" s="2"/>
      <c r="Y700" s="2"/>
      <c r="Z700" s="2"/>
    </row>
    <row x14ac:dyDescent="0.25" r="701" customHeight="1" ht="14.25">
      <c r="A701" s="528"/>
      <c r="B701" s="2"/>
      <c r="C701" s="2"/>
      <c r="D701" s="429"/>
      <c r="E701" s="50"/>
      <c r="F701" s="50"/>
      <c r="G701" s="529"/>
      <c r="H701" s="428"/>
      <c r="I701" s="428"/>
      <c r="J701" s="50"/>
      <c r="K701" s="50"/>
      <c r="L701" s="2"/>
      <c r="M701" s="2"/>
      <c r="N701" s="2"/>
      <c r="O701" s="2"/>
      <c r="P701" s="2"/>
      <c r="Q701" s="2"/>
      <c r="R701" s="2"/>
      <c r="S701" s="2"/>
      <c r="T701" s="2"/>
      <c r="U701" s="2"/>
      <c r="V701" s="2"/>
      <c r="W701" s="2"/>
      <c r="X701" s="2"/>
      <c r="Y701" s="2"/>
      <c r="Z701" s="2"/>
    </row>
    <row x14ac:dyDescent="0.25" r="702" customHeight="1" ht="14.25">
      <c r="A702" s="528"/>
      <c r="B702" s="2"/>
      <c r="C702" s="2"/>
      <c r="D702" s="429"/>
      <c r="E702" s="50"/>
      <c r="F702" s="50"/>
      <c r="G702" s="529"/>
      <c r="H702" s="428"/>
      <c r="I702" s="428"/>
      <c r="J702" s="50"/>
      <c r="K702" s="50"/>
      <c r="L702" s="2"/>
      <c r="M702" s="2"/>
      <c r="N702" s="2"/>
      <c r="O702" s="2"/>
      <c r="P702" s="2"/>
      <c r="Q702" s="2"/>
      <c r="R702" s="2"/>
      <c r="S702" s="2"/>
      <c r="T702" s="2"/>
      <c r="U702" s="2"/>
      <c r="V702" s="2"/>
      <c r="W702" s="2"/>
      <c r="X702" s="2"/>
      <c r="Y702" s="2"/>
      <c r="Z702" s="2"/>
    </row>
    <row x14ac:dyDescent="0.25" r="703" customHeight="1" ht="14.25">
      <c r="A703" s="528"/>
      <c r="B703" s="2"/>
      <c r="C703" s="2"/>
      <c r="D703" s="429"/>
      <c r="E703" s="50"/>
      <c r="F703" s="50"/>
      <c r="G703" s="529"/>
      <c r="H703" s="428"/>
      <c r="I703" s="428"/>
      <c r="J703" s="50"/>
      <c r="K703" s="50"/>
      <c r="L703" s="2"/>
      <c r="M703" s="2"/>
      <c r="N703" s="2"/>
      <c r="O703" s="2"/>
      <c r="P703" s="2"/>
      <c r="Q703" s="2"/>
      <c r="R703" s="2"/>
      <c r="S703" s="2"/>
      <c r="T703" s="2"/>
      <c r="U703" s="2"/>
      <c r="V703" s="2"/>
      <c r="W703" s="2"/>
      <c r="X703" s="2"/>
      <c r="Y703" s="2"/>
      <c r="Z703" s="2"/>
    </row>
    <row x14ac:dyDescent="0.25" r="704" customHeight="1" ht="14.25">
      <c r="A704" s="528"/>
      <c r="B704" s="2"/>
      <c r="C704" s="2"/>
      <c r="D704" s="429"/>
      <c r="E704" s="50"/>
      <c r="F704" s="50"/>
      <c r="G704" s="529"/>
      <c r="H704" s="428"/>
      <c r="I704" s="428"/>
      <c r="J704" s="50"/>
      <c r="K704" s="50"/>
      <c r="L704" s="2"/>
      <c r="M704" s="2"/>
      <c r="N704" s="2"/>
      <c r="O704" s="2"/>
      <c r="P704" s="2"/>
      <c r="Q704" s="2"/>
      <c r="R704" s="2"/>
      <c r="S704" s="2"/>
      <c r="T704" s="2"/>
      <c r="U704" s="2"/>
      <c r="V704" s="2"/>
      <c r="W704" s="2"/>
      <c r="X704" s="2"/>
      <c r="Y704" s="2"/>
      <c r="Z704" s="2"/>
    </row>
    <row x14ac:dyDescent="0.25" r="705" customHeight="1" ht="14.25">
      <c r="A705" s="528"/>
      <c r="B705" s="2"/>
      <c r="C705" s="2"/>
      <c r="D705" s="429"/>
      <c r="E705" s="50"/>
      <c r="F705" s="50"/>
      <c r="G705" s="529"/>
      <c r="H705" s="428"/>
      <c r="I705" s="428"/>
      <c r="J705" s="50"/>
      <c r="K705" s="50"/>
      <c r="L705" s="2"/>
      <c r="M705" s="2"/>
      <c r="N705" s="2"/>
      <c r="O705" s="2"/>
      <c r="P705" s="2"/>
      <c r="Q705" s="2"/>
      <c r="R705" s="2"/>
      <c r="S705" s="2"/>
      <c r="T705" s="2"/>
      <c r="U705" s="2"/>
      <c r="V705" s="2"/>
      <c r="W705" s="2"/>
      <c r="X705" s="2"/>
      <c r="Y705" s="2"/>
      <c r="Z705" s="2"/>
    </row>
    <row x14ac:dyDescent="0.25" r="706" customHeight="1" ht="14.25">
      <c r="A706" s="528"/>
      <c r="B706" s="2"/>
      <c r="C706" s="2"/>
      <c r="D706" s="429"/>
      <c r="E706" s="50"/>
      <c r="F706" s="50"/>
      <c r="G706" s="529"/>
      <c r="H706" s="428"/>
      <c r="I706" s="428"/>
      <c r="J706" s="50"/>
      <c r="K706" s="50"/>
      <c r="L706" s="2"/>
      <c r="M706" s="2"/>
      <c r="N706" s="2"/>
      <c r="O706" s="2"/>
      <c r="P706" s="2"/>
      <c r="Q706" s="2"/>
      <c r="R706" s="2"/>
      <c r="S706" s="2"/>
      <c r="T706" s="2"/>
      <c r="U706" s="2"/>
      <c r="V706" s="2"/>
      <c r="W706" s="2"/>
      <c r="X706" s="2"/>
      <c r="Y706" s="2"/>
      <c r="Z706" s="2"/>
    </row>
    <row x14ac:dyDescent="0.25" r="707" customHeight="1" ht="14.25">
      <c r="A707" s="528"/>
      <c r="B707" s="2"/>
      <c r="C707" s="2"/>
      <c r="D707" s="429"/>
      <c r="E707" s="50"/>
      <c r="F707" s="50"/>
      <c r="G707" s="529"/>
      <c r="H707" s="428"/>
      <c r="I707" s="428"/>
      <c r="J707" s="50"/>
      <c r="K707" s="50"/>
      <c r="L707" s="2"/>
      <c r="M707" s="2"/>
      <c r="N707" s="2"/>
      <c r="O707" s="2"/>
      <c r="P707" s="2"/>
      <c r="Q707" s="2"/>
      <c r="R707" s="2"/>
      <c r="S707" s="2"/>
      <c r="T707" s="2"/>
      <c r="U707" s="2"/>
      <c r="V707" s="2"/>
      <c r="W707" s="2"/>
      <c r="X707" s="2"/>
      <c r="Y707" s="2"/>
      <c r="Z707" s="2"/>
    </row>
    <row x14ac:dyDescent="0.25" r="708" customHeight="1" ht="14.25">
      <c r="A708" s="528"/>
      <c r="B708" s="2"/>
      <c r="C708" s="2"/>
      <c r="D708" s="429"/>
      <c r="E708" s="50"/>
      <c r="F708" s="50"/>
      <c r="G708" s="529"/>
      <c r="H708" s="428"/>
      <c r="I708" s="428"/>
      <c r="J708" s="50"/>
      <c r="K708" s="50"/>
      <c r="L708" s="2"/>
      <c r="M708" s="2"/>
      <c r="N708" s="2"/>
      <c r="O708" s="2"/>
      <c r="P708" s="2"/>
      <c r="Q708" s="2"/>
      <c r="R708" s="2"/>
      <c r="S708" s="2"/>
      <c r="T708" s="2"/>
      <c r="U708" s="2"/>
      <c r="V708" s="2"/>
      <c r="W708" s="2"/>
      <c r="X708" s="2"/>
      <c r="Y708" s="2"/>
      <c r="Z708" s="2"/>
    </row>
    <row x14ac:dyDescent="0.25" r="709" customHeight="1" ht="14.25">
      <c r="A709" s="528"/>
      <c r="B709" s="2"/>
      <c r="C709" s="2"/>
      <c r="D709" s="429"/>
      <c r="E709" s="50"/>
      <c r="F709" s="50"/>
      <c r="G709" s="529"/>
      <c r="H709" s="428"/>
      <c r="I709" s="428"/>
      <c r="J709" s="50"/>
      <c r="K709" s="50"/>
      <c r="L709" s="2"/>
      <c r="M709" s="2"/>
      <c r="N709" s="2"/>
      <c r="O709" s="2"/>
      <c r="P709" s="2"/>
      <c r="Q709" s="2"/>
      <c r="R709" s="2"/>
      <c r="S709" s="2"/>
      <c r="T709" s="2"/>
      <c r="U709" s="2"/>
      <c r="V709" s="2"/>
      <c r="W709" s="2"/>
      <c r="X709" s="2"/>
      <c r="Y709" s="2"/>
      <c r="Z709" s="2"/>
    </row>
    <row x14ac:dyDescent="0.25" r="710" customHeight="1" ht="14.25">
      <c r="A710" s="528"/>
      <c r="B710" s="2"/>
      <c r="C710" s="2"/>
      <c r="D710" s="429"/>
      <c r="E710" s="50"/>
      <c r="F710" s="50"/>
      <c r="G710" s="529"/>
      <c r="H710" s="428"/>
      <c r="I710" s="428"/>
      <c r="J710" s="50"/>
      <c r="K710" s="50"/>
      <c r="L710" s="2"/>
      <c r="M710" s="2"/>
      <c r="N710" s="2"/>
      <c r="O710" s="2"/>
      <c r="P710" s="2"/>
      <c r="Q710" s="2"/>
      <c r="R710" s="2"/>
      <c r="S710" s="2"/>
      <c r="T710" s="2"/>
      <c r="U710" s="2"/>
      <c r="V710" s="2"/>
      <c r="W710" s="2"/>
      <c r="X710" s="2"/>
      <c r="Y710" s="2"/>
      <c r="Z710" s="2"/>
    </row>
    <row x14ac:dyDescent="0.25" r="711" customHeight="1" ht="14.25">
      <c r="A711" s="528"/>
      <c r="B711" s="2"/>
      <c r="C711" s="2"/>
      <c r="D711" s="429"/>
      <c r="E711" s="50"/>
      <c r="F711" s="50"/>
      <c r="G711" s="529"/>
      <c r="H711" s="428"/>
      <c r="I711" s="428"/>
      <c r="J711" s="50"/>
      <c r="K711" s="50"/>
      <c r="L711" s="2"/>
      <c r="M711" s="2"/>
      <c r="N711" s="2"/>
      <c r="O711" s="2"/>
      <c r="P711" s="2"/>
      <c r="Q711" s="2"/>
      <c r="R711" s="2"/>
      <c r="S711" s="2"/>
      <c r="T711" s="2"/>
      <c r="U711" s="2"/>
      <c r="V711" s="2"/>
      <c r="W711" s="2"/>
      <c r="X711" s="2"/>
      <c r="Y711" s="2"/>
      <c r="Z711" s="2"/>
    </row>
    <row x14ac:dyDescent="0.25" r="712" customHeight="1" ht="14.25">
      <c r="A712" s="528"/>
      <c r="B712" s="2"/>
      <c r="C712" s="2"/>
      <c r="D712" s="429"/>
      <c r="E712" s="50"/>
      <c r="F712" s="50"/>
      <c r="G712" s="529"/>
      <c r="H712" s="428"/>
      <c r="I712" s="428"/>
      <c r="J712" s="50"/>
      <c r="K712" s="50"/>
      <c r="L712" s="2"/>
      <c r="M712" s="2"/>
      <c r="N712" s="2"/>
      <c r="O712" s="2"/>
      <c r="P712" s="2"/>
      <c r="Q712" s="2"/>
      <c r="R712" s="2"/>
      <c r="S712" s="2"/>
      <c r="T712" s="2"/>
      <c r="U712" s="2"/>
      <c r="V712" s="2"/>
      <c r="W712" s="2"/>
      <c r="X712" s="2"/>
      <c r="Y712" s="2"/>
      <c r="Z712" s="2"/>
    </row>
    <row x14ac:dyDescent="0.25" r="713" customHeight="1" ht="14.25">
      <c r="A713" s="528"/>
      <c r="B713" s="2"/>
      <c r="C713" s="2"/>
      <c r="D713" s="429"/>
      <c r="E713" s="50"/>
      <c r="F713" s="50"/>
      <c r="G713" s="529"/>
      <c r="H713" s="428"/>
      <c r="I713" s="428"/>
      <c r="J713" s="50"/>
      <c r="K713" s="50"/>
      <c r="L713" s="2"/>
      <c r="M713" s="2"/>
      <c r="N713" s="2"/>
      <c r="O713" s="2"/>
      <c r="P713" s="2"/>
      <c r="Q713" s="2"/>
      <c r="R713" s="2"/>
      <c r="S713" s="2"/>
      <c r="T713" s="2"/>
      <c r="U713" s="2"/>
      <c r="V713" s="2"/>
      <c r="W713" s="2"/>
      <c r="X713" s="2"/>
      <c r="Y713" s="2"/>
      <c r="Z713" s="2"/>
    </row>
    <row x14ac:dyDescent="0.25" r="714" customHeight="1" ht="14.25">
      <c r="A714" s="528"/>
      <c r="B714" s="2"/>
      <c r="C714" s="2"/>
      <c r="D714" s="429"/>
      <c r="E714" s="50"/>
      <c r="F714" s="50"/>
      <c r="G714" s="529"/>
      <c r="H714" s="428"/>
      <c r="I714" s="428"/>
      <c r="J714" s="50"/>
      <c r="K714" s="50"/>
      <c r="L714" s="2"/>
      <c r="M714" s="2"/>
      <c r="N714" s="2"/>
      <c r="O714" s="2"/>
      <c r="P714" s="2"/>
      <c r="Q714" s="2"/>
      <c r="R714" s="2"/>
      <c r="S714" s="2"/>
      <c r="T714" s="2"/>
      <c r="U714" s="2"/>
      <c r="V714" s="2"/>
      <c r="W714" s="2"/>
      <c r="X714" s="2"/>
      <c r="Y714" s="2"/>
      <c r="Z714" s="2"/>
    </row>
    <row x14ac:dyDescent="0.25" r="715" customHeight="1" ht="14.25">
      <c r="A715" s="528"/>
      <c r="B715" s="2"/>
      <c r="C715" s="2"/>
      <c r="D715" s="429"/>
      <c r="E715" s="50"/>
      <c r="F715" s="50"/>
      <c r="G715" s="529"/>
      <c r="H715" s="428"/>
      <c r="I715" s="428"/>
      <c r="J715" s="50"/>
      <c r="K715" s="50"/>
      <c r="L715" s="2"/>
      <c r="M715" s="2"/>
      <c r="N715" s="2"/>
      <c r="O715" s="2"/>
      <c r="P715" s="2"/>
      <c r="Q715" s="2"/>
      <c r="R715" s="2"/>
      <c r="S715" s="2"/>
      <c r="T715" s="2"/>
      <c r="U715" s="2"/>
      <c r="V715" s="2"/>
      <c r="W715" s="2"/>
      <c r="X715" s="2"/>
      <c r="Y715" s="2"/>
      <c r="Z715" s="2"/>
    </row>
    <row x14ac:dyDescent="0.25" r="716" customHeight="1" ht="14.25">
      <c r="A716" s="528"/>
      <c r="B716" s="2"/>
      <c r="C716" s="2"/>
      <c r="D716" s="429"/>
      <c r="E716" s="50"/>
      <c r="F716" s="50"/>
      <c r="G716" s="529"/>
      <c r="H716" s="428"/>
      <c r="I716" s="428"/>
      <c r="J716" s="50"/>
      <c r="K716" s="50"/>
      <c r="L716" s="2"/>
      <c r="M716" s="2"/>
      <c r="N716" s="2"/>
      <c r="O716" s="2"/>
      <c r="P716" s="2"/>
      <c r="Q716" s="2"/>
      <c r="R716" s="2"/>
      <c r="S716" s="2"/>
      <c r="T716" s="2"/>
      <c r="U716" s="2"/>
      <c r="V716" s="2"/>
      <c r="W716" s="2"/>
      <c r="X716" s="2"/>
      <c r="Y716" s="2"/>
      <c r="Z716" s="2"/>
    </row>
    <row x14ac:dyDescent="0.25" r="717" customHeight="1" ht="14.25">
      <c r="A717" s="528"/>
      <c r="B717" s="2"/>
      <c r="C717" s="2"/>
      <c r="D717" s="429"/>
      <c r="E717" s="50"/>
      <c r="F717" s="50"/>
      <c r="G717" s="529"/>
      <c r="H717" s="428"/>
      <c r="I717" s="428"/>
      <c r="J717" s="50"/>
      <c r="K717" s="50"/>
      <c r="L717" s="2"/>
      <c r="M717" s="2"/>
      <c r="N717" s="2"/>
      <c r="O717" s="2"/>
      <c r="P717" s="2"/>
      <c r="Q717" s="2"/>
      <c r="R717" s="2"/>
      <c r="S717" s="2"/>
      <c r="T717" s="2"/>
      <c r="U717" s="2"/>
      <c r="V717" s="2"/>
      <c r="W717" s="2"/>
      <c r="X717" s="2"/>
      <c r="Y717" s="2"/>
      <c r="Z717" s="2"/>
    </row>
    <row x14ac:dyDescent="0.25" r="718" customHeight="1" ht="14.25">
      <c r="A718" s="528"/>
      <c r="B718" s="2"/>
      <c r="C718" s="2"/>
      <c r="D718" s="429"/>
      <c r="E718" s="50"/>
      <c r="F718" s="50"/>
      <c r="G718" s="529"/>
      <c r="H718" s="428"/>
      <c r="I718" s="428"/>
      <c r="J718" s="50"/>
      <c r="K718" s="50"/>
      <c r="L718" s="2"/>
      <c r="M718" s="2"/>
      <c r="N718" s="2"/>
      <c r="O718" s="2"/>
      <c r="P718" s="2"/>
      <c r="Q718" s="2"/>
      <c r="R718" s="2"/>
      <c r="S718" s="2"/>
      <c r="T718" s="2"/>
      <c r="U718" s="2"/>
      <c r="V718" s="2"/>
      <c r="W718" s="2"/>
      <c r="X718" s="2"/>
      <c r="Y718" s="2"/>
      <c r="Z718" s="2"/>
    </row>
    <row x14ac:dyDescent="0.25" r="719" customHeight="1" ht="14.25">
      <c r="A719" s="528"/>
      <c r="B719" s="2"/>
      <c r="C719" s="2"/>
      <c r="D719" s="429"/>
      <c r="E719" s="50"/>
      <c r="F719" s="50"/>
      <c r="G719" s="529"/>
      <c r="H719" s="428"/>
      <c r="I719" s="428"/>
      <c r="J719" s="50"/>
      <c r="K719" s="50"/>
      <c r="L719" s="2"/>
      <c r="M719" s="2"/>
      <c r="N719" s="2"/>
      <c r="O719" s="2"/>
      <c r="P719" s="2"/>
      <c r="Q719" s="2"/>
      <c r="R719" s="2"/>
      <c r="S719" s="2"/>
      <c r="T719" s="2"/>
      <c r="U719" s="2"/>
      <c r="V719" s="2"/>
      <c r="W719" s="2"/>
      <c r="X719" s="2"/>
      <c r="Y719" s="2"/>
      <c r="Z719" s="2"/>
    </row>
    <row x14ac:dyDescent="0.25" r="720" customHeight="1" ht="14.25">
      <c r="A720" s="528"/>
      <c r="B720" s="2"/>
      <c r="C720" s="2"/>
      <c r="D720" s="429"/>
      <c r="E720" s="50"/>
      <c r="F720" s="50"/>
      <c r="G720" s="529"/>
      <c r="H720" s="428"/>
      <c r="I720" s="428"/>
      <c r="J720" s="50"/>
      <c r="K720" s="50"/>
      <c r="L720" s="2"/>
      <c r="M720" s="2"/>
      <c r="N720" s="2"/>
      <c r="O720" s="2"/>
      <c r="P720" s="2"/>
      <c r="Q720" s="2"/>
      <c r="R720" s="2"/>
      <c r="S720" s="2"/>
      <c r="T720" s="2"/>
      <c r="U720" s="2"/>
      <c r="V720" s="2"/>
      <c r="W720" s="2"/>
      <c r="X720" s="2"/>
      <c r="Y720" s="2"/>
      <c r="Z720" s="2"/>
    </row>
    <row x14ac:dyDescent="0.25" r="721" customHeight="1" ht="14.25">
      <c r="A721" s="528"/>
      <c r="B721" s="2"/>
      <c r="C721" s="2"/>
      <c r="D721" s="429"/>
      <c r="E721" s="50"/>
      <c r="F721" s="50"/>
      <c r="G721" s="529"/>
      <c r="H721" s="428"/>
      <c r="I721" s="428"/>
      <c r="J721" s="50"/>
      <c r="K721" s="50"/>
      <c r="L721" s="2"/>
      <c r="M721" s="2"/>
      <c r="N721" s="2"/>
      <c r="O721" s="2"/>
      <c r="P721" s="2"/>
      <c r="Q721" s="2"/>
      <c r="R721" s="2"/>
      <c r="S721" s="2"/>
      <c r="T721" s="2"/>
      <c r="U721" s="2"/>
      <c r="V721" s="2"/>
      <c r="W721" s="2"/>
      <c r="X721" s="2"/>
      <c r="Y721" s="2"/>
      <c r="Z721" s="2"/>
    </row>
    <row x14ac:dyDescent="0.25" r="722" customHeight="1" ht="14.25">
      <c r="A722" s="528"/>
      <c r="B722" s="2"/>
      <c r="C722" s="2"/>
      <c r="D722" s="429"/>
      <c r="E722" s="50"/>
      <c r="F722" s="50"/>
      <c r="G722" s="529"/>
      <c r="H722" s="428"/>
      <c r="I722" s="428"/>
      <c r="J722" s="50"/>
      <c r="K722" s="50"/>
      <c r="L722" s="2"/>
      <c r="M722" s="2"/>
      <c r="N722" s="2"/>
      <c r="O722" s="2"/>
      <c r="P722" s="2"/>
      <c r="Q722" s="2"/>
      <c r="R722" s="2"/>
      <c r="S722" s="2"/>
      <c r="T722" s="2"/>
      <c r="U722" s="2"/>
      <c r="V722" s="2"/>
      <c r="W722" s="2"/>
      <c r="X722" s="2"/>
      <c r="Y722" s="2"/>
      <c r="Z722" s="2"/>
    </row>
    <row x14ac:dyDescent="0.25" r="723" customHeight="1" ht="14.25">
      <c r="A723" s="528"/>
      <c r="B723" s="2"/>
      <c r="C723" s="2"/>
      <c r="D723" s="429"/>
      <c r="E723" s="50"/>
      <c r="F723" s="50"/>
      <c r="G723" s="529"/>
      <c r="H723" s="428"/>
      <c r="I723" s="428"/>
      <c r="J723" s="50"/>
      <c r="K723" s="50"/>
      <c r="L723" s="2"/>
      <c r="M723" s="2"/>
      <c r="N723" s="2"/>
      <c r="O723" s="2"/>
      <c r="P723" s="2"/>
      <c r="Q723" s="2"/>
      <c r="R723" s="2"/>
      <c r="S723" s="2"/>
      <c r="T723" s="2"/>
      <c r="U723" s="2"/>
      <c r="V723" s="2"/>
      <c r="W723" s="2"/>
      <c r="X723" s="2"/>
      <c r="Y723" s="2"/>
      <c r="Z723" s="2"/>
    </row>
    <row x14ac:dyDescent="0.25" r="724" customHeight="1" ht="14.25">
      <c r="A724" s="528"/>
      <c r="B724" s="2"/>
      <c r="C724" s="2"/>
      <c r="D724" s="429"/>
      <c r="E724" s="50"/>
      <c r="F724" s="50"/>
      <c r="G724" s="529"/>
      <c r="H724" s="428"/>
      <c r="I724" s="428"/>
      <c r="J724" s="50"/>
      <c r="K724" s="50"/>
      <c r="L724" s="2"/>
      <c r="M724" s="2"/>
      <c r="N724" s="2"/>
      <c r="O724" s="2"/>
      <c r="P724" s="2"/>
      <c r="Q724" s="2"/>
      <c r="R724" s="2"/>
      <c r="S724" s="2"/>
      <c r="T724" s="2"/>
      <c r="U724" s="2"/>
      <c r="V724" s="2"/>
      <c r="W724" s="2"/>
      <c r="X724" s="2"/>
      <c r="Y724" s="2"/>
      <c r="Z724" s="2"/>
    </row>
    <row x14ac:dyDescent="0.25" r="725" customHeight="1" ht="14.25">
      <c r="A725" s="528"/>
      <c r="B725" s="2"/>
      <c r="C725" s="2"/>
      <c r="D725" s="429"/>
      <c r="E725" s="50"/>
      <c r="F725" s="50"/>
      <c r="G725" s="529"/>
      <c r="H725" s="428"/>
      <c r="I725" s="428"/>
      <c r="J725" s="50"/>
      <c r="K725" s="50"/>
      <c r="L725" s="2"/>
      <c r="M725" s="2"/>
      <c r="N725" s="2"/>
      <c r="O725" s="2"/>
      <c r="P725" s="2"/>
      <c r="Q725" s="2"/>
      <c r="R725" s="2"/>
      <c r="S725" s="2"/>
      <c r="T725" s="2"/>
      <c r="U725" s="2"/>
      <c r="V725" s="2"/>
      <c r="W725" s="2"/>
      <c r="X725" s="2"/>
      <c r="Y725" s="2"/>
      <c r="Z725" s="2"/>
    </row>
    <row x14ac:dyDescent="0.25" r="726" customHeight="1" ht="14.25">
      <c r="A726" s="528"/>
      <c r="B726" s="2"/>
      <c r="C726" s="2"/>
      <c r="D726" s="429"/>
      <c r="E726" s="50"/>
      <c r="F726" s="50"/>
      <c r="G726" s="529"/>
      <c r="H726" s="428"/>
      <c r="I726" s="428"/>
      <c r="J726" s="50"/>
      <c r="K726" s="50"/>
      <c r="L726" s="2"/>
      <c r="M726" s="2"/>
      <c r="N726" s="2"/>
      <c r="O726" s="2"/>
      <c r="P726" s="2"/>
      <c r="Q726" s="2"/>
      <c r="R726" s="2"/>
      <c r="S726" s="2"/>
      <c r="T726" s="2"/>
      <c r="U726" s="2"/>
      <c r="V726" s="2"/>
      <c r="W726" s="2"/>
      <c r="X726" s="2"/>
      <c r="Y726" s="2"/>
      <c r="Z726" s="2"/>
    </row>
    <row x14ac:dyDescent="0.25" r="727" customHeight="1" ht="14.25">
      <c r="A727" s="528"/>
      <c r="B727" s="2"/>
      <c r="C727" s="2"/>
      <c r="D727" s="429"/>
      <c r="E727" s="50"/>
      <c r="F727" s="50"/>
      <c r="G727" s="529"/>
      <c r="H727" s="428"/>
      <c r="I727" s="428"/>
      <c r="J727" s="50"/>
      <c r="K727" s="50"/>
      <c r="L727" s="2"/>
      <c r="M727" s="2"/>
      <c r="N727" s="2"/>
      <c r="O727" s="2"/>
      <c r="P727" s="2"/>
      <c r="Q727" s="2"/>
      <c r="R727" s="2"/>
      <c r="S727" s="2"/>
      <c r="T727" s="2"/>
      <c r="U727" s="2"/>
      <c r="V727" s="2"/>
      <c r="W727" s="2"/>
      <c r="X727" s="2"/>
      <c r="Y727" s="2"/>
      <c r="Z727" s="2"/>
    </row>
    <row x14ac:dyDescent="0.25" r="728" customHeight="1" ht="14.25">
      <c r="A728" s="528"/>
      <c r="B728" s="2"/>
      <c r="C728" s="2"/>
      <c r="D728" s="429"/>
      <c r="E728" s="50"/>
      <c r="F728" s="50"/>
      <c r="G728" s="529"/>
      <c r="H728" s="428"/>
      <c r="I728" s="428"/>
      <c r="J728" s="50"/>
      <c r="K728" s="50"/>
      <c r="L728" s="2"/>
      <c r="M728" s="2"/>
      <c r="N728" s="2"/>
      <c r="O728" s="2"/>
      <c r="P728" s="2"/>
      <c r="Q728" s="2"/>
      <c r="R728" s="2"/>
      <c r="S728" s="2"/>
      <c r="T728" s="2"/>
      <c r="U728" s="2"/>
      <c r="V728" s="2"/>
      <c r="W728" s="2"/>
      <c r="X728" s="2"/>
      <c r="Y728" s="2"/>
      <c r="Z728" s="2"/>
    </row>
    <row x14ac:dyDescent="0.25" r="729" customHeight="1" ht="14.25">
      <c r="A729" s="528"/>
      <c r="B729" s="2"/>
      <c r="C729" s="2"/>
      <c r="D729" s="429"/>
      <c r="E729" s="50"/>
      <c r="F729" s="50"/>
      <c r="G729" s="529"/>
      <c r="H729" s="428"/>
      <c r="I729" s="428"/>
      <c r="J729" s="50"/>
      <c r="K729" s="50"/>
      <c r="L729" s="2"/>
      <c r="M729" s="2"/>
      <c r="N729" s="2"/>
      <c r="O729" s="2"/>
      <c r="P729" s="2"/>
      <c r="Q729" s="2"/>
      <c r="R729" s="2"/>
      <c r="S729" s="2"/>
      <c r="T729" s="2"/>
      <c r="U729" s="2"/>
      <c r="V729" s="2"/>
      <c r="W729" s="2"/>
      <c r="X729" s="2"/>
      <c r="Y729" s="2"/>
      <c r="Z729" s="2"/>
    </row>
    <row x14ac:dyDescent="0.25" r="730" customHeight="1" ht="14.25">
      <c r="A730" s="528"/>
      <c r="B730" s="2"/>
      <c r="C730" s="2"/>
      <c r="D730" s="429"/>
      <c r="E730" s="50"/>
      <c r="F730" s="50"/>
      <c r="G730" s="529"/>
      <c r="H730" s="428"/>
      <c r="I730" s="428"/>
      <c r="J730" s="50"/>
      <c r="K730" s="50"/>
      <c r="L730" s="2"/>
      <c r="M730" s="2"/>
      <c r="N730" s="2"/>
      <c r="O730" s="2"/>
      <c r="P730" s="2"/>
      <c r="Q730" s="2"/>
      <c r="R730" s="2"/>
      <c r="S730" s="2"/>
      <c r="T730" s="2"/>
      <c r="U730" s="2"/>
      <c r="V730" s="2"/>
      <c r="W730" s="2"/>
      <c r="X730" s="2"/>
      <c r="Y730" s="2"/>
      <c r="Z730" s="2"/>
    </row>
    <row x14ac:dyDescent="0.25" r="731" customHeight="1" ht="14.25">
      <c r="A731" s="528"/>
      <c r="B731" s="2"/>
      <c r="C731" s="2"/>
      <c r="D731" s="429"/>
      <c r="E731" s="50"/>
      <c r="F731" s="50"/>
      <c r="G731" s="529"/>
      <c r="H731" s="428"/>
      <c r="I731" s="428"/>
      <c r="J731" s="50"/>
      <c r="K731" s="50"/>
      <c r="L731" s="2"/>
      <c r="M731" s="2"/>
      <c r="N731" s="2"/>
      <c r="O731" s="2"/>
      <c r="P731" s="2"/>
      <c r="Q731" s="2"/>
      <c r="R731" s="2"/>
      <c r="S731" s="2"/>
      <c r="T731" s="2"/>
      <c r="U731" s="2"/>
      <c r="V731" s="2"/>
      <c r="W731" s="2"/>
      <c r="X731" s="2"/>
      <c r="Y731" s="2"/>
      <c r="Z731" s="2"/>
    </row>
    <row x14ac:dyDescent="0.25" r="732" customHeight="1" ht="14.25">
      <c r="A732" s="528"/>
      <c r="B732" s="2"/>
      <c r="C732" s="2"/>
      <c r="D732" s="429"/>
      <c r="E732" s="50"/>
      <c r="F732" s="50"/>
      <c r="G732" s="529"/>
      <c r="H732" s="428"/>
      <c r="I732" s="428"/>
      <c r="J732" s="50"/>
      <c r="K732" s="50"/>
      <c r="L732" s="2"/>
      <c r="M732" s="2"/>
      <c r="N732" s="2"/>
      <c r="O732" s="2"/>
      <c r="P732" s="2"/>
      <c r="Q732" s="2"/>
      <c r="R732" s="2"/>
      <c r="S732" s="2"/>
      <c r="T732" s="2"/>
      <c r="U732" s="2"/>
      <c r="V732" s="2"/>
      <c r="W732" s="2"/>
      <c r="X732" s="2"/>
      <c r="Y732" s="2"/>
      <c r="Z732" s="2"/>
    </row>
    <row x14ac:dyDescent="0.25" r="733" customHeight="1" ht="14.25">
      <c r="A733" s="528"/>
      <c r="B733" s="2"/>
      <c r="C733" s="2"/>
      <c r="D733" s="429"/>
      <c r="E733" s="50"/>
      <c r="F733" s="50"/>
      <c r="G733" s="529"/>
      <c r="H733" s="428"/>
      <c r="I733" s="428"/>
      <c r="J733" s="50"/>
      <c r="K733" s="50"/>
      <c r="L733" s="2"/>
      <c r="M733" s="2"/>
      <c r="N733" s="2"/>
      <c r="O733" s="2"/>
      <c r="P733" s="2"/>
      <c r="Q733" s="2"/>
      <c r="R733" s="2"/>
      <c r="S733" s="2"/>
      <c r="T733" s="2"/>
      <c r="U733" s="2"/>
      <c r="V733" s="2"/>
      <c r="W733" s="2"/>
      <c r="X733" s="2"/>
      <c r="Y733" s="2"/>
      <c r="Z733" s="2"/>
    </row>
    <row x14ac:dyDescent="0.25" r="734" customHeight="1" ht="14.25">
      <c r="A734" s="528"/>
      <c r="B734" s="2"/>
      <c r="C734" s="2"/>
      <c r="D734" s="429"/>
      <c r="E734" s="50"/>
      <c r="F734" s="50"/>
      <c r="G734" s="529"/>
      <c r="H734" s="428"/>
      <c r="I734" s="428"/>
      <c r="J734" s="50"/>
      <c r="K734" s="50"/>
      <c r="L734" s="2"/>
      <c r="M734" s="2"/>
      <c r="N734" s="2"/>
      <c r="O734" s="2"/>
      <c r="P734" s="2"/>
      <c r="Q734" s="2"/>
      <c r="R734" s="2"/>
      <c r="S734" s="2"/>
      <c r="T734" s="2"/>
      <c r="U734" s="2"/>
      <c r="V734" s="2"/>
      <c r="W734" s="2"/>
      <c r="X734" s="2"/>
      <c r="Y734" s="2"/>
      <c r="Z734" s="2"/>
    </row>
    <row x14ac:dyDescent="0.25" r="735" customHeight="1" ht="14.25">
      <c r="A735" s="528"/>
      <c r="B735" s="2"/>
      <c r="C735" s="2"/>
      <c r="D735" s="429"/>
      <c r="E735" s="50"/>
      <c r="F735" s="50"/>
      <c r="G735" s="529"/>
      <c r="H735" s="428"/>
      <c r="I735" s="428"/>
      <c r="J735" s="50"/>
      <c r="K735" s="50"/>
      <c r="L735" s="2"/>
      <c r="M735" s="2"/>
      <c r="N735" s="2"/>
      <c r="O735" s="2"/>
      <c r="P735" s="2"/>
      <c r="Q735" s="2"/>
      <c r="R735" s="2"/>
      <c r="S735" s="2"/>
      <c r="T735" s="2"/>
      <c r="U735" s="2"/>
      <c r="V735" s="2"/>
      <c r="W735" s="2"/>
      <c r="X735" s="2"/>
      <c r="Y735" s="2"/>
      <c r="Z735" s="2"/>
    </row>
    <row x14ac:dyDescent="0.25" r="736" customHeight="1" ht="14.25">
      <c r="A736" s="528"/>
      <c r="B736" s="2"/>
      <c r="C736" s="2"/>
      <c r="D736" s="429"/>
      <c r="E736" s="50"/>
      <c r="F736" s="50"/>
      <c r="G736" s="529"/>
      <c r="H736" s="428"/>
      <c r="I736" s="428"/>
      <c r="J736" s="50"/>
      <c r="K736" s="50"/>
      <c r="L736" s="2"/>
      <c r="M736" s="2"/>
      <c r="N736" s="2"/>
      <c r="O736" s="2"/>
      <c r="P736" s="2"/>
      <c r="Q736" s="2"/>
      <c r="R736" s="2"/>
      <c r="S736" s="2"/>
      <c r="T736" s="2"/>
      <c r="U736" s="2"/>
      <c r="V736" s="2"/>
      <c r="W736" s="2"/>
      <c r="X736" s="2"/>
      <c r="Y736" s="2"/>
      <c r="Z736" s="2"/>
    </row>
    <row x14ac:dyDescent="0.25" r="737" customHeight="1" ht="14.25">
      <c r="A737" s="528"/>
      <c r="B737" s="2"/>
      <c r="C737" s="2"/>
      <c r="D737" s="429"/>
      <c r="E737" s="50"/>
      <c r="F737" s="50"/>
      <c r="G737" s="529"/>
      <c r="H737" s="428"/>
      <c r="I737" s="428"/>
      <c r="J737" s="50"/>
      <c r="K737" s="50"/>
      <c r="L737" s="2"/>
      <c r="M737" s="2"/>
      <c r="N737" s="2"/>
      <c r="O737" s="2"/>
      <c r="P737" s="2"/>
      <c r="Q737" s="2"/>
      <c r="R737" s="2"/>
      <c r="S737" s="2"/>
      <c r="T737" s="2"/>
      <c r="U737" s="2"/>
      <c r="V737" s="2"/>
      <c r="W737" s="2"/>
      <c r="X737" s="2"/>
      <c r="Y737" s="2"/>
      <c r="Z737" s="2"/>
    </row>
    <row x14ac:dyDescent="0.25" r="738" customHeight="1" ht="14.25">
      <c r="A738" s="528"/>
      <c r="B738" s="2"/>
      <c r="C738" s="2"/>
      <c r="D738" s="429"/>
      <c r="E738" s="50"/>
      <c r="F738" s="50"/>
      <c r="G738" s="529"/>
      <c r="H738" s="428"/>
      <c r="I738" s="428"/>
      <c r="J738" s="50"/>
      <c r="K738" s="50"/>
      <c r="L738" s="2"/>
      <c r="M738" s="2"/>
      <c r="N738" s="2"/>
      <c r="O738" s="2"/>
      <c r="P738" s="2"/>
      <c r="Q738" s="2"/>
      <c r="R738" s="2"/>
      <c r="S738" s="2"/>
      <c r="T738" s="2"/>
      <c r="U738" s="2"/>
      <c r="V738" s="2"/>
      <c r="W738" s="2"/>
      <c r="X738" s="2"/>
      <c r="Y738" s="2"/>
      <c r="Z738" s="2"/>
    </row>
    <row x14ac:dyDescent="0.25" r="739" customHeight="1" ht="14.25">
      <c r="A739" s="528"/>
      <c r="B739" s="2"/>
      <c r="C739" s="2"/>
      <c r="D739" s="429"/>
      <c r="E739" s="50"/>
      <c r="F739" s="50"/>
      <c r="G739" s="529"/>
      <c r="H739" s="428"/>
      <c r="I739" s="428"/>
      <c r="J739" s="50"/>
      <c r="K739" s="50"/>
      <c r="L739" s="2"/>
      <c r="M739" s="2"/>
      <c r="N739" s="2"/>
      <c r="O739" s="2"/>
      <c r="P739" s="2"/>
      <c r="Q739" s="2"/>
      <c r="R739" s="2"/>
      <c r="S739" s="2"/>
      <c r="T739" s="2"/>
      <c r="U739" s="2"/>
      <c r="V739" s="2"/>
      <c r="W739" s="2"/>
      <c r="X739" s="2"/>
      <c r="Y739" s="2"/>
      <c r="Z739" s="2"/>
    </row>
    <row x14ac:dyDescent="0.25" r="740" customHeight="1" ht="14.25">
      <c r="A740" s="528"/>
      <c r="B740" s="2"/>
      <c r="C740" s="2"/>
      <c r="D740" s="429"/>
      <c r="E740" s="50"/>
      <c r="F740" s="50"/>
      <c r="G740" s="529"/>
      <c r="H740" s="428"/>
      <c r="I740" s="428"/>
      <c r="J740" s="50"/>
      <c r="K740" s="50"/>
      <c r="L740" s="2"/>
      <c r="M740" s="2"/>
      <c r="N740" s="2"/>
      <c r="O740" s="2"/>
      <c r="P740" s="2"/>
      <c r="Q740" s="2"/>
      <c r="R740" s="2"/>
      <c r="S740" s="2"/>
      <c r="T740" s="2"/>
      <c r="U740" s="2"/>
      <c r="V740" s="2"/>
      <c r="W740" s="2"/>
      <c r="X740" s="2"/>
      <c r="Y740" s="2"/>
      <c r="Z740" s="2"/>
    </row>
    <row x14ac:dyDescent="0.25" r="741" customHeight="1" ht="14.25">
      <c r="A741" s="528"/>
      <c r="B741" s="2"/>
      <c r="C741" s="2"/>
      <c r="D741" s="429"/>
      <c r="E741" s="50"/>
      <c r="F741" s="50"/>
      <c r="G741" s="529"/>
      <c r="H741" s="428"/>
      <c r="I741" s="428"/>
      <c r="J741" s="50"/>
      <c r="K741" s="50"/>
      <c r="L741" s="2"/>
      <c r="M741" s="2"/>
      <c r="N741" s="2"/>
      <c r="O741" s="2"/>
      <c r="P741" s="2"/>
      <c r="Q741" s="2"/>
      <c r="R741" s="2"/>
      <c r="S741" s="2"/>
      <c r="T741" s="2"/>
      <c r="U741" s="2"/>
      <c r="V741" s="2"/>
      <c r="W741" s="2"/>
      <c r="X741" s="2"/>
      <c r="Y741" s="2"/>
      <c r="Z741" s="2"/>
    </row>
    <row x14ac:dyDescent="0.25" r="742" customHeight="1" ht="14.25">
      <c r="A742" s="528"/>
      <c r="B742" s="2"/>
      <c r="C742" s="2"/>
      <c r="D742" s="429"/>
      <c r="E742" s="50"/>
      <c r="F742" s="50"/>
      <c r="G742" s="529"/>
      <c r="H742" s="428"/>
      <c r="I742" s="428"/>
      <c r="J742" s="50"/>
      <c r="K742" s="50"/>
      <c r="L742" s="2"/>
      <c r="M742" s="2"/>
      <c r="N742" s="2"/>
      <c r="O742" s="2"/>
      <c r="P742" s="2"/>
      <c r="Q742" s="2"/>
      <c r="R742" s="2"/>
      <c r="S742" s="2"/>
      <c r="T742" s="2"/>
      <c r="U742" s="2"/>
      <c r="V742" s="2"/>
      <c r="W742" s="2"/>
      <c r="X742" s="2"/>
      <c r="Y742" s="2"/>
      <c r="Z742" s="2"/>
    </row>
    <row x14ac:dyDescent="0.25" r="743" customHeight="1" ht="14.25">
      <c r="A743" s="528"/>
      <c r="B743" s="2"/>
      <c r="C743" s="2"/>
      <c r="D743" s="429"/>
      <c r="E743" s="50"/>
      <c r="F743" s="50"/>
      <c r="G743" s="529"/>
      <c r="H743" s="428"/>
      <c r="I743" s="428"/>
      <c r="J743" s="50"/>
      <c r="K743" s="50"/>
      <c r="L743" s="2"/>
      <c r="M743" s="2"/>
      <c r="N743" s="2"/>
      <c r="O743" s="2"/>
      <c r="P743" s="2"/>
      <c r="Q743" s="2"/>
      <c r="R743" s="2"/>
      <c r="S743" s="2"/>
      <c r="T743" s="2"/>
      <c r="U743" s="2"/>
      <c r="V743" s="2"/>
      <c r="W743" s="2"/>
      <c r="X743" s="2"/>
      <c r="Y743" s="2"/>
      <c r="Z743" s="2"/>
    </row>
    <row x14ac:dyDescent="0.25" r="744" customHeight="1" ht="14.25">
      <c r="A744" s="528"/>
      <c r="B744" s="2"/>
      <c r="C744" s="2"/>
      <c r="D744" s="429"/>
      <c r="E744" s="50"/>
      <c r="F744" s="50"/>
      <c r="G744" s="529"/>
      <c r="H744" s="428"/>
      <c r="I744" s="428"/>
      <c r="J744" s="50"/>
      <c r="K744" s="50"/>
      <c r="L744" s="2"/>
      <c r="M744" s="2"/>
      <c r="N744" s="2"/>
      <c r="O744" s="2"/>
      <c r="P744" s="2"/>
      <c r="Q744" s="2"/>
      <c r="R744" s="2"/>
      <c r="S744" s="2"/>
      <c r="T744" s="2"/>
      <c r="U744" s="2"/>
      <c r="V744" s="2"/>
      <c r="W744" s="2"/>
      <c r="X744" s="2"/>
      <c r="Y744" s="2"/>
      <c r="Z744" s="2"/>
    </row>
    <row x14ac:dyDescent="0.25" r="745" customHeight="1" ht="14.25">
      <c r="A745" s="528"/>
      <c r="B745" s="2"/>
      <c r="C745" s="2"/>
      <c r="D745" s="429"/>
      <c r="E745" s="50"/>
      <c r="F745" s="50"/>
      <c r="G745" s="529"/>
      <c r="H745" s="428"/>
      <c r="I745" s="428"/>
      <c r="J745" s="50"/>
      <c r="K745" s="50"/>
      <c r="L745" s="2"/>
      <c r="M745" s="2"/>
      <c r="N745" s="2"/>
      <c r="O745" s="2"/>
      <c r="P745" s="2"/>
      <c r="Q745" s="2"/>
      <c r="R745" s="2"/>
      <c r="S745" s="2"/>
      <c r="T745" s="2"/>
      <c r="U745" s="2"/>
      <c r="V745" s="2"/>
      <c r="W745" s="2"/>
      <c r="X745" s="2"/>
      <c r="Y745" s="2"/>
      <c r="Z745" s="2"/>
    </row>
    <row x14ac:dyDescent="0.25" r="746" customHeight="1" ht="14.25">
      <c r="A746" s="528"/>
      <c r="B746" s="2"/>
      <c r="C746" s="2"/>
      <c r="D746" s="429"/>
      <c r="E746" s="50"/>
      <c r="F746" s="50"/>
      <c r="G746" s="529"/>
      <c r="H746" s="428"/>
      <c r="I746" s="428"/>
      <c r="J746" s="50"/>
      <c r="K746" s="50"/>
      <c r="L746" s="2"/>
      <c r="M746" s="2"/>
      <c r="N746" s="2"/>
      <c r="O746" s="2"/>
      <c r="P746" s="2"/>
      <c r="Q746" s="2"/>
      <c r="R746" s="2"/>
      <c r="S746" s="2"/>
      <c r="T746" s="2"/>
      <c r="U746" s="2"/>
      <c r="V746" s="2"/>
      <c r="W746" s="2"/>
      <c r="X746" s="2"/>
      <c r="Y746" s="2"/>
      <c r="Z746" s="2"/>
    </row>
    <row x14ac:dyDescent="0.25" r="747" customHeight="1" ht="14.25">
      <c r="A747" s="528"/>
      <c r="B747" s="2"/>
      <c r="C747" s="2"/>
      <c r="D747" s="429"/>
      <c r="E747" s="50"/>
      <c r="F747" s="50"/>
      <c r="G747" s="529"/>
      <c r="H747" s="428"/>
      <c r="I747" s="428"/>
      <c r="J747" s="50"/>
      <c r="K747" s="50"/>
      <c r="L747" s="2"/>
      <c r="M747" s="2"/>
      <c r="N747" s="2"/>
      <c r="O747" s="2"/>
      <c r="P747" s="2"/>
      <c r="Q747" s="2"/>
      <c r="R747" s="2"/>
      <c r="S747" s="2"/>
      <c r="T747" s="2"/>
      <c r="U747" s="2"/>
      <c r="V747" s="2"/>
      <c r="W747" s="2"/>
      <c r="X747" s="2"/>
      <c r="Y747" s="2"/>
      <c r="Z747" s="2"/>
    </row>
    <row x14ac:dyDescent="0.25" r="748" customHeight="1" ht="14.25">
      <c r="A748" s="528"/>
      <c r="B748" s="2"/>
      <c r="C748" s="2"/>
      <c r="D748" s="429"/>
      <c r="E748" s="50"/>
      <c r="F748" s="50"/>
      <c r="G748" s="529"/>
      <c r="H748" s="428"/>
      <c r="I748" s="428"/>
      <c r="J748" s="50"/>
      <c r="K748" s="50"/>
      <c r="L748" s="2"/>
      <c r="M748" s="2"/>
      <c r="N748" s="2"/>
      <c r="O748" s="2"/>
      <c r="P748" s="2"/>
      <c r="Q748" s="2"/>
      <c r="R748" s="2"/>
      <c r="S748" s="2"/>
      <c r="T748" s="2"/>
      <c r="U748" s="2"/>
      <c r="V748" s="2"/>
      <c r="W748" s="2"/>
      <c r="X748" s="2"/>
      <c r="Y748" s="2"/>
      <c r="Z748" s="2"/>
    </row>
    <row x14ac:dyDescent="0.25" r="749" customHeight="1" ht="14.25">
      <c r="A749" s="528"/>
      <c r="B749" s="2"/>
      <c r="C749" s="2"/>
      <c r="D749" s="429"/>
      <c r="E749" s="50"/>
      <c r="F749" s="50"/>
      <c r="G749" s="529"/>
      <c r="H749" s="428"/>
      <c r="I749" s="428"/>
      <c r="J749" s="50"/>
      <c r="K749" s="50"/>
      <c r="L749" s="2"/>
      <c r="M749" s="2"/>
      <c r="N749" s="2"/>
      <c r="O749" s="2"/>
      <c r="P749" s="2"/>
      <c r="Q749" s="2"/>
      <c r="R749" s="2"/>
      <c r="S749" s="2"/>
      <c r="T749" s="2"/>
      <c r="U749" s="2"/>
      <c r="V749" s="2"/>
      <c r="W749" s="2"/>
      <c r="X749" s="2"/>
      <c r="Y749" s="2"/>
      <c r="Z749" s="2"/>
    </row>
    <row x14ac:dyDescent="0.25" r="750" customHeight="1" ht="14.25">
      <c r="A750" s="528"/>
      <c r="B750" s="2"/>
      <c r="C750" s="2"/>
      <c r="D750" s="429"/>
      <c r="E750" s="50"/>
      <c r="F750" s="50"/>
      <c r="G750" s="529"/>
      <c r="H750" s="428"/>
      <c r="I750" s="428"/>
      <c r="J750" s="50"/>
      <c r="K750" s="50"/>
      <c r="L750" s="2"/>
      <c r="M750" s="2"/>
      <c r="N750" s="2"/>
      <c r="O750" s="2"/>
      <c r="P750" s="2"/>
      <c r="Q750" s="2"/>
      <c r="R750" s="2"/>
      <c r="S750" s="2"/>
      <c r="T750" s="2"/>
      <c r="U750" s="2"/>
      <c r="V750" s="2"/>
      <c r="W750" s="2"/>
      <c r="X750" s="2"/>
      <c r="Y750" s="2"/>
      <c r="Z750" s="2"/>
    </row>
    <row x14ac:dyDescent="0.25" r="751" customHeight="1" ht="14.25">
      <c r="A751" s="528"/>
      <c r="B751" s="2"/>
      <c r="C751" s="2"/>
      <c r="D751" s="429"/>
      <c r="E751" s="50"/>
      <c r="F751" s="50"/>
      <c r="G751" s="529"/>
      <c r="H751" s="428"/>
      <c r="I751" s="428"/>
      <c r="J751" s="50"/>
      <c r="K751" s="50"/>
      <c r="L751" s="2"/>
      <c r="M751" s="2"/>
      <c r="N751" s="2"/>
      <c r="O751" s="2"/>
      <c r="P751" s="2"/>
      <c r="Q751" s="2"/>
      <c r="R751" s="2"/>
      <c r="S751" s="2"/>
      <c r="T751" s="2"/>
      <c r="U751" s="2"/>
      <c r="V751" s="2"/>
      <c r="W751" s="2"/>
      <c r="X751" s="2"/>
      <c r="Y751" s="2"/>
      <c r="Z751" s="2"/>
    </row>
    <row x14ac:dyDescent="0.25" r="752" customHeight="1" ht="14.25">
      <c r="A752" s="528"/>
      <c r="B752" s="2"/>
      <c r="C752" s="2"/>
      <c r="D752" s="429"/>
      <c r="E752" s="50"/>
      <c r="F752" s="50"/>
      <c r="G752" s="529"/>
      <c r="H752" s="428"/>
      <c r="I752" s="428"/>
      <c r="J752" s="50"/>
      <c r="K752" s="50"/>
      <c r="L752" s="2"/>
      <c r="M752" s="2"/>
      <c r="N752" s="2"/>
      <c r="O752" s="2"/>
      <c r="P752" s="2"/>
      <c r="Q752" s="2"/>
      <c r="R752" s="2"/>
      <c r="S752" s="2"/>
      <c r="T752" s="2"/>
      <c r="U752" s="2"/>
      <c r="V752" s="2"/>
      <c r="W752" s="2"/>
      <c r="X752" s="2"/>
      <c r="Y752" s="2"/>
      <c r="Z752" s="2"/>
    </row>
    <row x14ac:dyDescent="0.25" r="753" customHeight="1" ht="14.25">
      <c r="A753" s="528"/>
      <c r="B753" s="2"/>
      <c r="C753" s="2"/>
      <c r="D753" s="429"/>
      <c r="E753" s="50"/>
      <c r="F753" s="50"/>
      <c r="G753" s="529"/>
      <c r="H753" s="428"/>
      <c r="I753" s="428"/>
      <c r="J753" s="50"/>
      <c r="K753" s="50"/>
      <c r="L753" s="2"/>
      <c r="M753" s="2"/>
      <c r="N753" s="2"/>
      <c r="O753" s="2"/>
      <c r="P753" s="2"/>
      <c r="Q753" s="2"/>
      <c r="R753" s="2"/>
      <c r="S753" s="2"/>
      <c r="T753" s="2"/>
      <c r="U753" s="2"/>
      <c r="V753" s="2"/>
      <c r="W753" s="2"/>
      <c r="X753" s="2"/>
      <c r="Y753" s="2"/>
      <c r="Z753" s="2"/>
    </row>
    <row x14ac:dyDescent="0.25" r="754" customHeight="1" ht="14.25">
      <c r="A754" s="528"/>
      <c r="B754" s="2"/>
      <c r="C754" s="2"/>
      <c r="D754" s="429"/>
      <c r="E754" s="50"/>
      <c r="F754" s="50"/>
      <c r="G754" s="529"/>
      <c r="H754" s="428"/>
      <c r="I754" s="428"/>
      <c r="J754" s="50"/>
      <c r="K754" s="50"/>
      <c r="L754" s="2"/>
      <c r="M754" s="2"/>
      <c r="N754" s="2"/>
      <c r="O754" s="2"/>
      <c r="P754" s="2"/>
      <c r="Q754" s="2"/>
      <c r="R754" s="2"/>
      <c r="S754" s="2"/>
      <c r="T754" s="2"/>
      <c r="U754" s="2"/>
      <c r="V754" s="2"/>
      <c r="W754" s="2"/>
      <c r="X754" s="2"/>
      <c r="Y754" s="2"/>
      <c r="Z754" s="2"/>
    </row>
    <row x14ac:dyDescent="0.25" r="755" customHeight="1" ht="14.25">
      <c r="A755" s="528"/>
      <c r="B755" s="2"/>
      <c r="C755" s="2"/>
      <c r="D755" s="429"/>
      <c r="E755" s="50"/>
      <c r="F755" s="50"/>
      <c r="G755" s="529"/>
      <c r="H755" s="428"/>
      <c r="I755" s="428"/>
      <c r="J755" s="50"/>
      <c r="K755" s="50"/>
      <c r="L755" s="2"/>
      <c r="M755" s="2"/>
      <c r="N755" s="2"/>
      <c r="O755" s="2"/>
      <c r="P755" s="2"/>
      <c r="Q755" s="2"/>
      <c r="R755" s="2"/>
      <c r="S755" s="2"/>
      <c r="T755" s="2"/>
      <c r="U755" s="2"/>
      <c r="V755" s="2"/>
      <c r="W755" s="2"/>
      <c r="X755" s="2"/>
      <c r="Y755" s="2"/>
      <c r="Z755" s="2"/>
    </row>
    <row x14ac:dyDescent="0.25" r="756" customHeight="1" ht="14.25">
      <c r="A756" s="528"/>
      <c r="B756" s="2"/>
      <c r="C756" s="2"/>
      <c r="D756" s="429"/>
      <c r="E756" s="50"/>
      <c r="F756" s="50"/>
      <c r="G756" s="529"/>
      <c r="H756" s="428"/>
      <c r="I756" s="428"/>
      <c r="J756" s="50"/>
      <c r="K756" s="50"/>
      <c r="L756" s="2"/>
      <c r="M756" s="2"/>
      <c r="N756" s="2"/>
      <c r="O756" s="2"/>
      <c r="P756" s="2"/>
      <c r="Q756" s="2"/>
      <c r="R756" s="2"/>
      <c r="S756" s="2"/>
      <c r="T756" s="2"/>
      <c r="U756" s="2"/>
      <c r="V756" s="2"/>
      <c r="W756" s="2"/>
      <c r="X756" s="2"/>
      <c r="Y756" s="2"/>
      <c r="Z756" s="2"/>
    </row>
    <row x14ac:dyDescent="0.25" r="757" customHeight="1" ht="14.25">
      <c r="A757" s="528"/>
      <c r="B757" s="2"/>
      <c r="C757" s="2"/>
      <c r="D757" s="429"/>
      <c r="E757" s="50"/>
      <c r="F757" s="50"/>
      <c r="G757" s="529"/>
      <c r="H757" s="428"/>
      <c r="I757" s="428"/>
      <c r="J757" s="50"/>
      <c r="K757" s="50"/>
      <c r="L757" s="2"/>
      <c r="M757" s="2"/>
      <c r="N757" s="2"/>
      <c r="O757" s="2"/>
      <c r="P757" s="2"/>
      <c r="Q757" s="2"/>
      <c r="R757" s="2"/>
      <c r="S757" s="2"/>
      <c r="T757" s="2"/>
      <c r="U757" s="2"/>
      <c r="V757" s="2"/>
      <c r="W757" s="2"/>
      <c r="X757" s="2"/>
      <c r="Y757" s="2"/>
      <c r="Z757" s="2"/>
    </row>
    <row x14ac:dyDescent="0.25" r="758" customHeight="1" ht="14.25">
      <c r="A758" s="528"/>
      <c r="B758" s="2"/>
      <c r="C758" s="2"/>
      <c r="D758" s="429"/>
      <c r="E758" s="50"/>
      <c r="F758" s="50"/>
      <c r="G758" s="529"/>
      <c r="H758" s="428"/>
      <c r="I758" s="428"/>
      <c r="J758" s="50"/>
      <c r="K758" s="50"/>
      <c r="L758" s="2"/>
      <c r="M758" s="2"/>
      <c r="N758" s="2"/>
      <c r="O758" s="2"/>
      <c r="P758" s="2"/>
      <c r="Q758" s="2"/>
      <c r="R758" s="2"/>
      <c r="S758" s="2"/>
      <c r="T758" s="2"/>
      <c r="U758" s="2"/>
      <c r="V758" s="2"/>
      <c r="W758" s="2"/>
      <c r="X758" s="2"/>
      <c r="Y758" s="2"/>
      <c r="Z758" s="2"/>
    </row>
    <row x14ac:dyDescent="0.25" r="759" customHeight="1" ht="14.25">
      <c r="A759" s="528"/>
      <c r="B759" s="2"/>
      <c r="C759" s="2"/>
      <c r="D759" s="429"/>
      <c r="E759" s="50"/>
      <c r="F759" s="50"/>
      <c r="G759" s="529"/>
      <c r="H759" s="428"/>
      <c r="I759" s="428"/>
      <c r="J759" s="50"/>
      <c r="K759" s="50"/>
      <c r="L759" s="2"/>
      <c r="M759" s="2"/>
      <c r="N759" s="2"/>
      <c r="O759" s="2"/>
      <c r="P759" s="2"/>
      <c r="Q759" s="2"/>
      <c r="R759" s="2"/>
      <c r="S759" s="2"/>
      <c r="T759" s="2"/>
      <c r="U759" s="2"/>
      <c r="V759" s="2"/>
      <c r="W759" s="2"/>
      <c r="X759" s="2"/>
      <c r="Y759" s="2"/>
      <c r="Z759" s="2"/>
    </row>
    <row x14ac:dyDescent="0.25" r="760" customHeight="1" ht="14.25">
      <c r="A760" s="528"/>
      <c r="B760" s="2"/>
      <c r="C760" s="2"/>
      <c r="D760" s="429"/>
      <c r="E760" s="50"/>
      <c r="F760" s="50"/>
      <c r="G760" s="529"/>
      <c r="H760" s="428"/>
      <c r="I760" s="428"/>
      <c r="J760" s="50"/>
      <c r="K760" s="50"/>
      <c r="L760" s="2"/>
      <c r="M760" s="2"/>
      <c r="N760" s="2"/>
      <c r="O760" s="2"/>
      <c r="P760" s="2"/>
      <c r="Q760" s="2"/>
      <c r="R760" s="2"/>
      <c r="S760" s="2"/>
      <c r="T760" s="2"/>
      <c r="U760" s="2"/>
      <c r="V760" s="2"/>
      <c r="W760" s="2"/>
      <c r="X760" s="2"/>
      <c r="Y760" s="2"/>
      <c r="Z760" s="2"/>
    </row>
    <row x14ac:dyDescent="0.25" r="761" customHeight="1" ht="14.25">
      <c r="A761" s="528"/>
      <c r="B761" s="2"/>
      <c r="C761" s="2"/>
      <c r="D761" s="429"/>
      <c r="E761" s="50"/>
      <c r="F761" s="50"/>
      <c r="G761" s="529"/>
      <c r="H761" s="428"/>
      <c r="I761" s="428"/>
      <c r="J761" s="50"/>
      <c r="K761" s="50"/>
      <c r="L761" s="2"/>
      <c r="M761" s="2"/>
      <c r="N761" s="2"/>
      <c r="O761" s="2"/>
      <c r="P761" s="2"/>
      <c r="Q761" s="2"/>
      <c r="R761" s="2"/>
      <c r="S761" s="2"/>
      <c r="T761" s="2"/>
      <c r="U761" s="2"/>
      <c r="V761" s="2"/>
      <c r="W761" s="2"/>
      <c r="X761" s="2"/>
      <c r="Y761" s="2"/>
      <c r="Z761" s="2"/>
    </row>
    <row x14ac:dyDescent="0.25" r="762" customHeight="1" ht="14.25">
      <c r="A762" s="528"/>
      <c r="B762" s="2"/>
      <c r="C762" s="2"/>
      <c r="D762" s="429"/>
      <c r="E762" s="50"/>
      <c r="F762" s="50"/>
      <c r="G762" s="529"/>
      <c r="H762" s="428"/>
      <c r="I762" s="428"/>
      <c r="J762" s="50"/>
      <c r="K762" s="50"/>
      <c r="L762" s="2"/>
      <c r="M762" s="2"/>
      <c r="N762" s="2"/>
      <c r="O762" s="2"/>
      <c r="P762" s="2"/>
      <c r="Q762" s="2"/>
      <c r="R762" s="2"/>
      <c r="S762" s="2"/>
      <c r="T762" s="2"/>
      <c r="U762" s="2"/>
      <c r="V762" s="2"/>
      <c r="W762" s="2"/>
      <c r="X762" s="2"/>
      <c r="Y762" s="2"/>
      <c r="Z762" s="2"/>
    </row>
    <row x14ac:dyDescent="0.25" r="763" customHeight="1" ht="14.25">
      <c r="A763" s="528"/>
      <c r="B763" s="2"/>
      <c r="C763" s="2"/>
      <c r="D763" s="429"/>
      <c r="E763" s="50"/>
      <c r="F763" s="50"/>
      <c r="G763" s="529"/>
      <c r="H763" s="428"/>
      <c r="I763" s="428"/>
      <c r="J763" s="50"/>
      <c r="K763" s="50"/>
      <c r="L763" s="2"/>
      <c r="M763" s="2"/>
      <c r="N763" s="2"/>
      <c r="O763" s="2"/>
      <c r="P763" s="2"/>
      <c r="Q763" s="2"/>
      <c r="R763" s="2"/>
      <c r="S763" s="2"/>
      <c r="T763" s="2"/>
      <c r="U763" s="2"/>
      <c r="V763" s="2"/>
      <c r="W763" s="2"/>
      <c r="X763" s="2"/>
      <c r="Y763" s="2"/>
      <c r="Z763" s="2"/>
    </row>
    <row x14ac:dyDescent="0.25" r="764" customHeight="1" ht="14.25">
      <c r="A764" s="528"/>
      <c r="B764" s="2"/>
      <c r="C764" s="2"/>
      <c r="D764" s="429"/>
      <c r="E764" s="50"/>
      <c r="F764" s="50"/>
      <c r="G764" s="529"/>
      <c r="H764" s="428"/>
      <c r="I764" s="428"/>
      <c r="J764" s="50"/>
      <c r="K764" s="50"/>
      <c r="L764" s="2"/>
      <c r="M764" s="2"/>
      <c r="N764" s="2"/>
      <c r="O764" s="2"/>
      <c r="P764" s="2"/>
      <c r="Q764" s="2"/>
      <c r="R764" s="2"/>
      <c r="S764" s="2"/>
      <c r="T764" s="2"/>
      <c r="U764" s="2"/>
      <c r="V764" s="2"/>
      <c r="W764" s="2"/>
      <c r="X764" s="2"/>
      <c r="Y764" s="2"/>
      <c r="Z764" s="2"/>
    </row>
    <row x14ac:dyDescent="0.25" r="765" customHeight="1" ht="14.25">
      <c r="A765" s="528"/>
      <c r="B765" s="2"/>
      <c r="C765" s="2"/>
      <c r="D765" s="429"/>
      <c r="E765" s="50"/>
      <c r="F765" s="50"/>
      <c r="G765" s="529"/>
      <c r="H765" s="428"/>
      <c r="I765" s="428"/>
      <c r="J765" s="50"/>
      <c r="K765" s="50"/>
      <c r="L765" s="2"/>
      <c r="M765" s="2"/>
      <c r="N765" s="2"/>
      <c r="O765" s="2"/>
      <c r="P765" s="2"/>
      <c r="Q765" s="2"/>
      <c r="R765" s="2"/>
      <c r="S765" s="2"/>
      <c r="T765" s="2"/>
      <c r="U765" s="2"/>
      <c r="V765" s="2"/>
      <c r="W765" s="2"/>
      <c r="X765" s="2"/>
      <c r="Y765" s="2"/>
      <c r="Z765" s="2"/>
    </row>
    <row x14ac:dyDescent="0.25" r="766" customHeight="1" ht="14.25">
      <c r="A766" s="528"/>
      <c r="B766" s="2"/>
      <c r="C766" s="2"/>
      <c r="D766" s="429"/>
      <c r="E766" s="50"/>
      <c r="F766" s="50"/>
      <c r="G766" s="529"/>
      <c r="H766" s="428"/>
      <c r="I766" s="428"/>
      <c r="J766" s="50"/>
      <c r="K766" s="50"/>
      <c r="L766" s="2"/>
      <c r="M766" s="2"/>
      <c r="N766" s="2"/>
      <c r="O766" s="2"/>
      <c r="P766" s="2"/>
      <c r="Q766" s="2"/>
      <c r="R766" s="2"/>
      <c r="S766" s="2"/>
      <c r="T766" s="2"/>
      <c r="U766" s="2"/>
      <c r="V766" s="2"/>
      <c r="W766" s="2"/>
      <c r="X766" s="2"/>
      <c r="Y766" s="2"/>
      <c r="Z766" s="2"/>
    </row>
    <row x14ac:dyDescent="0.25" r="767" customHeight="1" ht="14.25">
      <c r="A767" s="528"/>
      <c r="B767" s="2"/>
      <c r="C767" s="2"/>
      <c r="D767" s="429"/>
      <c r="E767" s="50"/>
      <c r="F767" s="50"/>
      <c r="G767" s="529"/>
      <c r="H767" s="428"/>
      <c r="I767" s="428"/>
      <c r="J767" s="50"/>
      <c r="K767" s="50"/>
      <c r="L767" s="2"/>
      <c r="M767" s="2"/>
      <c r="N767" s="2"/>
      <c r="O767" s="2"/>
      <c r="P767" s="2"/>
      <c r="Q767" s="2"/>
      <c r="R767" s="2"/>
      <c r="S767" s="2"/>
      <c r="T767" s="2"/>
      <c r="U767" s="2"/>
      <c r="V767" s="2"/>
      <c r="W767" s="2"/>
      <c r="X767" s="2"/>
      <c r="Y767" s="2"/>
      <c r="Z767" s="2"/>
    </row>
    <row x14ac:dyDescent="0.25" r="768" customHeight="1" ht="14.25">
      <c r="A768" s="528"/>
      <c r="B768" s="2"/>
      <c r="C768" s="2"/>
      <c r="D768" s="429"/>
      <c r="E768" s="50"/>
      <c r="F768" s="50"/>
      <c r="G768" s="529"/>
      <c r="H768" s="428"/>
      <c r="I768" s="428"/>
      <c r="J768" s="50"/>
      <c r="K768" s="50"/>
      <c r="L768" s="2"/>
      <c r="M768" s="2"/>
      <c r="N768" s="2"/>
      <c r="O768" s="2"/>
      <c r="P768" s="2"/>
      <c r="Q768" s="2"/>
      <c r="R768" s="2"/>
      <c r="S768" s="2"/>
      <c r="T768" s="2"/>
      <c r="U768" s="2"/>
      <c r="V768" s="2"/>
      <c r="W768" s="2"/>
      <c r="X768" s="2"/>
      <c r="Y768" s="2"/>
      <c r="Z768" s="2"/>
    </row>
    <row x14ac:dyDescent="0.25" r="769" customHeight="1" ht="14.25">
      <c r="A769" s="528"/>
      <c r="B769" s="2"/>
      <c r="C769" s="2"/>
      <c r="D769" s="429"/>
      <c r="E769" s="50"/>
      <c r="F769" s="50"/>
      <c r="G769" s="529"/>
      <c r="H769" s="428"/>
      <c r="I769" s="428"/>
      <c r="J769" s="50"/>
      <c r="K769" s="50"/>
      <c r="L769" s="2"/>
      <c r="M769" s="2"/>
      <c r="N769" s="2"/>
      <c r="O769" s="2"/>
      <c r="P769" s="2"/>
      <c r="Q769" s="2"/>
      <c r="R769" s="2"/>
      <c r="S769" s="2"/>
      <c r="T769" s="2"/>
      <c r="U769" s="2"/>
      <c r="V769" s="2"/>
      <c r="W769" s="2"/>
      <c r="X769" s="2"/>
      <c r="Y769" s="2"/>
      <c r="Z769" s="2"/>
    </row>
    <row x14ac:dyDescent="0.25" r="770" customHeight="1" ht="14.25">
      <c r="A770" s="528"/>
      <c r="B770" s="2"/>
      <c r="C770" s="2"/>
      <c r="D770" s="429"/>
      <c r="E770" s="50"/>
      <c r="F770" s="50"/>
      <c r="G770" s="529"/>
      <c r="H770" s="428"/>
      <c r="I770" s="428"/>
      <c r="J770" s="50"/>
      <c r="K770" s="50"/>
      <c r="L770" s="2"/>
      <c r="M770" s="2"/>
      <c r="N770" s="2"/>
      <c r="O770" s="2"/>
      <c r="P770" s="2"/>
      <c r="Q770" s="2"/>
      <c r="R770" s="2"/>
      <c r="S770" s="2"/>
      <c r="T770" s="2"/>
      <c r="U770" s="2"/>
      <c r="V770" s="2"/>
      <c r="W770" s="2"/>
      <c r="X770" s="2"/>
      <c r="Y770" s="2"/>
      <c r="Z770" s="2"/>
    </row>
    <row x14ac:dyDescent="0.25" r="771" customHeight="1" ht="14.25">
      <c r="A771" s="528"/>
      <c r="B771" s="2"/>
      <c r="C771" s="2"/>
      <c r="D771" s="429"/>
      <c r="E771" s="50"/>
      <c r="F771" s="50"/>
      <c r="G771" s="529"/>
      <c r="H771" s="428"/>
      <c r="I771" s="428"/>
      <c r="J771" s="50"/>
      <c r="K771" s="50"/>
      <c r="L771" s="2"/>
      <c r="M771" s="2"/>
      <c r="N771" s="2"/>
      <c r="O771" s="2"/>
      <c r="P771" s="2"/>
      <c r="Q771" s="2"/>
      <c r="R771" s="2"/>
      <c r="S771" s="2"/>
      <c r="T771" s="2"/>
      <c r="U771" s="2"/>
      <c r="V771" s="2"/>
      <c r="W771" s="2"/>
      <c r="X771" s="2"/>
      <c r="Y771" s="2"/>
      <c r="Z771" s="2"/>
    </row>
    <row x14ac:dyDescent="0.25" r="772" customHeight="1" ht="14.25">
      <c r="A772" s="528"/>
      <c r="B772" s="2"/>
      <c r="C772" s="2"/>
      <c r="D772" s="429"/>
      <c r="E772" s="50"/>
      <c r="F772" s="50"/>
      <c r="G772" s="529"/>
      <c r="H772" s="428"/>
      <c r="I772" s="428"/>
      <c r="J772" s="50"/>
      <c r="K772" s="50"/>
      <c r="L772" s="2"/>
      <c r="M772" s="2"/>
      <c r="N772" s="2"/>
      <c r="O772" s="2"/>
      <c r="P772" s="2"/>
      <c r="Q772" s="2"/>
      <c r="R772" s="2"/>
      <c r="S772" s="2"/>
      <c r="T772" s="2"/>
      <c r="U772" s="2"/>
      <c r="V772" s="2"/>
      <c r="W772" s="2"/>
      <c r="X772" s="2"/>
      <c r="Y772" s="2"/>
      <c r="Z772" s="2"/>
    </row>
    <row x14ac:dyDescent="0.25" r="773" customHeight="1" ht="14.25">
      <c r="A773" s="528"/>
      <c r="B773" s="2"/>
      <c r="C773" s="2"/>
      <c r="D773" s="429"/>
      <c r="E773" s="50"/>
      <c r="F773" s="50"/>
      <c r="G773" s="529"/>
      <c r="H773" s="428"/>
      <c r="I773" s="428"/>
      <c r="J773" s="50"/>
      <c r="K773" s="50"/>
      <c r="L773" s="2"/>
      <c r="M773" s="2"/>
      <c r="N773" s="2"/>
      <c r="O773" s="2"/>
      <c r="P773" s="2"/>
      <c r="Q773" s="2"/>
      <c r="R773" s="2"/>
      <c r="S773" s="2"/>
      <c r="T773" s="2"/>
      <c r="U773" s="2"/>
      <c r="V773" s="2"/>
      <c r="W773" s="2"/>
      <c r="X773" s="2"/>
      <c r="Y773" s="2"/>
      <c r="Z773" s="2"/>
    </row>
    <row x14ac:dyDescent="0.25" r="774" customHeight="1" ht="14.25">
      <c r="A774" s="528"/>
      <c r="B774" s="2"/>
      <c r="C774" s="2"/>
      <c r="D774" s="429"/>
      <c r="E774" s="50"/>
      <c r="F774" s="50"/>
      <c r="G774" s="529"/>
      <c r="H774" s="428"/>
      <c r="I774" s="428"/>
      <c r="J774" s="50"/>
      <c r="K774" s="50"/>
      <c r="L774" s="2"/>
      <c r="M774" s="2"/>
      <c r="N774" s="2"/>
      <c r="O774" s="2"/>
      <c r="P774" s="2"/>
      <c r="Q774" s="2"/>
      <c r="R774" s="2"/>
      <c r="S774" s="2"/>
      <c r="T774" s="2"/>
      <c r="U774" s="2"/>
      <c r="V774" s="2"/>
      <c r="W774" s="2"/>
      <c r="X774" s="2"/>
      <c r="Y774" s="2"/>
      <c r="Z774" s="2"/>
    </row>
    <row x14ac:dyDescent="0.25" r="775" customHeight="1" ht="14.25">
      <c r="A775" s="528"/>
      <c r="B775" s="2"/>
      <c r="C775" s="2"/>
      <c r="D775" s="429"/>
      <c r="E775" s="50"/>
      <c r="F775" s="50"/>
      <c r="G775" s="529"/>
      <c r="H775" s="428"/>
      <c r="I775" s="428"/>
      <c r="J775" s="50"/>
      <c r="K775" s="50"/>
      <c r="L775" s="2"/>
      <c r="M775" s="2"/>
      <c r="N775" s="2"/>
      <c r="O775" s="2"/>
      <c r="P775" s="2"/>
      <c r="Q775" s="2"/>
      <c r="R775" s="2"/>
      <c r="S775" s="2"/>
      <c r="T775" s="2"/>
      <c r="U775" s="2"/>
      <c r="V775" s="2"/>
      <c r="W775" s="2"/>
      <c r="X775" s="2"/>
      <c r="Y775" s="2"/>
      <c r="Z775" s="2"/>
    </row>
    <row x14ac:dyDescent="0.25" r="776" customHeight="1" ht="14.25">
      <c r="A776" s="528"/>
      <c r="B776" s="2"/>
      <c r="C776" s="2"/>
      <c r="D776" s="429"/>
      <c r="E776" s="50"/>
      <c r="F776" s="50"/>
      <c r="G776" s="529"/>
      <c r="H776" s="428"/>
      <c r="I776" s="428"/>
      <c r="J776" s="50"/>
      <c r="K776" s="50"/>
      <c r="L776" s="2"/>
      <c r="M776" s="2"/>
      <c r="N776" s="2"/>
      <c r="O776" s="2"/>
      <c r="P776" s="2"/>
      <c r="Q776" s="2"/>
      <c r="R776" s="2"/>
      <c r="S776" s="2"/>
      <c r="T776" s="2"/>
      <c r="U776" s="2"/>
      <c r="V776" s="2"/>
      <c r="W776" s="2"/>
      <c r="X776" s="2"/>
      <c r="Y776" s="2"/>
      <c r="Z776" s="2"/>
    </row>
    <row x14ac:dyDescent="0.25" r="777" customHeight="1" ht="14.25">
      <c r="A777" s="528"/>
      <c r="B777" s="2"/>
      <c r="C777" s="2"/>
      <c r="D777" s="429"/>
      <c r="E777" s="50"/>
      <c r="F777" s="50"/>
      <c r="G777" s="529"/>
      <c r="H777" s="428"/>
      <c r="I777" s="428"/>
      <c r="J777" s="50"/>
      <c r="K777" s="50"/>
      <c r="L777" s="2"/>
      <c r="M777" s="2"/>
      <c r="N777" s="2"/>
      <c r="O777" s="2"/>
      <c r="P777" s="2"/>
      <c r="Q777" s="2"/>
      <c r="R777" s="2"/>
      <c r="S777" s="2"/>
      <c r="T777" s="2"/>
      <c r="U777" s="2"/>
      <c r="V777" s="2"/>
      <c r="W777" s="2"/>
      <c r="X777" s="2"/>
      <c r="Y777" s="2"/>
      <c r="Z777" s="2"/>
    </row>
    <row x14ac:dyDescent="0.25" r="778" customHeight="1" ht="14.25">
      <c r="A778" s="528"/>
      <c r="B778" s="2"/>
      <c r="C778" s="2"/>
      <c r="D778" s="429"/>
      <c r="E778" s="50"/>
      <c r="F778" s="50"/>
      <c r="G778" s="529"/>
      <c r="H778" s="428"/>
      <c r="I778" s="428"/>
      <c r="J778" s="50"/>
      <c r="K778" s="50"/>
      <c r="L778" s="2"/>
      <c r="M778" s="2"/>
      <c r="N778" s="2"/>
      <c r="O778" s="2"/>
      <c r="P778" s="2"/>
      <c r="Q778" s="2"/>
      <c r="R778" s="2"/>
      <c r="S778" s="2"/>
      <c r="T778" s="2"/>
      <c r="U778" s="2"/>
      <c r="V778" s="2"/>
      <c r="W778" s="2"/>
      <c r="X778" s="2"/>
      <c r="Y778" s="2"/>
      <c r="Z778" s="2"/>
    </row>
    <row x14ac:dyDescent="0.25" r="779" customHeight="1" ht="14.25">
      <c r="A779" s="528"/>
      <c r="B779" s="2"/>
      <c r="C779" s="2"/>
      <c r="D779" s="429"/>
      <c r="E779" s="50"/>
      <c r="F779" s="50"/>
      <c r="G779" s="529"/>
      <c r="H779" s="428"/>
      <c r="I779" s="428"/>
      <c r="J779" s="50"/>
      <c r="K779" s="50"/>
      <c r="L779" s="2"/>
      <c r="M779" s="2"/>
      <c r="N779" s="2"/>
      <c r="O779" s="2"/>
      <c r="P779" s="2"/>
      <c r="Q779" s="2"/>
      <c r="R779" s="2"/>
      <c r="S779" s="2"/>
      <c r="T779" s="2"/>
      <c r="U779" s="2"/>
      <c r="V779" s="2"/>
      <c r="W779" s="2"/>
      <c r="X779" s="2"/>
      <c r="Y779" s="2"/>
      <c r="Z779" s="2"/>
    </row>
    <row x14ac:dyDescent="0.25" r="780" customHeight="1" ht="14.25">
      <c r="A780" s="528"/>
      <c r="B780" s="2"/>
      <c r="C780" s="2"/>
      <c r="D780" s="429"/>
      <c r="E780" s="50"/>
      <c r="F780" s="50"/>
      <c r="G780" s="529"/>
      <c r="H780" s="428"/>
      <c r="I780" s="428"/>
      <c r="J780" s="50"/>
      <c r="K780" s="50"/>
      <c r="L780" s="2"/>
      <c r="M780" s="2"/>
      <c r="N780" s="2"/>
      <c r="O780" s="2"/>
      <c r="P780" s="2"/>
      <c r="Q780" s="2"/>
      <c r="R780" s="2"/>
      <c r="S780" s="2"/>
      <c r="T780" s="2"/>
      <c r="U780" s="2"/>
      <c r="V780" s="2"/>
      <c r="W780" s="2"/>
      <c r="X780" s="2"/>
      <c r="Y780" s="2"/>
      <c r="Z780" s="2"/>
    </row>
    <row x14ac:dyDescent="0.25" r="781" customHeight="1" ht="14.25">
      <c r="A781" s="528"/>
      <c r="B781" s="2"/>
      <c r="C781" s="2"/>
      <c r="D781" s="429"/>
      <c r="E781" s="50"/>
      <c r="F781" s="50"/>
      <c r="G781" s="529"/>
      <c r="H781" s="428"/>
      <c r="I781" s="428"/>
      <c r="J781" s="50"/>
      <c r="K781" s="50"/>
      <c r="L781" s="2"/>
      <c r="M781" s="2"/>
      <c r="N781" s="2"/>
      <c r="O781" s="2"/>
      <c r="P781" s="2"/>
      <c r="Q781" s="2"/>
      <c r="R781" s="2"/>
      <c r="S781" s="2"/>
      <c r="T781" s="2"/>
      <c r="U781" s="2"/>
      <c r="V781" s="2"/>
      <c r="W781" s="2"/>
      <c r="X781" s="2"/>
      <c r="Y781" s="2"/>
      <c r="Z781" s="2"/>
    </row>
    <row x14ac:dyDescent="0.25" r="782" customHeight="1" ht="14.25">
      <c r="A782" s="528"/>
      <c r="B782" s="2"/>
      <c r="C782" s="2"/>
      <c r="D782" s="429"/>
      <c r="E782" s="50"/>
      <c r="F782" s="50"/>
      <c r="G782" s="529"/>
      <c r="H782" s="428"/>
      <c r="I782" s="428"/>
      <c r="J782" s="50"/>
      <c r="K782" s="50"/>
      <c r="L782" s="2"/>
      <c r="M782" s="2"/>
      <c r="N782" s="2"/>
      <c r="O782" s="2"/>
      <c r="P782" s="2"/>
      <c r="Q782" s="2"/>
      <c r="R782" s="2"/>
      <c r="S782" s="2"/>
      <c r="T782" s="2"/>
      <c r="U782" s="2"/>
      <c r="V782" s="2"/>
      <c r="W782" s="2"/>
      <c r="X782" s="2"/>
      <c r="Y782" s="2"/>
      <c r="Z782" s="2"/>
    </row>
    <row x14ac:dyDescent="0.25" r="783" customHeight="1" ht="14.25">
      <c r="A783" s="528"/>
      <c r="B783" s="2"/>
      <c r="C783" s="2"/>
      <c r="D783" s="429"/>
      <c r="E783" s="50"/>
      <c r="F783" s="50"/>
      <c r="G783" s="529"/>
      <c r="H783" s="428"/>
      <c r="I783" s="428"/>
      <c r="J783" s="50"/>
      <c r="K783" s="50"/>
      <c r="L783" s="2"/>
      <c r="M783" s="2"/>
      <c r="N783" s="2"/>
      <c r="O783" s="2"/>
      <c r="P783" s="2"/>
      <c r="Q783" s="2"/>
      <c r="R783" s="2"/>
      <c r="S783" s="2"/>
      <c r="T783" s="2"/>
      <c r="U783" s="2"/>
      <c r="V783" s="2"/>
      <c r="W783" s="2"/>
      <c r="X783" s="2"/>
      <c r="Y783" s="2"/>
      <c r="Z783" s="2"/>
    </row>
    <row x14ac:dyDescent="0.25" r="784" customHeight="1" ht="14.25">
      <c r="A784" s="528"/>
      <c r="B784" s="2"/>
      <c r="C784" s="2"/>
      <c r="D784" s="429"/>
      <c r="E784" s="50"/>
      <c r="F784" s="50"/>
      <c r="G784" s="529"/>
      <c r="H784" s="428"/>
      <c r="I784" s="428"/>
      <c r="J784" s="50"/>
      <c r="K784" s="50"/>
      <c r="L784" s="2"/>
      <c r="M784" s="2"/>
      <c r="N784" s="2"/>
      <c r="O784" s="2"/>
      <c r="P784" s="2"/>
      <c r="Q784" s="2"/>
      <c r="R784" s="2"/>
      <c r="S784" s="2"/>
      <c r="T784" s="2"/>
      <c r="U784" s="2"/>
      <c r="V784" s="2"/>
      <c r="W784" s="2"/>
      <c r="X784" s="2"/>
      <c r="Y784" s="2"/>
      <c r="Z784" s="2"/>
    </row>
    <row x14ac:dyDescent="0.25" r="785" customHeight="1" ht="14.25">
      <c r="A785" s="528"/>
      <c r="B785" s="2"/>
      <c r="C785" s="2"/>
      <c r="D785" s="429"/>
      <c r="E785" s="50"/>
      <c r="F785" s="50"/>
      <c r="G785" s="529"/>
      <c r="H785" s="428"/>
      <c r="I785" s="428"/>
      <c r="J785" s="50"/>
      <c r="K785" s="50"/>
      <c r="L785" s="2"/>
      <c r="M785" s="2"/>
      <c r="N785" s="2"/>
      <c r="O785" s="2"/>
      <c r="P785" s="2"/>
      <c r="Q785" s="2"/>
      <c r="R785" s="2"/>
      <c r="S785" s="2"/>
      <c r="T785" s="2"/>
      <c r="U785" s="2"/>
      <c r="V785" s="2"/>
      <c r="W785" s="2"/>
      <c r="X785" s="2"/>
      <c r="Y785" s="2"/>
      <c r="Z785" s="2"/>
    </row>
    <row x14ac:dyDescent="0.25" r="786" customHeight="1" ht="14.25">
      <c r="A786" s="528"/>
      <c r="B786" s="2"/>
      <c r="C786" s="2"/>
      <c r="D786" s="429"/>
      <c r="E786" s="50"/>
      <c r="F786" s="50"/>
      <c r="G786" s="529"/>
      <c r="H786" s="428"/>
      <c r="I786" s="428"/>
      <c r="J786" s="50"/>
      <c r="K786" s="50"/>
      <c r="L786" s="2"/>
      <c r="M786" s="2"/>
      <c r="N786" s="2"/>
      <c r="O786" s="2"/>
      <c r="P786" s="2"/>
      <c r="Q786" s="2"/>
      <c r="R786" s="2"/>
      <c r="S786" s="2"/>
      <c r="T786" s="2"/>
      <c r="U786" s="2"/>
      <c r="V786" s="2"/>
      <c r="W786" s="2"/>
      <c r="X786" s="2"/>
      <c r="Y786" s="2"/>
      <c r="Z786" s="2"/>
    </row>
    <row x14ac:dyDescent="0.25" r="787" customHeight="1" ht="14.25">
      <c r="A787" s="528"/>
      <c r="B787" s="2"/>
      <c r="C787" s="2"/>
      <c r="D787" s="429"/>
      <c r="E787" s="50"/>
      <c r="F787" s="50"/>
      <c r="G787" s="529"/>
      <c r="H787" s="428"/>
      <c r="I787" s="428"/>
      <c r="J787" s="50"/>
      <c r="K787" s="50"/>
      <c r="L787" s="2"/>
      <c r="M787" s="2"/>
      <c r="N787" s="2"/>
      <c r="O787" s="2"/>
      <c r="P787" s="2"/>
      <c r="Q787" s="2"/>
      <c r="R787" s="2"/>
      <c r="S787" s="2"/>
      <c r="T787" s="2"/>
      <c r="U787" s="2"/>
      <c r="V787" s="2"/>
      <c r="W787" s="2"/>
      <c r="X787" s="2"/>
      <c r="Y787" s="2"/>
      <c r="Z787" s="2"/>
    </row>
    <row x14ac:dyDescent="0.25" r="788" customHeight="1" ht="14.25">
      <c r="A788" s="528"/>
      <c r="B788" s="2"/>
      <c r="C788" s="2"/>
      <c r="D788" s="429"/>
      <c r="E788" s="50"/>
      <c r="F788" s="50"/>
      <c r="G788" s="529"/>
      <c r="H788" s="428"/>
      <c r="I788" s="428"/>
      <c r="J788" s="50"/>
      <c r="K788" s="50"/>
      <c r="L788" s="2"/>
      <c r="M788" s="2"/>
      <c r="N788" s="2"/>
      <c r="O788" s="2"/>
      <c r="P788" s="2"/>
      <c r="Q788" s="2"/>
      <c r="R788" s="2"/>
      <c r="S788" s="2"/>
      <c r="T788" s="2"/>
      <c r="U788" s="2"/>
      <c r="V788" s="2"/>
      <c r="W788" s="2"/>
      <c r="X788" s="2"/>
      <c r="Y788" s="2"/>
      <c r="Z788" s="2"/>
    </row>
    <row x14ac:dyDescent="0.25" r="789" customHeight="1" ht="14.25">
      <c r="A789" s="528"/>
      <c r="B789" s="2"/>
      <c r="C789" s="2"/>
      <c r="D789" s="429"/>
      <c r="E789" s="50"/>
      <c r="F789" s="50"/>
      <c r="G789" s="529"/>
      <c r="H789" s="428"/>
      <c r="I789" s="428"/>
      <c r="J789" s="50"/>
      <c r="K789" s="50"/>
      <c r="L789" s="2"/>
      <c r="M789" s="2"/>
      <c r="N789" s="2"/>
      <c r="O789" s="2"/>
      <c r="P789" s="2"/>
      <c r="Q789" s="2"/>
      <c r="R789" s="2"/>
      <c r="S789" s="2"/>
      <c r="T789" s="2"/>
      <c r="U789" s="2"/>
      <c r="V789" s="2"/>
      <c r="W789" s="2"/>
      <c r="X789" s="2"/>
      <c r="Y789" s="2"/>
      <c r="Z789" s="2"/>
    </row>
    <row x14ac:dyDescent="0.25" r="790" customHeight="1" ht="14.25">
      <c r="A790" s="528"/>
      <c r="B790" s="2"/>
      <c r="C790" s="2"/>
      <c r="D790" s="429"/>
      <c r="E790" s="50"/>
      <c r="F790" s="50"/>
      <c r="G790" s="529"/>
      <c r="H790" s="428"/>
      <c r="I790" s="428"/>
      <c r="J790" s="50"/>
      <c r="K790" s="50"/>
      <c r="L790" s="2"/>
      <c r="M790" s="2"/>
      <c r="N790" s="2"/>
      <c r="O790" s="2"/>
      <c r="P790" s="2"/>
      <c r="Q790" s="2"/>
      <c r="R790" s="2"/>
      <c r="S790" s="2"/>
      <c r="T790" s="2"/>
      <c r="U790" s="2"/>
      <c r="V790" s="2"/>
      <c r="W790" s="2"/>
      <c r="X790" s="2"/>
      <c r="Y790" s="2"/>
      <c r="Z790" s="2"/>
    </row>
    <row x14ac:dyDescent="0.25" r="791" customHeight="1" ht="14.25">
      <c r="A791" s="528"/>
      <c r="B791" s="2"/>
      <c r="C791" s="2"/>
      <c r="D791" s="429"/>
      <c r="E791" s="50"/>
      <c r="F791" s="50"/>
      <c r="G791" s="529"/>
      <c r="H791" s="428"/>
      <c r="I791" s="428"/>
      <c r="J791" s="50"/>
      <c r="K791" s="50"/>
      <c r="L791" s="2"/>
      <c r="M791" s="2"/>
      <c r="N791" s="2"/>
      <c r="O791" s="2"/>
      <c r="P791" s="2"/>
      <c r="Q791" s="2"/>
      <c r="R791" s="2"/>
      <c r="S791" s="2"/>
      <c r="T791" s="2"/>
      <c r="U791" s="2"/>
      <c r="V791" s="2"/>
      <c r="W791" s="2"/>
      <c r="X791" s="2"/>
      <c r="Y791" s="2"/>
      <c r="Z791" s="2"/>
    </row>
    <row x14ac:dyDescent="0.25" r="792" customHeight="1" ht="14.25">
      <c r="A792" s="528"/>
      <c r="B792" s="2"/>
      <c r="C792" s="2"/>
      <c r="D792" s="429"/>
      <c r="E792" s="50"/>
      <c r="F792" s="50"/>
      <c r="G792" s="529"/>
      <c r="H792" s="428"/>
      <c r="I792" s="428"/>
      <c r="J792" s="50"/>
      <c r="K792" s="50"/>
      <c r="L792" s="2"/>
      <c r="M792" s="2"/>
      <c r="N792" s="2"/>
      <c r="O792" s="2"/>
      <c r="P792" s="2"/>
      <c r="Q792" s="2"/>
      <c r="R792" s="2"/>
      <c r="S792" s="2"/>
      <c r="T792" s="2"/>
      <c r="U792" s="2"/>
      <c r="V792" s="2"/>
      <c r="W792" s="2"/>
      <c r="X792" s="2"/>
      <c r="Y792" s="2"/>
      <c r="Z792" s="2"/>
    </row>
    <row x14ac:dyDescent="0.25" r="793" customHeight="1" ht="14.25">
      <c r="A793" s="528"/>
      <c r="B793" s="2"/>
      <c r="C793" s="2"/>
      <c r="D793" s="429"/>
      <c r="E793" s="50"/>
      <c r="F793" s="50"/>
      <c r="G793" s="529"/>
      <c r="H793" s="428"/>
      <c r="I793" s="428"/>
      <c r="J793" s="50"/>
      <c r="K793" s="50"/>
      <c r="L793" s="2"/>
      <c r="M793" s="2"/>
      <c r="N793" s="2"/>
      <c r="O793" s="2"/>
      <c r="P793" s="2"/>
      <c r="Q793" s="2"/>
      <c r="R793" s="2"/>
      <c r="S793" s="2"/>
      <c r="T793" s="2"/>
      <c r="U793" s="2"/>
      <c r="V793" s="2"/>
      <c r="W793" s="2"/>
      <c r="X793" s="2"/>
      <c r="Y793" s="2"/>
      <c r="Z793" s="2"/>
    </row>
    <row x14ac:dyDescent="0.25" r="794" customHeight="1" ht="14.25">
      <c r="A794" s="528"/>
      <c r="B794" s="2"/>
      <c r="C794" s="2"/>
      <c r="D794" s="429"/>
      <c r="E794" s="50"/>
      <c r="F794" s="50"/>
      <c r="G794" s="529"/>
      <c r="H794" s="428"/>
      <c r="I794" s="428"/>
      <c r="J794" s="50"/>
      <c r="K794" s="50"/>
      <c r="L794" s="2"/>
      <c r="M794" s="2"/>
      <c r="N794" s="2"/>
      <c r="O794" s="2"/>
      <c r="P794" s="2"/>
      <c r="Q794" s="2"/>
      <c r="R794" s="2"/>
      <c r="S794" s="2"/>
      <c r="T794" s="2"/>
      <c r="U794" s="2"/>
      <c r="V794" s="2"/>
      <c r="W794" s="2"/>
      <c r="X794" s="2"/>
      <c r="Y794" s="2"/>
      <c r="Z794" s="2"/>
    </row>
    <row x14ac:dyDescent="0.25" r="795" customHeight="1" ht="14.25">
      <c r="A795" s="528"/>
      <c r="B795" s="2"/>
      <c r="C795" s="2"/>
      <c r="D795" s="429"/>
      <c r="E795" s="50"/>
      <c r="F795" s="50"/>
      <c r="G795" s="529"/>
      <c r="H795" s="428"/>
      <c r="I795" s="428"/>
      <c r="J795" s="50"/>
      <c r="K795" s="50"/>
      <c r="L795" s="2"/>
      <c r="M795" s="2"/>
      <c r="N795" s="2"/>
      <c r="O795" s="2"/>
      <c r="P795" s="2"/>
      <c r="Q795" s="2"/>
      <c r="R795" s="2"/>
      <c r="S795" s="2"/>
      <c r="T795" s="2"/>
      <c r="U795" s="2"/>
      <c r="V795" s="2"/>
      <c r="W795" s="2"/>
      <c r="X795" s="2"/>
      <c r="Y795" s="2"/>
      <c r="Z795" s="2"/>
    </row>
    <row x14ac:dyDescent="0.25" r="796" customHeight="1" ht="14.25">
      <c r="A796" s="528"/>
      <c r="B796" s="2"/>
      <c r="C796" s="2"/>
      <c r="D796" s="429"/>
      <c r="E796" s="50"/>
      <c r="F796" s="50"/>
      <c r="G796" s="529"/>
      <c r="H796" s="428"/>
      <c r="I796" s="428"/>
      <c r="J796" s="50"/>
      <c r="K796" s="50"/>
      <c r="L796" s="2"/>
      <c r="M796" s="2"/>
      <c r="N796" s="2"/>
      <c r="O796" s="2"/>
      <c r="P796" s="2"/>
      <c r="Q796" s="2"/>
      <c r="R796" s="2"/>
      <c r="S796" s="2"/>
      <c r="T796" s="2"/>
      <c r="U796" s="2"/>
      <c r="V796" s="2"/>
      <c r="W796" s="2"/>
      <c r="X796" s="2"/>
      <c r="Y796" s="2"/>
      <c r="Z796" s="2"/>
    </row>
    <row x14ac:dyDescent="0.25" r="797" customHeight="1" ht="14.25">
      <c r="A797" s="528"/>
      <c r="B797" s="2"/>
      <c r="C797" s="2"/>
      <c r="D797" s="429"/>
      <c r="E797" s="50"/>
      <c r="F797" s="50"/>
      <c r="G797" s="529"/>
      <c r="H797" s="428"/>
      <c r="I797" s="428"/>
      <c r="J797" s="50"/>
      <c r="K797" s="50"/>
      <c r="L797" s="2"/>
      <c r="M797" s="2"/>
      <c r="N797" s="2"/>
      <c r="O797" s="2"/>
      <c r="P797" s="2"/>
      <c r="Q797" s="2"/>
      <c r="R797" s="2"/>
      <c r="S797" s="2"/>
      <c r="T797" s="2"/>
      <c r="U797" s="2"/>
      <c r="V797" s="2"/>
      <c r="W797" s="2"/>
      <c r="X797" s="2"/>
      <c r="Y797" s="2"/>
      <c r="Z797" s="2"/>
    </row>
    <row x14ac:dyDescent="0.25" r="798" customHeight="1" ht="14.25">
      <c r="A798" s="528"/>
      <c r="B798" s="2"/>
      <c r="C798" s="2"/>
      <c r="D798" s="429"/>
      <c r="E798" s="50"/>
      <c r="F798" s="50"/>
      <c r="G798" s="529"/>
      <c r="H798" s="428"/>
      <c r="I798" s="428"/>
      <c r="J798" s="50"/>
      <c r="K798" s="50"/>
      <c r="L798" s="2"/>
      <c r="M798" s="2"/>
      <c r="N798" s="2"/>
      <c r="O798" s="2"/>
      <c r="P798" s="2"/>
      <c r="Q798" s="2"/>
      <c r="R798" s="2"/>
      <c r="S798" s="2"/>
      <c r="T798" s="2"/>
      <c r="U798" s="2"/>
      <c r="V798" s="2"/>
      <c r="W798" s="2"/>
      <c r="X798" s="2"/>
      <c r="Y798" s="2"/>
      <c r="Z798" s="2"/>
    </row>
    <row x14ac:dyDescent="0.25" r="799" customHeight="1" ht="14.25">
      <c r="A799" s="528"/>
      <c r="B799" s="2"/>
      <c r="C799" s="2"/>
      <c r="D799" s="429"/>
      <c r="E799" s="50"/>
      <c r="F799" s="50"/>
      <c r="G799" s="529"/>
      <c r="H799" s="428"/>
      <c r="I799" s="428"/>
      <c r="J799" s="50"/>
      <c r="K799" s="50"/>
      <c r="L799" s="2"/>
      <c r="M799" s="2"/>
      <c r="N799" s="2"/>
      <c r="O799" s="2"/>
      <c r="P799" s="2"/>
      <c r="Q799" s="2"/>
      <c r="R799" s="2"/>
      <c r="S799" s="2"/>
      <c r="T799" s="2"/>
      <c r="U799" s="2"/>
      <c r="V799" s="2"/>
      <c r="W799" s="2"/>
      <c r="X799" s="2"/>
      <c r="Y799" s="2"/>
      <c r="Z799" s="2"/>
    </row>
    <row x14ac:dyDescent="0.25" r="800" customHeight="1" ht="14.25">
      <c r="A800" s="528"/>
      <c r="B800" s="2"/>
      <c r="C800" s="2"/>
      <c r="D800" s="429"/>
      <c r="E800" s="50"/>
      <c r="F800" s="50"/>
      <c r="G800" s="529"/>
      <c r="H800" s="428"/>
      <c r="I800" s="428"/>
      <c r="J800" s="50"/>
      <c r="K800" s="50"/>
      <c r="L800" s="2"/>
      <c r="M800" s="2"/>
      <c r="N800" s="2"/>
      <c r="O800" s="2"/>
      <c r="P800" s="2"/>
      <c r="Q800" s="2"/>
      <c r="R800" s="2"/>
      <c r="S800" s="2"/>
      <c r="T800" s="2"/>
      <c r="U800" s="2"/>
      <c r="V800" s="2"/>
      <c r="W800" s="2"/>
      <c r="X800" s="2"/>
      <c r="Y800" s="2"/>
      <c r="Z800" s="2"/>
    </row>
    <row x14ac:dyDescent="0.25" r="801" customHeight="1" ht="14.25">
      <c r="A801" s="528"/>
      <c r="B801" s="2"/>
      <c r="C801" s="2"/>
      <c r="D801" s="429"/>
      <c r="E801" s="50"/>
      <c r="F801" s="50"/>
      <c r="G801" s="529"/>
      <c r="H801" s="428"/>
      <c r="I801" s="428"/>
      <c r="J801" s="50"/>
      <c r="K801" s="50"/>
      <c r="L801" s="2"/>
      <c r="M801" s="2"/>
      <c r="N801" s="2"/>
      <c r="O801" s="2"/>
      <c r="P801" s="2"/>
      <c r="Q801" s="2"/>
      <c r="R801" s="2"/>
      <c r="S801" s="2"/>
      <c r="T801" s="2"/>
      <c r="U801" s="2"/>
      <c r="V801" s="2"/>
      <c r="W801" s="2"/>
      <c r="X801" s="2"/>
      <c r="Y801" s="2"/>
      <c r="Z801" s="2"/>
    </row>
    <row x14ac:dyDescent="0.25" r="802" customHeight="1" ht="14.25">
      <c r="A802" s="528"/>
      <c r="B802" s="2"/>
      <c r="C802" s="2"/>
      <c r="D802" s="429"/>
      <c r="E802" s="50"/>
      <c r="F802" s="50"/>
      <c r="G802" s="529"/>
      <c r="H802" s="428"/>
      <c r="I802" s="428"/>
      <c r="J802" s="50"/>
      <c r="K802" s="50"/>
      <c r="L802" s="2"/>
      <c r="M802" s="2"/>
      <c r="N802" s="2"/>
      <c r="O802" s="2"/>
      <c r="P802" s="2"/>
      <c r="Q802" s="2"/>
      <c r="R802" s="2"/>
      <c r="S802" s="2"/>
      <c r="T802" s="2"/>
      <c r="U802" s="2"/>
      <c r="V802" s="2"/>
      <c r="W802" s="2"/>
      <c r="X802" s="2"/>
      <c r="Y802" s="2"/>
      <c r="Z802" s="2"/>
    </row>
    <row x14ac:dyDescent="0.25" r="803" customHeight="1" ht="14.25">
      <c r="A803" s="528"/>
      <c r="B803" s="2"/>
      <c r="C803" s="2"/>
      <c r="D803" s="429"/>
      <c r="E803" s="50"/>
      <c r="F803" s="50"/>
      <c r="G803" s="529"/>
      <c r="H803" s="428"/>
      <c r="I803" s="428"/>
      <c r="J803" s="50"/>
      <c r="K803" s="50"/>
      <c r="L803" s="2"/>
      <c r="M803" s="2"/>
      <c r="N803" s="2"/>
      <c r="O803" s="2"/>
      <c r="P803" s="2"/>
      <c r="Q803" s="2"/>
      <c r="R803" s="2"/>
      <c r="S803" s="2"/>
      <c r="T803" s="2"/>
      <c r="U803" s="2"/>
      <c r="V803" s="2"/>
      <c r="W803" s="2"/>
      <c r="X803" s="2"/>
      <c r="Y803" s="2"/>
      <c r="Z803" s="2"/>
    </row>
    <row x14ac:dyDescent="0.25" r="804" customHeight="1" ht="14.25">
      <c r="A804" s="528"/>
      <c r="B804" s="2"/>
      <c r="C804" s="2"/>
      <c r="D804" s="429"/>
      <c r="E804" s="50"/>
      <c r="F804" s="50"/>
      <c r="G804" s="529"/>
      <c r="H804" s="428"/>
      <c r="I804" s="428"/>
      <c r="J804" s="50"/>
      <c r="K804" s="50"/>
      <c r="L804" s="2"/>
      <c r="M804" s="2"/>
      <c r="N804" s="2"/>
      <c r="O804" s="2"/>
      <c r="P804" s="2"/>
      <c r="Q804" s="2"/>
      <c r="R804" s="2"/>
      <c r="S804" s="2"/>
      <c r="T804" s="2"/>
      <c r="U804" s="2"/>
      <c r="V804" s="2"/>
      <c r="W804" s="2"/>
      <c r="X804" s="2"/>
      <c r="Y804" s="2"/>
      <c r="Z804" s="2"/>
    </row>
    <row x14ac:dyDescent="0.25" r="805" customHeight="1" ht="14.25">
      <c r="A805" s="528"/>
      <c r="B805" s="2"/>
      <c r="C805" s="2"/>
      <c r="D805" s="429"/>
      <c r="E805" s="50"/>
      <c r="F805" s="50"/>
      <c r="G805" s="529"/>
      <c r="H805" s="428"/>
      <c r="I805" s="428"/>
      <c r="J805" s="50"/>
      <c r="K805" s="50"/>
      <c r="L805" s="2"/>
      <c r="M805" s="2"/>
      <c r="N805" s="2"/>
      <c r="O805" s="2"/>
      <c r="P805" s="2"/>
      <c r="Q805" s="2"/>
      <c r="R805" s="2"/>
      <c r="S805" s="2"/>
      <c r="T805" s="2"/>
      <c r="U805" s="2"/>
      <c r="V805" s="2"/>
      <c r="W805" s="2"/>
      <c r="X805" s="2"/>
      <c r="Y805" s="2"/>
      <c r="Z805" s="2"/>
    </row>
    <row x14ac:dyDescent="0.25" r="806" customHeight="1" ht="14.25">
      <c r="A806" s="528"/>
      <c r="B806" s="2"/>
      <c r="C806" s="2"/>
      <c r="D806" s="429"/>
      <c r="E806" s="50"/>
      <c r="F806" s="50"/>
      <c r="G806" s="529"/>
      <c r="H806" s="428"/>
      <c r="I806" s="428"/>
      <c r="J806" s="50"/>
      <c r="K806" s="50"/>
      <c r="L806" s="2"/>
      <c r="M806" s="2"/>
      <c r="N806" s="2"/>
      <c r="O806" s="2"/>
      <c r="P806" s="2"/>
      <c r="Q806" s="2"/>
      <c r="R806" s="2"/>
      <c r="S806" s="2"/>
      <c r="T806" s="2"/>
      <c r="U806" s="2"/>
      <c r="V806" s="2"/>
      <c r="W806" s="2"/>
      <c r="X806" s="2"/>
      <c r="Y806" s="2"/>
      <c r="Z806" s="2"/>
    </row>
    <row x14ac:dyDescent="0.25" r="807" customHeight="1" ht="14.25">
      <c r="A807" s="528"/>
      <c r="B807" s="2"/>
      <c r="C807" s="2"/>
      <c r="D807" s="429"/>
      <c r="E807" s="50"/>
      <c r="F807" s="50"/>
      <c r="G807" s="529"/>
      <c r="H807" s="428"/>
      <c r="I807" s="428"/>
      <c r="J807" s="50"/>
      <c r="K807" s="50"/>
      <c r="L807" s="2"/>
      <c r="M807" s="2"/>
      <c r="N807" s="2"/>
      <c r="O807" s="2"/>
      <c r="P807" s="2"/>
      <c r="Q807" s="2"/>
      <c r="R807" s="2"/>
      <c r="S807" s="2"/>
      <c r="T807" s="2"/>
      <c r="U807" s="2"/>
      <c r="V807" s="2"/>
      <c r="W807" s="2"/>
      <c r="X807" s="2"/>
      <c r="Y807" s="2"/>
      <c r="Z807" s="2"/>
    </row>
    <row x14ac:dyDescent="0.25" r="808" customHeight="1" ht="14.25">
      <c r="A808" s="528"/>
      <c r="B808" s="2"/>
      <c r="C808" s="2"/>
      <c r="D808" s="429"/>
      <c r="E808" s="50"/>
      <c r="F808" s="50"/>
      <c r="G808" s="529"/>
      <c r="H808" s="428"/>
      <c r="I808" s="428"/>
      <c r="J808" s="50"/>
      <c r="K808" s="50"/>
      <c r="L808" s="2"/>
      <c r="M808" s="2"/>
      <c r="N808" s="2"/>
      <c r="O808" s="2"/>
      <c r="P808" s="2"/>
      <c r="Q808" s="2"/>
      <c r="R808" s="2"/>
      <c r="S808" s="2"/>
      <c r="T808" s="2"/>
      <c r="U808" s="2"/>
      <c r="V808" s="2"/>
      <c r="W808" s="2"/>
      <c r="X808" s="2"/>
      <c r="Y808" s="2"/>
      <c r="Z808" s="2"/>
    </row>
    <row x14ac:dyDescent="0.25" r="809" customHeight="1" ht="14.25">
      <c r="A809" s="528"/>
      <c r="B809" s="2"/>
      <c r="C809" s="2"/>
      <c r="D809" s="429"/>
      <c r="E809" s="50"/>
      <c r="F809" s="50"/>
      <c r="G809" s="529"/>
      <c r="H809" s="428"/>
      <c r="I809" s="428"/>
      <c r="J809" s="50"/>
      <c r="K809" s="50"/>
      <c r="L809" s="2"/>
      <c r="M809" s="2"/>
      <c r="N809" s="2"/>
      <c r="O809" s="2"/>
      <c r="P809" s="2"/>
      <c r="Q809" s="2"/>
      <c r="R809" s="2"/>
      <c r="S809" s="2"/>
      <c r="T809" s="2"/>
      <c r="U809" s="2"/>
      <c r="V809" s="2"/>
      <c r="W809" s="2"/>
      <c r="X809" s="2"/>
      <c r="Y809" s="2"/>
      <c r="Z809" s="2"/>
    </row>
    <row x14ac:dyDescent="0.25" r="810" customHeight="1" ht="14.25">
      <c r="A810" s="528"/>
      <c r="B810" s="2"/>
      <c r="C810" s="2"/>
      <c r="D810" s="429"/>
      <c r="E810" s="50"/>
      <c r="F810" s="50"/>
      <c r="G810" s="529"/>
      <c r="H810" s="428"/>
      <c r="I810" s="428"/>
      <c r="J810" s="50"/>
      <c r="K810" s="50"/>
      <c r="L810" s="2"/>
      <c r="M810" s="2"/>
      <c r="N810" s="2"/>
      <c r="O810" s="2"/>
      <c r="P810" s="2"/>
      <c r="Q810" s="2"/>
      <c r="R810" s="2"/>
      <c r="S810" s="2"/>
      <c r="T810" s="2"/>
      <c r="U810" s="2"/>
      <c r="V810" s="2"/>
      <c r="W810" s="2"/>
      <c r="X810" s="2"/>
      <c r="Y810" s="2"/>
      <c r="Z810" s="2"/>
    </row>
    <row x14ac:dyDescent="0.25" r="811" customHeight="1" ht="14.25">
      <c r="A811" s="528"/>
      <c r="B811" s="2"/>
      <c r="C811" s="2"/>
      <c r="D811" s="429"/>
      <c r="E811" s="50"/>
      <c r="F811" s="50"/>
      <c r="G811" s="529"/>
      <c r="H811" s="428"/>
      <c r="I811" s="428"/>
      <c r="J811" s="50"/>
      <c r="K811" s="50"/>
      <c r="L811" s="2"/>
      <c r="M811" s="2"/>
      <c r="N811" s="2"/>
      <c r="O811" s="2"/>
      <c r="P811" s="2"/>
      <c r="Q811" s="2"/>
      <c r="R811" s="2"/>
      <c r="S811" s="2"/>
      <c r="T811" s="2"/>
      <c r="U811" s="2"/>
      <c r="V811" s="2"/>
      <c r="W811" s="2"/>
      <c r="X811" s="2"/>
      <c r="Y811" s="2"/>
      <c r="Z811" s="2"/>
    </row>
    <row x14ac:dyDescent="0.25" r="812" customHeight="1" ht="14.25">
      <c r="A812" s="528"/>
      <c r="B812" s="2"/>
      <c r="C812" s="2"/>
      <c r="D812" s="429"/>
      <c r="E812" s="50"/>
      <c r="F812" s="50"/>
      <c r="G812" s="529"/>
      <c r="H812" s="428"/>
      <c r="I812" s="428"/>
      <c r="J812" s="50"/>
      <c r="K812" s="50"/>
      <c r="L812" s="2"/>
      <c r="M812" s="2"/>
      <c r="N812" s="2"/>
      <c r="O812" s="2"/>
      <c r="P812" s="2"/>
      <c r="Q812" s="2"/>
      <c r="R812" s="2"/>
      <c r="S812" s="2"/>
      <c r="T812" s="2"/>
      <c r="U812" s="2"/>
      <c r="V812" s="2"/>
      <c r="W812" s="2"/>
      <c r="X812" s="2"/>
      <c r="Y812" s="2"/>
      <c r="Z812" s="2"/>
    </row>
    <row x14ac:dyDescent="0.25" r="813" customHeight="1" ht="14.25">
      <c r="A813" s="528"/>
      <c r="B813" s="2"/>
      <c r="C813" s="2"/>
      <c r="D813" s="429"/>
      <c r="E813" s="50"/>
      <c r="F813" s="50"/>
      <c r="G813" s="529"/>
      <c r="H813" s="428"/>
      <c r="I813" s="428"/>
      <c r="J813" s="50"/>
      <c r="K813" s="50"/>
      <c r="L813" s="2"/>
      <c r="M813" s="2"/>
      <c r="N813" s="2"/>
      <c r="O813" s="2"/>
      <c r="P813" s="2"/>
      <c r="Q813" s="2"/>
      <c r="R813" s="2"/>
      <c r="S813" s="2"/>
      <c r="T813" s="2"/>
      <c r="U813" s="2"/>
      <c r="V813" s="2"/>
      <c r="W813" s="2"/>
      <c r="X813" s="2"/>
      <c r="Y813" s="2"/>
      <c r="Z813" s="2"/>
    </row>
    <row x14ac:dyDescent="0.25" r="814" customHeight="1" ht="14.25">
      <c r="A814" s="528"/>
      <c r="B814" s="2"/>
      <c r="C814" s="2"/>
      <c r="D814" s="429"/>
      <c r="E814" s="50"/>
      <c r="F814" s="50"/>
      <c r="G814" s="529"/>
      <c r="H814" s="428"/>
      <c r="I814" s="428"/>
      <c r="J814" s="50"/>
      <c r="K814" s="50"/>
      <c r="L814" s="2"/>
      <c r="M814" s="2"/>
      <c r="N814" s="2"/>
      <c r="O814" s="2"/>
      <c r="P814" s="2"/>
      <c r="Q814" s="2"/>
      <c r="R814" s="2"/>
      <c r="S814" s="2"/>
      <c r="T814" s="2"/>
      <c r="U814" s="2"/>
      <c r="V814" s="2"/>
      <c r="W814" s="2"/>
      <c r="X814" s="2"/>
      <c r="Y814" s="2"/>
      <c r="Z814" s="2"/>
    </row>
    <row x14ac:dyDescent="0.25" r="815" customHeight="1" ht="14.25">
      <c r="A815" s="528"/>
      <c r="B815" s="2"/>
      <c r="C815" s="2"/>
      <c r="D815" s="429"/>
      <c r="E815" s="50"/>
      <c r="F815" s="50"/>
      <c r="G815" s="529"/>
      <c r="H815" s="428"/>
      <c r="I815" s="428"/>
      <c r="J815" s="50"/>
      <c r="K815" s="50"/>
      <c r="L815" s="2"/>
      <c r="M815" s="2"/>
      <c r="N815" s="2"/>
      <c r="O815" s="2"/>
      <c r="P815" s="2"/>
      <c r="Q815" s="2"/>
      <c r="R815" s="2"/>
      <c r="S815" s="2"/>
      <c r="T815" s="2"/>
      <c r="U815" s="2"/>
      <c r="V815" s="2"/>
      <c r="W815" s="2"/>
      <c r="X815" s="2"/>
      <c r="Y815" s="2"/>
      <c r="Z815" s="2"/>
    </row>
    <row x14ac:dyDescent="0.25" r="816" customHeight="1" ht="14.25">
      <c r="A816" s="528"/>
      <c r="B816" s="2"/>
      <c r="C816" s="2"/>
      <c r="D816" s="429"/>
      <c r="E816" s="50"/>
      <c r="F816" s="50"/>
      <c r="G816" s="529"/>
      <c r="H816" s="428"/>
      <c r="I816" s="428"/>
      <c r="J816" s="50"/>
      <c r="K816" s="50"/>
      <c r="L816" s="2"/>
      <c r="M816" s="2"/>
      <c r="N816" s="2"/>
      <c r="O816" s="2"/>
      <c r="P816" s="2"/>
      <c r="Q816" s="2"/>
      <c r="R816" s="2"/>
      <c r="S816" s="2"/>
      <c r="T816" s="2"/>
      <c r="U816" s="2"/>
      <c r="V816" s="2"/>
      <c r="W816" s="2"/>
      <c r="X816" s="2"/>
      <c r="Y816" s="2"/>
      <c r="Z816" s="2"/>
    </row>
    <row x14ac:dyDescent="0.25" r="817" customHeight="1" ht="14.25">
      <c r="A817" s="528"/>
      <c r="B817" s="2"/>
      <c r="C817" s="2"/>
      <c r="D817" s="429"/>
      <c r="E817" s="50"/>
      <c r="F817" s="50"/>
      <c r="G817" s="529"/>
      <c r="H817" s="428"/>
      <c r="I817" s="428"/>
      <c r="J817" s="50"/>
      <c r="K817" s="50"/>
      <c r="L817" s="2"/>
      <c r="M817" s="2"/>
      <c r="N817" s="2"/>
      <c r="O817" s="2"/>
      <c r="P817" s="2"/>
      <c r="Q817" s="2"/>
      <c r="R817" s="2"/>
      <c r="S817" s="2"/>
      <c r="T817" s="2"/>
      <c r="U817" s="2"/>
      <c r="V817" s="2"/>
      <c r="W817" s="2"/>
      <c r="X817" s="2"/>
      <c r="Y817" s="2"/>
      <c r="Z817" s="2"/>
    </row>
    <row x14ac:dyDescent="0.25" r="818" customHeight="1" ht="14.25">
      <c r="A818" s="528"/>
      <c r="B818" s="2"/>
      <c r="C818" s="2"/>
      <c r="D818" s="429"/>
      <c r="E818" s="50"/>
      <c r="F818" s="50"/>
      <c r="G818" s="529"/>
      <c r="H818" s="428"/>
      <c r="I818" s="428"/>
      <c r="J818" s="50"/>
      <c r="K818" s="50"/>
      <c r="L818" s="2"/>
      <c r="M818" s="2"/>
      <c r="N818" s="2"/>
      <c r="O818" s="2"/>
      <c r="P818" s="2"/>
      <c r="Q818" s="2"/>
      <c r="R818" s="2"/>
      <c r="S818" s="2"/>
      <c r="T818" s="2"/>
      <c r="U818" s="2"/>
      <c r="V818" s="2"/>
      <c r="W818" s="2"/>
      <c r="X818" s="2"/>
      <c r="Y818" s="2"/>
      <c r="Z818" s="2"/>
    </row>
    <row x14ac:dyDescent="0.25" r="819" customHeight="1" ht="14.25">
      <c r="A819" s="528"/>
      <c r="B819" s="2"/>
      <c r="C819" s="2"/>
      <c r="D819" s="429"/>
      <c r="E819" s="50"/>
      <c r="F819" s="50"/>
      <c r="G819" s="529"/>
      <c r="H819" s="428"/>
      <c r="I819" s="428"/>
      <c r="J819" s="50"/>
      <c r="K819" s="50"/>
      <c r="L819" s="2"/>
      <c r="M819" s="2"/>
      <c r="N819" s="2"/>
      <c r="O819" s="2"/>
      <c r="P819" s="2"/>
      <c r="Q819" s="2"/>
      <c r="R819" s="2"/>
      <c r="S819" s="2"/>
      <c r="T819" s="2"/>
      <c r="U819" s="2"/>
      <c r="V819" s="2"/>
      <c r="W819" s="2"/>
      <c r="X819" s="2"/>
      <c r="Y819" s="2"/>
      <c r="Z819" s="2"/>
    </row>
    <row x14ac:dyDescent="0.25" r="820" customHeight="1" ht="14.25">
      <c r="A820" s="528"/>
      <c r="B820" s="2"/>
      <c r="C820" s="2"/>
      <c r="D820" s="429"/>
      <c r="E820" s="50"/>
      <c r="F820" s="50"/>
      <c r="G820" s="529"/>
      <c r="H820" s="428"/>
      <c r="I820" s="428"/>
      <c r="J820" s="50"/>
      <c r="K820" s="50"/>
      <c r="L820" s="2"/>
      <c r="M820" s="2"/>
      <c r="N820" s="2"/>
      <c r="O820" s="2"/>
      <c r="P820" s="2"/>
      <c r="Q820" s="2"/>
      <c r="R820" s="2"/>
      <c r="S820" s="2"/>
      <c r="T820" s="2"/>
      <c r="U820" s="2"/>
      <c r="V820" s="2"/>
      <c r="W820" s="2"/>
      <c r="X820" s="2"/>
      <c r="Y820" s="2"/>
      <c r="Z820" s="2"/>
    </row>
    <row x14ac:dyDescent="0.25" r="821" customHeight="1" ht="14.25">
      <c r="A821" s="528"/>
      <c r="B821" s="2"/>
      <c r="C821" s="2"/>
      <c r="D821" s="429"/>
      <c r="E821" s="50"/>
      <c r="F821" s="50"/>
      <c r="G821" s="529"/>
      <c r="H821" s="428"/>
      <c r="I821" s="428"/>
      <c r="J821" s="50"/>
      <c r="K821" s="50"/>
      <c r="L821" s="2"/>
      <c r="M821" s="2"/>
      <c r="N821" s="2"/>
      <c r="O821" s="2"/>
      <c r="P821" s="2"/>
      <c r="Q821" s="2"/>
      <c r="R821" s="2"/>
      <c r="S821" s="2"/>
      <c r="T821" s="2"/>
      <c r="U821" s="2"/>
      <c r="V821" s="2"/>
      <c r="W821" s="2"/>
      <c r="X821" s="2"/>
      <c r="Y821" s="2"/>
      <c r="Z821" s="2"/>
    </row>
    <row x14ac:dyDescent="0.25" r="822" customHeight="1" ht="14.25">
      <c r="A822" s="528"/>
      <c r="B822" s="2"/>
      <c r="C822" s="2"/>
      <c r="D822" s="429"/>
      <c r="E822" s="50"/>
      <c r="F822" s="50"/>
      <c r="G822" s="529"/>
      <c r="H822" s="428"/>
      <c r="I822" s="428"/>
      <c r="J822" s="50"/>
      <c r="K822" s="50"/>
      <c r="L822" s="2"/>
      <c r="M822" s="2"/>
      <c r="N822" s="2"/>
      <c r="O822" s="2"/>
      <c r="P822" s="2"/>
      <c r="Q822" s="2"/>
      <c r="R822" s="2"/>
      <c r="S822" s="2"/>
      <c r="T822" s="2"/>
      <c r="U822" s="2"/>
      <c r="V822" s="2"/>
      <c r="W822" s="2"/>
      <c r="X822" s="2"/>
      <c r="Y822" s="2"/>
      <c r="Z822" s="2"/>
    </row>
    <row x14ac:dyDescent="0.25" r="823" customHeight="1" ht="14.25">
      <c r="A823" s="528"/>
      <c r="B823" s="2"/>
      <c r="C823" s="2"/>
      <c r="D823" s="429"/>
      <c r="E823" s="50"/>
      <c r="F823" s="50"/>
      <c r="G823" s="529"/>
      <c r="H823" s="428"/>
      <c r="I823" s="428"/>
      <c r="J823" s="50"/>
      <c r="K823" s="50"/>
      <c r="L823" s="2"/>
      <c r="M823" s="2"/>
      <c r="N823" s="2"/>
      <c r="O823" s="2"/>
      <c r="P823" s="2"/>
      <c r="Q823" s="2"/>
      <c r="R823" s="2"/>
      <c r="S823" s="2"/>
      <c r="T823" s="2"/>
      <c r="U823" s="2"/>
      <c r="V823" s="2"/>
      <c r="W823" s="2"/>
      <c r="X823" s="2"/>
      <c r="Y823" s="2"/>
      <c r="Z823" s="2"/>
    </row>
    <row x14ac:dyDescent="0.25" r="824" customHeight="1" ht="14.25">
      <c r="A824" s="528"/>
      <c r="B824" s="2"/>
      <c r="C824" s="2"/>
      <c r="D824" s="429"/>
      <c r="E824" s="50"/>
      <c r="F824" s="50"/>
      <c r="G824" s="529"/>
      <c r="H824" s="428"/>
      <c r="I824" s="428"/>
      <c r="J824" s="50"/>
      <c r="K824" s="50"/>
      <c r="L824" s="2"/>
      <c r="M824" s="2"/>
      <c r="N824" s="2"/>
      <c r="O824" s="2"/>
      <c r="P824" s="2"/>
      <c r="Q824" s="2"/>
      <c r="R824" s="2"/>
      <c r="S824" s="2"/>
      <c r="T824" s="2"/>
      <c r="U824" s="2"/>
      <c r="V824" s="2"/>
      <c r="W824" s="2"/>
      <c r="X824" s="2"/>
      <c r="Y824" s="2"/>
      <c r="Z824" s="2"/>
    </row>
    <row x14ac:dyDescent="0.25" r="825" customHeight="1" ht="14.25">
      <c r="A825" s="528"/>
      <c r="B825" s="2"/>
      <c r="C825" s="2"/>
      <c r="D825" s="429"/>
      <c r="E825" s="50"/>
      <c r="F825" s="50"/>
      <c r="G825" s="529"/>
      <c r="H825" s="428"/>
      <c r="I825" s="428"/>
      <c r="J825" s="50"/>
      <c r="K825" s="50"/>
      <c r="L825" s="2"/>
      <c r="M825" s="2"/>
      <c r="N825" s="2"/>
      <c r="O825" s="2"/>
      <c r="P825" s="2"/>
      <c r="Q825" s="2"/>
      <c r="R825" s="2"/>
      <c r="S825" s="2"/>
      <c r="T825" s="2"/>
      <c r="U825" s="2"/>
      <c r="V825" s="2"/>
      <c r="W825" s="2"/>
      <c r="X825" s="2"/>
      <c r="Y825" s="2"/>
      <c r="Z825" s="2"/>
    </row>
    <row x14ac:dyDescent="0.25" r="826" customHeight="1" ht="14.25">
      <c r="A826" s="528"/>
      <c r="B826" s="2"/>
      <c r="C826" s="2"/>
      <c r="D826" s="429"/>
      <c r="E826" s="50"/>
      <c r="F826" s="50"/>
      <c r="G826" s="529"/>
      <c r="H826" s="428"/>
      <c r="I826" s="428"/>
      <c r="J826" s="50"/>
      <c r="K826" s="50"/>
      <c r="L826" s="2"/>
      <c r="M826" s="2"/>
      <c r="N826" s="2"/>
      <c r="O826" s="2"/>
      <c r="P826" s="2"/>
      <c r="Q826" s="2"/>
      <c r="R826" s="2"/>
      <c r="S826" s="2"/>
      <c r="T826" s="2"/>
      <c r="U826" s="2"/>
      <c r="V826" s="2"/>
      <c r="W826" s="2"/>
      <c r="X826" s="2"/>
      <c r="Y826" s="2"/>
      <c r="Z826" s="2"/>
    </row>
    <row x14ac:dyDescent="0.25" r="827" customHeight="1" ht="14.25">
      <c r="A827" s="528"/>
      <c r="B827" s="2"/>
      <c r="C827" s="2"/>
      <c r="D827" s="429"/>
      <c r="E827" s="50"/>
      <c r="F827" s="50"/>
      <c r="G827" s="529"/>
      <c r="H827" s="428"/>
      <c r="I827" s="428"/>
      <c r="J827" s="50"/>
      <c r="K827" s="50"/>
      <c r="L827" s="2"/>
      <c r="M827" s="2"/>
      <c r="N827" s="2"/>
      <c r="O827" s="2"/>
      <c r="P827" s="2"/>
      <c r="Q827" s="2"/>
      <c r="R827" s="2"/>
      <c r="S827" s="2"/>
      <c r="T827" s="2"/>
      <c r="U827" s="2"/>
      <c r="V827" s="2"/>
      <c r="W827" s="2"/>
      <c r="X827" s="2"/>
      <c r="Y827" s="2"/>
      <c r="Z827" s="2"/>
    </row>
    <row x14ac:dyDescent="0.25" r="828" customHeight="1" ht="14.25">
      <c r="A828" s="528"/>
      <c r="B828" s="2"/>
      <c r="C828" s="2"/>
      <c r="D828" s="429"/>
      <c r="E828" s="50"/>
      <c r="F828" s="50"/>
      <c r="G828" s="529"/>
      <c r="H828" s="428"/>
      <c r="I828" s="428"/>
      <c r="J828" s="50"/>
      <c r="K828" s="50"/>
      <c r="L828" s="2"/>
      <c r="M828" s="2"/>
      <c r="N828" s="2"/>
      <c r="O828" s="2"/>
      <c r="P828" s="2"/>
      <c r="Q828" s="2"/>
      <c r="R828" s="2"/>
      <c r="S828" s="2"/>
      <c r="T828" s="2"/>
      <c r="U828" s="2"/>
      <c r="V828" s="2"/>
      <c r="W828" s="2"/>
      <c r="X828" s="2"/>
      <c r="Y828" s="2"/>
      <c r="Z828" s="2"/>
    </row>
    <row x14ac:dyDescent="0.25" r="829" customHeight="1" ht="14.25">
      <c r="A829" s="528"/>
      <c r="B829" s="2"/>
      <c r="C829" s="2"/>
      <c r="D829" s="429"/>
      <c r="E829" s="50"/>
      <c r="F829" s="50"/>
      <c r="G829" s="529"/>
      <c r="H829" s="428"/>
      <c r="I829" s="428"/>
      <c r="J829" s="50"/>
      <c r="K829" s="50"/>
      <c r="L829" s="2"/>
      <c r="M829" s="2"/>
      <c r="N829" s="2"/>
      <c r="O829" s="2"/>
      <c r="P829" s="2"/>
      <c r="Q829" s="2"/>
      <c r="R829" s="2"/>
      <c r="S829" s="2"/>
      <c r="T829" s="2"/>
      <c r="U829" s="2"/>
      <c r="V829" s="2"/>
      <c r="W829" s="2"/>
      <c r="X829" s="2"/>
      <c r="Y829" s="2"/>
      <c r="Z829" s="2"/>
    </row>
    <row x14ac:dyDescent="0.25" r="830" customHeight="1" ht="14.25">
      <c r="A830" s="528"/>
      <c r="B830" s="2"/>
      <c r="C830" s="2"/>
      <c r="D830" s="429"/>
      <c r="E830" s="50"/>
      <c r="F830" s="50"/>
      <c r="G830" s="529"/>
      <c r="H830" s="428"/>
      <c r="I830" s="428"/>
      <c r="J830" s="50"/>
      <c r="K830" s="50"/>
      <c r="L830" s="2"/>
      <c r="M830" s="2"/>
      <c r="N830" s="2"/>
      <c r="O830" s="2"/>
      <c r="P830" s="2"/>
      <c r="Q830" s="2"/>
      <c r="R830" s="2"/>
      <c r="S830" s="2"/>
      <c r="T830" s="2"/>
      <c r="U830" s="2"/>
      <c r="V830" s="2"/>
      <c r="W830" s="2"/>
      <c r="X830" s="2"/>
      <c r="Y830" s="2"/>
      <c r="Z830" s="2"/>
    </row>
    <row x14ac:dyDescent="0.25" r="831" customHeight="1" ht="14.25">
      <c r="A831" s="528"/>
      <c r="B831" s="2"/>
      <c r="C831" s="2"/>
      <c r="D831" s="429"/>
      <c r="E831" s="50"/>
      <c r="F831" s="50"/>
      <c r="G831" s="529"/>
      <c r="H831" s="428"/>
      <c r="I831" s="428"/>
      <c r="J831" s="50"/>
      <c r="K831" s="50"/>
      <c r="L831" s="2"/>
      <c r="M831" s="2"/>
      <c r="N831" s="2"/>
      <c r="O831" s="2"/>
      <c r="P831" s="2"/>
      <c r="Q831" s="2"/>
      <c r="R831" s="2"/>
      <c r="S831" s="2"/>
      <c r="T831" s="2"/>
      <c r="U831" s="2"/>
      <c r="V831" s="2"/>
      <c r="W831" s="2"/>
      <c r="X831" s="2"/>
      <c r="Y831" s="2"/>
      <c r="Z831" s="2"/>
    </row>
    <row x14ac:dyDescent="0.25" r="832" customHeight="1" ht="14.25">
      <c r="A832" s="528"/>
      <c r="B832" s="2"/>
      <c r="C832" s="2"/>
      <c r="D832" s="429"/>
      <c r="E832" s="50"/>
      <c r="F832" s="50"/>
      <c r="G832" s="529"/>
      <c r="H832" s="428"/>
      <c r="I832" s="428"/>
      <c r="J832" s="50"/>
      <c r="K832" s="50"/>
      <c r="L832" s="2"/>
      <c r="M832" s="2"/>
      <c r="N832" s="2"/>
      <c r="O832" s="2"/>
      <c r="P832" s="2"/>
      <c r="Q832" s="2"/>
      <c r="R832" s="2"/>
      <c r="S832" s="2"/>
      <c r="T832" s="2"/>
      <c r="U832" s="2"/>
      <c r="V832" s="2"/>
      <c r="W832" s="2"/>
      <c r="X832" s="2"/>
      <c r="Y832" s="2"/>
      <c r="Z832" s="2"/>
    </row>
    <row x14ac:dyDescent="0.25" r="833" customHeight="1" ht="14.25">
      <c r="A833" s="528"/>
      <c r="B833" s="2"/>
      <c r="C833" s="2"/>
      <c r="D833" s="429"/>
      <c r="E833" s="50"/>
      <c r="F833" s="50"/>
      <c r="G833" s="529"/>
      <c r="H833" s="428"/>
      <c r="I833" s="428"/>
      <c r="J833" s="50"/>
      <c r="K833" s="50"/>
      <c r="L833" s="2"/>
      <c r="M833" s="2"/>
      <c r="N833" s="2"/>
      <c r="O833" s="2"/>
      <c r="P833" s="2"/>
      <c r="Q833" s="2"/>
      <c r="R833" s="2"/>
      <c r="S833" s="2"/>
      <c r="T833" s="2"/>
      <c r="U833" s="2"/>
      <c r="V833" s="2"/>
      <c r="W833" s="2"/>
      <c r="X833" s="2"/>
      <c r="Y833" s="2"/>
      <c r="Z833" s="2"/>
    </row>
    <row x14ac:dyDescent="0.25" r="834" customHeight="1" ht="14.25">
      <c r="A834" s="528"/>
      <c r="B834" s="2"/>
      <c r="C834" s="2"/>
      <c r="D834" s="429"/>
      <c r="E834" s="50"/>
      <c r="F834" s="50"/>
      <c r="G834" s="529"/>
      <c r="H834" s="428"/>
      <c r="I834" s="428"/>
      <c r="J834" s="50"/>
      <c r="K834" s="50"/>
      <c r="L834" s="2"/>
      <c r="M834" s="2"/>
      <c r="N834" s="2"/>
      <c r="O834" s="2"/>
      <c r="P834" s="2"/>
      <c r="Q834" s="2"/>
      <c r="R834" s="2"/>
      <c r="S834" s="2"/>
      <c r="T834" s="2"/>
      <c r="U834" s="2"/>
      <c r="V834" s="2"/>
      <c r="W834" s="2"/>
      <c r="X834" s="2"/>
      <c r="Y834" s="2"/>
      <c r="Z834" s="2"/>
    </row>
    <row x14ac:dyDescent="0.25" r="835" customHeight="1" ht="14.25">
      <c r="A835" s="528"/>
      <c r="B835" s="2"/>
      <c r="C835" s="2"/>
      <c r="D835" s="429"/>
      <c r="E835" s="50"/>
      <c r="F835" s="50"/>
      <c r="G835" s="529"/>
      <c r="H835" s="428"/>
      <c r="I835" s="428"/>
      <c r="J835" s="50"/>
      <c r="K835" s="50"/>
      <c r="L835" s="2"/>
      <c r="M835" s="2"/>
      <c r="N835" s="2"/>
      <c r="O835" s="2"/>
      <c r="P835" s="2"/>
      <c r="Q835" s="2"/>
      <c r="R835" s="2"/>
      <c r="S835" s="2"/>
      <c r="T835" s="2"/>
      <c r="U835" s="2"/>
      <c r="V835" s="2"/>
      <c r="W835" s="2"/>
      <c r="X835" s="2"/>
      <c r="Y835" s="2"/>
      <c r="Z835" s="2"/>
    </row>
    <row x14ac:dyDescent="0.25" r="836" customHeight="1" ht="14.25">
      <c r="A836" s="528"/>
      <c r="B836" s="2"/>
      <c r="C836" s="2"/>
      <c r="D836" s="429"/>
      <c r="E836" s="50"/>
      <c r="F836" s="50"/>
      <c r="G836" s="529"/>
      <c r="H836" s="428"/>
      <c r="I836" s="428"/>
      <c r="J836" s="50"/>
      <c r="K836" s="50"/>
      <c r="L836" s="2"/>
      <c r="M836" s="2"/>
      <c r="N836" s="2"/>
      <c r="O836" s="2"/>
      <c r="P836" s="2"/>
      <c r="Q836" s="2"/>
      <c r="R836" s="2"/>
      <c r="S836" s="2"/>
      <c r="T836" s="2"/>
      <c r="U836" s="2"/>
      <c r="V836" s="2"/>
      <c r="W836" s="2"/>
      <c r="X836" s="2"/>
      <c r="Y836" s="2"/>
      <c r="Z836" s="2"/>
    </row>
    <row x14ac:dyDescent="0.25" r="837" customHeight="1" ht="14.25">
      <c r="A837" s="528"/>
      <c r="B837" s="2"/>
      <c r="C837" s="2"/>
      <c r="D837" s="429"/>
      <c r="E837" s="50"/>
      <c r="F837" s="50"/>
      <c r="G837" s="529"/>
      <c r="H837" s="428"/>
      <c r="I837" s="428"/>
      <c r="J837" s="50"/>
      <c r="K837" s="50"/>
      <c r="L837" s="2"/>
      <c r="M837" s="2"/>
      <c r="N837" s="2"/>
      <c r="O837" s="2"/>
      <c r="P837" s="2"/>
      <c r="Q837" s="2"/>
      <c r="R837" s="2"/>
      <c r="S837" s="2"/>
      <c r="T837" s="2"/>
      <c r="U837" s="2"/>
      <c r="V837" s="2"/>
      <c r="W837" s="2"/>
      <c r="X837" s="2"/>
      <c r="Y837" s="2"/>
      <c r="Z837" s="2"/>
    </row>
    <row x14ac:dyDescent="0.25" r="838" customHeight="1" ht="14.25">
      <c r="A838" s="528"/>
      <c r="B838" s="2"/>
      <c r="C838" s="2"/>
      <c r="D838" s="429"/>
      <c r="E838" s="50"/>
      <c r="F838" s="50"/>
      <c r="G838" s="529"/>
      <c r="H838" s="428"/>
      <c r="I838" s="428"/>
      <c r="J838" s="50"/>
      <c r="K838" s="50"/>
      <c r="L838" s="2"/>
      <c r="M838" s="2"/>
      <c r="N838" s="2"/>
      <c r="O838" s="2"/>
      <c r="P838" s="2"/>
      <c r="Q838" s="2"/>
      <c r="R838" s="2"/>
      <c r="S838" s="2"/>
      <c r="T838" s="2"/>
      <c r="U838" s="2"/>
      <c r="V838" s="2"/>
      <c r="W838" s="2"/>
      <c r="X838" s="2"/>
      <c r="Y838" s="2"/>
      <c r="Z838" s="2"/>
    </row>
    <row x14ac:dyDescent="0.25" r="839" customHeight="1" ht="14.25">
      <c r="A839" s="528"/>
      <c r="B839" s="2"/>
      <c r="C839" s="2"/>
      <c r="D839" s="429"/>
      <c r="E839" s="50"/>
      <c r="F839" s="50"/>
      <c r="G839" s="529"/>
      <c r="H839" s="428"/>
      <c r="I839" s="428"/>
      <c r="J839" s="50"/>
      <c r="K839" s="50"/>
      <c r="L839" s="2"/>
      <c r="M839" s="2"/>
      <c r="N839" s="2"/>
      <c r="O839" s="2"/>
      <c r="P839" s="2"/>
      <c r="Q839" s="2"/>
      <c r="R839" s="2"/>
      <c r="S839" s="2"/>
      <c r="T839" s="2"/>
      <c r="U839" s="2"/>
      <c r="V839" s="2"/>
      <c r="W839" s="2"/>
      <c r="X839" s="2"/>
      <c r="Y839" s="2"/>
      <c r="Z839" s="2"/>
    </row>
    <row x14ac:dyDescent="0.25" r="840" customHeight="1" ht="14.25">
      <c r="A840" s="528"/>
      <c r="B840" s="2"/>
      <c r="C840" s="2"/>
      <c r="D840" s="429"/>
      <c r="E840" s="50"/>
      <c r="F840" s="50"/>
      <c r="G840" s="529"/>
      <c r="H840" s="428"/>
      <c r="I840" s="428"/>
      <c r="J840" s="50"/>
      <c r="K840" s="50"/>
      <c r="L840" s="2"/>
      <c r="M840" s="2"/>
      <c r="N840" s="2"/>
      <c r="O840" s="2"/>
      <c r="P840" s="2"/>
      <c r="Q840" s="2"/>
      <c r="R840" s="2"/>
      <c r="S840" s="2"/>
      <c r="T840" s="2"/>
      <c r="U840" s="2"/>
      <c r="V840" s="2"/>
      <c r="W840" s="2"/>
      <c r="X840" s="2"/>
      <c r="Y840" s="2"/>
      <c r="Z840" s="2"/>
    </row>
    <row x14ac:dyDescent="0.25" r="841" customHeight="1" ht="14.25">
      <c r="A841" s="528"/>
      <c r="B841" s="2"/>
      <c r="C841" s="2"/>
      <c r="D841" s="429"/>
      <c r="E841" s="50"/>
      <c r="F841" s="50"/>
      <c r="G841" s="529"/>
      <c r="H841" s="428"/>
      <c r="I841" s="428"/>
      <c r="J841" s="50"/>
      <c r="K841" s="50"/>
      <c r="L841" s="2"/>
      <c r="M841" s="2"/>
      <c r="N841" s="2"/>
      <c r="O841" s="2"/>
      <c r="P841" s="2"/>
      <c r="Q841" s="2"/>
      <c r="R841" s="2"/>
      <c r="S841" s="2"/>
      <c r="T841" s="2"/>
      <c r="U841" s="2"/>
      <c r="V841" s="2"/>
      <c r="W841" s="2"/>
      <c r="X841" s="2"/>
      <c r="Y841" s="2"/>
      <c r="Z841" s="2"/>
    </row>
    <row x14ac:dyDescent="0.25" r="842" customHeight="1" ht="14.25">
      <c r="A842" s="528"/>
      <c r="B842" s="2"/>
      <c r="C842" s="2"/>
      <c r="D842" s="429"/>
      <c r="E842" s="50"/>
      <c r="F842" s="50"/>
      <c r="G842" s="529"/>
      <c r="H842" s="428"/>
      <c r="I842" s="428"/>
      <c r="J842" s="50"/>
      <c r="K842" s="50"/>
      <c r="L842" s="2"/>
      <c r="M842" s="2"/>
      <c r="N842" s="2"/>
      <c r="O842" s="2"/>
      <c r="P842" s="2"/>
      <c r="Q842" s="2"/>
      <c r="R842" s="2"/>
      <c r="S842" s="2"/>
      <c r="T842" s="2"/>
      <c r="U842" s="2"/>
      <c r="V842" s="2"/>
      <c r="W842" s="2"/>
      <c r="X842" s="2"/>
      <c r="Y842" s="2"/>
      <c r="Z842" s="2"/>
    </row>
    <row x14ac:dyDescent="0.25" r="843" customHeight="1" ht="14.25">
      <c r="A843" s="528"/>
      <c r="B843" s="2"/>
      <c r="C843" s="2"/>
      <c r="D843" s="429"/>
      <c r="E843" s="50"/>
      <c r="F843" s="50"/>
      <c r="G843" s="529"/>
      <c r="H843" s="428"/>
      <c r="I843" s="428"/>
      <c r="J843" s="50"/>
      <c r="K843" s="50"/>
      <c r="L843" s="2"/>
      <c r="M843" s="2"/>
      <c r="N843" s="2"/>
      <c r="O843" s="2"/>
      <c r="P843" s="2"/>
      <c r="Q843" s="2"/>
      <c r="R843" s="2"/>
      <c r="S843" s="2"/>
      <c r="T843" s="2"/>
      <c r="U843" s="2"/>
      <c r="V843" s="2"/>
      <c r="W843" s="2"/>
      <c r="X843" s="2"/>
      <c r="Y843" s="2"/>
      <c r="Z843" s="2"/>
    </row>
    <row x14ac:dyDescent="0.25" r="844" customHeight="1" ht="14.25">
      <c r="A844" s="528"/>
      <c r="B844" s="2"/>
      <c r="C844" s="2"/>
      <c r="D844" s="429"/>
      <c r="E844" s="50"/>
      <c r="F844" s="50"/>
      <c r="G844" s="529"/>
      <c r="H844" s="428"/>
      <c r="I844" s="428"/>
      <c r="J844" s="50"/>
      <c r="K844" s="50"/>
      <c r="L844" s="2"/>
      <c r="M844" s="2"/>
      <c r="N844" s="2"/>
      <c r="O844" s="2"/>
      <c r="P844" s="2"/>
      <c r="Q844" s="2"/>
      <c r="R844" s="2"/>
      <c r="S844" s="2"/>
      <c r="T844" s="2"/>
      <c r="U844" s="2"/>
      <c r="V844" s="2"/>
      <c r="W844" s="2"/>
      <c r="X844" s="2"/>
      <c r="Y844" s="2"/>
      <c r="Z844" s="2"/>
    </row>
    <row x14ac:dyDescent="0.25" r="845" customHeight="1" ht="14.25">
      <c r="A845" s="528"/>
      <c r="B845" s="2"/>
      <c r="C845" s="2"/>
      <c r="D845" s="429"/>
      <c r="E845" s="50"/>
      <c r="F845" s="50"/>
      <c r="G845" s="529"/>
      <c r="H845" s="428"/>
      <c r="I845" s="428"/>
      <c r="J845" s="50"/>
      <c r="K845" s="50"/>
      <c r="L845" s="2"/>
      <c r="M845" s="2"/>
      <c r="N845" s="2"/>
      <c r="O845" s="2"/>
      <c r="P845" s="2"/>
      <c r="Q845" s="2"/>
      <c r="R845" s="2"/>
      <c r="S845" s="2"/>
      <c r="T845" s="2"/>
      <c r="U845" s="2"/>
      <c r="V845" s="2"/>
      <c r="W845" s="2"/>
      <c r="X845" s="2"/>
      <c r="Y845" s="2"/>
      <c r="Z845" s="2"/>
    </row>
    <row x14ac:dyDescent="0.25" r="846" customHeight="1" ht="14.25">
      <c r="A846" s="528"/>
      <c r="B846" s="2"/>
      <c r="C846" s="2"/>
      <c r="D846" s="429"/>
      <c r="E846" s="50"/>
      <c r="F846" s="50"/>
      <c r="G846" s="529"/>
      <c r="H846" s="428"/>
      <c r="I846" s="428"/>
      <c r="J846" s="50"/>
      <c r="K846" s="50"/>
      <c r="L846" s="2"/>
      <c r="M846" s="2"/>
      <c r="N846" s="2"/>
      <c r="O846" s="2"/>
      <c r="P846" s="2"/>
      <c r="Q846" s="2"/>
      <c r="R846" s="2"/>
      <c r="S846" s="2"/>
      <c r="T846" s="2"/>
      <c r="U846" s="2"/>
      <c r="V846" s="2"/>
      <c r="W846" s="2"/>
      <c r="X846" s="2"/>
      <c r="Y846" s="2"/>
      <c r="Z846" s="2"/>
    </row>
    <row x14ac:dyDescent="0.25" r="847" customHeight="1" ht="14.25">
      <c r="A847" s="528"/>
      <c r="B847" s="2"/>
      <c r="C847" s="2"/>
      <c r="D847" s="429"/>
      <c r="E847" s="50"/>
      <c r="F847" s="50"/>
      <c r="G847" s="529"/>
      <c r="H847" s="428"/>
      <c r="I847" s="428"/>
      <c r="J847" s="50"/>
      <c r="K847" s="50"/>
      <c r="L847" s="2"/>
      <c r="M847" s="2"/>
      <c r="N847" s="2"/>
      <c r="O847" s="2"/>
      <c r="P847" s="2"/>
      <c r="Q847" s="2"/>
      <c r="R847" s="2"/>
      <c r="S847" s="2"/>
      <c r="T847" s="2"/>
      <c r="U847" s="2"/>
      <c r="V847" s="2"/>
      <c r="W847" s="2"/>
      <c r="X847" s="2"/>
      <c r="Y847" s="2"/>
      <c r="Z847" s="2"/>
    </row>
    <row x14ac:dyDescent="0.25" r="848" customHeight="1" ht="14.25">
      <c r="A848" s="528"/>
      <c r="B848" s="2"/>
      <c r="C848" s="2"/>
      <c r="D848" s="429"/>
      <c r="E848" s="50"/>
      <c r="F848" s="50"/>
      <c r="G848" s="529"/>
      <c r="H848" s="428"/>
      <c r="I848" s="428"/>
      <c r="J848" s="50"/>
      <c r="K848" s="50"/>
      <c r="L848" s="2"/>
      <c r="M848" s="2"/>
      <c r="N848" s="2"/>
      <c r="O848" s="2"/>
      <c r="P848" s="2"/>
      <c r="Q848" s="2"/>
      <c r="R848" s="2"/>
      <c r="S848" s="2"/>
      <c r="T848" s="2"/>
      <c r="U848" s="2"/>
      <c r="V848" s="2"/>
      <c r="W848" s="2"/>
      <c r="X848" s="2"/>
      <c r="Y848" s="2"/>
      <c r="Z848" s="2"/>
    </row>
    <row x14ac:dyDescent="0.25" r="849" customHeight="1" ht="14.25">
      <c r="A849" s="528"/>
      <c r="B849" s="2"/>
      <c r="C849" s="2"/>
      <c r="D849" s="429"/>
      <c r="E849" s="50"/>
      <c r="F849" s="50"/>
      <c r="G849" s="529"/>
      <c r="H849" s="428"/>
      <c r="I849" s="428"/>
      <c r="J849" s="50"/>
      <c r="K849" s="50"/>
      <c r="L849" s="2"/>
      <c r="M849" s="2"/>
      <c r="N849" s="2"/>
      <c r="O849" s="2"/>
      <c r="P849" s="2"/>
      <c r="Q849" s="2"/>
      <c r="R849" s="2"/>
      <c r="S849" s="2"/>
      <c r="T849" s="2"/>
      <c r="U849" s="2"/>
      <c r="V849" s="2"/>
      <c r="W849" s="2"/>
      <c r="X849" s="2"/>
      <c r="Y849" s="2"/>
      <c r="Z849" s="2"/>
    </row>
    <row x14ac:dyDescent="0.25" r="850" customHeight="1" ht="14.25">
      <c r="A850" s="528"/>
      <c r="B850" s="2"/>
      <c r="C850" s="2"/>
      <c r="D850" s="429"/>
      <c r="E850" s="50"/>
      <c r="F850" s="50"/>
      <c r="G850" s="529"/>
      <c r="H850" s="428"/>
      <c r="I850" s="428"/>
      <c r="J850" s="50"/>
      <c r="K850" s="50"/>
      <c r="L850" s="2"/>
      <c r="M850" s="2"/>
      <c r="N850" s="2"/>
      <c r="O850" s="2"/>
      <c r="P850" s="2"/>
      <c r="Q850" s="2"/>
      <c r="R850" s="2"/>
      <c r="S850" s="2"/>
      <c r="T850" s="2"/>
      <c r="U850" s="2"/>
      <c r="V850" s="2"/>
      <c r="W850" s="2"/>
      <c r="X850" s="2"/>
      <c r="Y850" s="2"/>
      <c r="Z850" s="2"/>
    </row>
    <row x14ac:dyDescent="0.25" r="851" customHeight="1" ht="14.25">
      <c r="A851" s="528"/>
      <c r="B851" s="2"/>
      <c r="C851" s="2"/>
      <c r="D851" s="429"/>
      <c r="E851" s="50"/>
      <c r="F851" s="50"/>
      <c r="G851" s="529"/>
      <c r="H851" s="428"/>
      <c r="I851" s="428"/>
      <c r="J851" s="50"/>
      <c r="K851" s="50"/>
      <c r="L851" s="2"/>
      <c r="M851" s="2"/>
      <c r="N851" s="2"/>
      <c r="O851" s="2"/>
      <c r="P851" s="2"/>
      <c r="Q851" s="2"/>
      <c r="R851" s="2"/>
      <c r="S851" s="2"/>
      <c r="T851" s="2"/>
      <c r="U851" s="2"/>
      <c r="V851" s="2"/>
      <c r="W851" s="2"/>
      <c r="X851" s="2"/>
      <c r="Y851" s="2"/>
      <c r="Z851" s="2"/>
    </row>
    <row x14ac:dyDescent="0.25" r="852" customHeight="1" ht="14.25">
      <c r="A852" s="528"/>
      <c r="B852" s="2"/>
      <c r="C852" s="2"/>
      <c r="D852" s="429"/>
      <c r="E852" s="50"/>
      <c r="F852" s="50"/>
      <c r="G852" s="529"/>
      <c r="H852" s="428"/>
      <c r="I852" s="428"/>
      <c r="J852" s="50"/>
      <c r="K852" s="50"/>
      <c r="L852" s="2"/>
      <c r="M852" s="2"/>
      <c r="N852" s="2"/>
      <c r="O852" s="2"/>
      <c r="P852" s="2"/>
      <c r="Q852" s="2"/>
      <c r="R852" s="2"/>
      <c r="S852" s="2"/>
      <c r="T852" s="2"/>
      <c r="U852" s="2"/>
      <c r="V852" s="2"/>
      <c r="W852" s="2"/>
      <c r="X852" s="2"/>
      <c r="Y852" s="2"/>
      <c r="Z852" s="2"/>
    </row>
    <row x14ac:dyDescent="0.25" r="853" customHeight="1" ht="14.25">
      <c r="A853" s="528"/>
      <c r="B853" s="2"/>
      <c r="C853" s="2"/>
      <c r="D853" s="429"/>
      <c r="E853" s="50"/>
      <c r="F853" s="50"/>
      <c r="G853" s="529"/>
      <c r="H853" s="428"/>
      <c r="I853" s="428"/>
      <c r="J853" s="50"/>
      <c r="K853" s="50"/>
      <c r="L853" s="2"/>
      <c r="M853" s="2"/>
      <c r="N853" s="2"/>
      <c r="O853" s="2"/>
      <c r="P853" s="2"/>
      <c r="Q853" s="2"/>
      <c r="R853" s="2"/>
      <c r="S853" s="2"/>
      <c r="T853" s="2"/>
      <c r="U853" s="2"/>
      <c r="V853" s="2"/>
      <c r="W853" s="2"/>
      <c r="X853" s="2"/>
      <c r="Y853" s="2"/>
      <c r="Z853" s="2"/>
    </row>
    <row x14ac:dyDescent="0.25" r="854" customHeight="1" ht="14.25">
      <c r="A854" s="528"/>
      <c r="B854" s="2"/>
      <c r="C854" s="2"/>
      <c r="D854" s="429"/>
      <c r="E854" s="50"/>
      <c r="F854" s="50"/>
      <c r="G854" s="529"/>
      <c r="H854" s="428"/>
      <c r="I854" s="428"/>
      <c r="J854" s="50"/>
      <c r="K854" s="50"/>
      <c r="L854" s="2"/>
      <c r="M854" s="2"/>
      <c r="N854" s="2"/>
      <c r="O854" s="2"/>
      <c r="P854" s="2"/>
      <c r="Q854" s="2"/>
      <c r="R854" s="2"/>
      <c r="S854" s="2"/>
      <c r="T854" s="2"/>
      <c r="U854" s="2"/>
      <c r="V854" s="2"/>
      <c r="W854" s="2"/>
      <c r="X854" s="2"/>
      <c r="Y854" s="2"/>
      <c r="Z854" s="2"/>
    </row>
    <row x14ac:dyDescent="0.25" r="855" customHeight="1" ht="14.25">
      <c r="A855" s="528"/>
      <c r="B855" s="2"/>
      <c r="C855" s="2"/>
      <c r="D855" s="429"/>
      <c r="E855" s="50"/>
      <c r="F855" s="50"/>
      <c r="G855" s="529"/>
      <c r="H855" s="428"/>
      <c r="I855" s="428"/>
      <c r="J855" s="50"/>
      <c r="K855" s="50"/>
      <c r="L855" s="2"/>
      <c r="M855" s="2"/>
      <c r="N855" s="2"/>
      <c r="O855" s="2"/>
      <c r="P855" s="2"/>
      <c r="Q855" s="2"/>
      <c r="R855" s="2"/>
      <c r="S855" s="2"/>
      <c r="T855" s="2"/>
      <c r="U855" s="2"/>
      <c r="V855" s="2"/>
      <c r="W855" s="2"/>
      <c r="X855" s="2"/>
      <c r="Y855" s="2"/>
      <c r="Z855" s="2"/>
    </row>
    <row x14ac:dyDescent="0.25" r="856" customHeight="1" ht="14.25">
      <c r="A856" s="528"/>
      <c r="B856" s="2"/>
      <c r="C856" s="2"/>
      <c r="D856" s="429"/>
      <c r="E856" s="50"/>
      <c r="F856" s="50"/>
      <c r="G856" s="529"/>
      <c r="H856" s="428"/>
      <c r="I856" s="428"/>
      <c r="J856" s="50"/>
      <c r="K856" s="50"/>
      <c r="L856" s="2"/>
      <c r="M856" s="2"/>
      <c r="N856" s="2"/>
      <c r="O856" s="2"/>
      <c r="P856" s="2"/>
      <c r="Q856" s="2"/>
      <c r="R856" s="2"/>
      <c r="S856" s="2"/>
      <c r="T856" s="2"/>
      <c r="U856" s="2"/>
      <c r="V856" s="2"/>
      <c r="W856" s="2"/>
      <c r="X856" s="2"/>
      <c r="Y856" s="2"/>
      <c r="Z856" s="2"/>
    </row>
    <row x14ac:dyDescent="0.25" r="857" customHeight="1" ht="14.25">
      <c r="A857" s="528"/>
      <c r="B857" s="2"/>
      <c r="C857" s="2"/>
      <c r="D857" s="429"/>
      <c r="E857" s="50"/>
      <c r="F857" s="50"/>
      <c r="G857" s="529"/>
      <c r="H857" s="428"/>
      <c r="I857" s="428"/>
      <c r="J857" s="50"/>
      <c r="K857" s="50"/>
      <c r="L857" s="2"/>
      <c r="M857" s="2"/>
      <c r="N857" s="2"/>
      <c r="O857" s="2"/>
      <c r="P857" s="2"/>
      <c r="Q857" s="2"/>
      <c r="R857" s="2"/>
      <c r="S857" s="2"/>
      <c r="T857" s="2"/>
      <c r="U857" s="2"/>
      <c r="V857" s="2"/>
      <c r="W857" s="2"/>
      <c r="X857" s="2"/>
      <c r="Y857" s="2"/>
      <c r="Z857" s="2"/>
    </row>
    <row x14ac:dyDescent="0.25" r="858" customHeight="1" ht="14.25">
      <c r="A858" s="528"/>
      <c r="B858" s="2"/>
      <c r="C858" s="2"/>
      <c r="D858" s="429"/>
      <c r="E858" s="50"/>
      <c r="F858" s="50"/>
      <c r="G858" s="529"/>
      <c r="H858" s="428"/>
      <c r="I858" s="428"/>
      <c r="J858" s="50"/>
      <c r="K858" s="50"/>
      <c r="L858" s="2"/>
      <c r="M858" s="2"/>
      <c r="N858" s="2"/>
      <c r="O858" s="2"/>
      <c r="P858" s="2"/>
      <c r="Q858" s="2"/>
      <c r="R858" s="2"/>
      <c r="S858" s="2"/>
      <c r="T858" s="2"/>
      <c r="U858" s="2"/>
      <c r="V858" s="2"/>
      <c r="W858" s="2"/>
      <c r="X858" s="2"/>
      <c r="Y858" s="2"/>
      <c r="Z858" s="2"/>
    </row>
    <row x14ac:dyDescent="0.25" r="859" customHeight="1" ht="14.25">
      <c r="A859" s="528"/>
      <c r="B859" s="2"/>
      <c r="C859" s="2"/>
      <c r="D859" s="429"/>
      <c r="E859" s="50"/>
      <c r="F859" s="50"/>
      <c r="G859" s="529"/>
      <c r="H859" s="428"/>
      <c r="I859" s="428"/>
      <c r="J859" s="50"/>
      <c r="K859" s="50"/>
      <c r="L859" s="2"/>
      <c r="M859" s="2"/>
      <c r="N859" s="2"/>
      <c r="O859" s="2"/>
      <c r="P859" s="2"/>
      <c r="Q859" s="2"/>
      <c r="R859" s="2"/>
      <c r="S859" s="2"/>
      <c r="T859" s="2"/>
      <c r="U859" s="2"/>
      <c r="V859" s="2"/>
      <c r="W859" s="2"/>
      <c r="X859" s="2"/>
      <c r="Y859" s="2"/>
      <c r="Z859" s="2"/>
    </row>
    <row x14ac:dyDescent="0.25" r="860" customHeight="1" ht="14.25">
      <c r="A860" s="528"/>
      <c r="B860" s="2"/>
      <c r="C860" s="2"/>
      <c r="D860" s="429"/>
      <c r="E860" s="50"/>
      <c r="F860" s="50"/>
      <c r="G860" s="529"/>
      <c r="H860" s="428"/>
      <c r="I860" s="428"/>
      <c r="J860" s="50"/>
      <c r="K860" s="50"/>
      <c r="L860" s="2"/>
      <c r="M860" s="2"/>
      <c r="N860" s="2"/>
      <c r="O860" s="2"/>
      <c r="P860" s="2"/>
      <c r="Q860" s="2"/>
      <c r="R860" s="2"/>
      <c r="S860" s="2"/>
      <c r="T860" s="2"/>
      <c r="U860" s="2"/>
      <c r="V860" s="2"/>
      <c r="W860" s="2"/>
      <c r="X860" s="2"/>
      <c r="Y860" s="2"/>
      <c r="Z860" s="2"/>
    </row>
    <row x14ac:dyDescent="0.25" r="861" customHeight="1" ht="14.25">
      <c r="A861" s="528"/>
      <c r="B861" s="2"/>
      <c r="C861" s="2"/>
      <c r="D861" s="429"/>
      <c r="E861" s="50"/>
      <c r="F861" s="50"/>
      <c r="G861" s="529"/>
      <c r="H861" s="428"/>
      <c r="I861" s="428"/>
      <c r="J861" s="50"/>
      <c r="K861" s="50"/>
      <c r="L861" s="2"/>
      <c r="M861" s="2"/>
      <c r="N861" s="2"/>
      <c r="O861" s="2"/>
      <c r="P861" s="2"/>
      <c r="Q861" s="2"/>
      <c r="R861" s="2"/>
      <c r="S861" s="2"/>
      <c r="T861" s="2"/>
      <c r="U861" s="2"/>
      <c r="V861" s="2"/>
      <c r="W861" s="2"/>
      <c r="X861" s="2"/>
      <c r="Y861" s="2"/>
      <c r="Z861" s="2"/>
    </row>
    <row x14ac:dyDescent="0.25" r="862" customHeight="1" ht="14.25">
      <c r="A862" s="528"/>
      <c r="B862" s="2"/>
      <c r="C862" s="2"/>
      <c r="D862" s="429"/>
      <c r="E862" s="50"/>
      <c r="F862" s="50"/>
      <c r="G862" s="529"/>
      <c r="H862" s="428"/>
      <c r="I862" s="428"/>
      <c r="J862" s="50"/>
      <c r="K862" s="50"/>
      <c r="L862" s="2"/>
      <c r="M862" s="2"/>
      <c r="N862" s="2"/>
      <c r="O862" s="2"/>
      <c r="P862" s="2"/>
      <c r="Q862" s="2"/>
      <c r="R862" s="2"/>
      <c r="S862" s="2"/>
      <c r="T862" s="2"/>
      <c r="U862" s="2"/>
      <c r="V862" s="2"/>
      <c r="W862" s="2"/>
      <c r="X862" s="2"/>
      <c r="Y862" s="2"/>
      <c r="Z862" s="2"/>
    </row>
    <row x14ac:dyDescent="0.25" r="863" customHeight="1" ht="14.25">
      <c r="A863" s="528"/>
      <c r="B863" s="2"/>
      <c r="C863" s="2"/>
      <c r="D863" s="429"/>
      <c r="E863" s="50"/>
      <c r="F863" s="50"/>
      <c r="G863" s="529"/>
      <c r="H863" s="428"/>
      <c r="I863" s="428"/>
      <c r="J863" s="50"/>
      <c r="K863" s="50"/>
      <c r="L863" s="2"/>
      <c r="M863" s="2"/>
      <c r="N863" s="2"/>
      <c r="O863" s="2"/>
      <c r="P863" s="2"/>
      <c r="Q863" s="2"/>
      <c r="R863" s="2"/>
      <c r="S863" s="2"/>
      <c r="T863" s="2"/>
      <c r="U863" s="2"/>
      <c r="V863" s="2"/>
      <c r="W863" s="2"/>
      <c r="X863" s="2"/>
      <c r="Y863" s="2"/>
      <c r="Z863" s="2"/>
    </row>
    <row x14ac:dyDescent="0.25" r="864" customHeight="1" ht="14.25">
      <c r="A864" s="528"/>
      <c r="B864" s="2"/>
      <c r="C864" s="2"/>
      <c r="D864" s="429"/>
      <c r="E864" s="50"/>
      <c r="F864" s="50"/>
      <c r="G864" s="529"/>
      <c r="H864" s="428"/>
      <c r="I864" s="428"/>
      <c r="J864" s="50"/>
      <c r="K864" s="50"/>
      <c r="L864" s="2"/>
      <c r="M864" s="2"/>
      <c r="N864" s="2"/>
      <c r="O864" s="2"/>
      <c r="P864" s="2"/>
      <c r="Q864" s="2"/>
      <c r="R864" s="2"/>
      <c r="S864" s="2"/>
      <c r="T864" s="2"/>
      <c r="U864" s="2"/>
      <c r="V864" s="2"/>
      <c r="W864" s="2"/>
      <c r="X864" s="2"/>
      <c r="Y864" s="2"/>
      <c r="Z864" s="2"/>
    </row>
    <row x14ac:dyDescent="0.25" r="865" customHeight="1" ht="14.25">
      <c r="A865" s="528"/>
      <c r="B865" s="2"/>
      <c r="C865" s="2"/>
      <c r="D865" s="429"/>
      <c r="E865" s="50"/>
      <c r="F865" s="50"/>
      <c r="G865" s="529"/>
      <c r="H865" s="428"/>
      <c r="I865" s="428"/>
      <c r="J865" s="50"/>
      <c r="K865" s="50"/>
      <c r="L865" s="2"/>
      <c r="M865" s="2"/>
      <c r="N865" s="2"/>
      <c r="O865" s="2"/>
      <c r="P865" s="2"/>
      <c r="Q865" s="2"/>
      <c r="R865" s="2"/>
      <c r="S865" s="2"/>
      <c r="T865" s="2"/>
      <c r="U865" s="2"/>
      <c r="V865" s="2"/>
      <c r="W865" s="2"/>
      <c r="X865" s="2"/>
      <c r="Y865" s="2"/>
      <c r="Z865" s="2"/>
    </row>
    <row x14ac:dyDescent="0.25" r="866" customHeight="1" ht="14.25">
      <c r="A866" s="528"/>
      <c r="B866" s="2"/>
      <c r="C866" s="2"/>
      <c r="D866" s="429"/>
      <c r="E866" s="50"/>
      <c r="F866" s="50"/>
      <c r="G866" s="529"/>
      <c r="H866" s="428"/>
      <c r="I866" s="428"/>
      <c r="J866" s="50"/>
      <c r="K866" s="50"/>
      <c r="L866" s="2"/>
      <c r="M866" s="2"/>
      <c r="N866" s="2"/>
      <c r="O866" s="2"/>
      <c r="P866" s="2"/>
      <c r="Q866" s="2"/>
      <c r="R866" s="2"/>
      <c r="S866" s="2"/>
      <c r="T866" s="2"/>
      <c r="U866" s="2"/>
      <c r="V866" s="2"/>
      <c r="W866" s="2"/>
      <c r="X866" s="2"/>
      <c r="Y866" s="2"/>
      <c r="Z866" s="2"/>
    </row>
    <row x14ac:dyDescent="0.25" r="867" customHeight="1" ht="14.25">
      <c r="A867" s="528"/>
      <c r="B867" s="2"/>
      <c r="C867" s="2"/>
      <c r="D867" s="429"/>
      <c r="E867" s="50"/>
      <c r="F867" s="50"/>
      <c r="G867" s="529"/>
      <c r="H867" s="428"/>
      <c r="I867" s="428"/>
      <c r="J867" s="50"/>
      <c r="K867" s="50"/>
      <c r="L867" s="2"/>
      <c r="M867" s="2"/>
      <c r="N867" s="2"/>
      <c r="O867" s="2"/>
      <c r="P867" s="2"/>
      <c r="Q867" s="2"/>
      <c r="R867" s="2"/>
      <c r="S867" s="2"/>
      <c r="T867" s="2"/>
      <c r="U867" s="2"/>
      <c r="V867" s="2"/>
      <c r="W867" s="2"/>
      <c r="X867" s="2"/>
      <c r="Y867" s="2"/>
      <c r="Z867" s="2"/>
    </row>
    <row x14ac:dyDescent="0.25" r="868" customHeight="1" ht="14.25">
      <c r="A868" s="528"/>
      <c r="B868" s="2"/>
      <c r="C868" s="2"/>
      <c r="D868" s="429"/>
      <c r="E868" s="50"/>
      <c r="F868" s="50"/>
      <c r="G868" s="529"/>
      <c r="H868" s="428"/>
      <c r="I868" s="428"/>
      <c r="J868" s="50"/>
      <c r="K868" s="50"/>
      <c r="L868" s="2"/>
      <c r="M868" s="2"/>
      <c r="N868" s="2"/>
      <c r="O868" s="2"/>
      <c r="P868" s="2"/>
      <c r="Q868" s="2"/>
      <c r="R868" s="2"/>
      <c r="S868" s="2"/>
      <c r="T868" s="2"/>
      <c r="U868" s="2"/>
      <c r="V868" s="2"/>
      <c r="W868" s="2"/>
      <c r="X868" s="2"/>
      <c r="Y868" s="2"/>
      <c r="Z868" s="2"/>
    </row>
    <row x14ac:dyDescent="0.25" r="869" customHeight="1" ht="14.25">
      <c r="A869" s="528"/>
      <c r="B869" s="2"/>
      <c r="C869" s="2"/>
      <c r="D869" s="429"/>
      <c r="E869" s="50"/>
      <c r="F869" s="50"/>
      <c r="G869" s="529"/>
      <c r="H869" s="428"/>
      <c r="I869" s="428"/>
      <c r="J869" s="50"/>
      <c r="K869" s="50"/>
      <c r="L869" s="2"/>
      <c r="M869" s="2"/>
      <c r="N869" s="2"/>
      <c r="O869" s="2"/>
      <c r="P869" s="2"/>
      <c r="Q869" s="2"/>
      <c r="R869" s="2"/>
      <c r="S869" s="2"/>
      <c r="T869" s="2"/>
      <c r="U869" s="2"/>
      <c r="V869" s="2"/>
      <c r="W869" s="2"/>
      <c r="X869" s="2"/>
      <c r="Y869" s="2"/>
      <c r="Z869" s="2"/>
    </row>
    <row x14ac:dyDescent="0.25" r="870" customHeight="1" ht="14.25">
      <c r="A870" s="528"/>
      <c r="B870" s="2"/>
      <c r="C870" s="2"/>
      <c r="D870" s="429"/>
      <c r="E870" s="50"/>
      <c r="F870" s="50"/>
      <c r="G870" s="529"/>
      <c r="H870" s="428"/>
      <c r="I870" s="428"/>
      <c r="J870" s="50"/>
      <c r="K870" s="50"/>
      <c r="L870" s="2"/>
      <c r="M870" s="2"/>
      <c r="N870" s="2"/>
      <c r="O870" s="2"/>
      <c r="P870" s="2"/>
      <c r="Q870" s="2"/>
      <c r="R870" s="2"/>
      <c r="S870" s="2"/>
      <c r="T870" s="2"/>
      <c r="U870" s="2"/>
      <c r="V870" s="2"/>
      <c r="W870" s="2"/>
      <c r="X870" s="2"/>
      <c r="Y870" s="2"/>
      <c r="Z870" s="2"/>
    </row>
    <row x14ac:dyDescent="0.25" r="871" customHeight="1" ht="14.25">
      <c r="A871" s="528"/>
      <c r="B871" s="2"/>
      <c r="C871" s="2"/>
      <c r="D871" s="429"/>
      <c r="E871" s="50"/>
      <c r="F871" s="50"/>
      <c r="G871" s="529"/>
      <c r="H871" s="428"/>
      <c r="I871" s="428"/>
      <c r="J871" s="50"/>
      <c r="K871" s="50"/>
      <c r="L871" s="2"/>
      <c r="M871" s="2"/>
      <c r="N871" s="2"/>
      <c r="O871" s="2"/>
      <c r="P871" s="2"/>
      <c r="Q871" s="2"/>
      <c r="R871" s="2"/>
      <c r="S871" s="2"/>
      <c r="T871" s="2"/>
      <c r="U871" s="2"/>
      <c r="V871" s="2"/>
      <c r="W871" s="2"/>
      <c r="X871" s="2"/>
      <c r="Y871" s="2"/>
      <c r="Z871" s="2"/>
    </row>
    <row x14ac:dyDescent="0.25" r="872" customHeight="1" ht="14.25">
      <c r="A872" s="528"/>
      <c r="B872" s="2"/>
      <c r="C872" s="2"/>
      <c r="D872" s="429"/>
      <c r="E872" s="50"/>
      <c r="F872" s="50"/>
      <c r="G872" s="529"/>
      <c r="H872" s="428"/>
      <c r="I872" s="428"/>
      <c r="J872" s="50"/>
      <c r="K872" s="50"/>
      <c r="L872" s="2"/>
      <c r="M872" s="2"/>
      <c r="N872" s="2"/>
      <c r="O872" s="2"/>
      <c r="P872" s="2"/>
      <c r="Q872" s="2"/>
      <c r="R872" s="2"/>
      <c r="S872" s="2"/>
      <c r="T872" s="2"/>
      <c r="U872" s="2"/>
      <c r="V872" s="2"/>
      <c r="W872" s="2"/>
      <c r="X872" s="2"/>
      <c r="Y872" s="2"/>
      <c r="Z872" s="2"/>
    </row>
    <row x14ac:dyDescent="0.25" r="873" customHeight="1" ht="14.25">
      <c r="A873" s="528"/>
      <c r="B873" s="2"/>
      <c r="C873" s="2"/>
      <c r="D873" s="429"/>
      <c r="E873" s="50"/>
      <c r="F873" s="50"/>
      <c r="G873" s="529"/>
      <c r="H873" s="428"/>
      <c r="I873" s="428"/>
      <c r="J873" s="50"/>
      <c r="K873" s="50"/>
      <c r="L873" s="2"/>
      <c r="M873" s="2"/>
      <c r="N873" s="2"/>
      <c r="O873" s="2"/>
      <c r="P873" s="2"/>
      <c r="Q873" s="2"/>
      <c r="R873" s="2"/>
      <c r="S873" s="2"/>
      <c r="T873" s="2"/>
      <c r="U873" s="2"/>
      <c r="V873" s="2"/>
      <c r="W873" s="2"/>
      <c r="X873" s="2"/>
      <c r="Y873" s="2"/>
      <c r="Z873" s="2"/>
    </row>
    <row x14ac:dyDescent="0.25" r="874" customHeight="1" ht="14.25">
      <c r="A874" s="528"/>
      <c r="B874" s="2"/>
      <c r="C874" s="2"/>
      <c r="D874" s="429"/>
      <c r="E874" s="50"/>
      <c r="F874" s="50"/>
      <c r="G874" s="529"/>
      <c r="H874" s="428"/>
      <c r="I874" s="428"/>
      <c r="J874" s="50"/>
      <c r="K874" s="50"/>
      <c r="L874" s="2"/>
      <c r="M874" s="2"/>
      <c r="N874" s="2"/>
      <c r="O874" s="2"/>
      <c r="P874" s="2"/>
      <c r="Q874" s="2"/>
      <c r="R874" s="2"/>
      <c r="S874" s="2"/>
      <c r="T874" s="2"/>
      <c r="U874" s="2"/>
      <c r="V874" s="2"/>
      <c r="W874" s="2"/>
      <c r="X874" s="2"/>
      <c r="Y874" s="2"/>
      <c r="Z874" s="2"/>
    </row>
    <row x14ac:dyDescent="0.25" r="875" customHeight="1" ht="14.25">
      <c r="A875" s="528"/>
      <c r="B875" s="2"/>
      <c r="C875" s="2"/>
      <c r="D875" s="429"/>
      <c r="E875" s="50"/>
      <c r="F875" s="50"/>
      <c r="G875" s="529"/>
      <c r="H875" s="428"/>
      <c r="I875" s="428"/>
      <c r="J875" s="50"/>
      <c r="K875" s="50"/>
      <c r="L875" s="2"/>
      <c r="M875" s="2"/>
      <c r="N875" s="2"/>
      <c r="O875" s="2"/>
      <c r="P875" s="2"/>
      <c r="Q875" s="2"/>
      <c r="R875" s="2"/>
      <c r="S875" s="2"/>
      <c r="T875" s="2"/>
      <c r="U875" s="2"/>
      <c r="V875" s="2"/>
      <c r="W875" s="2"/>
      <c r="X875" s="2"/>
      <c r="Y875" s="2"/>
      <c r="Z875" s="2"/>
    </row>
    <row x14ac:dyDescent="0.25" r="876" customHeight="1" ht="14.25">
      <c r="A876" s="528"/>
      <c r="B876" s="2"/>
      <c r="C876" s="2"/>
      <c r="D876" s="429"/>
      <c r="E876" s="50"/>
      <c r="F876" s="50"/>
      <c r="G876" s="529"/>
      <c r="H876" s="428"/>
      <c r="I876" s="428"/>
      <c r="J876" s="50"/>
      <c r="K876" s="50"/>
      <c r="L876" s="2"/>
      <c r="M876" s="2"/>
      <c r="N876" s="2"/>
      <c r="O876" s="2"/>
      <c r="P876" s="2"/>
      <c r="Q876" s="2"/>
      <c r="R876" s="2"/>
      <c r="S876" s="2"/>
      <c r="T876" s="2"/>
      <c r="U876" s="2"/>
      <c r="V876" s="2"/>
      <c r="W876" s="2"/>
      <c r="X876" s="2"/>
      <c r="Y876" s="2"/>
      <c r="Z876" s="2"/>
    </row>
    <row x14ac:dyDescent="0.25" r="877" customHeight="1" ht="14.25">
      <c r="A877" s="528"/>
      <c r="B877" s="2"/>
      <c r="C877" s="2"/>
      <c r="D877" s="429"/>
      <c r="E877" s="50"/>
      <c r="F877" s="50"/>
      <c r="G877" s="529"/>
      <c r="H877" s="428"/>
      <c r="I877" s="428"/>
      <c r="J877" s="50"/>
      <c r="K877" s="50"/>
      <c r="L877" s="2"/>
      <c r="M877" s="2"/>
      <c r="N877" s="2"/>
      <c r="O877" s="2"/>
      <c r="P877" s="2"/>
      <c r="Q877" s="2"/>
      <c r="R877" s="2"/>
      <c r="S877" s="2"/>
      <c r="T877" s="2"/>
      <c r="U877" s="2"/>
      <c r="V877" s="2"/>
      <c r="W877" s="2"/>
      <c r="X877" s="2"/>
      <c r="Y877" s="2"/>
      <c r="Z877" s="2"/>
    </row>
    <row x14ac:dyDescent="0.25" r="878" customHeight="1" ht="14.25">
      <c r="A878" s="528"/>
      <c r="B878" s="2"/>
      <c r="C878" s="2"/>
      <c r="D878" s="429"/>
      <c r="E878" s="50"/>
      <c r="F878" s="50"/>
      <c r="G878" s="529"/>
      <c r="H878" s="428"/>
      <c r="I878" s="428"/>
      <c r="J878" s="50"/>
      <c r="K878" s="50"/>
      <c r="L878" s="2"/>
      <c r="M878" s="2"/>
      <c r="N878" s="2"/>
      <c r="O878" s="2"/>
      <c r="P878" s="2"/>
      <c r="Q878" s="2"/>
      <c r="R878" s="2"/>
      <c r="S878" s="2"/>
      <c r="T878" s="2"/>
      <c r="U878" s="2"/>
      <c r="V878" s="2"/>
      <c r="W878" s="2"/>
      <c r="X878" s="2"/>
      <c r="Y878" s="2"/>
      <c r="Z878" s="2"/>
    </row>
    <row x14ac:dyDescent="0.25" r="879" customHeight="1" ht="14.25">
      <c r="A879" s="528"/>
      <c r="B879" s="2"/>
      <c r="C879" s="2"/>
      <c r="D879" s="429"/>
      <c r="E879" s="50"/>
      <c r="F879" s="50"/>
      <c r="G879" s="529"/>
      <c r="H879" s="428"/>
      <c r="I879" s="428"/>
      <c r="J879" s="50"/>
      <c r="K879" s="50"/>
      <c r="L879" s="2"/>
      <c r="M879" s="2"/>
      <c r="N879" s="2"/>
      <c r="O879" s="2"/>
      <c r="P879" s="2"/>
      <c r="Q879" s="2"/>
      <c r="R879" s="2"/>
      <c r="S879" s="2"/>
      <c r="T879" s="2"/>
      <c r="U879" s="2"/>
      <c r="V879" s="2"/>
      <c r="W879" s="2"/>
      <c r="X879" s="2"/>
      <c r="Y879" s="2"/>
      <c r="Z879" s="2"/>
    </row>
    <row x14ac:dyDescent="0.25" r="880" customHeight="1" ht="14.25">
      <c r="A880" s="528"/>
      <c r="B880" s="2"/>
      <c r="C880" s="2"/>
      <c r="D880" s="429"/>
      <c r="E880" s="50"/>
      <c r="F880" s="50"/>
      <c r="G880" s="529"/>
      <c r="H880" s="428"/>
      <c r="I880" s="428"/>
      <c r="J880" s="50"/>
      <c r="K880" s="50"/>
      <c r="L880" s="2"/>
      <c r="M880" s="2"/>
      <c r="N880" s="2"/>
      <c r="O880" s="2"/>
      <c r="P880" s="2"/>
      <c r="Q880" s="2"/>
      <c r="R880" s="2"/>
      <c r="S880" s="2"/>
      <c r="T880" s="2"/>
      <c r="U880" s="2"/>
      <c r="V880" s="2"/>
      <c r="W880" s="2"/>
      <c r="X880" s="2"/>
      <c r="Y880" s="2"/>
      <c r="Z880" s="2"/>
    </row>
    <row x14ac:dyDescent="0.25" r="881" customHeight="1" ht="14.25">
      <c r="A881" s="528"/>
      <c r="B881" s="2"/>
      <c r="C881" s="2"/>
      <c r="D881" s="429"/>
      <c r="E881" s="50"/>
      <c r="F881" s="50"/>
      <c r="G881" s="529"/>
      <c r="H881" s="428"/>
      <c r="I881" s="428"/>
      <c r="J881" s="50"/>
      <c r="K881" s="50"/>
      <c r="L881" s="2"/>
      <c r="M881" s="2"/>
      <c r="N881" s="2"/>
      <c r="O881" s="2"/>
      <c r="P881" s="2"/>
      <c r="Q881" s="2"/>
      <c r="R881" s="2"/>
      <c r="S881" s="2"/>
      <c r="T881" s="2"/>
      <c r="U881" s="2"/>
      <c r="V881" s="2"/>
      <c r="W881" s="2"/>
      <c r="X881" s="2"/>
      <c r="Y881" s="2"/>
      <c r="Z881" s="2"/>
    </row>
    <row x14ac:dyDescent="0.25" r="882" customHeight="1" ht="14.25">
      <c r="A882" s="528"/>
      <c r="B882" s="2"/>
      <c r="C882" s="2"/>
      <c r="D882" s="429"/>
      <c r="E882" s="50"/>
      <c r="F882" s="50"/>
      <c r="G882" s="529"/>
      <c r="H882" s="428"/>
      <c r="I882" s="428"/>
      <c r="J882" s="50"/>
      <c r="K882" s="50"/>
      <c r="L882" s="2"/>
      <c r="M882" s="2"/>
      <c r="N882" s="2"/>
      <c r="O882" s="2"/>
      <c r="P882" s="2"/>
      <c r="Q882" s="2"/>
      <c r="R882" s="2"/>
      <c r="S882" s="2"/>
      <c r="T882" s="2"/>
      <c r="U882" s="2"/>
      <c r="V882" s="2"/>
      <c r="W882" s="2"/>
      <c r="X882" s="2"/>
      <c r="Y882" s="2"/>
      <c r="Z882" s="2"/>
    </row>
    <row x14ac:dyDescent="0.25" r="883" customHeight="1" ht="14.25">
      <c r="A883" s="528"/>
      <c r="B883" s="2"/>
      <c r="C883" s="2"/>
      <c r="D883" s="429"/>
      <c r="E883" s="50"/>
      <c r="F883" s="50"/>
      <c r="G883" s="529"/>
      <c r="H883" s="428"/>
      <c r="I883" s="428"/>
      <c r="J883" s="50"/>
      <c r="K883" s="50"/>
      <c r="L883" s="2"/>
      <c r="M883" s="2"/>
      <c r="N883" s="2"/>
      <c r="O883" s="2"/>
      <c r="P883" s="2"/>
      <c r="Q883" s="2"/>
      <c r="R883" s="2"/>
      <c r="S883" s="2"/>
      <c r="T883" s="2"/>
      <c r="U883" s="2"/>
      <c r="V883" s="2"/>
      <c r="W883" s="2"/>
      <c r="X883" s="2"/>
      <c r="Y883" s="2"/>
      <c r="Z883" s="2"/>
    </row>
    <row x14ac:dyDescent="0.25" r="884" customHeight="1" ht="14.25">
      <c r="A884" s="528"/>
      <c r="B884" s="2"/>
      <c r="C884" s="2"/>
      <c r="D884" s="429"/>
      <c r="E884" s="50"/>
      <c r="F884" s="50"/>
      <c r="G884" s="529"/>
      <c r="H884" s="428"/>
      <c r="I884" s="428"/>
      <c r="J884" s="50"/>
      <c r="K884" s="50"/>
      <c r="L884" s="2"/>
      <c r="M884" s="2"/>
      <c r="N884" s="2"/>
      <c r="O884" s="2"/>
      <c r="P884" s="2"/>
      <c r="Q884" s="2"/>
      <c r="R884" s="2"/>
      <c r="S884" s="2"/>
      <c r="T884" s="2"/>
      <c r="U884" s="2"/>
      <c r="V884" s="2"/>
      <c r="W884" s="2"/>
      <c r="X884" s="2"/>
      <c r="Y884" s="2"/>
      <c r="Z884" s="2"/>
    </row>
    <row x14ac:dyDescent="0.25" r="885" customHeight="1" ht="14.25">
      <c r="A885" s="528"/>
      <c r="B885" s="2"/>
      <c r="C885" s="2"/>
      <c r="D885" s="429"/>
      <c r="E885" s="50"/>
      <c r="F885" s="50"/>
      <c r="G885" s="529"/>
      <c r="H885" s="428"/>
      <c r="I885" s="428"/>
      <c r="J885" s="50"/>
      <c r="K885" s="50"/>
      <c r="L885" s="2"/>
      <c r="M885" s="2"/>
      <c r="N885" s="2"/>
      <c r="O885" s="2"/>
      <c r="P885" s="2"/>
      <c r="Q885" s="2"/>
      <c r="R885" s="2"/>
      <c r="S885" s="2"/>
      <c r="T885" s="2"/>
      <c r="U885" s="2"/>
      <c r="V885" s="2"/>
      <c r="W885" s="2"/>
      <c r="X885" s="2"/>
      <c r="Y885" s="2"/>
      <c r="Z885" s="2"/>
    </row>
    <row x14ac:dyDescent="0.25" r="886" customHeight="1" ht="14.25">
      <c r="A886" s="528"/>
      <c r="B886" s="2"/>
      <c r="C886" s="2"/>
      <c r="D886" s="429"/>
      <c r="E886" s="50"/>
      <c r="F886" s="50"/>
      <c r="G886" s="529"/>
      <c r="H886" s="428"/>
      <c r="I886" s="428"/>
      <c r="J886" s="50"/>
      <c r="K886" s="50"/>
      <c r="L886" s="2"/>
      <c r="M886" s="2"/>
      <c r="N886" s="2"/>
      <c r="O886" s="2"/>
      <c r="P886" s="2"/>
      <c r="Q886" s="2"/>
      <c r="R886" s="2"/>
      <c r="S886" s="2"/>
      <c r="T886" s="2"/>
      <c r="U886" s="2"/>
      <c r="V886" s="2"/>
      <c r="W886" s="2"/>
      <c r="X886" s="2"/>
      <c r="Y886" s="2"/>
      <c r="Z886" s="2"/>
    </row>
    <row x14ac:dyDescent="0.25" r="887" customHeight="1" ht="14.25">
      <c r="A887" s="528"/>
      <c r="B887" s="2"/>
      <c r="C887" s="2"/>
      <c r="D887" s="429"/>
      <c r="E887" s="50"/>
      <c r="F887" s="50"/>
      <c r="G887" s="529"/>
      <c r="H887" s="428"/>
      <c r="I887" s="428"/>
      <c r="J887" s="50"/>
      <c r="K887" s="50"/>
      <c r="L887" s="2"/>
      <c r="M887" s="2"/>
      <c r="N887" s="2"/>
      <c r="O887" s="2"/>
      <c r="P887" s="2"/>
      <c r="Q887" s="2"/>
      <c r="R887" s="2"/>
      <c r="S887" s="2"/>
      <c r="T887" s="2"/>
      <c r="U887" s="2"/>
      <c r="V887" s="2"/>
      <c r="W887" s="2"/>
      <c r="X887" s="2"/>
      <c r="Y887" s="2"/>
      <c r="Z887" s="2"/>
    </row>
    <row x14ac:dyDescent="0.25" r="888" customHeight="1" ht="14.25">
      <c r="A888" s="528"/>
      <c r="B888" s="2"/>
      <c r="C888" s="2"/>
      <c r="D888" s="429"/>
      <c r="E888" s="50"/>
      <c r="F888" s="50"/>
      <c r="G888" s="529"/>
      <c r="H888" s="428"/>
      <c r="I888" s="428"/>
      <c r="J888" s="50"/>
      <c r="K888" s="50"/>
      <c r="L888" s="2"/>
      <c r="M888" s="2"/>
      <c r="N888" s="2"/>
      <c r="O888" s="2"/>
      <c r="P888" s="2"/>
      <c r="Q888" s="2"/>
      <c r="R888" s="2"/>
      <c r="S888" s="2"/>
      <c r="T888" s="2"/>
      <c r="U888" s="2"/>
      <c r="V888" s="2"/>
      <c r="W888" s="2"/>
      <c r="X888" s="2"/>
      <c r="Y888" s="2"/>
      <c r="Z888" s="2"/>
    </row>
    <row x14ac:dyDescent="0.25" r="889" customHeight="1" ht="14.25">
      <c r="A889" s="528"/>
      <c r="B889" s="2"/>
      <c r="C889" s="2"/>
      <c r="D889" s="429"/>
      <c r="E889" s="50"/>
      <c r="F889" s="50"/>
      <c r="G889" s="529"/>
      <c r="H889" s="428"/>
      <c r="I889" s="428"/>
      <c r="J889" s="50"/>
      <c r="K889" s="50"/>
      <c r="L889" s="2"/>
      <c r="M889" s="2"/>
      <c r="N889" s="2"/>
      <c r="O889" s="2"/>
      <c r="P889" s="2"/>
      <c r="Q889" s="2"/>
      <c r="R889" s="2"/>
      <c r="S889" s="2"/>
      <c r="T889" s="2"/>
      <c r="U889" s="2"/>
      <c r="V889" s="2"/>
      <c r="W889" s="2"/>
      <c r="X889" s="2"/>
      <c r="Y889" s="2"/>
      <c r="Z889" s="2"/>
    </row>
    <row x14ac:dyDescent="0.25" r="890" customHeight="1" ht="14.25">
      <c r="A890" s="528"/>
      <c r="B890" s="2"/>
      <c r="C890" s="2"/>
      <c r="D890" s="429"/>
      <c r="E890" s="50"/>
      <c r="F890" s="50"/>
      <c r="G890" s="529"/>
      <c r="H890" s="428"/>
      <c r="I890" s="428"/>
      <c r="J890" s="50"/>
      <c r="K890" s="50"/>
      <c r="L890" s="2"/>
      <c r="M890" s="2"/>
      <c r="N890" s="2"/>
      <c r="O890" s="2"/>
      <c r="P890" s="2"/>
      <c r="Q890" s="2"/>
      <c r="R890" s="2"/>
      <c r="S890" s="2"/>
      <c r="T890" s="2"/>
      <c r="U890" s="2"/>
      <c r="V890" s="2"/>
      <c r="W890" s="2"/>
      <c r="X890" s="2"/>
      <c r="Y890" s="2"/>
      <c r="Z890" s="2"/>
    </row>
    <row x14ac:dyDescent="0.25" r="891" customHeight="1" ht="14.25">
      <c r="A891" s="528"/>
      <c r="B891" s="2"/>
      <c r="C891" s="2"/>
      <c r="D891" s="429"/>
      <c r="E891" s="50"/>
      <c r="F891" s="50"/>
      <c r="G891" s="529"/>
      <c r="H891" s="428"/>
      <c r="I891" s="428"/>
      <c r="J891" s="50"/>
      <c r="K891" s="50"/>
      <c r="L891" s="2"/>
      <c r="M891" s="2"/>
      <c r="N891" s="2"/>
      <c r="O891" s="2"/>
      <c r="P891" s="2"/>
      <c r="Q891" s="2"/>
      <c r="R891" s="2"/>
      <c r="S891" s="2"/>
      <c r="T891" s="2"/>
      <c r="U891" s="2"/>
      <c r="V891" s="2"/>
      <c r="W891" s="2"/>
      <c r="X891" s="2"/>
      <c r="Y891" s="2"/>
      <c r="Z891" s="2"/>
    </row>
    <row x14ac:dyDescent="0.25" r="892" customHeight="1" ht="14.25">
      <c r="A892" s="528"/>
      <c r="B892" s="2"/>
      <c r="C892" s="2"/>
      <c r="D892" s="429"/>
      <c r="E892" s="50"/>
      <c r="F892" s="50"/>
      <c r="G892" s="529"/>
      <c r="H892" s="428"/>
      <c r="I892" s="428"/>
      <c r="J892" s="50"/>
      <c r="K892" s="50"/>
      <c r="L892" s="2"/>
      <c r="M892" s="2"/>
      <c r="N892" s="2"/>
      <c r="O892" s="2"/>
      <c r="P892" s="2"/>
      <c r="Q892" s="2"/>
      <c r="R892" s="2"/>
      <c r="S892" s="2"/>
      <c r="T892" s="2"/>
      <c r="U892" s="2"/>
      <c r="V892" s="2"/>
      <c r="W892" s="2"/>
      <c r="X892" s="2"/>
      <c r="Y892" s="2"/>
      <c r="Z892" s="2"/>
    </row>
    <row x14ac:dyDescent="0.25" r="893" customHeight="1" ht="14.25">
      <c r="A893" s="528"/>
      <c r="B893" s="2"/>
      <c r="C893" s="2"/>
      <c r="D893" s="429"/>
      <c r="E893" s="50"/>
      <c r="F893" s="50"/>
      <c r="G893" s="529"/>
      <c r="H893" s="428"/>
      <c r="I893" s="428"/>
      <c r="J893" s="50"/>
      <c r="K893" s="50"/>
      <c r="L893" s="2"/>
      <c r="M893" s="2"/>
      <c r="N893" s="2"/>
      <c r="O893" s="2"/>
      <c r="P893" s="2"/>
      <c r="Q893" s="2"/>
      <c r="R893" s="2"/>
      <c r="S893" s="2"/>
      <c r="T893" s="2"/>
      <c r="U893" s="2"/>
      <c r="V893" s="2"/>
      <c r="W893" s="2"/>
      <c r="X893" s="2"/>
      <c r="Y893" s="2"/>
      <c r="Z893" s="2"/>
    </row>
    <row x14ac:dyDescent="0.25" r="894" customHeight="1" ht="14.25">
      <c r="A894" s="528"/>
      <c r="B894" s="2"/>
      <c r="C894" s="2"/>
      <c r="D894" s="429"/>
      <c r="E894" s="50"/>
      <c r="F894" s="50"/>
      <c r="G894" s="529"/>
      <c r="H894" s="428"/>
      <c r="I894" s="428"/>
      <c r="J894" s="50"/>
      <c r="K894" s="50"/>
      <c r="L894" s="2"/>
      <c r="M894" s="2"/>
      <c r="N894" s="2"/>
      <c r="O894" s="2"/>
      <c r="P894" s="2"/>
      <c r="Q894" s="2"/>
      <c r="R894" s="2"/>
      <c r="S894" s="2"/>
      <c r="T894" s="2"/>
      <c r="U894" s="2"/>
      <c r="V894" s="2"/>
      <c r="W894" s="2"/>
      <c r="X894" s="2"/>
      <c r="Y894" s="2"/>
      <c r="Z894" s="2"/>
    </row>
    <row x14ac:dyDescent="0.25" r="895" customHeight="1" ht="14.25">
      <c r="A895" s="528"/>
      <c r="B895" s="2"/>
      <c r="C895" s="2"/>
      <c r="D895" s="429"/>
      <c r="E895" s="50"/>
      <c r="F895" s="50"/>
      <c r="G895" s="529"/>
      <c r="H895" s="428"/>
      <c r="I895" s="428"/>
      <c r="J895" s="50"/>
      <c r="K895" s="50"/>
      <c r="L895" s="2"/>
      <c r="M895" s="2"/>
      <c r="N895" s="2"/>
      <c r="O895" s="2"/>
      <c r="P895" s="2"/>
      <c r="Q895" s="2"/>
      <c r="R895" s="2"/>
      <c r="S895" s="2"/>
      <c r="T895" s="2"/>
      <c r="U895" s="2"/>
      <c r="V895" s="2"/>
      <c r="W895" s="2"/>
      <c r="X895" s="2"/>
      <c r="Y895" s="2"/>
      <c r="Z895" s="2"/>
    </row>
    <row x14ac:dyDescent="0.25" r="896" customHeight="1" ht="14.25">
      <c r="A896" s="528"/>
      <c r="B896" s="2"/>
      <c r="C896" s="2"/>
      <c r="D896" s="429"/>
      <c r="E896" s="50"/>
      <c r="F896" s="50"/>
      <c r="G896" s="529"/>
      <c r="H896" s="428"/>
      <c r="I896" s="428"/>
      <c r="J896" s="50"/>
      <c r="K896" s="50"/>
      <c r="L896" s="2"/>
      <c r="M896" s="2"/>
      <c r="N896" s="2"/>
      <c r="O896" s="2"/>
      <c r="P896" s="2"/>
      <c r="Q896" s="2"/>
      <c r="R896" s="2"/>
      <c r="S896" s="2"/>
      <c r="T896" s="2"/>
      <c r="U896" s="2"/>
      <c r="V896" s="2"/>
      <c r="W896" s="2"/>
      <c r="X896" s="2"/>
      <c r="Y896" s="2"/>
      <c r="Z896" s="2"/>
    </row>
    <row x14ac:dyDescent="0.25" r="897" customHeight="1" ht="14.25">
      <c r="A897" s="528"/>
      <c r="B897" s="2"/>
      <c r="C897" s="2"/>
      <c r="D897" s="429"/>
      <c r="E897" s="50"/>
      <c r="F897" s="50"/>
      <c r="G897" s="529"/>
      <c r="H897" s="428"/>
      <c r="I897" s="428"/>
      <c r="J897" s="50"/>
      <c r="K897" s="50"/>
      <c r="L897" s="2"/>
      <c r="M897" s="2"/>
      <c r="N897" s="2"/>
      <c r="O897" s="2"/>
      <c r="P897" s="2"/>
      <c r="Q897" s="2"/>
      <c r="R897" s="2"/>
      <c r="S897" s="2"/>
      <c r="T897" s="2"/>
      <c r="U897" s="2"/>
      <c r="V897" s="2"/>
      <c r="W897" s="2"/>
      <c r="X897" s="2"/>
      <c r="Y897" s="2"/>
      <c r="Z897" s="2"/>
    </row>
    <row x14ac:dyDescent="0.25" r="898" customHeight="1" ht="14.25">
      <c r="A898" s="528"/>
      <c r="B898" s="2"/>
      <c r="C898" s="2"/>
      <c r="D898" s="429"/>
      <c r="E898" s="50"/>
      <c r="F898" s="50"/>
      <c r="G898" s="529"/>
      <c r="H898" s="428"/>
      <c r="I898" s="428"/>
      <c r="J898" s="50"/>
      <c r="K898" s="50"/>
      <c r="L898" s="2"/>
      <c r="M898" s="2"/>
      <c r="N898" s="2"/>
      <c r="O898" s="2"/>
      <c r="P898" s="2"/>
      <c r="Q898" s="2"/>
      <c r="R898" s="2"/>
      <c r="S898" s="2"/>
      <c r="T898" s="2"/>
      <c r="U898" s="2"/>
      <c r="V898" s="2"/>
      <c r="W898" s="2"/>
      <c r="X898" s="2"/>
      <c r="Y898" s="2"/>
      <c r="Z898" s="2"/>
    </row>
    <row x14ac:dyDescent="0.25" r="899" customHeight="1" ht="14.25">
      <c r="A899" s="528"/>
      <c r="B899" s="2"/>
      <c r="C899" s="2"/>
      <c r="D899" s="429"/>
      <c r="E899" s="50"/>
      <c r="F899" s="50"/>
      <c r="G899" s="529"/>
      <c r="H899" s="428"/>
      <c r="I899" s="428"/>
      <c r="J899" s="50"/>
      <c r="K899" s="50"/>
      <c r="L899" s="2"/>
      <c r="M899" s="2"/>
      <c r="N899" s="2"/>
      <c r="O899" s="2"/>
      <c r="P899" s="2"/>
      <c r="Q899" s="2"/>
      <c r="R899" s="2"/>
      <c r="S899" s="2"/>
      <c r="T899" s="2"/>
      <c r="U899" s="2"/>
      <c r="V899" s="2"/>
      <c r="W899" s="2"/>
      <c r="X899" s="2"/>
      <c r="Y899" s="2"/>
      <c r="Z899" s="2"/>
    </row>
    <row x14ac:dyDescent="0.25" r="900" customHeight="1" ht="14.25">
      <c r="A900" s="528"/>
      <c r="B900" s="2"/>
      <c r="C900" s="2"/>
      <c r="D900" s="429"/>
      <c r="E900" s="50"/>
      <c r="F900" s="50"/>
      <c r="G900" s="529"/>
      <c r="H900" s="428"/>
      <c r="I900" s="428"/>
      <c r="J900" s="50"/>
      <c r="K900" s="50"/>
      <c r="L900" s="2"/>
      <c r="M900" s="2"/>
      <c r="N900" s="2"/>
      <c r="O900" s="2"/>
      <c r="P900" s="2"/>
      <c r="Q900" s="2"/>
      <c r="R900" s="2"/>
      <c r="S900" s="2"/>
      <c r="T900" s="2"/>
      <c r="U900" s="2"/>
      <c r="V900" s="2"/>
      <c r="W900" s="2"/>
      <c r="X900" s="2"/>
      <c r="Y900" s="2"/>
      <c r="Z900" s="2"/>
    </row>
    <row x14ac:dyDescent="0.25" r="901" customHeight="1" ht="14.25">
      <c r="A901" s="528"/>
      <c r="B901" s="2"/>
      <c r="C901" s="2"/>
      <c r="D901" s="429"/>
      <c r="E901" s="50"/>
      <c r="F901" s="50"/>
      <c r="G901" s="529"/>
      <c r="H901" s="428"/>
      <c r="I901" s="428"/>
      <c r="J901" s="50"/>
      <c r="K901" s="50"/>
      <c r="L901" s="2"/>
      <c r="M901" s="2"/>
      <c r="N901" s="2"/>
      <c r="O901" s="2"/>
      <c r="P901" s="2"/>
      <c r="Q901" s="2"/>
      <c r="R901" s="2"/>
      <c r="S901" s="2"/>
      <c r="T901" s="2"/>
      <c r="U901" s="2"/>
      <c r="V901" s="2"/>
      <c r="W901" s="2"/>
      <c r="X901" s="2"/>
      <c r="Y901" s="2"/>
      <c r="Z901" s="2"/>
    </row>
    <row x14ac:dyDescent="0.25" r="902" customHeight="1" ht="14.25">
      <c r="A902" s="528"/>
      <c r="B902" s="2"/>
      <c r="C902" s="2"/>
      <c r="D902" s="429"/>
      <c r="E902" s="50"/>
      <c r="F902" s="50"/>
      <c r="G902" s="529"/>
      <c r="H902" s="428"/>
      <c r="I902" s="428"/>
      <c r="J902" s="50"/>
      <c r="K902" s="50"/>
      <c r="L902" s="2"/>
      <c r="M902" s="2"/>
      <c r="N902" s="2"/>
      <c r="O902" s="2"/>
      <c r="P902" s="2"/>
      <c r="Q902" s="2"/>
      <c r="R902" s="2"/>
      <c r="S902" s="2"/>
      <c r="T902" s="2"/>
      <c r="U902" s="2"/>
      <c r="V902" s="2"/>
      <c r="W902" s="2"/>
      <c r="X902" s="2"/>
      <c r="Y902" s="2"/>
      <c r="Z902" s="2"/>
    </row>
    <row x14ac:dyDescent="0.25" r="903" customHeight="1" ht="14.25">
      <c r="A903" s="528"/>
      <c r="B903" s="2"/>
      <c r="C903" s="2"/>
      <c r="D903" s="429"/>
      <c r="E903" s="50"/>
      <c r="F903" s="50"/>
      <c r="G903" s="529"/>
      <c r="H903" s="428"/>
      <c r="I903" s="428"/>
      <c r="J903" s="50"/>
      <c r="K903" s="50"/>
      <c r="L903" s="2"/>
      <c r="M903" s="2"/>
      <c r="N903" s="2"/>
      <c r="O903" s="2"/>
      <c r="P903" s="2"/>
      <c r="Q903" s="2"/>
      <c r="R903" s="2"/>
      <c r="S903" s="2"/>
      <c r="T903" s="2"/>
      <c r="U903" s="2"/>
      <c r="V903" s="2"/>
      <c r="W903" s="2"/>
      <c r="X903" s="2"/>
      <c r="Y903" s="2"/>
      <c r="Z903" s="2"/>
    </row>
    <row x14ac:dyDescent="0.25" r="904" customHeight="1" ht="14.25">
      <c r="A904" s="528"/>
      <c r="B904" s="2"/>
      <c r="C904" s="2"/>
      <c r="D904" s="429"/>
      <c r="E904" s="50"/>
      <c r="F904" s="50"/>
      <c r="G904" s="529"/>
      <c r="H904" s="428"/>
      <c r="I904" s="428"/>
      <c r="J904" s="50"/>
      <c r="K904" s="50"/>
      <c r="L904" s="2"/>
      <c r="M904" s="2"/>
      <c r="N904" s="2"/>
      <c r="O904" s="2"/>
      <c r="P904" s="2"/>
      <c r="Q904" s="2"/>
      <c r="R904" s="2"/>
      <c r="S904" s="2"/>
      <c r="T904" s="2"/>
      <c r="U904" s="2"/>
      <c r="V904" s="2"/>
      <c r="W904" s="2"/>
      <c r="X904" s="2"/>
      <c r="Y904" s="2"/>
      <c r="Z904" s="2"/>
    </row>
    <row x14ac:dyDescent="0.25" r="905" customHeight="1" ht="14.25">
      <c r="A905" s="528"/>
      <c r="B905" s="2"/>
      <c r="C905" s="2"/>
      <c r="D905" s="429"/>
      <c r="E905" s="50"/>
      <c r="F905" s="50"/>
      <c r="G905" s="529"/>
      <c r="H905" s="428"/>
      <c r="I905" s="428"/>
      <c r="J905" s="50"/>
      <c r="K905" s="50"/>
      <c r="L905" s="2"/>
      <c r="M905" s="2"/>
      <c r="N905" s="2"/>
      <c r="O905" s="2"/>
      <c r="P905" s="2"/>
      <c r="Q905" s="2"/>
      <c r="R905" s="2"/>
      <c r="S905" s="2"/>
      <c r="T905" s="2"/>
      <c r="U905" s="2"/>
      <c r="V905" s="2"/>
      <c r="W905" s="2"/>
      <c r="X905" s="2"/>
      <c r="Y905" s="2"/>
      <c r="Z905" s="2"/>
    </row>
    <row x14ac:dyDescent="0.25" r="906" customHeight="1" ht="14.25">
      <c r="A906" s="528"/>
      <c r="B906" s="2"/>
      <c r="C906" s="2"/>
      <c r="D906" s="429"/>
      <c r="E906" s="50"/>
      <c r="F906" s="50"/>
      <c r="G906" s="529"/>
      <c r="H906" s="428"/>
      <c r="I906" s="428"/>
      <c r="J906" s="50"/>
      <c r="K906" s="50"/>
      <c r="L906" s="2"/>
      <c r="M906" s="2"/>
      <c r="N906" s="2"/>
      <c r="O906" s="2"/>
      <c r="P906" s="2"/>
      <c r="Q906" s="2"/>
      <c r="R906" s="2"/>
      <c r="S906" s="2"/>
      <c r="T906" s="2"/>
      <c r="U906" s="2"/>
      <c r="V906" s="2"/>
      <c r="W906" s="2"/>
      <c r="X906" s="2"/>
      <c r="Y906" s="2"/>
      <c r="Z906" s="2"/>
    </row>
    <row x14ac:dyDescent="0.25" r="907" customHeight="1" ht="14.25">
      <c r="A907" s="528"/>
      <c r="B907" s="2"/>
      <c r="C907" s="2"/>
      <c r="D907" s="429"/>
      <c r="E907" s="50"/>
      <c r="F907" s="50"/>
      <c r="G907" s="529"/>
      <c r="H907" s="428"/>
      <c r="I907" s="428"/>
      <c r="J907" s="50"/>
      <c r="K907" s="50"/>
      <c r="L907" s="2"/>
      <c r="M907" s="2"/>
      <c r="N907" s="2"/>
      <c r="O907" s="2"/>
      <c r="P907" s="2"/>
      <c r="Q907" s="2"/>
      <c r="R907" s="2"/>
      <c r="S907" s="2"/>
      <c r="T907" s="2"/>
      <c r="U907" s="2"/>
      <c r="V907" s="2"/>
      <c r="W907" s="2"/>
      <c r="X907" s="2"/>
      <c r="Y907" s="2"/>
      <c r="Z907" s="2"/>
    </row>
    <row x14ac:dyDescent="0.25" r="908" customHeight="1" ht="14.25">
      <c r="A908" s="528"/>
      <c r="B908" s="2"/>
      <c r="C908" s="2"/>
      <c r="D908" s="429"/>
      <c r="E908" s="50"/>
      <c r="F908" s="50"/>
      <c r="G908" s="529"/>
      <c r="H908" s="428"/>
      <c r="I908" s="428"/>
      <c r="J908" s="50"/>
      <c r="K908" s="50"/>
      <c r="L908" s="2"/>
      <c r="M908" s="2"/>
      <c r="N908" s="2"/>
      <c r="O908" s="2"/>
      <c r="P908" s="2"/>
      <c r="Q908" s="2"/>
      <c r="R908" s="2"/>
      <c r="S908" s="2"/>
      <c r="T908" s="2"/>
      <c r="U908" s="2"/>
      <c r="V908" s="2"/>
      <c r="W908" s="2"/>
      <c r="X908" s="2"/>
      <c r="Y908" s="2"/>
      <c r="Z908" s="2"/>
    </row>
    <row x14ac:dyDescent="0.25" r="909" customHeight="1" ht="14.25">
      <c r="A909" s="528"/>
      <c r="B909" s="2"/>
      <c r="C909" s="2"/>
      <c r="D909" s="429"/>
      <c r="E909" s="50"/>
      <c r="F909" s="50"/>
      <c r="G909" s="529"/>
      <c r="H909" s="428"/>
      <c r="I909" s="428"/>
      <c r="J909" s="50"/>
      <c r="K909" s="50"/>
      <c r="L909" s="2"/>
      <c r="M909" s="2"/>
      <c r="N909" s="2"/>
      <c r="O909" s="2"/>
      <c r="P909" s="2"/>
      <c r="Q909" s="2"/>
      <c r="R909" s="2"/>
      <c r="S909" s="2"/>
      <c r="T909" s="2"/>
      <c r="U909" s="2"/>
      <c r="V909" s="2"/>
      <c r="W909" s="2"/>
      <c r="X909" s="2"/>
      <c r="Y909" s="2"/>
      <c r="Z909" s="2"/>
    </row>
    <row x14ac:dyDescent="0.25" r="910" customHeight="1" ht="14.25">
      <c r="A910" s="528"/>
      <c r="B910" s="2"/>
      <c r="C910" s="2"/>
      <c r="D910" s="429"/>
      <c r="E910" s="50"/>
      <c r="F910" s="50"/>
      <c r="G910" s="529"/>
      <c r="H910" s="428"/>
      <c r="I910" s="428"/>
      <c r="J910" s="50"/>
      <c r="K910" s="50"/>
      <c r="L910" s="2"/>
      <c r="M910" s="2"/>
      <c r="N910" s="2"/>
      <c r="O910" s="2"/>
      <c r="P910" s="2"/>
      <c r="Q910" s="2"/>
      <c r="R910" s="2"/>
      <c r="S910" s="2"/>
      <c r="T910" s="2"/>
      <c r="U910" s="2"/>
      <c r="V910" s="2"/>
      <c r="W910" s="2"/>
      <c r="X910" s="2"/>
      <c r="Y910" s="2"/>
      <c r="Z910" s="2"/>
    </row>
    <row x14ac:dyDescent="0.25" r="911" customHeight="1" ht="14.25">
      <c r="A911" s="528"/>
      <c r="B911" s="2"/>
      <c r="C911" s="2"/>
      <c r="D911" s="429"/>
      <c r="E911" s="50"/>
      <c r="F911" s="50"/>
      <c r="G911" s="529"/>
      <c r="H911" s="428"/>
      <c r="I911" s="428"/>
      <c r="J911" s="50"/>
      <c r="K911" s="50"/>
      <c r="L911" s="2"/>
      <c r="M911" s="2"/>
      <c r="N911" s="2"/>
      <c r="O911" s="2"/>
      <c r="P911" s="2"/>
      <c r="Q911" s="2"/>
      <c r="R911" s="2"/>
      <c r="S911" s="2"/>
      <c r="T911" s="2"/>
      <c r="U911" s="2"/>
      <c r="V911" s="2"/>
      <c r="W911" s="2"/>
      <c r="X911" s="2"/>
      <c r="Y911" s="2"/>
      <c r="Z911" s="2"/>
    </row>
    <row x14ac:dyDescent="0.25" r="912" customHeight="1" ht="14.25">
      <c r="A912" s="528"/>
      <c r="B912" s="2"/>
      <c r="C912" s="2"/>
      <c r="D912" s="429"/>
      <c r="E912" s="50"/>
      <c r="F912" s="50"/>
      <c r="G912" s="529"/>
      <c r="H912" s="428"/>
      <c r="I912" s="428"/>
      <c r="J912" s="50"/>
      <c r="K912" s="50"/>
      <c r="L912" s="2"/>
      <c r="M912" s="2"/>
      <c r="N912" s="2"/>
      <c r="O912" s="2"/>
      <c r="P912" s="2"/>
      <c r="Q912" s="2"/>
      <c r="R912" s="2"/>
      <c r="S912" s="2"/>
      <c r="T912" s="2"/>
      <c r="U912" s="2"/>
      <c r="V912" s="2"/>
      <c r="W912" s="2"/>
      <c r="X912" s="2"/>
      <c r="Y912" s="2"/>
      <c r="Z912" s="2"/>
    </row>
    <row x14ac:dyDescent="0.25" r="913" customHeight="1" ht="14.25">
      <c r="A913" s="528"/>
      <c r="B913" s="2"/>
      <c r="C913" s="2"/>
      <c r="D913" s="429"/>
      <c r="E913" s="50"/>
      <c r="F913" s="50"/>
      <c r="G913" s="529"/>
      <c r="H913" s="428"/>
      <c r="I913" s="428"/>
      <c r="J913" s="50"/>
      <c r="K913" s="50"/>
      <c r="L913" s="2"/>
      <c r="M913" s="2"/>
      <c r="N913" s="2"/>
      <c r="O913" s="2"/>
      <c r="P913" s="2"/>
      <c r="Q913" s="2"/>
      <c r="R913" s="2"/>
      <c r="S913" s="2"/>
      <c r="T913" s="2"/>
      <c r="U913" s="2"/>
      <c r="V913" s="2"/>
      <c r="W913" s="2"/>
      <c r="X913" s="2"/>
      <c r="Y913" s="2"/>
      <c r="Z913" s="2"/>
    </row>
    <row x14ac:dyDescent="0.25" r="914" customHeight="1" ht="14.25">
      <c r="A914" s="528"/>
      <c r="B914" s="2"/>
      <c r="C914" s="2"/>
      <c r="D914" s="429"/>
      <c r="E914" s="50"/>
      <c r="F914" s="50"/>
      <c r="G914" s="529"/>
      <c r="H914" s="428"/>
      <c r="I914" s="428"/>
      <c r="J914" s="50"/>
      <c r="K914" s="50"/>
      <c r="L914" s="2"/>
      <c r="M914" s="2"/>
      <c r="N914" s="2"/>
      <c r="O914" s="2"/>
      <c r="P914" s="2"/>
      <c r="Q914" s="2"/>
      <c r="R914" s="2"/>
      <c r="S914" s="2"/>
      <c r="T914" s="2"/>
      <c r="U914" s="2"/>
      <c r="V914" s="2"/>
      <c r="W914" s="2"/>
      <c r="X914" s="2"/>
      <c r="Y914" s="2"/>
      <c r="Z914" s="2"/>
    </row>
    <row x14ac:dyDescent="0.25" r="915" customHeight="1" ht="14.25">
      <c r="A915" s="528"/>
      <c r="B915" s="2"/>
      <c r="C915" s="2"/>
      <c r="D915" s="429"/>
      <c r="E915" s="50"/>
      <c r="F915" s="50"/>
      <c r="G915" s="529"/>
      <c r="H915" s="428"/>
      <c r="I915" s="428"/>
      <c r="J915" s="50"/>
      <c r="K915" s="50"/>
      <c r="L915" s="2"/>
      <c r="M915" s="2"/>
      <c r="N915" s="2"/>
      <c r="O915" s="2"/>
      <c r="P915" s="2"/>
      <c r="Q915" s="2"/>
      <c r="R915" s="2"/>
      <c r="S915" s="2"/>
      <c r="T915" s="2"/>
      <c r="U915" s="2"/>
      <c r="V915" s="2"/>
      <c r="W915" s="2"/>
      <c r="X915" s="2"/>
      <c r="Y915" s="2"/>
      <c r="Z915" s="2"/>
    </row>
    <row x14ac:dyDescent="0.25" r="916" customHeight="1" ht="14.25">
      <c r="A916" s="528"/>
      <c r="B916" s="2"/>
      <c r="C916" s="2"/>
      <c r="D916" s="429"/>
      <c r="E916" s="50"/>
      <c r="F916" s="50"/>
      <c r="G916" s="529"/>
      <c r="H916" s="428"/>
      <c r="I916" s="428"/>
      <c r="J916" s="50"/>
      <c r="K916" s="50"/>
      <c r="L916" s="2"/>
      <c r="M916" s="2"/>
      <c r="N916" s="2"/>
      <c r="O916" s="2"/>
      <c r="P916" s="2"/>
      <c r="Q916" s="2"/>
      <c r="R916" s="2"/>
      <c r="S916" s="2"/>
      <c r="T916" s="2"/>
      <c r="U916" s="2"/>
      <c r="V916" s="2"/>
      <c r="W916" s="2"/>
      <c r="X916" s="2"/>
      <c r="Y916" s="2"/>
      <c r="Z916" s="2"/>
    </row>
    <row x14ac:dyDescent="0.25" r="917" customHeight="1" ht="14.25">
      <c r="A917" s="528"/>
      <c r="B917" s="2"/>
      <c r="C917" s="2"/>
      <c r="D917" s="429"/>
      <c r="E917" s="50"/>
      <c r="F917" s="50"/>
      <c r="G917" s="529"/>
      <c r="H917" s="428"/>
      <c r="I917" s="428"/>
      <c r="J917" s="50"/>
      <c r="K917" s="50"/>
      <c r="L917" s="2"/>
      <c r="M917" s="2"/>
      <c r="N917" s="2"/>
      <c r="O917" s="2"/>
      <c r="P917" s="2"/>
      <c r="Q917" s="2"/>
      <c r="R917" s="2"/>
      <c r="S917" s="2"/>
      <c r="T917" s="2"/>
      <c r="U917" s="2"/>
      <c r="V917" s="2"/>
      <c r="W917" s="2"/>
      <c r="X917" s="2"/>
      <c r="Y917" s="2"/>
      <c r="Z917" s="2"/>
    </row>
    <row x14ac:dyDescent="0.25" r="918" customHeight="1" ht="14.25">
      <c r="A918" s="528"/>
      <c r="B918" s="2"/>
      <c r="C918" s="2"/>
      <c r="D918" s="429"/>
      <c r="E918" s="50"/>
      <c r="F918" s="50"/>
      <c r="G918" s="529"/>
      <c r="H918" s="428"/>
      <c r="I918" s="428"/>
      <c r="J918" s="50"/>
      <c r="K918" s="50"/>
      <c r="L918" s="2"/>
      <c r="M918" s="2"/>
      <c r="N918" s="2"/>
      <c r="O918" s="2"/>
      <c r="P918" s="2"/>
      <c r="Q918" s="2"/>
      <c r="R918" s="2"/>
      <c r="S918" s="2"/>
      <c r="T918" s="2"/>
      <c r="U918" s="2"/>
      <c r="V918" s="2"/>
      <c r="W918" s="2"/>
      <c r="X918" s="2"/>
      <c r="Y918" s="2"/>
      <c r="Z918" s="2"/>
    </row>
    <row x14ac:dyDescent="0.25" r="919" customHeight="1" ht="14.25">
      <c r="A919" s="528"/>
      <c r="B919" s="2"/>
      <c r="C919" s="2"/>
      <c r="D919" s="429"/>
      <c r="E919" s="50"/>
      <c r="F919" s="50"/>
      <c r="G919" s="529"/>
      <c r="H919" s="428"/>
      <c r="I919" s="428"/>
      <c r="J919" s="50"/>
      <c r="K919" s="50"/>
      <c r="L919" s="2"/>
      <c r="M919" s="2"/>
      <c r="N919" s="2"/>
      <c r="O919" s="2"/>
      <c r="P919" s="2"/>
      <c r="Q919" s="2"/>
      <c r="R919" s="2"/>
      <c r="S919" s="2"/>
      <c r="T919" s="2"/>
      <c r="U919" s="2"/>
      <c r="V919" s="2"/>
      <c r="W919" s="2"/>
      <c r="X919" s="2"/>
      <c r="Y919" s="2"/>
      <c r="Z919" s="2"/>
    </row>
    <row x14ac:dyDescent="0.25" r="920" customHeight="1" ht="14.25">
      <c r="A920" s="528"/>
      <c r="B920" s="2"/>
      <c r="C920" s="2"/>
      <c r="D920" s="429"/>
      <c r="E920" s="50"/>
      <c r="F920" s="50"/>
      <c r="G920" s="529"/>
      <c r="H920" s="428"/>
      <c r="I920" s="428"/>
      <c r="J920" s="50"/>
      <c r="K920" s="50"/>
      <c r="L920" s="2"/>
      <c r="M920" s="2"/>
      <c r="N920" s="2"/>
      <c r="O920" s="2"/>
      <c r="P920" s="2"/>
      <c r="Q920" s="2"/>
      <c r="R920" s="2"/>
      <c r="S920" s="2"/>
      <c r="T920" s="2"/>
      <c r="U920" s="2"/>
      <c r="V920" s="2"/>
      <c r="W920" s="2"/>
      <c r="X920" s="2"/>
      <c r="Y920" s="2"/>
      <c r="Z920" s="2"/>
    </row>
    <row x14ac:dyDescent="0.25" r="921" customHeight="1" ht="14.25">
      <c r="A921" s="528"/>
      <c r="B921" s="2"/>
      <c r="C921" s="2"/>
      <c r="D921" s="429"/>
      <c r="E921" s="50"/>
      <c r="F921" s="50"/>
      <c r="G921" s="529"/>
      <c r="H921" s="428"/>
      <c r="I921" s="428"/>
      <c r="J921" s="50"/>
      <c r="K921" s="50"/>
      <c r="L921" s="2"/>
      <c r="M921" s="2"/>
      <c r="N921" s="2"/>
      <c r="O921" s="2"/>
      <c r="P921" s="2"/>
      <c r="Q921" s="2"/>
      <c r="R921" s="2"/>
      <c r="S921" s="2"/>
      <c r="T921" s="2"/>
      <c r="U921" s="2"/>
      <c r="V921" s="2"/>
      <c r="W921" s="2"/>
      <c r="X921" s="2"/>
      <c r="Y921" s="2"/>
      <c r="Z921" s="2"/>
    </row>
    <row x14ac:dyDescent="0.25" r="922" customHeight="1" ht="14.25">
      <c r="A922" s="528"/>
      <c r="B922" s="2"/>
      <c r="C922" s="2"/>
      <c r="D922" s="429"/>
      <c r="E922" s="50"/>
      <c r="F922" s="50"/>
      <c r="G922" s="529"/>
      <c r="H922" s="428"/>
      <c r="I922" s="428"/>
      <c r="J922" s="50"/>
      <c r="K922" s="50"/>
      <c r="L922" s="2"/>
      <c r="M922" s="2"/>
      <c r="N922" s="2"/>
      <c r="O922" s="2"/>
      <c r="P922" s="2"/>
      <c r="Q922" s="2"/>
      <c r="R922" s="2"/>
      <c r="S922" s="2"/>
      <c r="T922" s="2"/>
      <c r="U922" s="2"/>
      <c r="V922" s="2"/>
      <c r="W922" s="2"/>
      <c r="X922" s="2"/>
      <c r="Y922" s="2"/>
      <c r="Z922" s="2"/>
    </row>
    <row x14ac:dyDescent="0.25" r="923" customHeight="1" ht="14.25">
      <c r="A923" s="528"/>
      <c r="B923" s="2"/>
      <c r="C923" s="2"/>
      <c r="D923" s="429"/>
      <c r="E923" s="50"/>
      <c r="F923" s="50"/>
      <c r="G923" s="529"/>
      <c r="H923" s="428"/>
      <c r="I923" s="428"/>
      <c r="J923" s="50"/>
      <c r="K923" s="50"/>
      <c r="L923" s="2"/>
      <c r="M923" s="2"/>
      <c r="N923" s="2"/>
      <c r="O923" s="2"/>
      <c r="P923" s="2"/>
      <c r="Q923" s="2"/>
      <c r="R923" s="2"/>
      <c r="S923" s="2"/>
      <c r="T923" s="2"/>
      <c r="U923" s="2"/>
      <c r="V923" s="2"/>
      <c r="W923" s="2"/>
      <c r="X923" s="2"/>
      <c r="Y923" s="2"/>
      <c r="Z923" s="2"/>
    </row>
    <row x14ac:dyDescent="0.25" r="924" customHeight="1" ht="14.25">
      <c r="A924" s="528"/>
      <c r="B924" s="2"/>
      <c r="C924" s="2"/>
      <c r="D924" s="429"/>
      <c r="E924" s="50"/>
      <c r="F924" s="50"/>
      <c r="G924" s="529"/>
      <c r="H924" s="428"/>
      <c r="I924" s="428"/>
      <c r="J924" s="50"/>
      <c r="K924" s="50"/>
      <c r="L924" s="2"/>
      <c r="M924" s="2"/>
      <c r="N924" s="2"/>
      <c r="O924" s="2"/>
      <c r="P924" s="2"/>
      <c r="Q924" s="2"/>
      <c r="R924" s="2"/>
      <c r="S924" s="2"/>
      <c r="T924" s="2"/>
      <c r="U924" s="2"/>
      <c r="V924" s="2"/>
      <c r="W924" s="2"/>
      <c r="X924" s="2"/>
      <c r="Y924" s="2"/>
      <c r="Z924" s="2"/>
    </row>
    <row x14ac:dyDescent="0.25" r="925" customHeight="1" ht="14.25">
      <c r="A925" s="528"/>
      <c r="B925" s="2"/>
      <c r="C925" s="2"/>
      <c r="D925" s="429"/>
      <c r="E925" s="50"/>
      <c r="F925" s="50"/>
      <c r="G925" s="529"/>
      <c r="H925" s="428"/>
      <c r="I925" s="428"/>
      <c r="J925" s="50"/>
      <c r="K925" s="50"/>
      <c r="L925" s="2"/>
      <c r="M925" s="2"/>
      <c r="N925" s="2"/>
      <c r="O925" s="2"/>
      <c r="P925" s="2"/>
      <c r="Q925" s="2"/>
      <c r="R925" s="2"/>
      <c r="S925" s="2"/>
      <c r="T925" s="2"/>
      <c r="U925" s="2"/>
      <c r="V925" s="2"/>
      <c r="W925" s="2"/>
      <c r="X925" s="2"/>
      <c r="Y925" s="2"/>
      <c r="Z925" s="2"/>
    </row>
    <row x14ac:dyDescent="0.25" r="926" customHeight="1" ht="14.25">
      <c r="A926" s="528"/>
      <c r="B926" s="2"/>
      <c r="C926" s="2"/>
      <c r="D926" s="429"/>
      <c r="E926" s="50"/>
      <c r="F926" s="50"/>
      <c r="G926" s="529"/>
      <c r="H926" s="428"/>
      <c r="I926" s="428"/>
      <c r="J926" s="50"/>
      <c r="K926" s="50"/>
      <c r="L926" s="2"/>
      <c r="M926" s="2"/>
      <c r="N926" s="2"/>
      <c r="O926" s="2"/>
      <c r="P926" s="2"/>
      <c r="Q926" s="2"/>
      <c r="R926" s="2"/>
      <c r="S926" s="2"/>
      <c r="T926" s="2"/>
      <c r="U926" s="2"/>
      <c r="V926" s="2"/>
      <c r="W926" s="2"/>
      <c r="X926" s="2"/>
      <c r="Y926" s="2"/>
      <c r="Z926" s="2"/>
    </row>
    <row x14ac:dyDescent="0.25" r="927" customHeight="1" ht="14.25">
      <c r="A927" s="528"/>
      <c r="B927" s="2"/>
      <c r="C927" s="2"/>
      <c r="D927" s="429"/>
      <c r="E927" s="50"/>
      <c r="F927" s="50"/>
      <c r="G927" s="529"/>
      <c r="H927" s="428"/>
      <c r="I927" s="428"/>
      <c r="J927" s="50"/>
      <c r="K927" s="50"/>
      <c r="L927" s="2"/>
      <c r="M927" s="2"/>
      <c r="N927" s="2"/>
      <c r="O927" s="2"/>
      <c r="P927" s="2"/>
      <c r="Q927" s="2"/>
      <c r="R927" s="2"/>
      <c r="S927" s="2"/>
      <c r="T927" s="2"/>
      <c r="U927" s="2"/>
      <c r="V927" s="2"/>
      <c r="W927" s="2"/>
      <c r="X927" s="2"/>
      <c r="Y927" s="2"/>
      <c r="Z927" s="2"/>
    </row>
    <row x14ac:dyDescent="0.25" r="928" customHeight="1" ht="14.25">
      <c r="A928" s="528"/>
      <c r="B928" s="2"/>
      <c r="C928" s="2"/>
      <c r="D928" s="429"/>
      <c r="E928" s="50"/>
      <c r="F928" s="50"/>
      <c r="G928" s="529"/>
      <c r="H928" s="428"/>
      <c r="I928" s="428"/>
      <c r="J928" s="50"/>
      <c r="K928" s="50"/>
      <c r="L928" s="2"/>
      <c r="M928" s="2"/>
      <c r="N928" s="2"/>
      <c r="O928" s="2"/>
      <c r="P928" s="2"/>
      <c r="Q928" s="2"/>
      <c r="R928" s="2"/>
      <c r="S928" s="2"/>
      <c r="T928" s="2"/>
      <c r="U928" s="2"/>
      <c r="V928" s="2"/>
      <c r="W928" s="2"/>
      <c r="X928" s="2"/>
      <c r="Y928" s="2"/>
      <c r="Z928" s="2"/>
    </row>
    <row x14ac:dyDescent="0.25" r="929" customHeight="1" ht="14.25">
      <c r="A929" s="528"/>
      <c r="B929" s="2"/>
      <c r="C929" s="2"/>
      <c r="D929" s="429"/>
      <c r="E929" s="50"/>
      <c r="F929" s="50"/>
      <c r="G929" s="529"/>
      <c r="H929" s="428"/>
      <c r="I929" s="428"/>
      <c r="J929" s="50"/>
      <c r="K929" s="50"/>
      <c r="L929" s="2"/>
      <c r="M929" s="2"/>
      <c r="N929" s="2"/>
      <c r="O929" s="2"/>
      <c r="P929" s="2"/>
      <c r="Q929" s="2"/>
      <c r="R929" s="2"/>
      <c r="S929" s="2"/>
      <c r="T929" s="2"/>
      <c r="U929" s="2"/>
      <c r="V929" s="2"/>
      <c r="W929" s="2"/>
      <c r="X929" s="2"/>
      <c r="Y929" s="2"/>
      <c r="Z929" s="2"/>
    </row>
    <row x14ac:dyDescent="0.25" r="930" customHeight="1" ht="14.25">
      <c r="A930" s="528"/>
      <c r="B930" s="2"/>
      <c r="C930" s="2"/>
      <c r="D930" s="429"/>
      <c r="E930" s="50"/>
      <c r="F930" s="50"/>
      <c r="G930" s="529"/>
      <c r="H930" s="428"/>
      <c r="I930" s="428"/>
      <c r="J930" s="50"/>
      <c r="K930" s="50"/>
      <c r="L930" s="2"/>
      <c r="M930" s="2"/>
      <c r="N930" s="2"/>
      <c r="O930" s="2"/>
      <c r="P930" s="2"/>
      <c r="Q930" s="2"/>
      <c r="R930" s="2"/>
      <c r="S930" s="2"/>
      <c r="T930" s="2"/>
      <c r="U930" s="2"/>
      <c r="V930" s="2"/>
      <c r="W930" s="2"/>
      <c r="X930" s="2"/>
      <c r="Y930" s="2"/>
      <c r="Z930" s="2"/>
    </row>
    <row x14ac:dyDescent="0.25" r="931" customHeight="1" ht="14.25">
      <c r="A931" s="528"/>
      <c r="B931" s="2"/>
      <c r="C931" s="2"/>
      <c r="D931" s="429"/>
      <c r="E931" s="50"/>
      <c r="F931" s="50"/>
      <c r="G931" s="529"/>
      <c r="H931" s="428"/>
      <c r="I931" s="428"/>
      <c r="J931" s="50"/>
      <c r="K931" s="50"/>
      <c r="L931" s="2"/>
      <c r="M931" s="2"/>
      <c r="N931" s="2"/>
      <c r="O931" s="2"/>
      <c r="P931" s="2"/>
      <c r="Q931" s="2"/>
      <c r="R931" s="2"/>
      <c r="S931" s="2"/>
      <c r="T931" s="2"/>
      <c r="U931" s="2"/>
      <c r="V931" s="2"/>
      <c r="W931" s="2"/>
      <c r="X931" s="2"/>
      <c r="Y931" s="2"/>
      <c r="Z931" s="2"/>
    </row>
    <row x14ac:dyDescent="0.25" r="932" customHeight="1" ht="14.25">
      <c r="A932" s="528"/>
      <c r="B932" s="2"/>
      <c r="C932" s="2"/>
      <c r="D932" s="429"/>
      <c r="E932" s="50"/>
      <c r="F932" s="50"/>
      <c r="G932" s="529"/>
      <c r="H932" s="428"/>
      <c r="I932" s="428"/>
      <c r="J932" s="50"/>
      <c r="K932" s="50"/>
      <c r="L932" s="2"/>
      <c r="M932" s="2"/>
      <c r="N932" s="2"/>
      <c r="O932" s="2"/>
      <c r="P932" s="2"/>
      <c r="Q932" s="2"/>
      <c r="R932" s="2"/>
      <c r="S932" s="2"/>
      <c r="T932" s="2"/>
      <c r="U932" s="2"/>
      <c r="V932" s="2"/>
      <c r="W932" s="2"/>
      <c r="X932" s="2"/>
      <c r="Y932" s="2"/>
      <c r="Z932" s="2"/>
    </row>
    <row x14ac:dyDescent="0.25" r="933" customHeight="1" ht="14.25">
      <c r="A933" s="528"/>
      <c r="B933" s="2"/>
      <c r="C933" s="2"/>
      <c r="D933" s="429"/>
      <c r="E933" s="50"/>
      <c r="F933" s="50"/>
      <c r="G933" s="529"/>
      <c r="H933" s="428"/>
      <c r="I933" s="428"/>
      <c r="J933" s="50"/>
      <c r="K933" s="50"/>
      <c r="L933" s="2"/>
      <c r="M933" s="2"/>
      <c r="N933" s="2"/>
      <c r="O933" s="2"/>
      <c r="P933" s="2"/>
      <c r="Q933" s="2"/>
      <c r="R933" s="2"/>
      <c r="S933" s="2"/>
      <c r="T933" s="2"/>
      <c r="U933" s="2"/>
      <c r="V933" s="2"/>
      <c r="W933" s="2"/>
      <c r="X933" s="2"/>
      <c r="Y933" s="2"/>
      <c r="Z933" s="2"/>
    </row>
    <row x14ac:dyDescent="0.25" r="934" customHeight="1" ht="14.25">
      <c r="A934" s="528"/>
      <c r="B934" s="2"/>
      <c r="C934" s="2"/>
      <c r="D934" s="429"/>
      <c r="E934" s="50"/>
      <c r="F934" s="50"/>
      <c r="G934" s="529"/>
      <c r="H934" s="428"/>
      <c r="I934" s="428"/>
      <c r="J934" s="50"/>
      <c r="K934" s="50"/>
      <c r="L934" s="2"/>
      <c r="M934" s="2"/>
      <c r="N934" s="2"/>
      <c r="O934" s="2"/>
      <c r="P934" s="2"/>
      <c r="Q934" s="2"/>
      <c r="R934" s="2"/>
      <c r="S934" s="2"/>
      <c r="T934" s="2"/>
      <c r="U934" s="2"/>
      <c r="V934" s="2"/>
      <c r="W934" s="2"/>
      <c r="X934" s="2"/>
      <c r="Y934" s="2"/>
      <c r="Z934" s="2"/>
    </row>
    <row x14ac:dyDescent="0.25" r="935" customHeight="1" ht="14.25">
      <c r="A935" s="528"/>
      <c r="B935" s="2"/>
      <c r="C935" s="2"/>
      <c r="D935" s="429"/>
      <c r="E935" s="50"/>
      <c r="F935" s="50"/>
      <c r="G935" s="529"/>
      <c r="H935" s="428"/>
      <c r="I935" s="428"/>
      <c r="J935" s="50"/>
      <c r="K935" s="50"/>
      <c r="L935" s="2"/>
      <c r="M935" s="2"/>
      <c r="N935" s="2"/>
      <c r="O935" s="2"/>
      <c r="P935" s="2"/>
      <c r="Q935" s="2"/>
      <c r="R935" s="2"/>
      <c r="S935" s="2"/>
      <c r="T935" s="2"/>
      <c r="U935" s="2"/>
      <c r="V935" s="2"/>
      <c r="W935" s="2"/>
      <c r="X935" s="2"/>
      <c r="Y935" s="2"/>
      <c r="Z935" s="2"/>
    </row>
    <row x14ac:dyDescent="0.25" r="936" customHeight="1" ht="14.25">
      <c r="A936" s="528"/>
      <c r="B936" s="2"/>
      <c r="C936" s="2"/>
      <c r="D936" s="429"/>
      <c r="E936" s="50"/>
      <c r="F936" s="50"/>
      <c r="G936" s="529"/>
      <c r="H936" s="428"/>
      <c r="I936" s="428"/>
      <c r="J936" s="50"/>
      <c r="K936" s="50"/>
      <c r="L936" s="2"/>
      <c r="M936" s="2"/>
      <c r="N936" s="2"/>
      <c r="O936" s="2"/>
      <c r="P936" s="2"/>
      <c r="Q936" s="2"/>
      <c r="R936" s="2"/>
      <c r="S936" s="2"/>
      <c r="T936" s="2"/>
      <c r="U936" s="2"/>
      <c r="V936" s="2"/>
      <c r="W936" s="2"/>
      <c r="X936" s="2"/>
      <c r="Y936" s="2"/>
      <c r="Z936" s="2"/>
    </row>
    <row x14ac:dyDescent="0.25" r="937" customHeight="1" ht="14.25">
      <c r="A937" s="528"/>
      <c r="B937" s="2"/>
      <c r="C937" s="2"/>
      <c r="D937" s="429"/>
      <c r="E937" s="50"/>
      <c r="F937" s="50"/>
      <c r="G937" s="529"/>
      <c r="H937" s="428"/>
      <c r="I937" s="428"/>
      <c r="J937" s="50"/>
      <c r="K937" s="50"/>
      <c r="L937" s="2"/>
      <c r="M937" s="2"/>
      <c r="N937" s="2"/>
      <c r="O937" s="2"/>
      <c r="P937" s="2"/>
      <c r="Q937" s="2"/>
      <c r="R937" s="2"/>
      <c r="S937" s="2"/>
      <c r="T937" s="2"/>
      <c r="U937" s="2"/>
      <c r="V937" s="2"/>
      <c r="W937" s="2"/>
      <c r="X937" s="2"/>
      <c r="Y937" s="2"/>
      <c r="Z937" s="2"/>
    </row>
    <row x14ac:dyDescent="0.25" r="938" customHeight="1" ht="14.25">
      <c r="A938" s="528"/>
      <c r="B938" s="2"/>
      <c r="C938" s="2"/>
      <c r="D938" s="429"/>
      <c r="E938" s="50"/>
      <c r="F938" s="50"/>
      <c r="G938" s="529"/>
      <c r="H938" s="428"/>
      <c r="I938" s="428"/>
      <c r="J938" s="50"/>
      <c r="K938" s="50"/>
      <c r="L938" s="2"/>
      <c r="M938" s="2"/>
      <c r="N938" s="2"/>
      <c r="O938" s="2"/>
      <c r="P938" s="2"/>
      <c r="Q938" s="2"/>
      <c r="R938" s="2"/>
      <c r="S938" s="2"/>
      <c r="T938" s="2"/>
      <c r="U938" s="2"/>
      <c r="V938" s="2"/>
      <c r="W938" s="2"/>
      <c r="X938" s="2"/>
      <c r="Y938" s="2"/>
      <c r="Z938" s="2"/>
    </row>
    <row x14ac:dyDescent="0.25" r="939" customHeight="1" ht="14.25">
      <c r="A939" s="528"/>
      <c r="B939" s="2"/>
      <c r="C939" s="2"/>
      <c r="D939" s="429"/>
      <c r="E939" s="50"/>
      <c r="F939" s="50"/>
      <c r="G939" s="529"/>
      <c r="H939" s="428"/>
      <c r="I939" s="428"/>
      <c r="J939" s="50"/>
      <c r="K939" s="50"/>
      <c r="L939" s="2"/>
      <c r="M939" s="2"/>
      <c r="N939" s="2"/>
      <c r="O939" s="2"/>
      <c r="P939" s="2"/>
      <c r="Q939" s="2"/>
      <c r="R939" s="2"/>
      <c r="S939" s="2"/>
      <c r="T939" s="2"/>
      <c r="U939" s="2"/>
      <c r="V939" s="2"/>
      <c r="W939" s="2"/>
      <c r="X939" s="2"/>
      <c r="Y939" s="2"/>
      <c r="Z939" s="2"/>
    </row>
    <row x14ac:dyDescent="0.25" r="940" customHeight="1" ht="14.25">
      <c r="A940" s="528"/>
      <c r="B940" s="2"/>
      <c r="C940" s="2"/>
      <c r="D940" s="429"/>
      <c r="E940" s="50"/>
      <c r="F940" s="50"/>
      <c r="G940" s="529"/>
      <c r="H940" s="428"/>
      <c r="I940" s="428"/>
      <c r="J940" s="50"/>
      <c r="K940" s="50"/>
      <c r="L940" s="2"/>
      <c r="M940" s="2"/>
      <c r="N940" s="2"/>
      <c r="O940" s="2"/>
      <c r="P940" s="2"/>
      <c r="Q940" s="2"/>
      <c r="R940" s="2"/>
      <c r="S940" s="2"/>
      <c r="T940" s="2"/>
      <c r="U940" s="2"/>
      <c r="V940" s="2"/>
      <c r="W940" s="2"/>
      <c r="X940" s="2"/>
      <c r="Y940" s="2"/>
      <c r="Z940" s="2"/>
    </row>
    <row x14ac:dyDescent="0.25" r="941" customHeight="1" ht="14.25">
      <c r="A941" s="528"/>
      <c r="B941" s="2"/>
      <c r="C941" s="2"/>
      <c r="D941" s="429"/>
      <c r="E941" s="50"/>
      <c r="F941" s="50"/>
      <c r="G941" s="529"/>
      <c r="H941" s="428"/>
      <c r="I941" s="428"/>
      <c r="J941" s="50"/>
      <c r="K941" s="50"/>
      <c r="L941" s="2"/>
      <c r="M941" s="2"/>
      <c r="N941" s="2"/>
      <c r="O941" s="2"/>
      <c r="P941" s="2"/>
      <c r="Q941" s="2"/>
      <c r="R941" s="2"/>
      <c r="S941" s="2"/>
      <c r="T941" s="2"/>
      <c r="U941" s="2"/>
      <c r="V941" s="2"/>
      <c r="W941" s="2"/>
      <c r="X941" s="2"/>
      <c r="Y941" s="2"/>
      <c r="Z941" s="2"/>
    </row>
    <row x14ac:dyDescent="0.25" r="942" customHeight="1" ht="14.25">
      <c r="A942" s="528"/>
      <c r="B942" s="2"/>
      <c r="C942" s="2"/>
      <c r="D942" s="429"/>
      <c r="E942" s="50"/>
      <c r="F942" s="50"/>
      <c r="G942" s="529"/>
      <c r="H942" s="428"/>
      <c r="I942" s="428"/>
      <c r="J942" s="50"/>
      <c r="K942" s="50"/>
      <c r="L942" s="2"/>
      <c r="M942" s="2"/>
      <c r="N942" s="2"/>
      <c r="O942" s="2"/>
      <c r="P942" s="2"/>
      <c r="Q942" s="2"/>
      <c r="R942" s="2"/>
      <c r="S942" s="2"/>
      <c r="T942" s="2"/>
      <c r="U942" s="2"/>
      <c r="V942" s="2"/>
      <c r="W942" s="2"/>
      <c r="X942" s="2"/>
      <c r="Y942" s="2"/>
      <c r="Z942" s="2"/>
    </row>
    <row x14ac:dyDescent="0.25" r="943" customHeight="1" ht="14.25">
      <c r="A943" s="528"/>
      <c r="B943" s="2"/>
      <c r="C943" s="2"/>
      <c r="D943" s="429"/>
      <c r="E943" s="50"/>
      <c r="F943" s="50"/>
      <c r="G943" s="529"/>
      <c r="H943" s="428"/>
      <c r="I943" s="428"/>
      <c r="J943" s="50"/>
      <c r="K943" s="50"/>
      <c r="L943" s="2"/>
      <c r="M943" s="2"/>
      <c r="N943" s="2"/>
      <c r="O943" s="2"/>
      <c r="P943" s="2"/>
      <c r="Q943" s="2"/>
      <c r="R943" s="2"/>
      <c r="S943" s="2"/>
      <c r="T943" s="2"/>
      <c r="U943" s="2"/>
      <c r="V943" s="2"/>
      <c r="W943" s="2"/>
      <c r="X943" s="2"/>
      <c r="Y943" s="2"/>
      <c r="Z943" s="2"/>
    </row>
    <row x14ac:dyDescent="0.25" r="944" customHeight="1" ht="14.25">
      <c r="A944" s="528"/>
      <c r="B944" s="2"/>
      <c r="C944" s="2"/>
      <c r="D944" s="429"/>
      <c r="E944" s="50"/>
      <c r="F944" s="50"/>
      <c r="G944" s="529"/>
      <c r="H944" s="428"/>
      <c r="I944" s="428"/>
      <c r="J944" s="50"/>
      <c r="K944" s="50"/>
      <c r="L944" s="2"/>
      <c r="M944" s="2"/>
      <c r="N944" s="2"/>
      <c r="O944" s="2"/>
      <c r="P944" s="2"/>
      <c r="Q944" s="2"/>
      <c r="R944" s="2"/>
      <c r="S944" s="2"/>
      <c r="T944" s="2"/>
      <c r="U944" s="2"/>
      <c r="V944" s="2"/>
      <c r="W944" s="2"/>
      <c r="X944" s="2"/>
      <c r="Y944" s="2"/>
      <c r="Z944" s="2"/>
    </row>
    <row x14ac:dyDescent="0.25" r="945" customHeight="1" ht="14.25">
      <c r="A945" s="528"/>
      <c r="B945" s="2"/>
      <c r="C945" s="2"/>
      <c r="D945" s="429"/>
      <c r="E945" s="50"/>
      <c r="F945" s="50"/>
      <c r="G945" s="529"/>
      <c r="H945" s="428"/>
      <c r="I945" s="428"/>
      <c r="J945" s="50"/>
      <c r="K945" s="50"/>
      <c r="L945" s="2"/>
      <c r="M945" s="2"/>
      <c r="N945" s="2"/>
      <c r="O945" s="2"/>
      <c r="P945" s="2"/>
      <c r="Q945" s="2"/>
      <c r="R945" s="2"/>
      <c r="S945" s="2"/>
      <c r="T945" s="2"/>
      <c r="U945" s="2"/>
      <c r="V945" s="2"/>
      <c r="W945" s="2"/>
      <c r="X945" s="2"/>
      <c r="Y945" s="2"/>
      <c r="Z945" s="2"/>
    </row>
    <row x14ac:dyDescent="0.25" r="946" customHeight="1" ht="14.25">
      <c r="A946" s="528"/>
      <c r="B946" s="2"/>
      <c r="C946" s="2"/>
      <c r="D946" s="429"/>
      <c r="E946" s="50"/>
      <c r="F946" s="50"/>
      <c r="G946" s="529"/>
      <c r="H946" s="428"/>
      <c r="I946" s="428"/>
      <c r="J946" s="50"/>
      <c r="K946" s="50"/>
      <c r="L946" s="2"/>
      <c r="M946" s="2"/>
      <c r="N946" s="2"/>
      <c r="O946" s="2"/>
      <c r="P946" s="2"/>
      <c r="Q946" s="2"/>
      <c r="R946" s="2"/>
      <c r="S946" s="2"/>
      <c r="T946" s="2"/>
      <c r="U946" s="2"/>
      <c r="V946" s="2"/>
      <c r="W946" s="2"/>
      <c r="X946" s="2"/>
      <c r="Y946" s="2"/>
      <c r="Z946" s="2"/>
    </row>
    <row x14ac:dyDescent="0.25" r="947" customHeight="1" ht="14.25">
      <c r="A947" s="528"/>
      <c r="B947" s="2"/>
      <c r="C947" s="2"/>
      <c r="D947" s="429"/>
      <c r="E947" s="50"/>
      <c r="F947" s="50"/>
      <c r="G947" s="529"/>
      <c r="H947" s="428"/>
      <c r="I947" s="428"/>
      <c r="J947" s="50"/>
      <c r="K947" s="50"/>
      <c r="L947" s="2"/>
      <c r="M947" s="2"/>
      <c r="N947" s="2"/>
      <c r="O947" s="2"/>
      <c r="P947" s="2"/>
      <c r="Q947" s="2"/>
      <c r="R947" s="2"/>
      <c r="S947" s="2"/>
      <c r="T947" s="2"/>
      <c r="U947" s="2"/>
      <c r="V947" s="2"/>
      <c r="W947" s="2"/>
      <c r="X947" s="2"/>
      <c r="Y947" s="2"/>
      <c r="Z947" s="2"/>
    </row>
    <row x14ac:dyDescent="0.25" r="948" customHeight="1" ht="14.25">
      <c r="A948" s="528"/>
      <c r="B948" s="2"/>
      <c r="C948" s="2"/>
      <c r="D948" s="429"/>
      <c r="E948" s="50"/>
      <c r="F948" s="50"/>
      <c r="G948" s="529"/>
      <c r="H948" s="428"/>
      <c r="I948" s="428"/>
      <c r="J948" s="50"/>
      <c r="K948" s="50"/>
      <c r="L948" s="2"/>
      <c r="M948" s="2"/>
      <c r="N948" s="2"/>
      <c r="O948" s="2"/>
      <c r="P948" s="2"/>
      <c r="Q948" s="2"/>
      <c r="R948" s="2"/>
      <c r="S948" s="2"/>
      <c r="T948" s="2"/>
      <c r="U948" s="2"/>
      <c r="V948" s="2"/>
      <c r="W948" s="2"/>
      <c r="X948" s="2"/>
      <c r="Y948" s="2"/>
      <c r="Z948" s="2"/>
    </row>
    <row x14ac:dyDescent="0.25" r="949" customHeight="1" ht="14.25">
      <c r="A949" s="528"/>
      <c r="B949" s="2"/>
      <c r="C949" s="2"/>
      <c r="D949" s="429"/>
      <c r="E949" s="50"/>
      <c r="F949" s="50"/>
      <c r="G949" s="529"/>
      <c r="H949" s="428"/>
      <c r="I949" s="428"/>
      <c r="J949" s="50"/>
      <c r="K949" s="50"/>
      <c r="L949" s="2"/>
      <c r="M949" s="2"/>
      <c r="N949" s="2"/>
      <c r="O949" s="2"/>
      <c r="P949" s="2"/>
      <c r="Q949" s="2"/>
      <c r="R949" s="2"/>
      <c r="S949" s="2"/>
      <c r="T949" s="2"/>
      <c r="U949" s="2"/>
      <c r="V949" s="2"/>
      <c r="W949" s="2"/>
      <c r="X949" s="2"/>
      <c r="Y949" s="2"/>
      <c r="Z949" s="2"/>
    </row>
    <row x14ac:dyDescent="0.25" r="950" customHeight="1" ht="14.25">
      <c r="A950" s="528"/>
      <c r="B950" s="2"/>
      <c r="C950" s="2"/>
      <c r="D950" s="429"/>
      <c r="E950" s="50"/>
      <c r="F950" s="50"/>
      <c r="G950" s="529"/>
      <c r="H950" s="428"/>
      <c r="I950" s="428"/>
      <c r="J950" s="50"/>
      <c r="K950" s="50"/>
      <c r="L950" s="2"/>
      <c r="M950" s="2"/>
      <c r="N950" s="2"/>
      <c r="O950" s="2"/>
      <c r="P950" s="2"/>
      <c r="Q950" s="2"/>
      <c r="R950" s="2"/>
      <c r="S950" s="2"/>
      <c r="T950" s="2"/>
      <c r="U950" s="2"/>
      <c r="V950" s="2"/>
      <c r="W950" s="2"/>
      <c r="X950" s="2"/>
      <c r="Y950" s="2"/>
      <c r="Z950" s="2"/>
    </row>
    <row x14ac:dyDescent="0.25" r="951" customHeight="1" ht="14.25">
      <c r="A951" s="528"/>
      <c r="B951" s="2"/>
      <c r="C951" s="2"/>
      <c r="D951" s="429"/>
      <c r="E951" s="50"/>
      <c r="F951" s="50"/>
      <c r="G951" s="529"/>
      <c r="H951" s="428"/>
      <c r="I951" s="428"/>
      <c r="J951" s="50"/>
      <c r="K951" s="50"/>
      <c r="L951" s="2"/>
      <c r="M951" s="2"/>
      <c r="N951" s="2"/>
      <c r="O951" s="2"/>
      <c r="P951" s="2"/>
      <c r="Q951" s="2"/>
      <c r="R951" s="2"/>
      <c r="S951" s="2"/>
      <c r="T951" s="2"/>
      <c r="U951" s="2"/>
      <c r="V951" s="2"/>
      <c r="W951" s="2"/>
      <c r="X951" s="2"/>
      <c r="Y951" s="2"/>
      <c r="Z951" s="2"/>
    </row>
    <row x14ac:dyDescent="0.25" r="952" customHeight="1" ht="14.25">
      <c r="A952" s="528"/>
      <c r="B952" s="2"/>
      <c r="C952" s="2"/>
      <c r="D952" s="429"/>
      <c r="E952" s="50"/>
      <c r="F952" s="50"/>
      <c r="G952" s="529"/>
      <c r="H952" s="428"/>
      <c r="I952" s="428"/>
      <c r="J952" s="50"/>
      <c r="K952" s="50"/>
      <c r="L952" s="2"/>
      <c r="M952" s="2"/>
      <c r="N952" s="2"/>
      <c r="O952" s="2"/>
      <c r="P952" s="2"/>
      <c r="Q952" s="2"/>
      <c r="R952" s="2"/>
      <c r="S952" s="2"/>
      <c r="T952" s="2"/>
      <c r="U952" s="2"/>
      <c r="V952" s="2"/>
      <c r="W952" s="2"/>
      <c r="X952" s="2"/>
      <c r="Y952" s="2"/>
      <c r="Z952" s="2"/>
    </row>
    <row x14ac:dyDescent="0.25" r="953" customHeight="1" ht="14.25">
      <c r="A953" s="528"/>
      <c r="B953" s="2"/>
      <c r="C953" s="2"/>
      <c r="D953" s="429"/>
      <c r="E953" s="50"/>
      <c r="F953" s="50"/>
      <c r="G953" s="529"/>
      <c r="H953" s="428"/>
      <c r="I953" s="428"/>
      <c r="J953" s="50"/>
      <c r="K953" s="50"/>
      <c r="L953" s="2"/>
      <c r="M953" s="2"/>
      <c r="N953" s="2"/>
      <c r="O953" s="2"/>
      <c r="P953" s="2"/>
      <c r="Q953" s="2"/>
      <c r="R953" s="2"/>
      <c r="S953" s="2"/>
      <c r="T953" s="2"/>
      <c r="U953" s="2"/>
      <c r="V953" s="2"/>
      <c r="W953" s="2"/>
      <c r="X953" s="2"/>
      <c r="Y953" s="2"/>
      <c r="Z953" s="2"/>
    </row>
    <row x14ac:dyDescent="0.25" r="954" customHeight="1" ht="14.25">
      <c r="A954" s="528"/>
      <c r="B954" s="2"/>
      <c r="C954" s="2"/>
      <c r="D954" s="429"/>
      <c r="E954" s="50"/>
      <c r="F954" s="50"/>
      <c r="G954" s="529"/>
      <c r="H954" s="428"/>
      <c r="I954" s="428"/>
      <c r="J954" s="50"/>
      <c r="K954" s="50"/>
      <c r="L954" s="2"/>
      <c r="M954" s="2"/>
      <c r="N954" s="2"/>
      <c r="O954" s="2"/>
      <c r="P954" s="2"/>
      <c r="Q954" s="2"/>
      <c r="R954" s="2"/>
      <c r="S954" s="2"/>
      <c r="T954" s="2"/>
      <c r="U954" s="2"/>
      <c r="V954" s="2"/>
      <c r="W954" s="2"/>
      <c r="X954" s="2"/>
      <c r="Y954" s="2"/>
      <c r="Z954" s="2"/>
    </row>
    <row x14ac:dyDescent="0.25" r="955" customHeight="1" ht="14.25">
      <c r="A955" s="528"/>
      <c r="B955" s="2"/>
      <c r="C955" s="2"/>
      <c r="D955" s="429"/>
      <c r="E955" s="50"/>
      <c r="F955" s="50"/>
      <c r="G955" s="529"/>
      <c r="H955" s="428"/>
      <c r="I955" s="428"/>
      <c r="J955" s="50"/>
      <c r="K955" s="50"/>
      <c r="L955" s="2"/>
      <c r="M955" s="2"/>
      <c r="N955" s="2"/>
      <c r="O955" s="2"/>
      <c r="P955" s="2"/>
      <c r="Q955" s="2"/>
      <c r="R955" s="2"/>
      <c r="S955" s="2"/>
      <c r="T955" s="2"/>
      <c r="U955" s="2"/>
      <c r="V955" s="2"/>
      <c r="W955" s="2"/>
      <c r="X955" s="2"/>
      <c r="Y955" s="2"/>
      <c r="Z955" s="2"/>
    </row>
    <row x14ac:dyDescent="0.25" r="956" customHeight="1" ht="14.25">
      <c r="A956" s="528"/>
      <c r="B956" s="2"/>
      <c r="C956" s="2"/>
      <c r="D956" s="429"/>
      <c r="E956" s="50"/>
      <c r="F956" s="50"/>
      <c r="G956" s="529"/>
      <c r="H956" s="428"/>
      <c r="I956" s="428"/>
      <c r="J956" s="50"/>
      <c r="K956" s="50"/>
      <c r="L956" s="2"/>
      <c r="M956" s="2"/>
      <c r="N956" s="2"/>
      <c r="O956" s="2"/>
      <c r="P956" s="2"/>
      <c r="Q956" s="2"/>
      <c r="R956" s="2"/>
      <c r="S956" s="2"/>
      <c r="T956" s="2"/>
      <c r="U956" s="2"/>
      <c r="V956" s="2"/>
      <c r="W956" s="2"/>
      <c r="X956" s="2"/>
      <c r="Y956" s="2"/>
      <c r="Z956" s="2"/>
    </row>
    <row x14ac:dyDescent="0.25" r="957" customHeight="1" ht="14.25">
      <c r="A957" s="528"/>
      <c r="B957" s="2"/>
      <c r="C957" s="2"/>
      <c r="D957" s="429"/>
      <c r="E957" s="50"/>
      <c r="F957" s="50"/>
      <c r="G957" s="529"/>
      <c r="H957" s="428"/>
      <c r="I957" s="428"/>
      <c r="J957" s="50"/>
      <c r="K957" s="50"/>
      <c r="L957" s="2"/>
      <c r="M957" s="2"/>
      <c r="N957" s="2"/>
      <c r="O957" s="2"/>
      <c r="P957" s="2"/>
      <c r="Q957" s="2"/>
      <c r="R957" s="2"/>
      <c r="S957" s="2"/>
      <c r="T957" s="2"/>
      <c r="U957" s="2"/>
      <c r="V957" s="2"/>
      <c r="W957" s="2"/>
      <c r="X957" s="2"/>
      <c r="Y957" s="2"/>
      <c r="Z957" s="2"/>
    </row>
    <row x14ac:dyDescent="0.25" r="958" customHeight="1" ht="14.25">
      <c r="A958" s="528"/>
      <c r="B958" s="2"/>
      <c r="C958" s="2"/>
      <c r="D958" s="429"/>
      <c r="E958" s="50"/>
      <c r="F958" s="50"/>
      <c r="G958" s="529"/>
      <c r="H958" s="428"/>
      <c r="I958" s="428"/>
      <c r="J958" s="50"/>
      <c r="K958" s="50"/>
      <c r="L958" s="2"/>
      <c r="M958" s="2"/>
      <c r="N958" s="2"/>
      <c r="O958" s="2"/>
      <c r="P958" s="2"/>
      <c r="Q958" s="2"/>
      <c r="R958" s="2"/>
      <c r="S958" s="2"/>
      <c r="T958" s="2"/>
      <c r="U958" s="2"/>
      <c r="V958" s="2"/>
      <c r="W958" s="2"/>
      <c r="X958" s="2"/>
      <c r="Y958" s="2"/>
      <c r="Z958" s="2"/>
    </row>
    <row x14ac:dyDescent="0.25" r="959" customHeight="1" ht="14.25">
      <c r="A959" s="528"/>
      <c r="B959" s="2"/>
      <c r="C959" s="2"/>
      <c r="D959" s="429"/>
      <c r="E959" s="50"/>
      <c r="F959" s="50"/>
      <c r="G959" s="529"/>
      <c r="H959" s="428"/>
      <c r="I959" s="428"/>
      <c r="J959" s="50"/>
      <c r="K959" s="50"/>
      <c r="L959" s="2"/>
      <c r="M959" s="2"/>
      <c r="N959" s="2"/>
      <c r="O959" s="2"/>
      <c r="P959" s="2"/>
      <c r="Q959" s="2"/>
      <c r="R959" s="2"/>
      <c r="S959" s="2"/>
      <c r="T959" s="2"/>
      <c r="U959" s="2"/>
      <c r="V959" s="2"/>
      <c r="W959" s="2"/>
      <c r="X959" s="2"/>
      <c r="Y959" s="2"/>
      <c r="Z959" s="2"/>
    </row>
    <row x14ac:dyDescent="0.25" r="960" customHeight="1" ht="14.25">
      <c r="A960" s="528"/>
      <c r="B960" s="2"/>
      <c r="C960" s="2"/>
      <c r="D960" s="429"/>
      <c r="E960" s="50"/>
      <c r="F960" s="50"/>
      <c r="G960" s="529"/>
      <c r="H960" s="428"/>
      <c r="I960" s="428"/>
      <c r="J960" s="50"/>
      <c r="K960" s="50"/>
      <c r="L960" s="2"/>
      <c r="M960" s="2"/>
      <c r="N960" s="2"/>
      <c r="O960" s="2"/>
      <c r="P960" s="2"/>
      <c r="Q960" s="2"/>
      <c r="R960" s="2"/>
      <c r="S960" s="2"/>
      <c r="T960" s="2"/>
      <c r="U960" s="2"/>
      <c r="V960" s="2"/>
      <c r="W960" s="2"/>
      <c r="X960" s="2"/>
      <c r="Y960" s="2"/>
      <c r="Z960" s="2"/>
    </row>
    <row x14ac:dyDescent="0.25" r="961" customHeight="1" ht="14.25">
      <c r="A961" s="528"/>
      <c r="B961" s="2"/>
      <c r="C961" s="2"/>
      <c r="D961" s="429"/>
      <c r="E961" s="50"/>
      <c r="F961" s="50"/>
      <c r="G961" s="529"/>
      <c r="H961" s="428"/>
      <c r="I961" s="428"/>
      <c r="J961" s="50"/>
      <c r="K961" s="50"/>
      <c r="L961" s="2"/>
      <c r="M961" s="2"/>
      <c r="N961" s="2"/>
      <c r="O961" s="2"/>
      <c r="P961" s="2"/>
      <c r="Q961" s="2"/>
      <c r="R961" s="2"/>
      <c r="S961" s="2"/>
      <c r="T961" s="2"/>
      <c r="U961" s="2"/>
      <c r="V961" s="2"/>
      <c r="W961" s="2"/>
      <c r="X961" s="2"/>
      <c r="Y961" s="2"/>
      <c r="Z961" s="2"/>
    </row>
    <row x14ac:dyDescent="0.25" r="962" customHeight="1" ht="14.25">
      <c r="A962" s="528"/>
      <c r="B962" s="2"/>
      <c r="C962" s="2"/>
      <c r="D962" s="429"/>
      <c r="E962" s="50"/>
      <c r="F962" s="50"/>
      <c r="G962" s="529"/>
      <c r="H962" s="428"/>
      <c r="I962" s="428"/>
      <c r="J962" s="50"/>
      <c r="K962" s="50"/>
      <c r="L962" s="2"/>
      <c r="M962" s="2"/>
      <c r="N962" s="2"/>
      <c r="O962" s="2"/>
      <c r="P962" s="2"/>
      <c r="Q962" s="2"/>
      <c r="R962" s="2"/>
      <c r="S962" s="2"/>
      <c r="T962" s="2"/>
      <c r="U962" s="2"/>
      <c r="V962" s="2"/>
      <c r="W962" s="2"/>
      <c r="X962" s="2"/>
      <c r="Y962" s="2"/>
      <c r="Z962" s="2"/>
    </row>
    <row x14ac:dyDescent="0.25" r="963" customHeight="1" ht="14.25">
      <c r="A963" s="528"/>
      <c r="B963" s="2"/>
      <c r="C963" s="2"/>
      <c r="D963" s="429"/>
      <c r="E963" s="50"/>
      <c r="F963" s="50"/>
      <c r="G963" s="529"/>
      <c r="H963" s="428"/>
      <c r="I963" s="428"/>
      <c r="J963" s="50"/>
      <c r="K963" s="50"/>
      <c r="L963" s="2"/>
      <c r="M963" s="2"/>
      <c r="N963" s="2"/>
      <c r="O963" s="2"/>
      <c r="P963" s="2"/>
      <c r="Q963" s="2"/>
      <c r="R963" s="2"/>
      <c r="S963" s="2"/>
      <c r="T963" s="2"/>
      <c r="U963" s="2"/>
      <c r="V963" s="2"/>
      <c r="W963" s="2"/>
      <c r="X963" s="2"/>
      <c r="Y963" s="2"/>
      <c r="Z963" s="2"/>
    </row>
    <row x14ac:dyDescent="0.25" r="964" customHeight="1" ht="14.25">
      <c r="A964" s="528"/>
      <c r="B964" s="2"/>
      <c r="C964" s="2"/>
      <c r="D964" s="429"/>
      <c r="E964" s="50"/>
      <c r="F964" s="50"/>
      <c r="G964" s="529"/>
      <c r="H964" s="428"/>
      <c r="I964" s="428"/>
      <c r="J964" s="50"/>
      <c r="K964" s="50"/>
      <c r="L964" s="2"/>
      <c r="M964" s="2"/>
      <c r="N964" s="2"/>
      <c r="O964" s="2"/>
      <c r="P964" s="2"/>
      <c r="Q964" s="2"/>
      <c r="R964" s="2"/>
      <c r="S964" s="2"/>
      <c r="T964" s="2"/>
      <c r="U964" s="2"/>
      <c r="V964" s="2"/>
      <c r="W964" s="2"/>
      <c r="X964" s="2"/>
      <c r="Y964" s="2"/>
      <c r="Z964" s="2"/>
    </row>
    <row x14ac:dyDescent="0.25" r="965" customHeight="1" ht="14.25">
      <c r="A965" s="528"/>
      <c r="B965" s="2"/>
      <c r="C965" s="2"/>
      <c r="D965" s="429"/>
      <c r="E965" s="50"/>
      <c r="F965" s="50"/>
      <c r="G965" s="529"/>
      <c r="H965" s="428"/>
      <c r="I965" s="428"/>
      <c r="J965" s="50"/>
      <c r="K965" s="50"/>
      <c r="L965" s="2"/>
      <c r="M965" s="2"/>
      <c r="N965" s="2"/>
      <c r="O965" s="2"/>
      <c r="P965" s="2"/>
      <c r="Q965" s="2"/>
      <c r="R965" s="2"/>
      <c r="S965" s="2"/>
      <c r="T965" s="2"/>
      <c r="U965" s="2"/>
      <c r="V965" s="2"/>
      <c r="W965" s="2"/>
      <c r="X965" s="2"/>
      <c r="Y965" s="2"/>
      <c r="Z965" s="2"/>
    </row>
    <row x14ac:dyDescent="0.25" r="966" customHeight="1" ht="14.25">
      <c r="A966" s="528"/>
      <c r="B966" s="2"/>
      <c r="C966" s="2"/>
      <c r="D966" s="429"/>
      <c r="E966" s="50"/>
      <c r="F966" s="50"/>
      <c r="G966" s="529"/>
      <c r="H966" s="428"/>
      <c r="I966" s="428"/>
      <c r="J966" s="50"/>
      <c r="K966" s="50"/>
      <c r="L966" s="2"/>
      <c r="M966" s="2"/>
      <c r="N966" s="2"/>
      <c r="O966" s="2"/>
      <c r="P966" s="2"/>
      <c r="Q966" s="2"/>
      <c r="R966" s="2"/>
      <c r="S966" s="2"/>
      <c r="T966" s="2"/>
      <c r="U966" s="2"/>
      <c r="V966" s="2"/>
      <c r="W966" s="2"/>
      <c r="X966" s="2"/>
      <c r="Y966" s="2"/>
      <c r="Z966" s="2"/>
    </row>
    <row x14ac:dyDescent="0.25" r="967" customHeight="1" ht="14.25">
      <c r="A967" s="528"/>
      <c r="B967" s="2"/>
      <c r="C967" s="2"/>
      <c r="D967" s="429"/>
      <c r="E967" s="50"/>
      <c r="F967" s="50"/>
      <c r="G967" s="529"/>
      <c r="H967" s="428"/>
      <c r="I967" s="428"/>
      <c r="J967" s="50"/>
      <c r="K967" s="50"/>
      <c r="L967" s="2"/>
      <c r="M967" s="2"/>
      <c r="N967" s="2"/>
      <c r="O967" s="2"/>
      <c r="P967" s="2"/>
      <c r="Q967" s="2"/>
      <c r="R967" s="2"/>
      <c r="S967" s="2"/>
      <c r="T967" s="2"/>
      <c r="U967" s="2"/>
      <c r="V967" s="2"/>
      <c r="W967" s="2"/>
      <c r="X967" s="2"/>
      <c r="Y967" s="2"/>
      <c r="Z967" s="2"/>
    </row>
    <row x14ac:dyDescent="0.25" r="968" customHeight="1" ht="14.25">
      <c r="A968" s="528"/>
      <c r="B968" s="2"/>
      <c r="C968" s="2"/>
      <c r="D968" s="429"/>
      <c r="E968" s="50"/>
      <c r="F968" s="50"/>
      <c r="G968" s="529"/>
      <c r="H968" s="428"/>
      <c r="I968" s="428"/>
      <c r="J968" s="50"/>
      <c r="K968" s="50"/>
      <c r="L968" s="2"/>
      <c r="M968" s="2"/>
      <c r="N968" s="2"/>
      <c r="O968" s="2"/>
      <c r="P968" s="2"/>
      <c r="Q968" s="2"/>
      <c r="R968" s="2"/>
      <c r="S968" s="2"/>
      <c r="T968" s="2"/>
      <c r="U968" s="2"/>
      <c r="V968" s="2"/>
      <c r="W968" s="2"/>
      <c r="X968" s="2"/>
      <c r="Y968" s="2"/>
      <c r="Z968" s="2"/>
    </row>
    <row x14ac:dyDescent="0.25" r="969" customHeight="1" ht="14.25">
      <c r="A969" s="528"/>
      <c r="B969" s="2"/>
      <c r="C969" s="2"/>
      <c r="D969" s="429"/>
      <c r="E969" s="50"/>
      <c r="F969" s="50"/>
      <c r="G969" s="529"/>
      <c r="H969" s="428"/>
      <c r="I969" s="428"/>
      <c r="J969" s="50"/>
      <c r="K969" s="50"/>
      <c r="L969" s="2"/>
      <c r="M969" s="2"/>
      <c r="N969" s="2"/>
      <c r="O969" s="2"/>
      <c r="P969" s="2"/>
      <c r="Q969" s="2"/>
      <c r="R969" s="2"/>
      <c r="S969" s="2"/>
      <c r="T969" s="2"/>
      <c r="U969" s="2"/>
      <c r="V969" s="2"/>
      <c r="W969" s="2"/>
      <c r="X969" s="2"/>
      <c r="Y969" s="2"/>
      <c r="Z969" s="2"/>
    </row>
    <row x14ac:dyDescent="0.25" r="970" customHeight="1" ht="14.25">
      <c r="A970" s="528"/>
      <c r="B970" s="2"/>
      <c r="C970" s="2"/>
      <c r="D970" s="429"/>
      <c r="E970" s="50"/>
      <c r="F970" s="50"/>
      <c r="G970" s="529"/>
      <c r="H970" s="428"/>
      <c r="I970" s="428"/>
      <c r="J970" s="50"/>
      <c r="K970" s="50"/>
      <c r="L970" s="2"/>
      <c r="M970" s="2"/>
      <c r="N970" s="2"/>
      <c r="O970" s="2"/>
      <c r="P970" s="2"/>
      <c r="Q970" s="2"/>
      <c r="R970" s="2"/>
      <c r="S970" s="2"/>
      <c r="T970" s="2"/>
      <c r="U970" s="2"/>
      <c r="V970" s="2"/>
      <c r="W970" s="2"/>
      <c r="X970" s="2"/>
      <c r="Y970" s="2"/>
      <c r="Z970" s="2"/>
    </row>
    <row x14ac:dyDescent="0.25" r="971" customHeight="1" ht="14.25">
      <c r="A971" s="528"/>
      <c r="B971" s="2"/>
      <c r="C971" s="2"/>
      <c r="D971" s="429"/>
      <c r="E971" s="50"/>
      <c r="F971" s="50"/>
      <c r="G971" s="529"/>
      <c r="H971" s="428"/>
      <c r="I971" s="428"/>
      <c r="J971" s="50"/>
      <c r="K971" s="50"/>
      <c r="L971" s="2"/>
      <c r="M971" s="2"/>
      <c r="N971" s="2"/>
      <c r="O971" s="2"/>
      <c r="P971" s="2"/>
      <c r="Q971" s="2"/>
      <c r="R971" s="2"/>
      <c r="S971" s="2"/>
      <c r="T971" s="2"/>
      <c r="U971" s="2"/>
      <c r="V971" s="2"/>
      <c r="W971" s="2"/>
      <c r="X971" s="2"/>
      <c r="Y971" s="2"/>
      <c r="Z971" s="2"/>
    </row>
    <row x14ac:dyDescent="0.25" r="972" customHeight="1" ht="14.25">
      <c r="A972" s="528"/>
      <c r="B972" s="2"/>
      <c r="C972" s="2"/>
      <c r="D972" s="429"/>
      <c r="E972" s="50"/>
      <c r="F972" s="50"/>
      <c r="G972" s="529"/>
      <c r="H972" s="428"/>
      <c r="I972" s="428"/>
      <c r="J972" s="50"/>
      <c r="K972" s="50"/>
      <c r="L972" s="2"/>
      <c r="M972" s="2"/>
      <c r="N972" s="2"/>
      <c r="O972" s="2"/>
      <c r="P972" s="2"/>
      <c r="Q972" s="2"/>
      <c r="R972" s="2"/>
      <c r="S972" s="2"/>
      <c r="T972" s="2"/>
      <c r="U972" s="2"/>
      <c r="V972" s="2"/>
      <c r="W972" s="2"/>
      <c r="X972" s="2"/>
      <c r="Y972" s="2"/>
      <c r="Z972" s="2"/>
    </row>
    <row x14ac:dyDescent="0.25" r="973" customHeight="1" ht="14.25">
      <c r="A973" s="528"/>
      <c r="B973" s="2"/>
      <c r="C973" s="2"/>
      <c r="D973" s="429"/>
      <c r="E973" s="50"/>
      <c r="F973" s="50"/>
      <c r="G973" s="529"/>
      <c r="H973" s="428"/>
      <c r="I973" s="428"/>
      <c r="J973" s="50"/>
      <c r="K973" s="50"/>
      <c r="L973" s="2"/>
      <c r="M973" s="2"/>
      <c r="N973" s="2"/>
      <c r="O973" s="2"/>
      <c r="P973" s="2"/>
      <c r="Q973" s="2"/>
      <c r="R973" s="2"/>
      <c r="S973" s="2"/>
      <c r="T973" s="2"/>
      <c r="U973" s="2"/>
      <c r="V973" s="2"/>
      <c r="W973" s="2"/>
      <c r="X973" s="2"/>
      <c r="Y973" s="2"/>
      <c r="Z973" s="2"/>
    </row>
    <row x14ac:dyDescent="0.25" r="974" customHeight="1" ht="14.25">
      <c r="A974" s="528"/>
      <c r="B974" s="2"/>
      <c r="C974" s="2"/>
      <c r="D974" s="429"/>
      <c r="E974" s="50"/>
      <c r="F974" s="50"/>
      <c r="G974" s="529"/>
      <c r="H974" s="428"/>
      <c r="I974" s="428"/>
      <c r="J974" s="50"/>
      <c r="K974" s="50"/>
      <c r="L974" s="2"/>
      <c r="M974" s="2"/>
      <c r="N974" s="2"/>
      <c r="O974" s="2"/>
      <c r="P974" s="2"/>
      <c r="Q974" s="2"/>
      <c r="R974" s="2"/>
      <c r="S974" s="2"/>
      <c r="T974" s="2"/>
      <c r="U974" s="2"/>
      <c r="V974" s="2"/>
      <c r="W974" s="2"/>
      <c r="X974" s="2"/>
      <c r="Y974" s="2"/>
      <c r="Z974" s="2"/>
    </row>
    <row x14ac:dyDescent="0.25" r="975" customHeight="1" ht="14.25">
      <c r="A975" s="528"/>
      <c r="B975" s="2"/>
      <c r="C975" s="2"/>
      <c r="D975" s="429"/>
      <c r="E975" s="50"/>
      <c r="F975" s="50"/>
      <c r="G975" s="529"/>
      <c r="H975" s="428"/>
      <c r="I975" s="428"/>
      <c r="J975" s="50"/>
      <c r="K975" s="50"/>
      <c r="L975" s="2"/>
      <c r="M975" s="2"/>
      <c r="N975" s="2"/>
      <c r="O975" s="2"/>
      <c r="P975" s="2"/>
      <c r="Q975" s="2"/>
      <c r="R975" s="2"/>
      <c r="S975" s="2"/>
      <c r="T975" s="2"/>
      <c r="U975" s="2"/>
      <c r="V975" s="2"/>
      <c r="W975" s="2"/>
      <c r="X975" s="2"/>
      <c r="Y975" s="2"/>
      <c r="Z975" s="2"/>
    </row>
    <row x14ac:dyDescent="0.25" r="976" customHeight="1" ht="14.25">
      <c r="A976" s="528"/>
      <c r="B976" s="2"/>
      <c r="C976" s="2"/>
      <c r="D976" s="429"/>
      <c r="E976" s="50"/>
      <c r="F976" s="50"/>
      <c r="G976" s="529"/>
      <c r="H976" s="428"/>
      <c r="I976" s="428"/>
      <c r="J976" s="50"/>
      <c r="K976" s="50"/>
      <c r="L976" s="2"/>
      <c r="M976" s="2"/>
      <c r="N976" s="2"/>
      <c r="O976" s="2"/>
      <c r="P976" s="2"/>
      <c r="Q976" s="2"/>
      <c r="R976" s="2"/>
      <c r="S976" s="2"/>
      <c r="T976" s="2"/>
      <c r="U976" s="2"/>
      <c r="V976" s="2"/>
      <c r="W976" s="2"/>
      <c r="X976" s="2"/>
      <c r="Y976" s="2"/>
      <c r="Z976" s="2"/>
    </row>
    <row x14ac:dyDescent="0.25" r="977" customHeight="1" ht="14.25">
      <c r="A977" s="528"/>
      <c r="B977" s="2"/>
      <c r="C977" s="2"/>
      <c r="D977" s="429"/>
      <c r="E977" s="50"/>
      <c r="F977" s="50"/>
      <c r="G977" s="529"/>
      <c r="H977" s="428"/>
      <c r="I977" s="428"/>
      <c r="J977" s="50"/>
      <c r="K977" s="50"/>
      <c r="L977" s="2"/>
      <c r="M977" s="2"/>
      <c r="N977" s="2"/>
      <c r="O977" s="2"/>
      <c r="P977" s="2"/>
      <c r="Q977" s="2"/>
      <c r="R977" s="2"/>
      <c r="S977" s="2"/>
      <c r="T977" s="2"/>
      <c r="U977" s="2"/>
      <c r="V977" s="2"/>
      <c r="W977" s="2"/>
      <c r="X977" s="2"/>
      <c r="Y977" s="2"/>
      <c r="Z977" s="2"/>
    </row>
    <row x14ac:dyDescent="0.25" r="978" customHeight="1" ht="14.25">
      <c r="A978" s="528"/>
      <c r="B978" s="2"/>
      <c r="C978" s="2"/>
      <c r="D978" s="429"/>
      <c r="E978" s="50"/>
      <c r="F978" s="50"/>
      <c r="G978" s="529"/>
      <c r="H978" s="428"/>
      <c r="I978" s="428"/>
      <c r="J978" s="50"/>
      <c r="K978" s="50"/>
      <c r="L978" s="2"/>
      <c r="M978" s="2"/>
      <c r="N978" s="2"/>
      <c r="O978" s="2"/>
      <c r="P978" s="2"/>
      <c r="Q978" s="2"/>
      <c r="R978" s="2"/>
      <c r="S978" s="2"/>
      <c r="T978" s="2"/>
      <c r="U978" s="2"/>
      <c r="V978" s="2"/>
      <c r="W978" s="2"/>
      <c r="X978" s="2"/>
      <c r="Y978" s="2"/>
      <c r="Z978" s="2"/>
    </row>
    <row x14ac:dyDescent="0.25" r="979" customHeight="1" ht="14.25">
      <c r="A979" s="528"/>
      <c r="B979" s="2"/>
      <c r="C979" s="2"/>
      <c r="D979" s="429"/>
      <c r="E979" s="50"/>
      <c r="F979" s="50"/>
      <c r="G979" s="529"/>
      <c r="H979" s="428"/>
      <c r="I979" s="428"/>
      <c r="J979" s="50"/>
      <c r="K979" s="50"/>
      <c r="L979" s="2"/>
      <c r="M979" s="2"/>
      <c r="N979" s="2"/>
      <c r="O979" s="2"/>
      <c r="P979" s="2"/>
      <c r="Q979" s="2"/>
      <c r="R979" s="2"/>
      <c r="S979" s="2"/>
      <c r="T979" s="2"/>
      <c r="U979" s="2"/>
      <c r="V979" s="2"/>
      <c r="W979" s="2"/>
      <c r="X979" s="2"/>
      <c r="Y979" s="2"/>
      <c r="Z979" s="2"/>
    </row>
    <row x14ac:dyDescent="0.25" r="980" customHeight="1" ht="14.25">
      <c r="A980" s="528"/>
      <c r="B980" s="2"/>
      <c r="C980" s="2"/>
      <c r="D980" s="429"/>
      <c r="E980" s="50"/>
      <c r="F980" s="50"/>
      <c r="G980" s="529"/>
      <c r="H980" s="428"/>
      <c r="I980" s="428"/>
      <c r="J980" s="50"/>
      <c r="K980" s="50"/>
      <c r="L980" s="2"/>
      <c r="M980" s="2"/>
      <c r="N980" s="2"/>
      <c r="O980" s="2"/>
      <c r="P980" s="2"/>
      <c r="Q980" s="2"/>
      <c r="R980" s="2"/>
      <c r="S980" s="2"/>
      <c r="T980" s="2"/>
      <c r="U980" s="2"/>
      <c r="V980" s="2"/>
      <c r="W980" s="2"/>
      <c r="X980" s="2"/>
      <c r="Y980" s="2"/>
      <c r="Z980" s="2"/>
    </row>
    <row x14ac:dyDescent="0.25" r="981" customHeight="1" ht="14.25">
      <c r="A981" s="528"/>
      <c r="B981" s="2"/>
      <c r="C981" s="2"/>
      <c r="D981" s="429"/>
      <c r="E981" s="50"/>
      <c r="F981" s="50"/>
      <c r="G981" s="529"/>
      <c r="H981" s="428"/>
      <c r="I981" s="428"/>
      <c r="J981" s="50"/>
      <c r="K981" s="50"/>
      <c r="L981" s="2"/>
      <c r="M981" s="2"/>
      <c r="N981" s="2"/>
      <c r="O981" s="2"/>
      <c r="P981" s="2"/>
      <c r="Q981" s="2"/>
      <c r="R981" s="2"/>
      <c r="S981" s="2"/>
      <c r="T981" s="2"/>
      <c r="U981" s="2"/>
      <c r="V981" s="2"/>
      <c r="W981" s="2"/>
      <c r="X981" s="2"/>
      <c r="Y981" s="2"/>
      <c r="Z981" s="2"/>
    </row>
    <row x14ac:dyDescent="0.25" r="982" customHeight="1" ht="14.25">
      <c r="A982" s="528"/>
      <c r="B982" s="2"/>
      <c r="C982" s="2"/>
      <c r="D982" s="429"/>
      <c r="E982" s="50"/>
      <c r="F982" s="50"/>
      <c r="G982" s="529"/>
      <c r="H982" s="428"/>
      <c r="I982" s="428"/>
      <c r="J982" s="50"/>
      <c r="K982" s="50"/>
      <c r="L982" s="2"/>
      <c r="M982" s="2"/>
      <c r="N982" s="2"/>
      <c r="O982" s="2"/>
      <c r="P982" s="2"/>
      <c r="Q982" s="2"/>
      <c r="R982" s="2"/>
      <c r="S982" s="2"/>
      <c r="T982" s="2"/>
      <c r="U982" s="2"/>
      <c r="V982" s="2"/>
      <c r="W982" s="2"/>
      <c r="X982" s="2"/>
      <c r="Y982" s="2"/>
      <c r="Z982" s="2"/>
    </row>
    <row x14ac:dyDescent="0.25" r="983" customHeight="1" ht="14.25">
      <c r="A983" s="528"/>
      <c r="B983" s="2"/>
      <c r="C983" s="2"/>
      <c r="D983" s="429"/>
      <c r="E983" s="50"/>
      <c r="F983" s="50"/>
      <c r="G983" s="529"/>
      <c r="H983" s="428"/>
      <c r="I983" s="428"/>
      <c r="J983" s="50"/>
      <c r="K983" s="50"/>
      <c r="L983" s="2"/>
      <c r="M983" s="2"/>
      <c r="N983" s="2"/>
      <c r="O983" s="2"/>
      <c r="P983" s="2"/>
      <c r="Q983" s="2"/>
      <c r="R983" s="2"/>
      <c r="S983" s="2"/>
      <c r="T983" s="2"/>
      <c r="U983" s="2"/>
      <c r="V983" s="2"/>
      <c r="W983" s="2"/>
      <c r="X983" s="2"/>
      <c r="Y983" s="2"/>
      <c r="Z983" s="2"/>
    </row>
    <row x14ac:dyDescent="0.25" r="984" customHeight="1" ht="14.25">
      <c r="A984" s="528"/>
      <c r="B984" s="2"/>
      <c r="C984" s="2"/>
      <c r="D984" s="429"/>
      <c r="E984" s="50"/>
      <c r="F984" s="50"/>
      <c r="G984" s="529"/>
      <c r="H984" s="428"/>
      <c r="I984" s="428"/>
      <c r="J984" s="50"/>
      <c r="K984" s="50"/>
      <c r="L984" s="2"/>
      <c r="M984" s="2"/>
      <c r="N984" s="2"/>
      <c r="O984" s="2"/>
      <c r="P984" s="2"/>
      <c r="Q984" s="2"/>
      <c r="R984" s="2"/>
      <c r="S984" s="2"/>
      <c r="T984" s="2"/>
      <c r="U984" s="2"/>
      <c r="V984" s="2"/>
      <c r="W984" s="2"/>
      <c r="X984" s="2"/>
      <c r="Y984" s="2"/>
      <c r="Z984" s="2"/>
    </row>
    <row x14ac:dyDescent="0.25" r="985" customHeight="1" ht="14.25">
      <c r="A985" s="528"/>
      <c r="B985" s="2"/>
      <c r="C985" s="2"/>
      <c r="D985" s="429"/>
      <c r="E985" s="50"/>
      <c r="F985" s="50"/>
      <c r="G985" s="529"/>
      <c r="H985" s="428"/>
      <c r="I985" s="428"/>
      <c r="J985" s="50"/>
      <c r="K985" s="50"/>
      <c r="L985" s="2"/>
      <c r="M985" s="2"/>
      <c r="N985" s="2"/>
      <c r="O985" s="2"/>
      <c r="P985" s="2"/>
      <c r="Q985" s="2"/>
      <c r="R985" s="2"/>
      <c r="S985" s="2"/>
      <c r="T985" s="2"/>
      <c r="U985" s="2"/>
      <c r="V985" s="2"/>
      <c r="W985" s="2"/>
      <c r="X985" s="2"/>
      <c r="Y985" s="2"/>
      <c r="Z985" s="2"/>
    </row>
    <row x14ac:dyDescent="0.25" r="986" customHeight="1" ht="14.25">
      <c r="A986" s="528"/>
      <c r="B986" s="2"/>
      <c r="C986" s="2"/>
      <c r="D986" s="429"/>
      <c r="E986" s="50"/>
      <c r="F986" s="50"/>
      <c r="G986" s="529"/>
      <c r="H986" s="428"/>
      <c r="I986" s="428"/>
      <c r="J986" s="50"/>
      <c r="K986" s="50"/>
      <c r="L986" s="2"/>
      <c r="M986" s="2"/>
      <c r="N986" s="2"/>
      <c r="O986" s="2"/>
      <c r="P986" s="2"/>
      <c r="Q986" s="2"/>
      <c r="R986" s="2"/>
      <c r="S986" s="2"/>
      <c r="T986" s="2"/>
      <c r="U986" s="2"/>
      <c r="V986" s="2"/>
      <c r="W986" s="2"/>
      <c r="X986" s="2"/>
      <c r="Y986" s="2"/>
      <c r="Z986" s="2"/>
    </row>
    <row x14ac:dyDescent="0.25" r="987" customHeight="1" ht="14.25">
      <c r="A987" s="528"/>
      <c r="B987" s="2"/>
      <c r="C987" s="2"/>
      <c r="D987" s="429"/>
      <c r="E987" s="50"/>
      <c r="F987" s="50"/>
      <c r="G987" s="529"/>
      <c r="H987" s="428"/>
      <c r="I987" s="428"/>
      <c r="J987" s="50"/>
      <c r="K987" s="50"/>
      <c r="L987" s="2"/>
      <c r="M987" s="2"/>
      <c r="N987" s="2"/>
      <c r="O987" s="2"/>
      <c r="P987" s="2"/>
      <c r="Q987" s="2"/>
      <c r="R987" s="2"/>
      <c r="S987" s="2"/>
      <c r="T987" s="2"/>
      <c r="U987" s="2"/>
      <c r="V987" s="2"/>
      <c r="W987" s="2"/>
      <c r="X987" s="2"/>
      <c r="Y987" s="2"/>
      <c r="Z987" s="2"/>
    </row>
    <row x14ac:dyDescent="0.25" r="988" customHeight="1" ht="14.25">
      <c r="A988" s="528"/>
      <c r="B988" s="2"/>
      <c r="C988" s="2"/>
      <c r="D988" s="429"/>
      <c r="E988" s="50"/>
      <c r="F988" s="50"/>
      <c r="G988" s="529"/>
      <c r="H988" s="428"/>
      <c r="I988" s="428"/>
      <c r="J988" s="50"/>
      <c r="K988" s="50"/>
      <c r="L988" s="2"/>
      <c r="M988" s="2"/>
      <c r="N988" s="2"/>
      <c r="O988" s="2"/>
      <c r="P988" s="2"/>
      <c r="Q988" s="2"/>
      <c r="R988" s="2"/>
      <c r="S988" s="2"/>
      <c r="T988" s="2"/>
      <c r="U988" s="2"/>
      <c r="V988" s="2"/>
      <c r="W988" s="2"/>
      <c r="X988" s="2"/>
      <c r="Y988" s="2"/>
      <c r="Z988" s="2"/>
    </row>
    <row x14ac:dyDescent="0.25" r="989" customHeight="1" ht="14.25">
      <c r="A989" s="528"/>
      <c r="B989" s="2"/>
      <c r="C989" s="2"/>
      <c r="D989" s="429"/>
      <c r="E989" s="50"/>
      <c r="F989" s="50"/>
      <c r="G989" s="529"/>
      <c r="H989" s="428"/>
      <c r="I989" s="428"/>
      <c r="J989" s="50"/>
      <c r="K989" s="50"/>
      <c r="L989" s="2"/>
      <c r="M989" s="2"/>
      <c r="N989" s="2"/>
      <c r="O989" s="2"/>
      <c r="P989" s="2"/>
      <c r="Q989" s="2"/>
      <c r="R989" s="2"/>
      <c r="S989" s="2"/>
      <c r="T989" s="2"/>
      <c r="U989" s="2"/>
      <c r="V989" s="2"/>
      <c r="W989" s="2"/>
      <c r="X989" s="2"/>
      <c r="Y989" s="2"/>
      <c r="Z989" s="2"/>
    </row>
    <row x14ac:dyDescent="0.25" r="990" customHeight="1" ht="14.25">
      <c r="A990" s="528"/>
      <c r="B990" s="2"/>
      <c r="C990" s="2"/>
      <c r="D990" s="429"/>
      <c r="E990" s="50"/>
      <c r="F990" s="50"/>
      <c r="G990" s="529"/>
      <c r="H990" s="428"/>
      <c r="I990" s="428"/>
      <c r="J990" s="50"/>
      <c r="K990" s="50"/>
      <c r="L990" s="2"/>
      <c r="M990" s="2"/>
      <c r="N990" s="2"/>
      <c r="O990" s="2"/>
      <c r="P990" s="2"/>
      <c r="Q990" s="2"/>
      <c r="R990" s="2"/>
      <c r="S990" s="2"/>
      <c r="T990" s="2"/>
      <c r="U990" s="2"/>
      <c r="V990" s="2"/>
      <c r="W990" s="2"/>
      <c r="X990" s="2"/>
      <c r="Y990" s="2"/>
      <c r="Z990" s="2"/>
    </row>
    <row x14ac:dyDescent="0.25" r="991" customHeight="1" ht="14.25">
      <c r="A991" s="528"/>
      <c r="B991" s="2"/>
      <c r="C991" s="2"/>
      <c r="D991" s="429"/>
      <c r="E991" s="50"/>
      <c r="F991" s="50"/>
      <c r="G991" s="529"/>
      <c r="H991" s="428"/>
      <c r="I991" s="428"/>
      <c r="J991" s="50"/>
      <c r="K991" s="50"/>
      <c r="L991" s="2"/>
      <c r="M991" s="2"/>
      <c r="N991" s="2"/>
      <c r="O991" s="2"/>
      <c r="P991" s="2"/>
      <c r="Q991" s="2"/>
      <c r="R991" s="2"/>
      <c r="S991" s="2"/>
      <c r="T991" s="2"/>
      <c r="U991" s="2"/>
      <c r="V991" s="2"/>
      <c r="W991" s="2"/>
      <c r="X991" s="2"/>
      <c r="Y991" s="2"/>
      <c r="Z991" s="2"/>
    </row>
    <row x14ac:dyDescent="0.25" r="992" customHeight="1" ht="14.25">
      <c r="A992" s="528"/>
      <c r="B992" s="2"/>
      <c r="C992" s="2"/>
      <c r="D992" s="429"/>
      <c r="E992" s="50"/>
      <c r="F992" s="50"/>
      <c r="G992" s="529"/>
      <c r="H992" s="428"/>
      <c r="I992" s="428"/>
      <c r="J992" s="50"/>
      <c r="K992" s="50"/>
      <c r="L992" s="2"/>
      <c r="M992" s="2"/>
      <c r="N992" s="2"/>
      <c r="O992" s="2"/>
      <c r="P992" s="2"/>
      <c r="Q992" s="2"/>
      <c r="R992" s="2"/>
      <c r="S992" s="2"/>
      <c r="T992" s="2"/>
      <c r="U992" s="2"/>
      <c r="V992" s="2"/>
      <c r="W992" s="2"/>
      <c r="X992" s="2"/>
      <c r="Y992" s="2"/>
      <c r="Z992" s="2"/>
    </row>
    <row x14ac:dyDescent="0.25" r="993" customHeight="1" ht="14.25">
      <c r="A993" s="528"/>
      <c r="B993" s="2"/>
      <c r="C993" s="2"/>
      <c r="D993" s="429"/>
      <c r="E993" s="50"/>
      <c r="F993" s="50"/>
      <c r="G993" s="529"/>
      <c r="H993" s="428"/>
      <c r="I993" s="428"/>
      <c r="J993" s="50"/>
      <c r="K993" s="50"/>
      <c r="L993" s="2"/>
      <c r="M993" s="2"/>
      <c r="N993" s="2"/>
      <c r="O993" s="2"/>
      <c r="P993" s="2"/>
      <c r="Q993" s="2"/>
      <c r="R993" s="2"/>
      <c r="S993" s="2"/>
      <c r="T993" s="2"/>
      <c r="U993" s="2"/>
      <c r="V993" s="2"/>
      <c r="W993" s="2"/>
      <c r="X993" s="2"/>
      <c r="Y993" s="2"/>
      <c r="Z993" s="2"/>
    </row>
    <row x14ac:dyDescent="0.25" r="994" customHeight="1" ht="14.25">
      <c r="A994" s="528"/>
      <c r="B994" s="2"/>
      <c r="C994" s="2"/>
      <c r="D994" s="429"/>
      <c r="E994" s="50"/>
      <c r="F994" s="50"/>
      <c r="G994" s="529"/>
      <c r="H994" s="428"/>
      <c r="I994" s="428"/>
      <c r="J994" s="50"/>
      <c r="K994" s="50"/>
      <c r="L994" s="2"/>
      <c r="M994" s="2"/>
      <c r="N994" s="2"/>
      <c r="O994" s="2"/>
      <c r="P994" s="2"/>
      <c r="Q994" s="2"/>
      <c r="R994" s="2"/>
      <c r="S994" s="2"/>
      <c r="T994" s="2"/>
      <c r="U994" s="2"/>
      <c r="V994" s="2"/>
      <c r="W994" s="2"/>
      <c r="X994" s="2"/>
      <c r="Y994" s="2"/>
      <c r="Z994" s="2"/>
    </row>
    <row x14ac:dyDescent="0.25" r="995" customHeight="1" ht="14.25">
      <c r="A995" s="528"/>
      <c r="B995" s="2"/>
      <c r="C995" s="2"/>
      <c r="D995" s="429"/>
      <c r="E995" s="50"/>
      <c r="F995" s="50"/>
      <c r="G995" s="529"/>
      <c r="H995" s="428"/>
      <c r="I995" s="428"/>
      <c r="J995" s="50"/>
      <c r="K995" s="50"/>
      <c r="L995" s="2"/>
      <c r="M995" s="2"/>
      <c r="N995" s="2"/>
      <c r="O995" s="2"/>
      <c r="P995" s="2"/>
      <c r="Q995" s="2"/>
      <c r="R995" s="2"/>
      <c r="S995" s="2"/>
      <c r="T995" s="2"/>
      <c r="U995" s="2"/>
      <c r="V995" s="2"/>
      <c r="W995" s="2"/>
      <c r="X995" s="2"/>
      <c r="Y995" s="2"/>
      <c r="Z995" s="2"/>
    </row>
    <row x14ac:dyDescent="0.25" r="996" customHeight="1" ht="14.25">
      <c r="A996" s="528"/>
      <c r="B996" s="2"/>
      <c r="C996" s="2"/>
      <c r="D996" s="429"/>
      <c r="E996" s="50"/>
      <c r="F996" s="50"/>
      <c r="G996" s="529"/>
      <c r="H996" s="428"/>
      <c r="I996" s="428"/>
      <c r="J996" s="50"/>
      <c r="K996" s="50"/>
      <c r="L996" s="2"/>
      <c r="M996" s="2"/>
      <c r="N996" s="2"/>
      <c r="O996" s="2"/>
      <c r="P996" s="2"/>
      <c r="Q996" s="2"/>
      <c r="R996" s="2"/>
      <c r="S996" s="2"/>
      <c r="T996" s="2"/>
      <c r="U996" s="2"/>
      <c r="V996" s="2"/>
      <c r="W996" s="2"/>
      <c r="X996" s="2"/>
      <c r="Y996" s="2"/>
      <c r="Z996" s="2"/>
    </row>
    <row x14ac:dyDescent="0.25" r="997" customHeight="1" ht="14.25">
      <c r="A997" s="528"/>
      <c r="B997" s="2"/>
      <c r="C997" s="2"/>
      <c r="D997" s="429"/>
      <c r="E997" s="50"/>
      <c r="F997" s="50"/>
      <c r="G997" s="529"/>
      <c r="H997" s="428"/>
      <c r="I997" s="428"/>
      <c r="J997" s="50"/>
      <c r="K997" s="50"/>
      <c r="L997" s="2"/>
      <c r="M997" s="2"/>
      <c r="N997" s="2"/>
      <c r="O997" s="2"/>
      <c r="P997" s="2"/>
      <c r="Q997" s="2"/>
      <c r="R997" s="2"/>
      <c r="S997" s="2"/>
      <c r="T997" s="2"/>
      <c r="U997" s="2"/>
      <c r="V997" s="2"/>
      <c r="W997" s="2"/>
      <c r="X997" s="2"/>
      <c r="Y997" s="2"/>
      <c r="Z997" s="2"/>
    </row>
    <row x14ac:dyDescent="0.25" r="998" customHeight="1" ht="14.25">
      <c r="A998" s="528"/>
      <c r="B998" s="2"/>
      <c r="C998" s="2"/>
      <c r="D998" s="429"/>
      <c r="E998" s="50"/>
      <c r="F998" s="50"/>
      <c r="G998" s="529"/>
      <c r="H998" s="428"/>
      <c r="I998" s="428"/>
      <c r="J998" s="50"/>
      <c r="K998" s="50"/>
      <c r="L998" s="2"/>
      <c r="M998" s="2"/>
      <c r="N998" s="2"/>
      <c r="O998" s="2"/>
      <c r="P998" s="2"/>
      <c r="Q998" s="2"/>
      <c r="R998" s="2"/>
      <c r="S998" s="2"/>
      <c r="T998" s="2"/>
      <c r="U998" s="2"/>
      <c r="V998" s="2"/>
      <c r="W998" s="2"/>
      <c r="X998" s="2"/>
      <c r="Y998" s="2"/>
      <c r="Z998" s="2"/>
    </row>
    <row x14ac:dyDescent="0.25" r="999" customHeight="1" ht="14.25">
      <c r="A999" s="528"/>
      <c r="B999" s="2"/>
      <c r="C999" s="2"/>
      <c r="D999" s="429"/>
      <c r="E999" s="50"/>
      <c r="F999" s="50"/>
      <c r="G999" s="529"/>
      <c r="H999" s="428"/>
      <c r="I999" s="428"/>
      <c r="J999" s="50"/>
      <c r="K999" s="50"/>
      <c r="L999" s="2"/>
      <c r="M999" s="2"/>
      <c r="N999" s="2"/>
      <c r="O999" s="2"/>
      <c r="P999" s="2"/>
      <c r="Q999" s="2"/>
      <c r="R999" s="2"/>
      <c r="S999" s="2"/>
      <c r="T999" s="2"/>
      <c r="U999" s="2"/>
      <c r="V999" s="2"/>
      <c r="W999" s="2"/>
      <c r="X999" s="2"/>
      <c r="Y999" s="2"/>
      <c r="Z999" s="2"/>
    </row>
    <row x14ac:dyDescent="0.25" r="1000" customHeight="1" ht="14.25">
      <c r="A1000" s="528"/>
      <c r="B1000" s="2"/>
      <c r="C1000" s="2"/>
      <c r="D1000" s="429"/>
      <c r="E1000" s="50"/>
      <c r="F1000" s="50"/>
      <c r="G1000" s="529"/>
      <c r="H1000" s="428"/>
      <c r="I1000" s="428"/>
      <c r="J1000" s="50"/>
      <c r="K1000" s="50"/>
      <c r="L1000" s="2"/>
      <c r="M1000" s="2"/>
      <c r="N1000" s="2"/>
      <c r="O1000" s="2"/>
      <c r="P1000" s="2"/>
      <c r="Q1000" s="2"/>
      <c r="R1000" s="2"/>
      <c r="S1000" s="2"/>
      <c r="T1000" s="2"/>
      <c r="U1000" s="2"/>
      <c r="V1000" s="2"/>
      <c r="W1000" s="2"/>
      <c r="X1000" s="2"/>
      <c r="Y1000" s="2"/>
      <c r="Z1000" s="2"/>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89" width="12.576428571428572" customWidth="1" bestFit="1"/>
    <col min="2" max="2" style="187" width="12.576428571428572" customWidth="1" bestFit="1"/>
    <col min="3" max="3" style="187" width="16.576428571428572" customWidth="1" bestFit="1"/>
    <col min="4" max="4" style="187" width="24.862142857142857" customWidth="1" bestFit="1"/>
    <col min="5" max="5" style="187" width="24.576428571428572" customWidth="1" bestFit="1"/>
    <col min="6" max="6" style="187" width="12.576428571428572" customWidth="1" bestFit="1"/>
    <col min="7" max="7" style="14" width="20.576428571428572" customWidth="1" bestFit="1"/>
    <col min="8" max="8" style="490" width="10.576428571428572" customWidth="1" bestFit="1"/>
    <col min="9" max="9" style="491" width="10.576428571428572" customWidth="1" bestFit="1"/>
    <col min="10" max="10" style="16" width="10.576428571428572" customWidth="1" bestFit="1"/>
    <col min="11" max="11" style="57" width="12.576428571428572" customWidth="1" bestFit="1"/>
    <col min="12" max="12" style="57" width="12.576428571428572" customWidth="1" bestFit="1"/>
    <col min="13" max="13" style="490" width="10.576428571428572" customWidth="1" bestFit="1"/>
    <col min="14" max="14" style="14" width="25.290714285714284" customWidth="1" bestFit="1"/>
    <col min="15" max="15" style="14" width="9.147857142857141" customWidth="1" bestFit="1"/>
    <col min="16" max="16" style="14" width="9.147857142857141" customWidth="1" bestFit="1"/>
    <col min="17" max="17" style="14" width="9.147857142857141" customWidth="1" bestFit="1"/>
    <col min="18" max="18" style="14" width="9.147857142857141" customWidth="1" bestFit="1"/>
    <col min="19" max="19" style="14" width="9.147857142857141" customWidth="1" bestFit="1"/>
    <col min="20" max="20" style="14" width="9.147857142857141" customWidth="1" bestFit="1"/>
    <col min="21" max="21" style="14" width="9.147857142857141" customWidth="1" bestFit="1"/>
    <col min="22" max="22" style="14" width="9.147857142857141" customWidth="1" bestFit="1"/>
    <col min="23" max="23" style="14" width="9.147857142857141" customWidth="1" bestFit="1"/>
    <col min="24" max="24" style="14" width="9.147857142857141" customWidth="1" bestFit="1"/>
    <col min="25" max="25" style="14" width="9.147857142857141" customWidth="1" bestFit="1"/>
    <col min="26" max="26" style="14" width="9.147857142857141" customWidth="1" bestFit="1"/>
  </cols>
  <sheetData>
    <row x14ac:dyDescent="0.25" r="1" customHeight="1" ht="13.5">
      <c r="A1" s="434"/>
      <c r="B1" s="435"/>
      <c r="C1" s="435"/>
      <c r="D1" s="435"/>
      <c r="E1" s="435"/>
      <c r="F1" s="435"/>
      <c r="G1" s="436" t="s">
        <v>643</v>
      </c>
      <c r="H1" s="437"/>
      <c r="I1" s="438"/>
      <c r="J1" s="439"/>
      <c r="K1" s="435"/>
      <c r="L1" s="435"/>
      <c r="M1" s="440"/>
      <c r="N1" s="441"/>
      <c r="O1" s="442"/>
      <c r="P1" s="442"/>
      <c r="Q1" s="442"/>
      <c r="R1" s="442"/>
      <c r="S1" s="442"/>
      <c r="T1" s="442"/>
      <c r="U1" s="442"/>
      <c r="V1" s="442"/>
      <c r="W1" s="442"/>
      <c r="X1" s="442"/>
      <c r="Y1" s="442"/>
      <c r="Z1" s="442"/>
    </row>
    <row x14ac:dyDescent="0.25" r="2" customHeight="1" ht="13.5" customFormat="1" s="148">
      <c r="A2" s="443" t="s">
        <v>644</v>
      </c>
      <c r="B2" s="444" t="s">
        <v>645</v>
      </c>
      <c r="C2" s="444" t="s">
        <v>646</v>
      </c>
      <c r="D2" s="444" t="s">
        <v>647</v>
      </c>
      <c r="E2" s="444" t="s">
        <v>648</v>
      </c>
      <c r="F2" s="444" t="s">
        <v>443</v>
      </c>
      <c r="G2" s="445" t="s">
        <v>554</v>
      </c>
      <c r="H2" s="446" t="s">
        <v>482</v>
      </c>
      <c r="I2" s="447" t="s">
        <v>649</v>
      </c>
      <c r="J2" s="448" t="s">
        <v>650</v>
      </c>
      <c r="K2" s="449" t="s">
        <v>448</v>
      </c>
      <c r="L2" s="450" t="s">
        <v>411</v>
      </c>
      <c r="M2" s="451" t="s">
        <v>651</v>
      </c>
      <c r="N2" s="452" t="s">
        <v>537</v>
      </c>
      <c r="O2" s="453"/>
      <c r="P2" s="453"/>
      <c r="Q2" s="453"/>
      <c r="R2" s="453"/>
      <c r="S2" s="453"/>
      <c r="T2" s="453"/>
      <c r="U2" s="453"/>
      <c r="V2" s="453"/>
      <c r="W2" s="453"/>
      <c r="X2" s="453"/>
      <c r="Y2" s="453"/>
      <c r="Z2" s="453"/>
    </row>
    <row x14ac:dyDescent="0.25" r="3" customHeight="1" ht="13.5">
      <c r="A3" s="454">
        <v>1</v>
      </c>
      <c r="B3" s="455"/>
      <c r="C3" s="455" t="s">
        <v>652</v>
      </c>
      <c r="D3" s="455" t="s">
        <v>653</v>
      </c>
      <c r="E3" s="455" t="s">
        <v>654</v>
      </c>
      <c r="F3" s="455" t="s">
        <v>99</v>
      </c>
      <c r="G3" s="456"/>
      <c r="H3" s="457">
        <v>1</v>
      </c>
      <c r="I3" s="458"/>
      <c r="J3" s="459">
        <f>IF(H3=0,"",H3*(1+I3))</f>
      </c>
      <c r="K3" s="460"/>
      <c r="L3" s="461">
        <f>IF(J3="","",J3*K3)</f>
      </c>
      <c r="M3" s="462"/>
      <c r="N3" s="463"/>
      <c r="O3" s="33"/>
      <c r="P3" s="33"/>
      <c r="Q3" s="33"/>
      <c r="R3" s="33"/>
      <c r="S3" s="33"/>
      <c r="T3" s="33"/>
      <c r="U3" s="33"/>
      <c r="V3" s="33"/>
      <c r="W3" s="33"/>
      <c r="X3" s="33"/>
      <c r="Y3" s="33"/>
      <c r="Z3" s="33"/>
    </row>
    <row x14ac:dyDescent="0.25" r="4" customHeight="1" ht="13.5">
      <c r="A4" s="464">
        <v>2</v>
      </c>
      <c r="B4" s="465"/>
      <c r="C4" s="465" t="s">
        <v>655</v>
      </c>
      <c r="D4" s="465" t="s">
        <v>656</v>
      </c>
      <c r="E4" s="465" t="s">
        <v>657</v>
      </c>
      <c r="F4" s="465" t="s">
        <v>128</v>
      </c>
      <c r="G4" s="466"/>
      <c r="H4" s="467">
        <v>1</v>
      </c>
      <c r="I4" s="468"/>
      <c r="J4" s="459">
        <f>IF(H4=0,"",H4*(1+I4))</f>
      </c>
      <c r="K4" s="469"/>
      <c r="L4" s="461">
        <f>IF(J4="","",J4*K4)</f>
      </c>
      <c r="M4" s="470"/>
      <c r="N4" s="471"/>
      <c r="O4" s="33"/>
      <c r="P4" s="33"/>
      <c r="Q4" s="33"/>
      <c r="R4" s="33"/>
      <c r="S4" s="33"/>
      <c r="T4" s="33"/>
      <c r="U4" s="33"/>
      <c r="V4" s="33"/>
      <c r="W4" s="33"/>
      <c r="X4" s="33"/>
      <c r="Y4" s="33"/>
      <c r="Z4" s="33"/>
    </row>
    <row x14ac:dyDescent="0.25" r="5" customHeight="1" ht="13.5">
      <c r="A5" s="454">
        <v>3</v>
      </c>
      <c r="B5" s="465"/>
      <c r="C5" s="465" t="s">
        <v>658</v>
      </c>
      <c r="D5" s="465"/>
      <c r="E5" s="465"/>
      <c r="F5" s="465" t="s">
        <v>133</v>
      </c>
      <c r="G5" s="466"/>
      <c r="H5" s="467">
        <v>7</v>
      </c>
      <c r="I5" s="468"/>
      <c r="J5" s="459">
        <f>IF(H5=0,"",H5*(1+I5))</f>
      </c>
      <c r="K5" s="469">
        <v>0.257</v>
      </c>
      <c r="L5" s="461">
        <f>IF(J5="","",J5*K5)</f>
      </c>
      <c r="M5" s="470"/>
      <c r="N5" s="471"/>
      <c r="O5" s="33"/>
      <c r="P5" s="33"/>
      <c r="Q5" s="33"/>
      <c r="R5" s="33"/>
      <c r="S5" s="33"/>
      <c r="T5" s="33"/>
      <c r="U5" s="33"/>
      <c r="V5" s="33"/>
      <c r="W5" s="33"/>
      <c r="X5" s="33"/>
      <c r="Y5" s="33"/>
      <c r="Z5" s="33"/>
    </row>
    <row x14ac:dyDescent="0.25" r="6" customHeight="1" ht="13.5">
      <c r="A6" s="464">
        <v>4</v>
      </c>
      <c r="B6" s="465"/>
      <c r="C6" s="465" t="s">
        <v>659</v>
      </c>
      <c r="D6" s="465"/>
      <c r="E6" s="465"/>
      <c r="F6" s="465" t="s">
        <v>133</v>
      </c>
      <c r="G6" s="466"/>
      <c r="H6" s="467">
        <v>5</v>
      </c>
      <c r="I6" s="468"/>
      <c r="J6" s="459">
        <f>IF(H6=0,"",H6*(1+I6))</f>
      </c>
      <c r="K6" s="469">
        <v>0.257</v>
      </c>
      <c r="L6" s="461">
        <f>IF(J6="","",J6*K6)</f>
      </c>
      <c r="M6" s="470"/>
      <c r="N6" s="471"/>
      <c r="O6" s="33"/>
      <c r="P6" s="33"/>
      <c r="Q6" s="33"/>
      <c r="R6" s="33"/>
      <c r="S6" s="33"/>
      <c r="T6" s="33"/>
      <c r="U6" s="33"/>
      <c r="V6" s="33"/>
      <c r="W6" s="33"/>
      <c r="X6" s="33"/>
      <c r="Y6" s="33"/>
      <c r="Z6" s="33"/>
    </row>
    <row x14ac:dyDescent="0.25" r="7" customHeight="1" ht="13.5">
      <c r="A7" s="454">
        <v>5</v>
      </c>
      <c r="B7" s="465"/>
      <c r="C7" s="465" t="s">
        <v>572</v>
      </c>
      <c r="D7" s="465"/>
      <c r="E7" s="465"/>
      <c r="F7" s="465" t="s">
        <v>134</v>
      </c>
      <c r="G7" s="466"/>
      <c r="H7" s="467">
        <v>1</v>
      </c>
      <c r="I7" s="468"/>
      <c r="J7" s="459">
        <f>IF(H7=0,"",H7*(1+I7))</f>
      </c>
      <c r="K7" s="469"/>
      <c r="L7" s="461">
        <f>IF(J7="","",J7*K7)</f>
      </c>
      <c r="M7" s="470"/>
      <c r="N7" s="471"/>
      <c r="O7" s="33"/>
      <c r="P7" s="33"/>
      <c r="Q7" s="33"/>
      <c r="R7" s="33"/>
      <c r="S7" s="33"/>
      <c r="T7" s="33"/>
      <c r="U7" s="33"/>
      <c r="V7" s="33"/>
      <c r="W7" s="33"/>
      <c r="X7" s="33"/>
      <c r="Y7" s="33"/>
      <c r="Z7" s="33"/>
    </row>
    <row x14ac:dyDescent="0.25" r="8" customHeight="1" ht="13.5">
      <c r="A8" s="464">
        <v>6</v>
      </c>
      <c r="B8" s="465"/>
      <c r="C8" s="465"/>
      <c r="D8" s="465"/>
      <c r="E8" s="465"/>
      <c r="F8" s="465"/>
      <c r="G8" s="466"/>
      <c r="H8" s="472"/>
      <c r="I8" s="468"/>
      <c r="J8" s="459">
        <f>IF(H8=0,"",H8*(1+I8))</f>
      </c>
      <c r="K8" s="469"/>
      <c r="L8" s="461">
        <f>IF(J8="","",J8*K8)</f>
      </c>
      <c r="M8" s="470"/>
      <c r="N8" s="471"/>
      <c r="O8" s="33"/>
      <c r="P8" s="33"/>
      <c r="Q8" s="33"/>
      <c r="R8" s="33"/>
      <c r="S8" s="33"/>
      <c r="T8" s="33"/>
      <c r="U8" s="33"/>
      <c r="V8" s="33"/>
      <c r="W8" s="33"/>
      <c r="X8" s="33"/>
      <c r="Y8" s="33"/>
      <c r="Z8" s="33"/>
    </row>
    <row x14ac:dyDescent="0.25" r="9" customHeight="1" ht="13.5">
      <c r="A9" s="454">
        <v>7</v>
      </c>
      <c r="B9" s="465"/>
      <c r="C9" s="465"/>
      <c r="D9" s="465"/>
      <c r="E9" s="465"/>
      <c r="F9" s="465"/>
      <c r="G9" s="466"/>
      <c r="H9" s="472"/>
      <c r="I9" s="468"/>
      <c r="J9" s="459">
        <f>IF(H9=0,"",H9*(1+I9))</f>
      </c>
      <c r="K9" s="469"/>
      <c r="L9" s="461">
        <f>IF(J9="","",J9*K9)</f>
      </c>
      <c r="M9" s="470"/>
      <c r="N9" s="471"/>
      <c r="O9" s="33"/>
      <c r="P9" s="33"/>
      <c r="Q9" s="33"/>
      <c r="R9" s="33"/>
      <c r="S9" s="33"/>
      <c r="T9" s="33"/>
      <c r="U9" s="33"/>
      <c r="V9" s="33"/>
      <c r="W9" s="33"/>
      <c r="X9" s="33"/>
      <c r="Y9" s="33"/>
      <c r="Z9" s="33"/>
    </row>
    <row x14ac:dyDescent="0.25" r="10" customHeight="1" ht="13.5">
      <c r="A10" s="464">
        <v>8</v>
      </c>
      <c r="B10" s="465"/>
      <c r="C10" s="465"/>
      <c r="D10" s="465"/>
      <c r="E10" s="465"/>
      <c r="F10" s="465"/>
      <c r="G10" s="466"/>
      <c r="H10" s="472"/>
      <c r="I10" s="468"/>
      <c r="J10" s="459">
        <f>IF(H10=0,"",H10*(1+I10))</f>
      </c>
      <c r="K10" s="469"/>
      <c r="L10" s="461">
        <f>IF(J10="","",J10*K10)</f>
      </c>
      <c r="M10" s="470"/>
      <c r="N10" s="471"/>
      <c r="O10" s="33"/>
      <c r="P10" s="33"/>
      <c r="Q10" s="33"/>
      <c r="R10" s="33"/>
      <c r="S10" s="33"/>
      <c r="T10" s="33"/>
      <c r="U10" s="33"/>
      <c r="V10" s="33"/>
      <c r="W10" s="33"/>
      <c r="X10" s="33"/>
      <c r="Y10" s="33"/>
      <c r="Z10" s="33"/>
    </row>
    <row x14ac:dyDescent="0.25" r="11" customHeight="1" ht="13.5">
      <c r="A11" s="454">
        <v>9</v>
      </c>
      <c r="B11" s="465"/>
      <c r="C11" s="465"/>
      <c r="D11" s="465"/>
      <c r="E11" s="465"/>
      <c r="F11" s="465"/>
      <c r="G11" s="466"/>
      <c r="H11" s="472"/>
      <c r="I11" s="468"/>
      <c r="J11" s="459"/>
      <c r="K11" s="469"/>
      <c r="L11" s="461">
        <f>IF(J11="","",J11*K11)</f>
      </c>
      <c r="M11" s="470"/>
      <c r="N11" s="471"/>
      <c r="O11" s="33"/>
      <c r="P11" s="33"/>
      <c r="Q11" s="33"/>
      <c r="R11" s="33"/>
      <c r="S11" s="33"/>
      <c r="T11" s="33"/>
      <c r="U11" s="33"/>
      <c r="V11" s="33"/>
      <c r="W11" s="33"/>
      <c r="X11" s="33"/>
      <c r="Y11" s="33"/>
      <c r="Z11" s="33"/>
    </row>
    <row x14ac:dyDescent="0.25" r="12" customHeight="1" ht="13.5">
      <c r="A12" s="464">
        <v>10</v>
      </c>
      <c r="B12" s="465"/>
      <c r="C12" s="465"/>
      <c r="D12" s="465"/>
      <c r="E12" s="465"/>
      <c r="F12" s="465"/>
      <c r="G12" s="466"/>
      <c r="H12" s="472"/>
      <c r="I12" s="468"/>
      <c r="J12" s="459">
        <f>IF(H12=0,"",H12*(1+I12))</f>
      </c>
      <c r="K12" s="469"/>
      <c r="L12" s="461">
        <f>IF(J12="","",J12*K12)</f>
      </c>
      <c r="M12" s="470"/>
      <c r="N12" s="471"/>
      <c r="O12" s="33"/>
      <c r="P12" s="33"/>
      <c r="Q12" s="33"/>
      <c r="R12" s="33"/>
      <c r="S12" s="33"/>
      <c r="T12" s="33"/>
      <c r="U12" s="33"/>
      <c r="V12" s="33"/>
      <c r="W12" s="33"/>
      <c r="X12" s="33"/>
      <c r="Y12" s="33"/>
      <c r="Z12" s="33"/>
    </row>
    <row x14ac:dyDescent="0.25" r="13" customHeight="1" ht="13.5">
      <c r="A13" s="454">
        <v>11</v>
      </c>
      <c r="B13" s="465"/>
      <c r="C13" s="465"/>
      <c r="D13" s="465"/>
      <c r="E13" s="465"/>
      <c r="F13" s="465"/>
      <c r="G13" s="466"/>
      <c r="H13" s="472"/>
      <c r="I13" s="468"/>
      <c r="J13" s="459">
        <f>IF(H13=0,"",H13*(1+I13))</f>
      </c>
      <c r="K13" s="469"/>
      <c r="L13" s="461">
        <f>IF(J13="","",J13*K13)</f>
      </c>
      <c r="M13" s="470"/>
      <c r="N13" s="471"/>
      <c r="O13" s="33"/>
      <c r="P13" s="33"/>
      <c r="Q13" s="33"/>
      <c r="R13" s="33"/>
      <c r="S13" s="33"/>
      <c r="T13" s="33"/>
      <c r="U13" s="33"/>
      <c r="V13" s="33"/>
      <c r="W13" s="33"/>
      <c r="X13" s="33"/>
      <c r="Y13" s="33"/>
      <c r="Z13" s="33"/>
    </row>
    <row x14ac:dyDescent="0.25" r="14" customHeight="1" ht="13.5">
      <c r="A14" s="464">
        <v>12</v>
      </c>
      <c r="B14" s="465"/>
      <c r="C14" s="465"/>
      <c r="D14" s="465"/>
      <c r="E14" s="465"/>
      <c r="F14" s="465"/>
      <c r="G14" s="466"/>
      <c r="H14" s="472"/>
      <c r="I14" s="468"/>
      <c r="J14" s="459">
        <f>IF(H14=0,"",H14*(1+I14))</f>
      </c>
      <c r="K14" s="469"/>
      <c r="L14" s="461">
        <f>IF(J14="","",J14*K14)</f>
      </c>
      <c r="M14" s="470"/>
      <c r="N14" s="471"/>
      <c r="O14" s="33"/>
      <c r="P14" s="33"/>
      <c r="Q14" s="33"/>
      <c r="R14" s="33"/>
      <c r="S14" s="33"/>
      <c r="T14" s="33"/>
      <c r="U14" s="33"/>
      <c r="V14" s="33"/>
      <c r="W14" s="33"/>
      <c r="X14" s="33"/>
      <c r="Y14" s="33"/>
      <c r="Z14" s="33"/>
    </row>
    <row x14ac:dyDescent="0.25" r="15" customHeight="1" ht="13.5">
      <c r="A15" s="454">
        <v>13</v>
      </c>
      <c r="B15" s="465"/>
      <c r="C15" s="465"/>
      <c r="D15" s="465"/>
      <c r="E15" s="465"/>
      <c r="F15" s="465"/>
      <c r="G15" s="466"/>
      <c r="H15" s="472"/>
      <c r="I15" s="468"/>
      <c r="J15" s="459">
        <f>IF(H15=0,"",H15*(1+I15))</f>
      </c>
      <c r="K15" s="469"/>
      <c r="L15" s="461">
        <f>IF(J15="","",J15*K15)</f>
      </c>
      <c r="M15" s="470"/>
      <c r="N15" s="471"/>
      <c r="O15" s="33"/>
      <c r="P15" s="33"/>
      <c r="Q15" s="33"/>
      <c r="R15" s="33"/>
      <c r="S15" s="33"/>
      <c r="T15" s="33"/>
      <c r="U15" s="33"/>
      <c r="V15" s="33"/>
      <c r="W15" s="33"/>
      <c r="X15" s="33"/>
      <c r="Y15" s="33"/>
      <c r="Z15" s="33"/>
    </row>
    <row x14ac:dyDescent="0.25" r="16" customHeight="1" ht="13.5">
      <c r="A16" s="464">
        <v>14</v>
      </c>
      <c r="B16" s="465"/>
      <c r="C16" s="465"/>
      <c r="D16" s="465"/>
      <c r="E16" s="465"/>
      <c r="F16" s="465"/>
      <c r="G16" s="466"/>
      <c r="H16" s="472"/>
      <c r="I16" s="468"/>
      <c r="J16" s="459">
        <f>IF(H16=0,"",H16*(1+I16))</f>
      </c>
      <c r="K16" s="469"/>
      <c r="L16" s="461">
        <f>IF(J16="","",J16*K16)</f>
      </c>
      <c r="M16" s="470"/>
      <c r="N16" s="471"/>
      <c r="O16" s="33"/>
      <c r="P16" s="33"/>
      <c r="Q16" s="33"/>
      <c r="R16" s="33"/>
      <c r="S16" s="33"/>
      <c r="T16" s="33"/>
      <c r="U16" s="33"/>
      <c r="V16" s="33"/>
      <c r="W16" s="33"/>
      <c r="X16" s="33"/>
      <c r="Y16" s="33"/>
      <c r="Z16" s="33"/>
    </row>
    <row x14ac:dyDescent="0.25" r="17" customHeight="1" ht="13.5">
      <c r="A17" s="454">
        <v>15</v>
      </c>
      <c r="B17" s="465"/>
      <c r="C17" s="465"/>
      <c r="D17" s="465"/>
      <c r="E17" s="465"/>
      <c r="F17" s="465"/>
      <c r="G17" s="466"/>
      <c r="H17" s="472"/>
      <c r="I17" s="468"/>
      <c r="J17" s="459">
        <f>IF(H17=0,"",H17*(1+I17))</f>
      </c>
      <c r="K17" s="469"/>
      <c r="L17" s="461">
        <f>IF(J17="","",J17*K17)</f>
      </c>
      <c r="M17" s="470"/>
      <c r="N17" s="471"/>
      <c r="O17" s="33"/>
      <c r="P17" s="33"/>
      <c r="Q17" s="33"/>
      <c r="R17" s="33"/>
      <c r="S17" s="33"/>
      <c r="T17" s="33"/>
      <c r="U17" s="33"/>
      <c r="V17" s="33"/>
      <c r="W17" s="33"/>
      <c r="X17" s="33"/>
      <c r="Y17" s="33"/>
      <c r="Z17" s="33"/>
    </row>
    <row x14ac:dyDescent="0.25" r="18" customHeight="1" ht="13.5">
      <c r="A18" s="464">
        <v>16</v>
      </c>
      <c r="B18" s="465"/>
      <c r="C18" s="465"/>
      <c r="D18" s="465"/>
      <c r="E18" s="465"/>
      <c r="F18" s="465"/>
      <c r="G18" s="466"/>
      <c r="H18" s="472"/>
      <c r="I18" s="468"/>
      <c r="J18" s="459">
        <f>IF(H18=0,"",H18*(1+I18))</f>
      </c>
      <c r="K18" s="469"/>
      <c r="L18" s="461">
        <f>IF(J18="","",J18*K18)</f>
      </c>
      <c r="M18" s="470"/>
      <c r="N18" s="471"/>
      <c r="O18" s="33"/>
      <c r="P18" s="33"/>
      <c r="Q18" s="33"/>
      <c r="R18" s="33"/>
      <c r="S18" s="33"/>
      <c r="T18" s="33"/>
      <c r="U18" s="33"/>
      <c r="V18" s="33"/>
      <c r="W18" s="33"/>
      <c r="X18" s="33"/>
      <c r="Y18" s="33"/>
      <c r="Z18" s="33"/>
    </row>
    <row x14ac:dyDescent="0.25" r="19" customHeight="1" ht="13.5">
      <c r="A19" s="454">
        <v>17</v>
      </c>
      <c r="B19" s="465"/>
      <c r="C19" s="465"/>
      <c r="D19" s="465"/>
      <c r="E19" s="465"/>
      <c r="F19" s="465"/>
      <c r="G19" s="466"/>
      <c r="H19" s="472"/>
      <c r="I19" s="468"/>
      <c r="J19" s="459">
        <f>IF(H19=0,"",H19*(1+I19))</f>
      </c>
      <c r="K19" s="469"/>
      <c r="L19" s="461">
        <f>IF(J19="","",J19*K19)</f>
      </c>
      <c r="M19" s="470"/>
      <c r="N19" s="471"/>
      <c r="O19" s="33"/>
      <c r="P19" s="33"/>
      <c r="Q19" s="33"/>
      <c r="R19" s="33"/>
      <c r="S19" s="33"/>
      <c r="T19" s="33"/>
      <c r="U19" s="33"/>
      <c r="V19" s="33"/>
      <c r="W19" s="33"/>
      <c r="X19" s="33"/>
      <c r="Y19" s="33"/>
      <c r="Z19" s="33"/>
    </row>
    <row x14ac:dyDescent="0.25" r="20" customHeight="1" ht="13.5">
      <c r="A20" s="464">
        <v>18</v>
      </c>
      <c r="B20" s="465"/>
      <c r="C20" s="465"/>
      <c r="D20" s="465"/>
      <c r="E20" s="465"/>
      <c r="F20" s="465"/>
      <c r="G20" s="466"/>
      <c r="H20" s="472"/>
      <c r="I20" s="468"/>
      <c r="J20" s="459">
        <f>IF(H20=0,"",H20*(1+I20))</f>
      </c>
      <c r="K20" s="469"/>
      <c r="L20" s="461">
        <f>IF(J20="","",J20*K20)</f>
      </c>
      <c r="M20" s="470"/>
      <c r="N20" s="471"/>
      <c r="O20" s="33"/>
      <c r="P20" s="33"/>
      <c r="Q20" s="33"/>
      <c r="R20" s="33"/>
      <c r="S20" s="33"/>
      <c r="T20" s="33"/>
      <c r="U20" s="33"/>
      <c r="V20" s="33"/>
      <c r="W20" s="33"/>
      <c r="X20" s="33"/>
      <c r="Y20" s="33"/>
      <c r="Z20" s="33"/>
    </row>
    <row x14ac:dyDescent="0.25" r="21" customHeight="1" ht="13.5">
      <c r="A21" s="454">
        <v>19</v>
      </c>
      <c r="B21" s="465"/>
      <c r="C21" s="465"/>
      <c r="D21" s="465"/>
      <c r="E21" s="465"/>
      <c r="F21" s="465"/>
      <c r="G21" s="466"/>
      <c r="H21" s="472"/>
      <c r="I21" s="468"/>
      <c r="J21" s="459">
        <f>IF(H21=0,"",H21*(1+I21))</f>
      </c>
      <c r="K21" s="469"/>
      <c r="L21" s="461">
        <f>IF(J21="","",J21*K21)</f>
      </c>
      <c r="M21" s="470"/>
      <c r="N21" s="471"/>
      <c r="O21" s="33"/>
      <c r="P21" s="33"/>
      <c r="Q21" s="33"/>
      <c r="R21" s="33"/>
      <c r="S21" s="33"/>
      <c r="T21" s="33"/>
      <c r="U21" s="33"/>
      <c r="V21" s="33"/>
      <c r="W21" s="33"/>
      <c r="X21" s="33"/>
      <c r="Y21" s="33"/>
      <c r="Z21" s="33"/>
    </row>
    <row x14ac:dyDescent="0.25" r="22" customHeight="1" ht="13.5">
      <c r="A22" s="464">
        <v>20</v>
      </c>
      <c r="B22" s="465"/>
      <c r="C22" s="465"/>
      <c r="D22" s="465"/>
      <c r="E22" s="465"/>
      <c r="F22" s="465"/>
      <c r="G22" s="466"/>
      <c r="H22" s="472"/>
      <c r="I22" s="468"/>
      <c r="J22" s="459">
        <f>IF(H22=0,"",H22*(1+I22))</f>
      </c>
      <c r="K22" s="469"/>
      <c r="L22" s="461">
        <f>IF(J22="","",J22*K22)</f>
      </c>
      <c r="M22" s="470"/>
      <c r="N22" s="471"/>
      <c r="O22" s="33"/>
      <c r="P22" s="33"/>
      <c r="Q22" s="33"/>
      <c r="R22" s="33"/>
      <c r="S22" s="33"/>
      <c r="T22" s="33"/>
      <c r="U22" s="33"/>
      <c r="V22" s="33"/>
      <c r="W22" s="33"/>
      <c r="X22" s="33"/>
      <c r="Y22" s="33"/>
      <c r="Z22" s="33"/>
    </row>
    <row x14ac:dyDescent="0.25" r="23" customHeight="1" ht="13.5">
      <c r="A23" s="454">
        <v>21</v>
      </c>
      <c r="B23" s="465"/>
      <c r="C23" s="465"/>
      <c r="D23" s="465"/>
      <c r="E23" s="465"/>
      <c r="F23" s="465"/>
      <c r="G23" s="466"/>
      <c r="H23" s="472"/>
      <c r="I23" s="468"/>
      <c r="J23" s="459">
        <f>IF(H23=0,"",H23*(1+I23))</f>
      </c>
      <c r="K23" s="469"/>
      <c r="L23" s="461">
        <f>IF(J23="","",J23*K23)</f>
      </c>
      <c r="M23" s="470"/>
      <c r="N23" s="471"/>
      <c r="O23" s="33"/>
      <c r="P23" s="33"/>
      <c r="Q23" s="33"/>
      <c r="R23" s="33"/>
      <c r="S23" s="33"/>
      <c r="T23" s="33"/>
      <c r="U23" s="33"/>
      <c r="V23" s="33"/>
      <c r="W23" s="33"/>
      <c r="X23" s="33"/>
      <c r="Y23" s="33"/>
      <c r="Z23" s="33"/>
    </row>
    <row x14ac:dyDescent="0.25" r="24" customHeight="1" ht="13.5">
      <c r="A24" s="464">
        <v>22</v>
      </c>
      <c r="B24" s="465"/>
      <c r="C24" s="465"/>
      <c r="D24" s="465"/>
      <c r="E24" s="465"/>
      <c r="F24" s="465"/>
      <c r="G24" s="466"/>
      <c r="H24" s="472"/>
      <c r="I24" s="468"/>
      <c r="J24" s="459">
        <f>IF(H24=0,"",H24*(1+I24))</f>
      </c>
      <c r="K24" s="469"/>
      <c r="L24" s="461">
        <f>IF(J24="","",J24*K24)</f>
      </c>
      <c r="M24" s="470"/>
      <c r="N24" s="471"/>
      <c r="O24" s="33"/>
      <c r="P24" s="33"/>
      <c r="Q24" s="33"/>
      <c r="R24" s="33"/>
      <c r="S24" s="33"/>
      <c r="T24" s="33"/>
      <c r="U24" s="33"/>
      <c r="V24" s="33"/>
      <c r="W24" s="33"/>
      <c r="X24" s="33"/>
      <c r="Y24" s="33"/>
      <c r="Z24" s="33"/>
    </row>
    <row x14ac:dyDescent="0.25" r="25" customHeight="1" ht="13.5">
      <c r="A25" s="454">
        <v>23</v>
      </c>
      <c r="B25" s="465"/>
      <c r="C25" s="465"/>
      <c r="D25" s="465"/>
      <c r="E25" s="465"/>
      <c r="F25" s="465"/>
      <c r="G25" s="466"/>
      <c r="H25" s="472"/>
      <c r="I25" s="468"/>
      <c r="J25" s="459">
        <f>IF(H25=0,"",H25*(1+I25))</f>
      </c>
      <c r="K25" s="469"/>
      <c r="L25" s="461">
        <f>IF(J25="","",J25*K25)</f>
      </c>
      <c r="M25" s="470"/>
      <c r="N25" s="471"/>
      <c r="O25" s="33"/>
      <c r="P25" s="33"/>
      <c r="Q25" s="33"/>
      <c r="R25" s="33"/>
      <c r="S25" s="33"/>
      <c r="T25" s="33"/>
      <c r="U25" s="33"/>
      <c r="V25" s="33"/>
      <c r="W25" s="33"/>
      <c r="X25" s="33"/>
      <c r="Y25" s="33"/>
      <c r="Z25" s="33"/>
    </row>
    <row x14ac:dyDescent="0.25" r="26" customHeight="1" ht="13.5">
      <c r="A26" s="464">
        <v>24</v>
      </c>
      <c r="B26" s="465"/>
      <c r="C26" s="465"/>
      <c r="D26" s="465"/>
      <c r="E26" s="465"/>
      <c r="F26" s="465"/>
      <c r="G26" s="466"/>
      <c r="H26" s="472"/>
      <c r="I26" s="468"/>
      <c r="J26" s="459">
        <f>IF(H26=0,"",H26*(1+I26))</f>
      </c>
      <c r="K26" s="469"/>
      <c r="L26" s="461">
        <f>IF(J26="","",J26*K26)</f>
      </c>
      <c r="M26" s="470"/>
      <c r="N26" s="471"/>
      <c r="O26" s="33"/>
      <c r="P26" s="33"/>
      <c r="Q26" s="33"/>
      <c r="R26" s="33"/>
      <c r="S26" s="33"/>
      <c r="T26" s="33"/>
      <c r="U26" s="33"/>
      <c r="V26" s="33"/>
      <c r="W26" s="33"/>
      <c r="X26" s="33"/>
      <c r="Y26" s="33"/>
      <c r="Z26" s="33"/>
    </row>
    <row x14ac:dyDescent="0.25" r="27" customHeight="1" ht="13.5">
      <c r="A27" s="454">
        <v>25</v>
      </c>
      <c r="B27" s="465"/>
      <c r="C27" s="465"/>
      <c r="D27" s="465"/>
      <c r="E27" s="465"/>
      <c r="F27" s="465"/>
      <c r="G27" s="466"/>
      <c r="H27" s="472"/>
      <c r="I27" s="468"/>
      <c r="J27" s="459">
        <f>IF(H27=0,"",H27*(1+I27))</f>
      </c>
      <c r="K27" s="469"/>
      <c r="L27" s="461">
        <f>IF(J27="","",J27*K27)</f>
      </c>
      <c r="M27" s="470"/>
      <c r="N27" s="471"/>
      <c r="O27" s="33"/>
      <c r="P27" s="33"/>
      <c r="Q27" s="33"/>
      <c r="R27" s="33"/>
      <c r="S27" s="33"/>
      <c r="T27" s="33"/>
      <c r="U27" s="33"/>
      <c r="V27" s="33"/>
      <c r="W27" s="33"/>
      <c r="X27" s="33"/>
      <c r="Y27" s="33"/>
      <c r="Z27" s="33"/>
    </row>
    <row x14ac:dyDescent="0.25" r="28" customHeight="1" ht="13.5">
      <c r="A28" s="464">
        <v>26</v>
      </c>
      <c r="B28" s="465"/>
      <c r="C28" s="465"/>
      <c r="D28" s="465"/>
      <c r="E28" s="465"/>
      <c r="F28" s="465"/>
      <c r="G28" s="466"/>
      <c r="H28" s="472"/>
      <c r="I28" s="468"/>
      <c r="J28" s="459">
        <f>IF(H28=0,"",H28*(1+I28))</f>
      </c>
      <c r="K28" s="469"/>
      <c r="L28" s="461">
        <f>IF(J28="","",J28*K28)</f>
      </c>
      <c r="M28" s="470"/>
      <c r="N28" s="471"/>
      <c r="O28" s="33"/>
      <c r="P28" s="33"/>
      <c r="Q28" s="33"/>
      <c r="R28" s="33"/>
      <c r="S28" s="33"/>
      <c r="T28" s="33"/>
      <c r="U28" s="33"/>
      <c r="V28" s="33"/>
      <c r="W28" s="33"/>
      <c r="X28" s="33"/>
      <c r="Y28" s="33"/>
      <c r="Z28" s="33"/>
    </row>
    <row x14ac:dyDescent="0.25" r="29" customHeight="1" ht="13.5">
      <c r="A29" s="454">
        <v>27</v>
      </c>
      <c r="B29" s="465"/>
      <c r="C29" s="465"/>
      <c r="D29" s="465"/>
      <c r="E29" s="465"/>
      <c r="F29" s="465"/>
      <c r="G29" s="466"/>
      <c r="H29" s="472"/>
      <c r="I29" s="468"/>
      <c r="J29" s="459">
        <f>IF(H29=0,"",H29*(1+I29))</f>
      </c>
      <c r="K29" s="469"/>
      <c r="L29" s="461">
        <f>IF(J29="","",J29*K29)</f>
      </c>
      <c r="M29" s="470"/>
      <c r="N29" s="471"/>
      <c r="O29" s="33"/>
      <c r="P29" s="33"/>
      <c r="Q29" s="33"/>
      <c r="R29" s="33"/>
      <c r="S29" s="33"/>
      <c r="T29" s="33"/>
      <c r="U29" s="33"/>
      <c r="V29" s="33"/>
      <c r="W29" s="33"/>
      <c r="X29" s="33"/>
      <c r="Y29" s="33"/>
      <c r="Z29" s="33"/>
    </row>
    <row x14ac:dyDescent="0.25" r="30" customHeight="1" ht="13.5">
      <c r="A30" s="464">
        <v>28</v>
      </c>
      <c r="B30" s="465"/>
      <c r="C30" s="465"/>
      <c r="D30" s="465"/>
      <c r="E30" s="465"/>
      <c r="F30" s="465"/>
      <c r="G30" s="466"/>
      <c r="H30" s="472"/>
      <c r="I30" s="468"/>
      <c r="J30" s="459">
        <f>IF(H30=0,"",H30*(1+I30))</f>
      </c>
      <c r="K30" s="469"/>
      <c r="L30" s="461">
        <f>IF(J30="","",J30*K30)</f>
      </c>
      <c r="M30" s="470"/>
      <c r="N30" s="471"/>
      <c r="O30" s="33"/>
      <c r="P30" s="33"/>
      <c r="Q30" s="33"/>
      <c r="R30" s="33"/>
      <c r="S30" s="33"/>
      <c r="T30" s="33"/>
      <c r="U30" s="33"/>
      <c r="V30" s="33"/>
      <c r="W30" s="33"/>
      <c r="X30" s="33"/>
      <c r="Y30" s="33"/>
      <c r="Z30" s="33"/>
    </row>
    <row x14ac:dyDescent="0.25" r="31" customHeight="1" ht="13.5">
      <c r="A31" s="454">
        <v>29</v>
      </c>
      <c r="B31" s="465"/>
      <c r="C31" s="465"/>
      <c r="D31" s="465"/>
      <c r="E31" s="465"/>
      <c r="F31" s="465"/>
      <c r="G31" s="466"/>
      <c r="H31" s="472"/>
      <c r="I31" s="468"/>
      <c r="J31" s="459">
        <f>IF(H31=0,"",H31*(1+I31))</f>
      </c>
      <c r="K31" s="469"/>
      <c r="L31" s="461">
        <f>IF(J31="","",J31*K31)</f>
      </c>
      <c r="M31" s="470"/>
      <c r="N31" s="471"/>
      <c r="O31" s="33"/>
      <c r="P31" s="33"/>
      <c r="Q31" s="33"/>
      <c r="R31" s="33"/>
      <c r="S31" s="33"/>
      <c r="T31" s="33"/>
      <c r="U31" s="33"/>
      <c r="V31" s="33"/>
      <c r="W31" s="33"/>
      <c r="X31" s="33"/>
      <c r="Y31" s="33"/>
      <c r="Z31" s="33"/>
    </row>
    <row x14ac:dyDescent="0.25" r="32" customHeight="1" ht="13.5">
      <c r="A32" s="464">
        <v>30</v>
      </c>
      <c r="B32" s="465"/>
      <c r="C32" s="465"/>
      <c r="D32" s="465"/>
      <c r="E32" s="465"/>
      <c r="F32" s="465"/>
      <c r="G32" s="466"/>
      <c r="H32" s="472"/>
      <c r="I32" s="468"/>
      <c r="J32" s="459">
        <f>IF(H32=0,"",H32*(1+I32))</f>
      </c>
      <c r="K32" s="469"/>
      <c r="L32" s="461">
        <f>IF(J32="","",J32*K32)</f>
      </c>
      <c r="M32" s="470"/>
      <c r="N32" s="471"/>
      <c r="O32" s="33"/>
      <c r="P32" s="33"/>
      <c r="Q32" s="33"/>
      <c r="R32" s="33"/>
      <c r="S32" s="33"/>
      <c r="T32" s="33"/>
      <c r="U32" s="33"/>
      <c r="V32" s="33"/>
      <c r="W32" s="33"/>
      <c r="X32" s="33"/>
      <c r="Y32" s="33"/>
      <c r="Z32" s="33"/>
    </row>
    <row x14ac:dyDescent="0.25" r="33" customHeight="1" ht="13.5">
      <c r="A33" s="454">
        <v>31</v>
      </c>
      <c r="B33" s="465"/>
      <c r="C33" s="465"/>
      <c r="D33" s="465"/>
      <c r="E33" s="465"/>
      <c r="F33" s="465"/>
      <c r="G33" s="466"/>
      <c r="H33" s="472"/>
      <c r="I33" s="468"/>
      <c r="J33" s="459">
        <f>IF(H33=0,"",H33*(1+I33))</f>
      </c>
      <c r="K33" s="469"/>
      <c r="L33" s="461">
        <f>IF(J33="","",J33*K33)</f>
      </c>
      <c r="M33" s="470"/>
      <c r="N33" s="471"/>
      <c r="O33" s="33"/>
      <c r="P33" s="33"/>
      <c r="Q33" s="33"/>
      <c r="R33" s="33"/>
      <c r="S33" s="33"/>
      <c r="T33" s="33"/>
      <c r="U33" s="33"/>
      <c r="V33" s="33"/>
      <c r="W33" s="33"/>
      <c r="X33" s="33"/>
      <c r="Y33" s="33"/>
      <c r="Z33" s="33"/>
    </row>
    <row x14ac:dyDescent="0.25" r="34" customHeight="1" ht="13.5">
      <c r="A34" s="464">
        <v>32</v>
      </c>
      <c r="B34" s="465"/>
      <c r="C34" s="465"/>
      <c r="D34" s="465"/>
      <c r="E34" s="465"/>
      <c r="F34" s="465"/>
      <c r="G34" s="466"/>
      <c r="H34" s="472"/>
      <c r="I34" s="468"/>
      <c r="J34" s="459">
        <f>IF(H34=0,"",H34*(1+I34))</f>
      </c>
      <c r="K34" s="469"/>
      <c r="L34" s="461">
        <f>IF(J34="","",J34*K34)</f>
      </c>
      <c r="M34" s="470"/>
      <c r="N34" s="471"/>
      <c r="O34" s="33"/>
      <c r="P34" s="33"/>
      <c r="Q34" s="33"/>
      <c r="R34" s="33"/>
      <c r="S34" s="33"/>
      <c r="T34" s="33"/>
      <c r="U34" s="33"/>
      <c r="V34" s="33"/>
      <c r="W34" s="33"/>
      <c r="X34" s="33"/>
      <c r="Y34" s="33"/>
      <c r="Z34" s="33"/>
    </row>
    <row x14ac:dyDescent="0.25" r="35" customHeight="1" ht="13.5">
      <c r="A35" s="454">
        <v>33</v>
      </c>
      <c r="B35" s="465"/>
      <c r="C35" s="465"/>
      <c r="D35" s="465"/>
      <c r="E35" s="465"/>
      <c r="F35" s="465"/>
      <c r="G35" s="466"/>
      <c r="H35" s="472"/>
      <c r="I35" s="468"/>
      <c r="J35" s="459">
        <f>IF(H35=0,"",H35*(1+I35))</f>
      </c>
      <c r="K35" s="469"/>
      <c r="L35" s="461">
        <f>IF(J35="","",J35*K35)</f>
      </c>
      <c r="M35" s="470"/>
      <c r="N35" s="471"/>
      <c r="O35" s="33"/>
      <c r="P35" s="33"/>
      <c r="Q35" s="33"/>
      <c r="R35" s="33"/>
      <c r="S35" s="33"/>
      <c r="T35" s="33"/>
      <c r="U35" s="33"/>
      <c r="V35" s="33"/>
      <c r="W35" s="33"/>
      <c r="X35" s="33"/>
      <c r="Y35" s="33"/>
      <c r="Z35" s="33"/>
    </row>
    <row x14ac:dyDescent="0.25" r="36" customHeight="1" ht="13.5">
      <c r="A36" s="464">
        <v>34</v>
      </c>
      <c r="B36" s="465"/>
      <c r="C36" s="465"/>
      <c r="D36" s="465"/>
      <c r="E36" s="465"/>
      <c r="F36" s="465"/>
      <c r="G36" s="466"/>
      <c r="H36" s="472"/>
      <c r="I36" s="468"/>
      <c r="J36" s="459">
        <f>IF(H36=0,"",H36*(1+I36))</f>
      </c>
      <c r="K36" s="469"/>
      <c r="L36" s="461">
        <f>IF(J36="","",J36*K36)</f>
      </c>
      <c r="M36" s="470"/>
      <c r="N36" s="471"/>
      <c r="O36" s="33"/>
      <c r="P36" s="33"/>
      <c r="Q36" s="33"/>
      <c r="R36" s="33"/>
      <c r="S36" s="33"/>
      <c r="T36" s="33"/>
      <c r="U36" s="33"/>
      <c r="V36" s="33"/>
      <c r="W36" s="33"/>
      <c r="X36" s="33"/>
      <c r="Y36" s="33"/>
      <c r="Z36" s="33"/>
    </row>
    <row x14ac:dyDescent="0.25" r="37" customHeight="1" ht="13.5">
      <c r="A37" s="454">
        <v>35</v>
      </c>
      <c r="B37" s="465"/>
      <c r="C37" s="465"/>
      <c r="D37" s="465"/>
      <c r="E37" s="465"/>
      <c r="F37" s="465"/>
      <c r="G37" s="466"/>
      <c r="H37" s="472"/>
      <c r="I37" s="468"/>
      <c r="J37" s="459">
        <f>IF(H37=0,"",H37*(1+I37))</f>
      </c>
      <c r="K37" s="469"/>
      <c r="L37" s="461">
        <f>IF(J37="","",J37*K37)</f>
      </c>
      <c r="M37" s="470"/>
      <c r="N37" s="471"/>
      <c r="O37" s="33"/>
      <c r="P37" s="33"/>
      <c r="Q37" s="33"/>
      <c r="R37" s="33"/>
      <c r="S37" s="33"/>
      <c r="T37" s="33"/>
      <c r="U37" s="33"/>
      <c r="V37" s="33"/>
      <c r="W37" s="33"/>
      <c r="X37" s="33"/>
      <c r="Y37" s="33"/>
      <c r="Z37" s="33"/>
    </row>
    <row x14ac:dyDescent="0.25" r="38" customHeight="1" ht="13.5">
      <c r="A38" s="464">
        <v>36</v>
      </c>
      <c r="B38" s="465"/>
      <c r="C38" s="465"/>
      <c r="D38" s="465"/>
      <c r="E38" s="465"/>
      <c r="F38" s="465"/>
      <c r="G38" s="466"/>
      <c r="H38" s="472"/>
      <c r="I38" s="468"/>
      <c r="J38" s="459">
        <f>IF(H38=0,"",H38*(1+I38))</f>
      </c>
      <c r="K38" s="469"/>
      <c r="L38" s="461">
        <f>IF(J38="","",J38*K38)</f>
      </c>
      <c r="M38" s="470"/>
      <c r="N38" s="471"/>
      <c r="O38" s="33"/>
      <c r="P38" s="33"/>
      <c r="Q38" s="33"/>
      <c r="R38" s="33"/>
      <c r="S38" s="33"/>
      <c r="T38" s="33"/>
      <c r="U38" s="33"/>
      <c r="V38" s="33"/>
      <c r="W38" s="33"/>
      <c r="X38" s="33"/>
      <c r="Y38" s="33"/>
      <c r="Z38" s="33"/>
    </row>
    <row x14ac:dyDescent="0.25" r="39" customHeight="1" ht="13.5">
      <c r="A39" s="454">
        <v>37</v>
      </c>
      <c r="B39" s="465"/>
      <c r="C39" s="465"/>
      <c r="D39" s="465"/>
      <c r="E39" s="465"/>
      <c r="F39" s="465"/>
      <c r="G39" s="466"/>
      <c r="H39" s="472"/>
      <c r="I39" s="468"/>
      <c r="J39" s="459">
        <f>IF(H39=0,"",H39*(1+I39))</f>
      </c>
      <c r="K39" s="469"/>
      <c r="L39" s="461">
        <f>IF(J39="","",J39*K39)</f>
      </c>
      <c r="M39" s="470"/>
      <c r="N39" s="471"/>
      <c r="O39" s="33"/>
      <c r="P39" s="33"/>
      <c r="Q39" s="33"/>
      <c r="R39" s="33"/>
      <c r="S39" s="33"/>
      <c r="T39" s="33"/>
      <c r="U39" s="33"/>
      <c r="V39" s="33"/>
      <c r="W39" s="33"/>
      <c r="X39" s="33"/>
      <c r="Y39" s="33"/>
      <c r="Z39" s="33"/>
    </row>
    <row x14ac:dyDescent="0.25" r="40" customHeight="1" ht="13.5">
      <c r="A40" s="464">
        <v>38</v>
      </c>
      <c r="B40" s="465"/>
      <c r="C40" s="465"/>
      <c r="D40" s="465"/>
      <c r="E40" s="465"/>
      <c r="F40" s="465"/>
      <c r="G40" s="466"/>
      <c r="H40" s="472"/>
      <c r="I40" s="468"/>
      <c r="J40" s="459">
        <f>IF(H40=0,"",H40*(1+I40))</f>
      </c>
      <c r="K40" s="469"/>
      <c r="L40" s="461">
        <f>IF(J40="","",J40*K40)</f>
      </c>
      <c r="M40" s="470"/>
      <c r="N40" s="471"/>
      <c r="O40" s="33"/>
      <c r="P40" s="33"/>
      <c r="Q40" s="33"/>
      <c r="R40" s="33"/>
      <c r="S40" s="33"/>
      <c r="T40" s="33"/>
      <c r="U40" s="33"/>
      <c r="V40" s="33"/>
      <c r="W40" s="33"/>
      <c r="X40" s="33"/>
      <c r="Y40" s="33"/>
      <c r="Z40" s="33"/>
    </row>
    <row x14ac:dyDescent="0.25" r="41" customHeight="1" ht="13.5">
      <c r="A41" s="454">
        <v>39</v>
      </c>
      <c r="B41" s="465"/>
      <c r="C41" s="465"/>
      <c r="D41" s="465"/>
      <c r="E41" s="465"/>
      <c r="F41" s="465"/>
      <c r="G41" s="466"/>
      <c r="H41" s="472"/>
      <c r="I41" s="468"/>
      <c r="J41" s="459">
        <f>IF(H41=0,"",H41*(1+I41))</f>
      </c>
      <c r="K41" s="469"/>
      <c r="L41" s="461">
        <f>IF(J41="","",J41*K41)</f>
      </c>
      <c r="M41" s="470"/>
      <c r="N41" s="471"/>
      <c r="O41" s="33"/>
      <c r="P41" s="33"/>
      <c r="Q41" s="33"/>
      <c r="R41" s="33"/>
      <c r="S41" s="33"/>
      <c r="T41" s="33"/>
      <c r="U41" s="33"/>
      <c r="V41" s="33"/>
      <c r="W41" s="33"/>
      <c r="X41" s="33"/>
      <c r="Y41" s="33"/>
      <c r="Z41" s="33"/>
    </row>
    <row x14ac:dyDescent="0.25" r="42" customHeight="1" ht="13.5">
      <c r="A42" s="464">
        <v>40</v>
      </c>
      <c r="B42" s="465"/>
      <c r="C42" s="465"/>
      <c r="D42" s="465"/>
      <c r="E42" s="465"/>
      <c r="F42" s="465"/>
      <c r="G42" s="466"/>
      <c r="H42" s="472"/>
      <c r="I42" s="468"/>
      <c r="J42" s="459">
        <f>IF(H42=0,"",H42*(1+I42))</f>
      </c>
      <c r="K42" s="469"/>
      <c r="L42" s="461">
        <f>IF(J42="","",J42*K42)</f>
      </c>
      <c r="M42" s="470"/>
      <c r="N42" s="471"/>
      <c r="O42" s="33"/>
      <c r="P42" s="33"/>
      <c r="Q42" s="33"/>
      <c r="R42" s="33"/>
      <c r="S42" s="33"/>
      <c r="T42" s="33"/>
      <c r="U42" s="33"/>
      <c r="V42" s="33"/>
      <c r="W42" s="33"/>
      <c r="X42" s="33"/>
      <c r="Y42" s="33"/>
      <c r="Z42" s="33"/>
    </row>
    <row x14ac:dyDescent="0.25" r="43" customHeight="1" ht="13.5">
      <c r="A43" s="454">
        <v>41</v>
      </c>
      <c r="B43" s="465"/>
      <c r="C43" s="465"/>
      <c r="D43" s="465"/>
      <c r="E43" s="465"/>
      <c r="F43" s="465"/>
      <c r="G43" s="466"/>
      <c r="H43" s="472"/>
      <c r="I43" s="468"/>
      <c r="J43" s="459">
        <f>IF(H43=0,"",H43*(1+I43))</f>
      </c>
      <c r="K43" s="469"/>
      <c r="L43" s="461">
        <f>IF(J43="","",J43*K43)</f>
      </c>
      <c r="M43" s="470"/>
      <c r="N43" s="471"/>
      <c r="O43" s="33"/>
      <c r="P43" s="33"/>
      <c r="Q43" s="33"/>
      <c r="R43" s="33"/>
      <c r="S43" s="33"/>
      <c r="T43" s="33"/>
      <c r="U43" s="33"/>
      <c r="V43" s="33"/>
      <c r="W43" s="33"/>
      <c r="X43" s="33"/>
      <c r="Y43" s="33"/>
      <c r="Z43" s="33"/>
    </row>
    <row x14ac:dyDescent="0.25" r="44" customHeight="1" ht="13.5">
      <c r="A44" s="464">
        <v>42</v>
      </c>
      <c r="B44" s="465"/>
      <c r="C44" s="465"/>
      <c r="D44" s="465"/>
      <c r="E44" s="465"/>
      <c r="F44" s="465"/>
      <c r="G44" s="466"/>
      <c r="H44" s="472"/>
      <c r="I44" s="468"/>
      <c r="J44" s="459">
        <f>IF(H44=0,"",H44*(1+I44))</f>
      </c>
      <c r="K44" s="469"/>
      <c r="L44" s="461">
        <f>IF(J44="","",J44*K44)</f>
      </c>
      <c r="M44" s="470"/>
      <c r="N44" s="471"/>
      <c r="O44" s="33"/>
      <c r="P44" s="33"/>
      <c r="Q44" s="33"/>
      <c r="R44" s="33"/>
      <c r="S44" s="33"/>
      <c r="T44" s="33"/>
      <c r="U44" s="33"/>
      <c r="V44" s="33"/>
      <c r="W44" s="33"/>
      <c r="X44" s="33"/>
      <c r="Y44" s="33"/>
      <c r="Z44" s="33"/>
    </row>
    <row x14ac:dyDescent="0.25" r="45" customHeight="1" ht="13.5">
      <c r="A45" s="454">
        <v>43</v>
      </c>
      <c r="B45" s="465"/>
      <c r="C45" s="465"/>
      <c r="D45" s="465"/>
      <c r="E45" s="465"/>
      <c r="F45" s="465"/>
      <c r="G45" s="466"/>
      <c r="H45" s="472"/>
      <c r="I45" s="468"/>
      <c r="J45" s="459">
        <f>IF(H45=0,"",H45*(1+I45))</f>
      </c>
      <c r="K45" s="469"/>
      <c r="L45" s="461">
        <f>IF(J45="","",J45*K45)</f>
      </c>
      <c r="M45" s="470"/>
      <c r="N45" s="471"/>
      <c r="O45" s="33"/>
      <c r="P45" s="33"/>
      <c r="Q45" s="33"/>
      <c r="R45" s="33"/>
      <c r="S45" s="33"/>
      <c r="T45" s="33"/>
      <c r="U45" s="33"/>
      <c r="V45" s="33"/>
      <c r="W45" s="33"/>
      <c r="X45" s="33"/>
      <c r="Y45" s="33"/>
      <c r="Z45" s="33"/>
    </row>
    <row x14ac:dyDescent="0.25" r="46" customHeight="1" ht="13.5">
      <c r="A46" s="464">
        <v>44</v>
      </c>
      <c r="B46" s="465"/>
      <c r="C46" s="465"/>
      <c r="D46" s="465"/>
      <c r="E46" s="465"/>
      <c r="F46" s="465"/>
      <c r="G46" s="466"/>
      <c r="H46" s="472"/>
      <c r="I46" s="468"/>
      <c r="J46" s="459">
        <f>IF(H46=0,"",H46*(1+I46))</f>
      </c>
      <c r="K46" s="469"/>
      <c r="L46" s="461">
        <f>IF(J46="","",J46*K46)</f>
      </c>
      <c r="M46" s="470"/>
      <c r="N46" s="471"/>
      <c r="O46" s="33"/>
      <c r="P46" s="33"/>
      <c r="Q46" s="33"/>
      <c r="R46" s="33"/>
      <c r="S46" s="33"/>
      <c r="T46" s="33"/>
      <c r="U46" s="33"/>
      <c r="V46" s="33"/>
      <c r="W46" s="33"/>
      <c r="X46" s="33"/>
      <c r="Y46" s="33"/>
      <c r="Z46" s="33"/>
    </row>
    <row x14ac:dyDescent="0.25" r="47" customHeight="1" ht="13.5">
      <c r="A47" s="454">
        <v>45</v>
      </c>
      <c r="B47" s="465"/>
      <c r="C47" s="465"/>
      <c r="D47" s="465"/>
      <c r="E47" s="465"/>
      <c r="F47" s="465"/>
      <c r="G47" s="466"/>
      <c r="H47" s="472"/>
      <c r="I47" s="468"/>
      <c r="J47" s="459">
        <f>IF(H47=0,"",H47*(1+I47))</f>
      </c>
      <c r="K47" s="469"/>
      <c r="L47" s="461">
        <f>IF(J47="","",J47*K47)</f>
      </c>
      <c r="M47" s="470"/>
      <c r="N47" s="471"/>
      <c r="O47" s="33"/>
      <c r="P47" s="33"/>
      <c r="Q47" s="33"/>
      <c r="R47" s="33"/>
      <c r="S47" s="33"/>
      <c r="T47" s="33"/>
      <c r="U47" s="33"/>
      <c r="V47" s="33"/>
      <c r="W47" s="33"/>
      <c r="X47" s="33"/>
      <c r="Y47" s="33"/>
      <c r="Z47" s="33"/>
    </row>
    <row x14ac:dyDescent="0.25" r="48" customHeight="1" ht="13.5">
      <c r="A48" s="464">
        <v>46</v>
      </c>
      <c r="B48" s="465"/>
      <c r="C48" s="465"/>
      <c r="D48" s="465"/>
      <c r="E48" s="465"/>
      <c r="F48" s="465"/>
      <c r="G48" s="466"/>
      <c r="H48" s="472"/>
      <c r="I48" s="468"/>
      <c r="J48" s="459">
        <f>IF(H48=0,"",H48*(1+I48))</f>
      </c>
      <c r="K48" s="469"/>
      <c r="L48" s="461">
        <f>IF(J48="","",J48*K48)</f>
      </c>
      <c r="M48" s="470"/>
      <c r="N48" s="471"/>
      <c r="O48" s="33"/>
      <c r="P48" s="33"/>
      <c r="Q48" s="33"/>
      <c r="R48" s="33"/>
      <c r="S48" s="33"/>
      <c r="T48" s="33"/>
      <c r="U48" s="33"/>
      <c r="V48" s="33"/>
      <c r="W48" s="33"/>
      <c r="X48" s="33"/>
      <c r="Y48" s="33"/>
      <c r="Z48" s="33"/>
    </row>
    <row x14ac:dyDescent="0.25" r="49" customHeight="1" ht="13.5">
      <c r="A49" s="454">
        <v>47</v>
      </c>
      <c r="B49" s="465"/>
      <c r="C49" s="465"/>
      <c r="D49" s="465"/>
      <c r="E49" s="465"/>
      <c r="F49" s="465"/>
      <c r="G49" s="466"/>
      <c r="H49" s="472"/>
      <c r="I49" s="468"/>
      <c r="J49" s="459">
        <f>IF(H49=0,"",H49*(1+I49))</f>
      </c>
      <c r="K49" s="469"/>
      <c r="L49" s="461">
        <f>IF(J49="","",J49*K49)</f>
      </c>
      <c r="M49" s="470"/>
      <c r="N49" s="471"/>
      <c r="O49" s="33"/>
      <c r="P49" s="33"/>
      <c r="Q49" s="33"/>
      <c r="R49" s="33"/>
      <c r="S49" s="33"/>
      <c r="T49" s="33"/>
      <c r="U49" s="33"/>
      <c r="V49" s="33"/>
      <c r="W49" s="33"/>
      <c r="X49" s="33"/>
      <c r="Y49" s="33"/>
      <c r="Z49" s="33"/>
    </row>
    <row x14ac:dyDescent="0.25" r="50" customHeight="1" ht="13.5">
      <c r="A50" s="464">
        <v>48</v>
      </c>
      <c r="B50" s="465"/>
      <c r="C50" s="465"/>
      <c r="D50" s="465"/>
      <c r="E50" s="465"/>
      <c r="F50" s="465"/>
      <c r="G50" s="466"/>
      <c r="H50" s="472"/>
      <c r="I50" s="468"/>
      <c r="J50" s="459">
        <f>IF(H50=0,"",H50*(1+I50))</f>
      </c>
      <c r="K50" s="469"/>
      <c r="L50" s="461">
        <f>IF(J50="","",J50*K50)</f>
      </c>
      <c r="M50" s="470"/>
      <c r="N50" s="471"/>
      <c r="O50" s="33"/>
      <c r="P50" s="33"/>
      <c r="Q50" s="33"/>
      <c r="R50" s="33"/>
      <c r="S50" s="33"/>
      <c r="T50" s="33"/>
      <c r="U50" s="33"/>
      <c r="V50" s="33"/>
      <c r="W50" s="33"/>
      <c r="X50" s="33"/>
      <c r="Y50" s="33"/>
      <c r="Z50" s="33"/>
    </row>
    <row x14ac:dyDescent="0.25" r="51" customHeight="1" ht="13.5">
      <c r="A51" s="454">
        <v>49</v>
      </c>
      <c r="B51" s="465"/>
      <c r="C51" s="465"/>
      <c r="D51" s="465"/>
      <c r="E51" s="465"/>
      <c r="F51" s="465"/>
      <c r="G51" s="466"/>
      <c r="H51" s="472"/>
      <c r="I51" s="468"/>
      <c r="J51" s="459">
        <f>IF(H51=0,"",H51*(1+I51))</f>
      </c>
      <c r="K51" s="469"/>
      <c r="L51" s="461">
        <f>IF(J51="","",J51*K51)</f>
      </c>
      <c r="M51" s="470"/>
      <c r="N51" s="471"/>
      <c r="O51" s="33"/>
      <c r="P51" s="33"/>
      <c r="Q51" s="33"/>
      <c r="R51" s="33"/>
      <c r="S51" s="33"/>
      <c r="T51" s="33"/>
      <c r="U51" s="33"/>
      <c r="V51" s="33"/>
      <c r="W51" s="33"/>
      <c r="X51" s="33"/>
      <c r="Y51" s="33"/>
      <c r="Z51" s="33"/>
    </row>
    <row x14ac:dyDescent="0.25" r="52" customHeight="1" ht="13.5">
      <c r="A52" s="464">
        <v>50</v>
      </c>
      <c r="B52" s="465"/>
      <c r="C52" s="465"/>
      <c r="D52" s="465"/>
      <c r="E52" s="465"/>
      <c r="F52" s="465"/>
      <c r="G52" s="466"/>
      <c r="H52" s="472"/>
      <c r="I52" s="468"/>
      <c r="J52" s="459">
        <f>IF(H52=0,"",H52*(1+I52))</f>
      </c>
      <c r="K52" s="469"/>
      <c r="L52" s="461">
        <f>IF(J52="","",J52*K52)</f>
      </c>
      <c r="M52" s="470"/>
      <c r="N52" s="471"/>
      <c r="O52" s="33"/>
      <c r="P52" s="33"/>
      <c r="Q52" s="33"/>
      <c r="R52" s="33"/>
      <c r="S52" s="33"/>
      <c r="T52" s="33"/>
      <c r="U52" s="33"/>
      <c r="V52" s="33"/>
      <c r="W52" s="33"/>
      <c r="X52" s="33"/>
      <c r="Y52" s="33"/>
      <c r="Z52" s="33"/>
    </row>
    <row x14ac:dyDescent="0.25" r="53" customHeight="1" ht="13.5">
      <c r="A53" s="454">
        <v>51</v>
      </c>
      <c r="B53" s="465"/>
      <c r="C53" s="465"/>
      <c r="D53" s="465"/>
      <c r="E53" s="465"/>
      <c r="F53" s="465"/>
      <c r="G53" s="466"/>
      <c r="H53" s="472"/>
      <c r="I53" s="468"/>
      <c r="J53" s="459">
        <f>IF(H53=0,"",H53*(1+I53))</f>
      </c>
      <c r="K53" s="469"/>
      <c r="L53" s="461">
        <f>IF(J53="","",J53*K53)</f>
      </c>
      <c r="M53" s="470"/>
      <c r="N53" s="471"/>
      <c r="O53" s="33"/>
      <c r="P53" s="33"/>
      <c r="Q53" s="33"/>
      <c r="R53" s="33"/>
      <c r="S53" s="33"/>
      <c r="T53" s="33"/>
      <c r="U53" s="33"/>
      <c r="V53" s="33"/>
      <c r="W53" s="33"/>
      <c r="X53" s="33"/>
      <c r="Y53" s="33"/>
      <c r="Z53" s="33"/>
    </row>
    <row x14ac:dyDescent="0.25" r="54" customHeight="1" ht="13.5">
      <c r="A54" s="464">
        <v>52</v>
      </c>
      <c r="B54" s="465"/>
      <c r="C54" s="465"/>
      <c r="D54" s="465"/>
      <c r="E54" s="465"/>
      <c r="F54" s="465"/>
      <c r="G54" s="466"/>
      <c r="H54" s="472"/>
      <c r="I54" s="468"/>
      <c r="J54" s="459">
        <f>IF(H54=0,"",H54*(1+I54))</f>
      </c>
      <c r="K54" s="469"/>
      <c r="L54" s="461">
        <f>IF(J54="","",J54*K54)</f>
      </c>
      <c r="M54" s="470"/>
      <c r="N54" s="471"/>
      <c r="O54" s="33"/>
      <c r="P54" s="33"/>
      <c r="Q54" s="33"/>
      <c r="R54" s="33"/>
      <c r="S54" s="33"/>
      <c r="T54" s="33"/>
      <c r="U54" s="33"/>
      <c r="V54" s="33"/>
      <c r="W54" s="33"/>
      <c r="X54" s="33"/>
      <c r="Y54" s="33"/>
      <c r="Z54" s="33"/>
    </row>
    <row x14ac:dyDescent="0.25" r="55" customHeight="1" ht="13.5">
      <c r="A55" s="454">
        <v>53</v>
      </c>
      <c r="B55" s="465"/>
      <c r="C55" s="465"/>
      <c r="D55" s="465"/>
      <c r="E55" s="465"/>
      <c r="F55" s="465"/>
      <c r="G55" s="466"/>
      <c r="H55" s="472"/>
      <c r="I55" s="468"/>
      <c r="J55" s="459">
        <f>IF(H55=0,"",H55*(1+I55))</f>
      </c>
      <c r="K55" s="469"/>
      <c r="L55" s="461">
        <f>IF(J55="","",J55*K55)</f>
      </c>
      <c r="M55" s="470"/>
      <c r="N55" s="471"/>
      <c r="O55" s="33"/>
      <c r="P55" s="33"/>
      <c r="Q55" s="33"/>
      <c r="R55" s="33"/>
      <c r="S55" s="33"/>
      <c r="T55" s="33"/>
      <c r="U55" s="33"/>
      <c r="V55" s="33"/>
      <c r="W55" s="33"/>
      <c r="X55" s="33"/>
      <c r="Y55" s="33"/>
      <c r="Z55" s="33"/>
    </row>
    <row x14ac:dyDescent="0.25" r="56" customHeight="1" ht="13.5">
      <c r="A56" s="464">
        <v>54</v>
      </c>
      <c r="B56" s="465"/>
      <c r="C56" s="465"/>
      <c r="D56" s="465"/>
      <c r="E56" s="465"/>
      <c r="F56" s="465"/>
      <c r="G56" s="466"/>
      <c r="H56" s="472"/>
      <c r="I56" s="468"/>
      <c r="J56" s="459">
        <f>IF(H56=0,"",H56*(1+I56))</f>
      </c>
      <c r="K56" s="469"/>
      <c r="L56" s="461">
        <f>IF(J56="","",J56*K56)</f>
      </c>
      <c r="M56" s="470"/>
      <c r="N56" s="471"/>
      <c r="O56" s="33"/>
      <c r="P56" s="33"/>
      <c r="Q56" s="33"/>
      <c r="R56" s="33"/>
      <c r="S56" s="33"/>
      <c r="T56" s="33"/>
      <c r="U56" s="33"/>
      <c r="V56" s="33"/>
      <c r="W56" s="33"/>
      <c r="X56" s="33"/>
      <c r="Y56" s="33"/>
      <c r="Z56" s="33"/>
    </row>
    <row x14ac:dyDescent="0.25" r="57" customHeight="1" ht="13.5">
      <c r="A57" s="454">
        <v>55</v>
      </c>
      <c r="B57" s="465"/>
      <c r="C57" s="465"/>
      <c r="D57" s="465"/>
      <c r="E57" s="465"/>
      <c r="F57" s="465"/>
      <c r="G57" s="466"/>
      <c r="H57" s="472"/>
      <c r="I57" s="468"/>
      <c r="J57" s="459">
        <f>IF(H57=0,"",H57*(1+I57))</f>
      </c>
      <c r="K57" s="469"/>
      <c r="L57" s="461">
        <f>IF(J57="","",J57*K57)</f>
      </c>
      <c r="M57" s="470"/>
      <c r="N57" s="471"/>
      <c r="O57" s="33"/>
      <c r="P57" s="33"/>
      <c r="Q57" s="33"/>
      <c r="R57" s="33"/>
      <c r="S57" s="33"/>
      <c r="T57" s="33"/>
      <c r="U57" s="33"/>
      <c r="V57" s="33"/>
      <c r="W57" s="33"/>
      <c r="X57" s="33"/>
      <c r="Y57" s="33"/>
      <c r="Z57" s="33"/>
    </row>
    <row x14ac:dyDescent="0.25" r="58" customHeight="1" ht="13.5">
      <c r="A58" s="464">
        <v>56</v>
      </c>
      <c r="B58" s="465"/>
      <c r="C58" s="465"/>
      <c r="D58" s="465"/>
      <c r="E58" s="465"/>
      <c r="F58" s="465"/>
      <c r="G58" s="466"/>
      <c r="H58" s="472"/>
      <c r="I58" s="468"/>
      <c r="J58" s="459">
        <f>IF(H58=0,"",H58*(1+I58))</f>
      </c>
      <c r="K58" s="469"/>
      <c r="L58" s="461">
        <f>IF(J58="","",J58*K58)</f>
      </c>
      <c r="M58" s="470"/>
      <c r="N58" s="471"/>
      <c r="O58" s="33"/>
      <c r="P58" s="33"/>
      <c r="Q58" s="33"/>
      <c r="R58" s="33"/>
      <c r="S58" s="33"/>
      <c r="T58" s="33"/>
      <c r="U58" s="33"/>
      <c r="V58" s="33"/>
      <c r="W58" s="33"/>
      <c r="X58" s="33"/>
      <c r="Y58" s="33"/>
      <c r="Z58" s="33"/>
    </row>
    <row x14ac:dyDescent="0.25" r="59" customHeight="1" ht="13.5">
      <c r="A59" s="454">
        <v>57</v>
      </c>
      <c r="B59" s="465"/>
      <c r="C59" s="465"/>
      <c r="D59" s="465"/>
      <c r="E59" s="465"/>
      <c r="F59" s="465"/>
      <c r="G59" s="466"/>
      <c r="H59" s="472"/>
      <c r="I59" s="468"/>
      <c r="J59" s="459">
        <f>IF(H59=0,"",H59*(1+I59))</f>
      </c>
      <c r="K59" s="469"/>
      <c r="L59" s="461">
        <f>IF(J59="","",J59*K59)</f>
      </c>
      <c r="M59" s="470"/>
      <c r="N59" s="471"/>
      <c r="O59" s="33"/>
      <c r="P59" s="33"/>
      <c r="Q59" s="33"/>
      <c r="R59" s="33"/>
      <c r="S59" s="33"/>
      <c r="T59" s="33"/>
      <c r="U59" s="33"/>
      <c r="V59" s="33"/>
      <c r="W59" s="33"/>
      <c r="X59" s="33"/>
      <c r="Y59" s="33"/>
      <c r="Z59" s="33"/>
    </row>
    <row x14ac:dyDescent="0.25" r="60" customHeight="1" ht="13.5">
      <c r="A60" s="464">
        <v>58</v>
      </c>
      <c r="B60" s="465"/>
      <c r="C60" s="465"/>
      <c r="D60" s="465"/>
      <c r="E60" s="465"/>
      <c r="F60" s="465"/>
      <c r="G60" s="466"/>
      <c r="H60" s="472"/>
      <c r="I60" s="468"/>
      <c r="J60" s="459">
        <f>IF(H60=0,"",H60*(1+I60))</f>
      </c>
      <c r="K60" s="469"/>
      <c r="L60" s="461">
        <f>IF(J60="","",J60*K60)</f>
      </c>
      <c r="M60" s="470"/>
      <c r="N60" s="471"/>
      <c r="O60" s="33"/>
      <c r="P60" s="33"/>
      <c r="Q60" s="33"/>
      <c r="R60" s="33"/>
      <c r="S60" s="33"/>
      <c r="T60" s="33"/>
      <c r="U60" s="33"/>
      <c r="V60" s="33"/>
      <c r="W60" s="33"/>
      <c r="X60" s="33"/>
      <c r="Y60" s="33"/>
      <c r="Z60" s="33"/>
    </row>
    <row x14ac:dyDescent="0.25" r="61" customHeight="1" ht="13.5">
      <c r="A61" s="454">
        <v>59</v>
      </c>
      <c r="B61" s="465"/>
      <c r="C61" s="465"/>
      <c r="D61" s="465"/>
      <c r="E61" s="465"/>
      <c r="F61" s="465"/>
      <c r="G61" s="466"/>
      <c r="H61" s="472"/>
      <c r="I61" s="468"/>
      <c r="J61" s="459">
        <f>IF(H61=0,"",H61*(1+I61))</f>
      </c>
      <c r="K61" s="469"/>
      <c r="L61" s="461">
        <f>IF(J61="","",J61*K61)</f>
      </c>
      <c r="M61" s="470"/>
      <c r="N61" s="471"/>
      <c r="O61" s="33"/>
      <c r="P61" s="33"/>
      <c r="Q61" s="33"/>
      <c r="R61" s="33"/>
      <c r="S61" s="33"/>
      <c r="T61" s="33"/>
      <c r="U61" s="33"/>
      <c r="V61" s="33"/>
      <c r="W61" s="33"/>
      <c r="X61" s="33"/>
      <c r="Y61" s="33"/>
      <c r="Z61" s="33"/>
    </row>
    <row x14ac:dyDescent="0.25" r="62" customHeight="1" ht="13.5">
      <c r="A62" s="464">
        <v>60</v>
      </c>
      <c r="B62" s="465"/>
      <c r="C62" s="465"/>
      <c r="D62" s="465"/>
      <c r="E62" s="465"/>
      <c r="F62" s="465"/>
      <c r="G62" s="466"/>
      <c r="H62" s="472"/>
      <c r="I62" s="468"/>
      <c r="J62" s="459">
        <f>IF(H62=0,"",H62*(1+I62))</f>
      </c>
      <c r="K62" s="469"/>
      <c r="L62" s="461">
        <f>IF(J62="","",J62*K62)</f>
      </c>
      <c r="M62" s="470"/>
      <c r="N62" s="471"/>
      <c r="O62" s="33"/>
      <c r="P62" s="33"/>
      <c r="Q62" s="33"/>
      <c r="R62" s="33"/>
      <c r="S62" s="33"/>
      <c r="T62" s="33"/>
      <c r="U62" s="33"/>
      <c r="V62" s="33"/>
      <c r="W62" s="33"/>
      <c r="X62" s="33"/>
      <c r="Y62" s="33"/>
      <c r="Z62" s="33"/>
    </row>
    <row x14ac:dyDescent="0.25" r="63" customHeight="1" ht="13.5">
      <c r="A63" s="454">
        <v>61</v>
      </c>
      <c r="B63" s="465"/>
      <c r="C63" s="465"/>
      <c r="D63" s="465"/>
      <c r="E63" s="465"/>
      <c r="F63" s="465"/>
      <c r="G63" s="466"/>
      <c r="H63" s="472"/>
      <c r="I63" s="468"/>
      <c r="J63" s="459">
        <f>IF(H63=0,"",H63*(1+I63))</f>
      </c>
      <c r="K63" s="469"/>
      <c r="L63" s="461">
        <f>IF(J63="","",J63*K63)</f>
      </c>
      <c r="M63" s="470"/>
      <c r="N63" s="471"/>
      <c r="O63" s="33"/>
      <c r="P63" s="33"/>
      <c r="Q63" s="33"/>
      <c r="R63" s="33"/>
      <c r="S63" s="33"/>
      <c r="T63" s="33"/>
      <c r="U63" s="33"/>
      <c r="V63" s="33"/>
      <c r="W63" s="33"/>
      <c r="X63" s="33"/>
      <c r="Y63" s="33"/>
      <c r="Z63" s="33"/>
    </row>
    <row x14ac:dyDescent="0.25" r="64" customHeight="1" ht="13.5">
      <c r="A64" s="464">
        <v>62</v>
      </c>
      <c r="B64" s="465"/>
      <c r="C64" s="465"/>
      <c r="D64" s="465"/>
      <c r="E64" s="465"/>
      <c r="F64" s="465"/>
      <c r="G64" s="466"/>
      <c r="H64" s="472"/>
      <c r="I64" s="468"/>
      <c r="J64" s="459">
        <f>IF(H64=0,"",H64*(1+I64))</f>
      </c>
      <c r="K64" s="469"/>
      <c r="L64" s="461">
        <f>IF(J64="","",J64*K64)</f>
      </c>
      <c r="M64" s="470"/>
      <c r="N64" s="471"/>
      <c r="O64" s="33"/>
      <c r="P64" s="33"/>
      <c r="Q64" s="33"/>
      <c r="R64" s="33"/>
      <c r="S64" s="33"/>
      <c r="T64" s="33"/>
      <c r="U64" s="33"/>
      <c r="V64" s="33"/>
      <c r="W64" s="33"/>
      <c r="X64" s="33"/>
      <c r="Y64" s="33"/>
      <c r="Z64" s="33"/>
    </row>
    <row x14ac:dyDescent="0.25" r="65" customHeight="1" ht="13.5">
      <c r="A65" s="454">
        <v>63</v>
      </c>
      <c r="B65" s="465"/>
      <c r="C65" s="465"/>
      <c r="D65" s="465"/>
      <c r="E65" s="465"/>
      <c r="F65" s="465"/>
      <c r="G65" s="466"/>
      <c r="H65" s="472"/>
      <c r="I65" s="468"/>
      <c r="J65" s="459">
        <f>IF(H65=0,"",H65*(1+I65))</f>
      </c>
      <c r="K65" s="469"/>
      <c r="L65" s="461">
        <f>IF(J65="","",J65*K65)</f>
      </c>
      <c r="M65" s="470"/>
      <c r="N65" s="471"/>
      <c r="O65" s="33"/>
      <c r="P65" s="33"/>
      <c r="Q65" s="33"/>
      <c r="R65" s="33"/>
      <c r="S65" s="33"/>
      <c r="T65" s="33"/>
      <c r="U65" s="33"/>
      <c r="V65" s="33"/>
      <c r="W65" s="33"/>
      <c r="X65" s="33"/>
      <c r="Y65" s="33"/>
      <c r="Z65" s="33"/>
    </row>
    <row x14ac:dyDescent="0.25" r="66" customHeight="1" ht="13.5">
      <c r="A66" s="464">
        <v>64</v>
      </c>
      <c r="B66" s="465"/>
      <c r="C66" s="465"/>
      <c r="D66" s="465"/>
      <c r="E66" s="465"/>
      <c r="F66" s="465"/>
      <c r="G66" s="466"/>
      <c r="H66" s="472"/>
      <c r="I66" s="468"/>
      <c r="J66" s="459">
        <f>IF(H66=0,"",H66*(1+I66))</f>
      </c>
      <c r="K66" s="469"/>
      <c r="L66" s="461">
        <f>IF(J66="","",J66*K66)</f>
      </c>
      <c r="M66" s="470"/>
      <c r="N66" s="471"/>
      <c r="O66" s="33"/>
      <c r="P66" s="33"/>
      <c r="Q66" s="33"/>
      <c r="R66" s="33"/>
      <c r="S66" s="33"/>
      <c r="T66" s="33"/>
      <c r="U66" s="33"/>
      <c r="V66" s="33"/>
      <c r="W66" s="33"/>
      <c r="X66" s="33"/>
      <c r="Y66" s="33"/>
      <c r="Z66" s="33"/>
    </row>
    <row x14ac:dyDescent="0.25" r="67" customHeight="1" ht="13.5">
      <c r="A67" s="454">
        <v>65</v>
      </c>
      <c r="B67" s="465"/>
      <c r="C67" s="465"/>
      <c r="D67" s="465"/>
      <c r="E67" s="465"/>
      <c r="F67" s="465"/>
      <c r="G67" s="466"/>
      <c r="H67" s="472"/>
      <c r="I67" s="468"/>
      <c r="J67" s="459">
        <f>IF(H67=0,"",H67*(1+I67))</f>
      </c>
      <c r="K67" s="469"/>
      <c r="L67" s="461">
        <f>IF(J67="","",J67*K67)</f>
      </c>
      <c r="M67" s="470"/>
      <c r="N67" s="471"/>
      <c r="O67" s="33"/>
      <c r="P67" s="33"/>
      <c r="Q67" s="33"/>
      <c r="R67" s="33"/>
      <c r="S67" s="33"/>
      <c r="T67" s="33"/>
      <c r="U67" s="33"/>
      <c r="V67" s="33"/>
      <c r="W67" s="33"/>
      <c r="X67" s="33"/>
      <c r="Y67" s="33"/>
      <c r="Z67" s="33"/>
    </row>
    <row x14ac:dyDescent="0.25" r="68" customHeight="1" ht="13.5">
      <c r="A68" s="464">
        <v>66</v>
      </c>
      <c r="B68" s="465"/>
      <c r="C68" s="465"/>
      <c r="D68" s="465"/>
      <c r="E68" s="465"/>
      <c r="F68" s="465"/>
      <c r="G68" s="466"/>
      <c r="H68" s="472"/>
      <c r="I68" s="468"/>
      <c r="J68" s="459">
        <f>IF(H68=0,"",H68*(1+I68))</f>
      </c>
      <c r="K68" s="469"/>
      <c r="L68" s="461">
        <f>IF(J68="","",J68*K68)</f>
      </c>
      <c r="M68" s="470"/>
      <c r="N68" s="471"/>
      <c r="O68" s="33"/>
      <c r="P68" s="33"/>
      <c r="Q68" s="33"/>
      <c r="R68" s="33"/>
      <c r="S68" s="33"/>
      <c r="T68" s="33"/>
      <c r="U68" s="33"/>
      <c r="V68" s="33"/>
      <c r="W68" s="33"/>
      <c r="X68" s="33"/>
      <c r="Y68" s="33"/>
      <c r="Z68" s="33"/>
    </row>
    <row x14ac:dyDescent="0.25" r="69" customHeight="1" ht="13.5">
      <c r="A69" s="454">
        <v>67</v>
      </c>
      <c r="B69" s="465"/>
      <c r="C69" s="465"/>
      <c r="D69" s="465"/>
      <c r="E69" s="465"/>
      <c r="F69" s="465"/>
      <c r="G69" s="466"/>
      <c r="H69" s="472"/>
      <c r="I69" s="468"/>
      <c r="J69" s="459">
        <f>IF(H69=0,"",H69*(1+I69))</f>
      </c>
      <c r="K69" s="469"/>
      <c r="L69" s="461">
        <f>IF(J69="","",J69*K69)</f>
      </c>
      <c r="M69" s="470"/>
      <c r="N69" s="471"/>
      <c r="O69" s="33"/>
      <c r="P69" s="33"/>
      <c r="Q69" s="33"/>
      <c r="R69" s="33"/>
      <c r="S69" s="33"/>
      <c r="T69" s="33"/>
      <c r="U69" s="33"/>
      <c r="V69" s="33"/>
      <c r="W69" s="33"/>
      <c r="X69" s="33"/>
      <c r="Y69" s="33"/>
      <c r="Z69" s="33"/>
    </row>
    <row x14ac:dyDescent="0.25" r="70" customHeight="1" ht="13.5">
      <c r="A70" s="464">
        <v>68</v>
      </c>
      <c r="B70" s="465"/>
      <c r="C70" s="465"/>
      <c r="D70" s="465"/>
      <c r="E70" s="465"/>
      <c r="F70" s="465"/>
      <c r="G70" s="466"/>
      <c r="H70" s="472"/>
      <c r="I70" s="468"/>
      <c r="J70" s="459">
        <f>IF(H70=0,"",H70*(1+I70))</f>
      </c>
      <c r="K70" s="469"/>
      <c r="L70" s="461">
        <f>IF(J70="","",J70*K70)</f>
      </c>
      <c r="M70" s="470"/>
      <c r="N70" s="471"/>
      <c r="O70" s="33"/>
      <c r="P70" s="33"/>
      <c r="Q70" s="33"/>
      <c r="R70" s="33"/>
      <c r="S70" s="33"/>
      <c r="T70" s="33"/>
      <c r="U70" s="33"/>
      <c r="V70" s="33"/>
      <c r="W70" s="33"/>
      <c r="X70" s="33"/>
      <c r="Y70" s="33"/>
      <c r="Z70" s="33"/>
    </row>
    <row x14ac:dyDescent="0.25" r="71" customHeight="1" ht="13.5">
      <c r="A71" s="454">
        <v>69</v>
      </c>
      <c r="B71" s="465"/>
      <c r="C71" s="465"/>
      <c r="D71" s="465"/>
      <c r="E71" s="465"/>
      <c r="F71" s="465"/>
      <c r="G71" s="466"/>
      <c r="H71" s="472"/>
      <c r="I71" s="468"/>
      <c r="J71" s="459">
        <f>IF(H71=0,"",H71*(1+I71))</f>
      </c>
      <c r="K71" s="469"/>
      <c r="L71" s="461">
        <f>IF(J71="","",J71*K71)</f>
      </c>
      <c r="M71" s="470"/>
      <c r="N71" s="471"/>
      <c r="O71" s="33"/>
      <c r="P71" s="33"/>
      <c r="Q71" s="33"/>
      <c r="R71" s="33"/>
      <c r="S71" s="33"/>
      <c r="T71" s="33"/>
      <c r="U71" s="33"/>
      <c r="V71" s="33"/>
      <c r="W71" s="33"/>
      <c r="X71" s="33"/>
      <c r="Y71" s="33"/>
      <c r="Z71" s="33"/>
    </row>
    <row x14ac:dyDescent="0.25" r="72" customHeight="1" ht="13.5">
      <c r="A72" s="464">
        <v>70</v>
      </c>
      <c r="B72" s="465"/>
      <c r="C72" s="465"/>
      <c r="D72" s="465"/>
      <c r="E72" s="465"/>
      <c r="F72" s="465"/>
      <c r="G72" s="466"/>
      <c r="H72" s="472"/>
      <c r="I72" s="468"/>
      <c r="J72" s="459">
        <f>IF(H72=0,"",H72*(1+I72))</f>
      </c>
      <c r="K72" s="469"/>
      <c r="L72" s="461">
        <f>IF(J72="","",J72*K72)</f>
      </c>
      <c r="M72" s="470"/>
      <c r="N72" s="471"/>
      <c r="O72" s="33"/>
      <c r="P72" s="33"/>
      <c r="Q72" s="33"/>
      <c r="R72" s="33"/>
      <c r="S72" s="33"/>
      <c r="T72" s="33"/>
      <c r="U72" s="33"/>
      <c r="V72" s="33"/>
      <c r="W72" s="33"/>
      <c r="X72" s="33"/>
      <c r="Y72" s="33"/>
      <c r="Z72" s="33"/>
    </row>
    <row x14ac:dyDescent="0.25" r="73" customHeight="1" ht="13.5">
      <c r="A73" s="454">
        <v>71</v>
      </c>
      <c r="B73" s="465"/>
      <c r="C73" s="465"/>
      <c r="D73" s="465"/>
      <c r="E73" s="465"/>
      <c r="F73" s="465"/>
      <c r="G73" s="466"/>
      <c r="H73" s="472"/>
      <c r="I73" s="468"/>
      <c r="J73" s="459">
        <f>IF(H73=0,"",H73*(1+I73))</f>
      </c>
      <c r="K73" s="469"/>
      <c r="L73" s="461">
        <f>IF(J73="","",J73*K73)</f>
      </c>
      <c r="M73" s="470"/>
      <c r="N73" s="471"/>
      <c r="O73" s="33"/>
      <c r="P73" s="33"/>
      <c r="Q73" s="33"/>
      <c r="R73" s="33"/>
      <c r="S73" s="33"/>
      <c r="T73" s="33"/>
      <c r="U73" s="33"/>
      <c r="V73" s="33"/>
      <c r="W73" s="33"/>
      <c r="X73" s="33"/>
      <c r="Y73" s="33"/>
      <c r="Z73" s="33"/>
    </row>
    <row x14ac:dyDescent="0.25" r="74" customHeight="1" ht="13.5">
      <c r="A74" s="464">
        <v>72</v>
      </c>
      <c r="B74" s="465"/>
      <c r="C74" s="465"/>
      <c r="D74" s="465"/>
      <c r="E74" s="465"/>
      <c r="F74" s="465"/>
      <c r="G74" s="466"/>
      <c r="H74" s="472"/>
      <c r="I74" s="468"/>
      <c r="J74" s="459">
        <f>IF(H74=0,"",H74*(1+I74))</f>
      </c>
      <c r="K74" s="469"/>
      <c r="L74" s="461">
        <f>IF(J74="","",J74*K74)</f>
      </c>
      <c r="M74" s="470"/>
      <c r="N74" s="471"/>
      <c r="O74" s="33"/>
      <c r="P74" s="33"/>
      <c r="Q74" s="33"/>
      <c r="R74" s="33"/>
      <c r="S74" s="33"/>
      <c r="T74" s="33"/>
      <c r="U74" s="33"/>
      <c r="V74" s="33"/>
      <c r="W74" s="33"/>
      <c r="X74" s="33"/>
      <c r="Y74" s="33"/>
      <c r="Z74" s="33"/>
    </row>
    <row x14ac:dyDescent="0.25" r="75" customHeight="1" ht="13.5">
      <c r="A75" s="454">
        <v>73</v>
      </c>
      <c r="B75" s="465"/>
      <c r="C75" s="465"/>
      <c r="D75" s="465"/>
      <c r="E75" s="465"/>
      <c r="F75" s="465"/>
      <c r="G75" s="466"/>
      <c r="H75" s="472"/>
      <c r="I75" s="468"/>
      <c r="J75" s="459">
        <f>IF(H75=0,"",H75*(1+I75))</f>
      </c>
      <c r="K75" s="469"/>
      <c r="L75" s="461">
        <f>IF(J75="","",J75*K75)</f>
      </c>
      <c r="M75" s="470"/>
      <c r="N75" s="471"/>
      <c r="O75" s="33"/>
      <c r="P75" s="33"/>
      <c r="Q75" s="33"/>
      <c r="R75" s="33"/>
      <c r="S75" s="33"/>
      <c r="T75" s="33"/>
      <c r="U75" s="33"/>
      <c r="V75" s="33"/>
      <c r="W75" s="33"/>
      <c r="X75" s="33"/>
      <c r="Y75" s="33"/>
      <c r="Z75" s="33"/>
    </row>
    <row x14ac:dyDescent="0.25" r="76" customHeight="1" ht="13.5">
      <c r="A76" s="464">
        <v>74</v>
      </c>
      <c r="B76" s="465"/>
      <c r="C76" s="465"/>
      <c r="D76" s="465"/>
      <c r="E76" s="465"/>
      <c r="F76" s="465"/>
      <c r="G76" s="466"/>
      <c r="H76" s="472"/>
      <c r="I76" s="468"/>
      <c r="J76" s="459">
        <f>IF(H76=0,"",H76*(1+I76))</f>
      </c>
      <c r="K76" s="469"/>
      <c r="L76" s="461">
        <f>IF(J76="","",J76*K76)</f>
      </c>
      <c r="M76" s="470"/>
      <c r="N76" s="471"/>
      <c r="O76" s="33"/>
      <c r="P76" s="33"/>
      <c r="Q76" s="33"/>
      <c r="R76" s="33"/>
      <c r="S76" s="33"/>
      <c r="T76" s="33"/>
      <c r="U76" s="33"/>
      <c r="V76" s="33"/>
      <c r="W76" s="33"/>
      <c r="X76" s="33"/>
      <c r="Y76" s="33"/>
      <c r="Z76" s="33"/>
    </row>
    <row x14ac:dyDescent="0.25" r="77" customHeight="1" ht="13.5">
      <c r="A77" s="454">
        <v>75</v>
      </c>
      <c r="B77" s="465"/>
      <c r="C77" s="465"/>
      <c r="D77" s="465"/>
      <c r="E77" s="465"/>
      <c r="F77" s="465"/>
      <c r="G77" s="466"/>
      <c r="H77" s="472"/>
      <c r="I77" s="468"/>
      <c r="J77" s="459">
        <f>IF(H77=0,"",H77*(1+I77))</f>
      </c>
      <c r="K77" s="469"/>
      <c r="L77" s="461">
        <f>IF(J77="","",J77*K77)</f>
      </c>
      <c r="M77" s="470"/>
      <c r="N77" s="471"/>
      <c r="O77" s="33"/>
      <c r="P77" s="33"/>
      <c r="Q77" s="33"/>
      <c r="R77" s="33"/>
      <c r="S77" s="33"/>
      <c r="T77" s="33"/>
      <c r="U77" s="33"/>
      <c r="V77" s="33"/>
      <c r="W77" s="33"/>
      <c r="X77" s="33"/>
      <c r="Y77" s="33"/>
      <c r="Z77" s="33"/>
    </row>
    <row x14ac:dyDescent="0.25" r="78" customHeight="1" ht="13.5">
      <c r="A78" s="464">
        <v>76</v>
      </c>
      <c r="B78" s="465"/>
      <c r="C78" s="465"/>
      <c r="D78" s="465"/>
      <c r="E78" s="465"/>
      <c r="F78" s="465"/>
      <c r="G78" s="466"/>
      <c r="H78" s="472"/>
      <c r="I78" s="468"/>
      <c r="J78" s="459">
        <f>IF(H78=0,"",H78*(1+I78))</f>
      </c>
      <c r="K78" s="469"/>
      <c r="L78" s="461">
        <f>IF(J78="","",J78*K78)</f>
      </c>
      <c r="M78" s="470"/>
      <c r="N78" s="471"/>
      <c r="O78" s="33"/>
      <c r="P78" s="33"/>
      <c r="Q78" s="33"/>
      <c r="R78" s="33"/>
      <c r="S78" s="33"/>
      <c r="T78" s="33"/>
      <c r="U78" s="33"/>
      <c r="V78" s="33"/>
      <c r="W78" s="33"/>
      <c r="X78" s="33"/>
      <c r="Y78" s="33"/>
      <c r="Z78" s="33"/>
    </row>
    <row x14ac:dyDescent="0.25" r="79" customHeight="1" ht="13.5">
      <c r="A79" s="454">
        <v>77</v>
      </c>
      <c r="B79" s="465"/>
      <c r="C79" s="465"/>
      <c r="D79" s="465"/>
      <c r="E79" s="465"/>
      <c r="F79" s="465"/>
      <c r="G79" s="466"/>
      <c r="H79" s="472"/>
      <c r="I79" s="468"/>
      <c r="J79" s="459">
        <f>IF(H79=0,"",H79*(1+I79))</f>
      </c>
      <c r="K79" s="469"/>
      <c r="L79" s="461">
        <f>IF(J79="","",J79*K79)</f>
      </c>
      <c r="M79" s="470"/>
      <c r="N79" s="471"/>
      <c r="O79" s="33"/>
      <c r="P79" s="33"/>
      <c r="Q79" s="33"/>
      <c r="R79" s="33"/>
      <c r="S79" s="33"/>
      <c r="T79" s="33"/>
      <c r="U79" s="33"/>
      <c r="V79" s="33"/>
      <c r="W79" s="33"/>
      <c r="X79" s="33"/>
      <c r="Y79" s="33"/>
      <c r="Z79" s="33"/>
    </row>
    <row x14ac:dyDescent="0.25" r="80" customHeight="1" ht="13.5">
      <c r="A80" s="464">
        <v>78</v>
      </c>
      <c r="B80" s="465"/>
      <c r="C80" s="465"/>
      <c r="D80" s="465"/>
      <c r="E80" s="465"/>
      <c r="F80" s="465"/>
      <c r="G80" s="466"/>
      <c r="H80" s="472"/>
      <c r="I80" s="468"/>
      <c r="J80" s="459">
        <f>IF(H80=0,"",H80*(1+I80))</f>
      </c>
      <c r="K80" s="469"/>
      <c r="L80" s="461">
        <f>IF(J80="","",J80*K80)</f>
      </c>
      <c r="M80" s="470"/>
      <c r="N80" s="471"/>
      <c r="O80" s="33"/>
      <c r="P80" s="33"/>
      <c r="Q80" s="33"/>
      <c r="R80" s="33"/>
      <c r="S80" s="33"/>
      <c r="T80" s="33"/>
      <c r="U80" s="33"/>
      <c r="V80" s="33"/>
      <c r="W80" s="33"/>
      <c r="X80" s="33"/>
      <c r="Y80" s="33"/>
      <c r="Z80" s="33"/>
    </row>
    <row x14ac:dyDescent="0.25" r="81" customHeight="1" ht="13.5">
      <c r="A81" s="454">
        <v>79</v>
      </c>
      <c r="B81" s="465"/>
      <c r="C81" s="465"/>
      <c r="D81" s="465"/>
      <c r="E81" s="465"/>
      <c r="F81" s="465"/>
      <c r="G81" s="466"/>
      <c r="H81" s="472"/>
      <c r="I81" s="468"/>
      <c r="J81" s="459">
        <f>IF(H81=0,"",H81*(1+I81))</f>
      </c>
      <c r="K81" s="469"/>
      <c r="L81" s="461">
        <f>IF(J81="","",J81*K81)</f>
      </c>
      <c r="M81" s="470"/>
      <c r="N81" s="471"/>
      <c r="O81" s="33"/>
      <c r="P81" s="33"/>
      <c r="Q81" s="33"/>
      <c r="R81" s="33"/>
      <c r="S81" s="33"/>
      <c r="T81" s="33"/>
      <c r="U81" s="33"/>
      <c r="V81" s="33"/>
      <c r="W81" s="33"/>
      <c r="X81" s="33"/>
      <c r="Y81" s="33"/>
      <c r="Z81" s="33"/>
    </row>
    <row x14ac:dyDescent="0.25" r="82" customHeight="1" ht="13.5">
      <c r="A82" s="464">
        <v>80</v>
      </c>
      <c r="B82" s="465"/>
      <c r="C82" s="465"/>
      <c r="D82" s="465"/>
      <c r="E82" s="465"/>
      <c r="F82" s="465"/>
      <c r="G82" s="466"/>
      <c r="H82" s="472"/>
      <c r="I82" s="468"/>
      <c r="J82" s="459">
        <f>IF(H82=0,"",H82*(1+I82))</f>
      </c>
      <c r="K82" s="469"/>
      <c r="L82" s="461">
        <f>IF(J82="","",J82*K82)</f>
      </c>
      <c r="M82" s="470"/>
      <c r="N82" s="471"/>
      <c r="O82" s="33"/>
      <c r="P82" s="33"/>
      <c r="Q82" s="33"/>
      <c r="R82" s="33"/>
      <c r="S82" s="33"/>
      <c r="T82" s="33"/>
      <c r="U82" s="33"/>
      <c r="V82" s="33"/>
      <c r="W82" s="33"/>
      <c r="X82" s="33"/>
      <c r="Y82" s="33"/>
      <c r="Z82" s="33"/>
    </row>
    <row x14ac:dyDescent="0.25" r="83" customHeight="1" ht="13.5">
      <c r="A83" s="454">
        <v>81</v>
      </c>
      <c r="B83" s="465"/>
      <c r="C83" s="465"/>
      <c r="D83" s="465"/>
      <c r="E83" s="465"/>
      <c r="F83" s="465"/>
      <c r="G83" s="466"/>
      <c r="H83" s="472"/>
      <c r="I83" s="468"/>
      <c r="J83" s="459">
        <f>IF(H83=0,"",H83*(1+I83))</f>
      </c>
      <c r="K83" s="469"/>
      <c r="L83" s="461">
        <f>IF(J83="","",J83*K83)</f>
      </c>
      <c r="M83" s="470"/>
      <c r="N83" s="471"/>
      <c r="O83" s="33"/>
      <c r="P83" s="33"/>
      <c r="Q83" s="33"/>
      <c r="R83" s="33"/>
      <c r="S83" s="33"/>
      <c r="T83" s="33"/>
      <c r="U83" s="33"/>
      <c r="V83" s="33"/>
      <c r="W83" s="33"/>
      <c r="X83" s="33"/>
      <c r="Y83" s="33"/>
      <c r="Z83" s="33"/>
    </row>
    <row x14ac:dyDescent="0.25" r="84" customHeight="1" ht="13.5">
      <c r="A84" s="464">
        <v>82</v>
      </c>
      <c r="B84" s="465"/>
      <c r="C84" s="465"/>
      <c r="D84" s="465"/>
      <c r="E84" s="465"/>
      <c r="F84" s="465"/>
      <c r="G84" s="466"/>
      <c r="H84" s="472"/>
      <c r="I84" s="468"/>
      <c r="J84" s="459">
        <f>IF(H84=0,"",H84*(1+I84))</f>
      </c>
      <c r="K84" s="469"/>
      <c r="L84" s="461">
        <f>IF(J84="","",J84*K84)</f>
      </c>
      <c r="M84" s="470"/>
      <c r="N84" s="471"/>
      <c r="O84" s="33"/>
      <c r="P84" s="33"/>
      <c r="Q84" s="33"/>
      <c r="R84" s="33"/>
      <c r="S84" s="33"/>
      <c r="T84" s="33"/>
      <c r="U84" s="33"/>
      <c r="V84" s="33"/>
      <c r="W84" s="33"/>
      <c r="X84" s="33"/>
      <c r="Y84" s="33"/>
      <c r="Z84" s="33"/>
    </row>
    <row x14ac:dyDescent="0.25" r="85" customHeight="1" ht="13.5">
      <c r="A85" s="454">
        <v>83</v>
      </c>
      <c r="B85" s="465"/>
      <c r="C85" s="465"/>
      <c r="D85" s="465"/>
      <c r="E85" s="465"/>
      <c r="F85" s="465"/>
      <c r="G85" s="466"/>
      <c r="H85" s="472"/>
      <c r="I85" s="468"/>
      <c r="J85" s="459">
        <f>IF(H85=0,"",H85*(1+I85))</f>
      </c>
      <c r="K85" s="469"/>
      <c r="L85" s="461">
        <f>IF(J85="","",J85*K85)</f>
      </c>
      <c r="M85" s="470"/>
      <c r="N85" s="471"/>
      <c r="O85" s="33"/>
      <c r="P85" s="33"/>
      <c r="Q85" s="33"/>
      <c r="R85" s="33"/>
      <c r="S85" s="33"/>
      <c r="T85" s="33"/>
      <c r="U85" s="33"/>
      <c r="V85" s="33"/>
      <c r="W85" s="33"/>
      <c r="X85" s="33"/>
      <c r="Y85" s="33"/>
      <c r="Z85" s="33"/>
    </row>
    <row x14ac:dyDescent="0.25" r="86" customHeight="1" ht="13.5">
      <c r="A86" s="464">
        <v>84</v>
      </c>
      <c r="B86" s="465"/>
      <c r="C86" s="465"/>
      <c r="D86" s="465"/>
      <c r="E86" s="465"/>
      <c r="F86" s="465"/>
      <c r="G86" s="466"/>
      <c r="H86" s="472"/>
      <c r="I86" s="468"/>
      <c r="J86" s="459">
        <f>IF(H86=0,"",H86*(1+I86))</f>
      </c>
      <c r="K86" s="469"/>
      <c r="L86" s="461">
        <f>IF(J86="","",J86*K86)</f>
      </c>
      <c r="M86" s="470"/>
      <c r="N86" s="471"/>
      <c r="O86" s="33"/>
      <c r="P86" s="33"/>
      <c r="Q86" s="33"/>
      <c r="R86" s="33"/>
      <c r="S86" s="33"/>
      <c r="T86" s="33"/>
      <c r="U86" s="33"/>
      <c r="V86" s="33"/>
      <c r="W86" s="33"/>
      <c r="X86" s="33"/>
      <c r="Y86" s="33"/>
      <c r="Z86" s="33"/>
    </row>
    <row x14ac:dyDescent="0.25" r="87" customHeight="1" ht="13.5">
      <c r="A87" s="454">
        <v>85</v>
      </c>
      <c r="B87" s="465"/>
      <c r="C87" s="465"/>
      <c r="D87" s="465"/>
      <c r="E87" s="465"/>
      <c r="F87" s="465"/>
      <c r="G87" s="466"/>
      <c r="H87" s="472"/>
      <c r="I87" s="468"/>
      <c r="J87" s="459">
        <f>IF(H87=0,"",H87*(1+I87))</f>
      </c>
      <c r="K87" s="469"/>
      <c r="L87" s="461">
        <f>IF(J87="","",J87*K87)</f>
      </c>
      <c r="M87" s="470"/>
      <c r="N87" s="471"/>
      <c r="O87" s="33"/>
      <c r="P87" s="33"/>
      <c r="Q87" s="33"/>
      <c r="R87" s="33"/>
      <c r="S87" s="33"/>
      <c r="T87" s="33"/>
      <c r="U87" s="33"/>
      <c r="V87" s="33"/>
      <c r="W87" s="33"/>
      <c r="X87" s="33"/>
      <c r="Y87" s="33"/>
      <c r="Z87" s="33"/>
    </row>
    <row x14ac:dyDescent="0.25" r="88" customHeight="1" ht="13.5">
      <c r="A88" s="464">
        <v>86</v>
      </c>
      <c r="B88" s="465"/>
      <c r="C88" s="465"/>
      <c r="D88" s="465"/>
      <c r="E88" s="465"/>
      <c r="F88" s="465"/>
      <c r="G88" s="466"/>
      <c r="H88" s="472"/>
      <c r="I88" s="468"/>
      <c r="J88" s="459">
        <f>IF(H88=0,"",H88*(1+I88))</f>
      </c>
      <c r="K88" s="469"/>
      <c r="L88" s="461">
        <f>IF(J88="","",J88*K88)</f>
      </c>
      <c r="M88" s="470"/>
      <c r="N88" s="471"/>
      <c r="O88" s="33"/>
      <c r="P88" s="33"/>
      <c r="Q88" s="33"/>
      <c r="R88" s="33"/>
      <c r="S88" s="33"/>
      <c r="T88" s="33"/>
      <c r="U88" s="33"/>
      <c r="V88" s="33"/>
      <c r="W88" s="33"/>
      <c r="X88" s="33"/>
      <c r="Y88" s="33"/>
      <c r="Z88" s="33"/>
    </row>
    <row x14ac:dyDescent="0.25" r="89" customHeight="1" ht="13.5">
      <c r="A89" s="454">
        <v>87</v>
      </c>
      <c r="B89" s="465"/>
      <c r="C89" s="465"/>
      <c r="D89" s="465"/>
      <c r="E89" s="465"/>
      <c r="F89" s="465"/>
      <c r="G89" s="466"/>
      <c r="H89" s="472"/>
      <c r="I89" s="468"/>
      <c r="J89" s="459">
        <f>IF(H89=0,"",H89*(1+I89))</f>
      </c>
      <c r="K89" s="469"/>
      <c r="L89" s="461">
        <f>IF(J89="","",J89*K89)</f>
      </c>
      <c r="M89" s="470"/>
      <c r="N89" s="471"/>
      <c r="O89" s="33"/>
      <c r="P89" s="33"/>
      <c r="Q89" s="33"/>
      <c r="R89" s="33"/>
      <c r="S89" s="33"/>
      <c r="T89" s="33"/>
      <c r="U89" s="33"/>
      <c r="V89" s="33"/>
      <c r="W89" s="33"/>
      <c r="X89" s="33"/>
      <c r="Y89" s="33"/>
      <c r="Z89" s="33"/>
    </row>
    <row x14ac:dyDescent="0.25" r="90" customHeight="1" ht="13.5">
      <c r="A90" s="464">
        <v>88</v>
      </c>
      <c r="B90" s="465"/>
      <c r="C90" s="465"/>
      <c r="D90" s="465"/>
      <c r="E90" s="465"/>
      <c r="F90" s="465"/>
      <c r="G90" s="466"/>
      <c r="H90" s="472"/>
      <c r="I90" s="468"/>
      <c r="J90" s="459">
        <f>IF(H90=0,"",H90*(1+I90))</f>
      </c>
      <c r="K90" s="469"/>
      <c r="L90" s="461">
        <f>IF(J90="","",J90*K90)</f>
      </c>
      <c r="M90" s="470"/>
      <c r="N90" s="471"/>
      <c r="O90" s="33"/>
      <c r="P90" s="33"/>
      <c r="Q90" s="33"/>
      <c r="R90" s="33"/>
      <c r="S90" s="33"/>
      <c r="T90" s="33"/>
      <c r="U90" s="33"/>
      <c r="V90" s="33"/>
      <c r="W90" s="33"/>
      <c r="X90" s="33"/>
      <c r="Y90" s="33"/>
      <c r="Z90" s="33"/>
    </row>
    <row x14ac:dyDescent="0.25" r="91" customHeight="1" ht="13.5">
      <c r="A91" s="454">
        <v>89</v>
      </c>
      <c r="B91" s="465"/>
      <c r="C91" s="465"/>
      <c r="D91" s="465"/>
      <c r="E91" s="465"/>
      <c r="F91" s="465"/>
      <c r="G91" s="466"/>
      <c r="H91" s="472"/>
      <c r="I91" s="468"/>
      <c r="J91" s="459">
        <f>IF(H91=0,"",H91*(1+I91))</f>
      </c>
      <c r="K91" s="469"/>
      <c r="L91" s="461">
        <f>IF(J91="","",J91*K91)</f>
      </c>
      <c r="M91" s="470"/>
      <c r="N91" s="471"/>
      <c r="O91" s="33"/>
      <c r="P91" s="33"/>
      <c r="Q91" s="33"/>
      <c r="R91" s="33"/>
      <c r="S91" s="33"/>
      <c r="T91" s="33"/>
      <c r="U91" s="33"/>
      <c r="V91" s="33"/>
      <c r="W91" s="33"/>
      <c r="X91" s="33"/>
      <c r="Y91" s="33"/>
      <c r="Z91" s="33"/>
    </row>
    <row x14ac:dyDescent="0.25" r="92" customHeight="1" ht="13.5">
      <c r="A92" s="464">
        <v>90</v>
      </c>
      <c r="B92" s="465"/>
      <c r="C92" s="465"/>
      <c r="D92" s="465"/>
      <c r="E92" s="465"/>
      <c r="F92" s="465"/>
      <c r="G92" s="466"/>
      <c r="H92" s="472"/>
      <c r="I92" s="468"/>
      <c r="J92" s="459">
        <f>IF(H92=0,"",H92*(1+I92))</f>
      </c>
      <c r="K92" s="469"/>
      <c r="L92" s="461">
        <f>IF(J92="","",J92*K92)</f>
      </c>
      <c r="M92" s="470"/>
      <c r="N92" s="471"/>
      <c r="O92" s="33"/>
      <c r="P92" s="33"/>
      <c r="Q92" s="33"/>
      <c r="R92" s="33"/>
      <c r="S92" s="33"/>
      <c r="T92" s="33"/>
      <c r="U92" s="33"/>
      <c r="V92" s="33"/>
      <c r="W92" s="33"/>
      <c r="X92" s="33"/>
      <c r="Y92" s="33"/>
      <c r="Z92" s="33"/>
    </row>
    <row x14ac:dyDescent="0.25" r="93" customHeight="1" ht="13.5">
      <c r="A93" s="454">
        <v>91</v>
      </c>
      <c r="B93" s="465"/>
      <c r="C93" s="465"/>
      <c r="D93" s="465"/>
      <c r="E93" s="465"/>
      <c r="F93" s="465"/>
      <c r="G93" s="466"/>
      <c r="H93" s="472"/>
      <c r="I93" s="468"/>
      <c r="J93" s="459">
        <f>IF(H93=0,"",H93*(1+I93))</f>
      </c>
      <c r="K93" s="469"/>
      <c r="L93" s="461">
        <f>IF(J93="","",J93*K93)</f>
      </c>
      <c r="M93" s="470"/>
      <c r="N93" s="471"/>
      <c r="O93" s="33"/>
      <c r="P93" s="33"/>
      <c r="Q93" s="33"/>
      <c r="R93" s="33"/>
      <c r="S93" s="33"/>
      <c r="T93" s="33"/>
      <c r="U93" s="33"/>
      <c r="V93" s="33"/>
      <c r="W93" s="33"/>
      <c r="X93" s="33"/>
      <c r="Y93" s="33"/>
      <c r="Z93" s="33"/>
    </row>
    <row x14ac:dyDescent="0.25" r="94" customHeight="1" ht="13.5">
      <c r="A94" s="464">
        <v>92</v>
      </c>
      <c r="B94" s="465"/>
      <c r="C94" s="465"/>
      <c r="D94" s="465"/>
      <c r="E94" s="465"/>
      <c r="F94" s="465"/>
      <c r="G94" s="466"/>
      <c r="H94" s="472"/>
      <c r="I94" s="468"/>
      <c r="J94" s="459">
        <f>IF(H94=0,"",H94*(1+I94))</f>
      </c>
      <c r="K94" s="469"/>
      <c r="L94" s="461">
        <f>IF(J94="","",J94*K94)</f>
      </c>
      <c r="M94" s="470"/>
      <c r="N94" s="471"/>
      <c r="O94" s="33"/>
      <c r="P94" s="33"/>
      <c r="Q94" s="33"/>
      <c r="R94" s="33"/>
      <c r="S94" s="33"/>
      <c r="T94" s="33"/>
      <c r="U94" s="33"/>
      <c r="V94" s="33"/>
      <c r="W94" s="33"/>
      <c r="X94" s="33"/>
      <c r="Y94" s="33"/>
      <c r="Z94" s="33"/>
    </row>
    <row x14ac:dyDescent="0.25" r="95" customHeight="1" ht="13.5">
      <c r="A95" s="454">
        <v>93</v>
      </c>
      <c r="B95" s="465"/>
      <c r="C95" s="465"/>
      <c r="D95" s="465"/>
      <c r="E95" s="465"/>
      <c r="F95" s="465"/>
      <c r="G95" s="466"/>
      <c r="H95" s="472"/>
      <c r="I95" s="468"/>
      <c r="J95" s="459">
        <f>IF(H95=0,"",H95*(1+I95))</f>
      </c>
      <c r="K95" s="469"/>
      <c r="L95" s="461">
        <f>IF(J95="","",J95*K95)</f>
      </c>
      <c r="M95" s="470"/>
      <c r="N95" s="471"/>
      <c r="O95" s="33"/>
      <c r="P95" s="33"/>
      <c r="Q95" s="33"/>
      <c r="R95" s="33"/>
      <c r="S95" s="33"/>
      <c r="T95" s="33"/>
      <c r="U95" s="33"/>
      <c r="V95" s="33"/>
      <c r="W95" s="33"/>
      <c r="X95" s="33"/>
      <c r="Y95" s="33"/>
      <c r="Z95" s="33"/>
    </row>
    <row x14ac:dyDescent="0.25" r="96" customHeight="1" ht="13.5">
      <c r="A96" s="464">
        <v>94</v>
      </c>
      <c r="B96" s="465"/>
      <c r="C96" s="465"/>
      <c r="D96" s="465"/>
      <c r="E96" s="465"/>
      <c r="F96" s="465"/>
      <c r="G96" s="466"/>
      <c r="H96" s="472"/>
      <c r="I96" s="468"/>
      <c r="J96" s="459">
        <f>IF(H96=0,"",H96*(1+I96))</f>
      </c>
      <c r="K96" s="469"/>
      <c r="L96" s="461">
        <f>IF(J96="","",J96*K96)</f>
      </c>
      <c r="M96" s="470"/>
      <c r="N96" s="471"/>
      <c r="O96" s="33"/>
      <c r="P96" s="33"/>
      <c r="Q96" s="33"/>
      <c r="R96" s="33"/>
      <c r="S96" s="33"/>
      <c r="T96" s="33"/>
      <c r="U96" s="33"/>
      <c r="V96" s="33"/>
      <c r="W96" s="33"/>
      <c r="X96" s="33"/>
      <c r="Y96" s="33"/>
      <c r="Z96" s="33"/>
    </row>
    <row x14ac:dyDescent="0.25" r="97" customHeight="1" ht="13.5">
      <c r="A97" s="454">
        <v>95</v>
      </c>
      <c r="B97" s="465"/>
      <c r="C97" s="465"/>
      <c r="D97" s="465"/>
      <c r="E97" s="465"/>
      <c r="F97" s="465"/>
      <c r="G97" s="466"/>
      <c r="H97" s="472"/>
      <c r="I97" s="468"/>
      <c r="J97" s="459">
        <f>IF(H97=0,"",H97*(1+I97))</f>
      </c>
      <c r="K97" s="469"/>
      <c r="L97" s="461">
        <f>IF(J97="","",J97*K97)</f>
      </c>
      <c r="M97" s="470"/>
      <c r="N97" s="471"/>
      <c r="O97" s="33"/>
      <c r="P97" s="33"/>
      <c r="Q97" s="33"/>
      <c r="R97" s="33"/>
      <c r="S97" s="33"/>
      <c r="T97" s="33"/>
      <c r="U97" s="33"/>
      <c r="V97" s="33"/>
      <c r="W97" s="33"/>
      <c r="X97" s="33"/>
      <c r="Y97" s="33"/>
      <c r="Z97" s="33"/>
    </row>
    <row x14ac:dyDescent="0.25" r="98" customHeight="1" ht="13.5">
      <c r="A98" s="464">
        <v>96</v>
      </c>
      <c r="B98" s="465"/>
      <c r="C98" s="465"/>
      <c r="D98" s="465"/>
      <c r="E98" s="465"/>
      <c r="F98" s="465"/>
      <c r="G98" s="466"/>
      <c r="H98" s="472"/>
      <c r="I98" s="468"/>
      <c r="J98" s="459">
        <f>IF(H98=0,"",H98*(1+I98))</f>
      </c>
      <c r="K98" s="469"/>
      <c r="L98" s="461">
        <f>IF(J98="","",J98*K98)</f>
      </c>
      <c r="M98" s="470"/>
      <c r="N98" s="471"/>
      <c r="O98" s="33"/>
      <c r="P98" s="33"/>
      <c r="Q98" s="33"/>
      <c r="R98" s="33"/>
      <c r="S98" s="33"/>
      <c r="T98" s="33"/>
      <c r="U98" s="33"/>
      <c r="V98" s="33"/>
      <c r="W98" s="33"/>
      <c r="X98" s="33"/>
      <c r="Y98" s="33"/>
      <c r="Z98" s="33"/>
    </row>
    <row x14ac:dyDescent="0.25" r="99" customHeight="1" ht="13.5">
      <c r="A99" s="454">
        <v>97</v>
      </c>
      <c r="B99" s="465"/>
      <c r="C99" s="465"/>
      <c r="D99" s="465"/>
      <c r="E99" s="465"/>
      <c r="F99" s="465"/>
      <c r="G99" s="466"/>
      <c r="H99" s="472"/>
      <c r="I99" s="468"/>
      <c r="J99" s="459">
        <f>IF(H99=0,"",H99*(1+I99))</f>
      </c>
      <c r="K99" s="469"/>
      <c r="L99" s="461">
        <f>IF(J99="","",J99*K99)</f>
      </c>
      <c r="M99" s="470"/>
      <c r="N99" s="471"/>
      <c r="O99" s="33"/>
      <c r="P99" s="33"/>
      <c r="Q99" s="33"/>
      <c r="R99" s="33"/>
      <c r="S99" s="33"/>
      <c r="T99" s="33"/>
      <c r="U99" s="33"/>
      <c r="V99" s="33"/>
      <c r="W99" s="33"/>
      <c r="X99" s="33"/>
      <c r="Y99" s="33"/>
      <c r="Z99" s="33"/>
    </row>
    <row x14ac:dyDescent="0.25" r="100" customHeight="1" ht="13.5">
      <c r="A100" s="464">
        <v>98</v>
      </c>
      <c r="B100" s="465"/>
      <c r="C100" s="465"/>
      <c r="D100" s="465"/>
      <c r="E100" s="465"/>
      <c r="F100" s="465"/>
      <c r="G100" s="466"/>
      <c r="H100" s="472"/>
      <c r="I100" s="468"/>
      <c r="J100" s="459">
        <f>IF(H100=0,"",H100*(1+I100))</f>
      </c>
      <c r="K100" s="469"/>
      <c r="L100" s="461">
        <f>IF(J100="","",J100*K100)</f>
      </c>
      <c r="M100" s="470"/>
      <c r="N100" s="471"/>
      <c r="O100" s="33"/>
      <c r="P100" s="33"/>
      <c r="Q100" s="33"/>
      <c r="R100" s="33"/>
      <c r="S100" s="33"/>
      <c r="T100" s="33"/>
      <c r="U100" s="33"/>
      <c r="V100" s="33"/>
      <c r="W100" s="33"/>
      <c r="X100" s="33"/>
      <c r="Y100" s="33"/>
      <c r="Z100" s="33"/>
    </row>
    <row x14ac:dyDescent="0.25" r="101" customHeight="1" ht="13.5">
      <c r="A101" s="454">
        <v>99</v>
      </c>
      <c r="B101" s="465"/>
      <c r="C101" s="465"/>
      <c r="D101" s="465"/>
      <c r="E101" s="465"/>
      <c r="F101" s="465"/>
      <c r="G101" s="466"/>
      <c r="H101" s="472"/>
      <c r="I101" s="468"/>
      <c r="J101" s="459">
        <f>IF(H101=0,"",H101*(1+I101))</f>
      </c>
      <c r="K101" s="469"/>
      <c r="L101" s="461">
        <f>IF(J101="","",J101*K101)</f>
      </c>
      <c r="M101" s="470"/>
      <c r="N101" s="471"/>
      <c r="O101" s="33"/>
      <c r="P101" s="33"/>
      <c r="Q101" s="33"/>
      <c r="R101" s="33"/>
      <c r="S101" s="33"/>
      <c r="T101" s="33"/>
      <c r="U101" s="33"/>
      <c r="V101" s="33"/>
      <c r="W101" s="33"/>
      <c r="X101" s="33"/>
      <c r="Y101" s="33"/>
      <c r="Z101" s="33"/>
    </row>
    <row x14ac:dyDescent="0.25" r="102" customHeight="1" ht="13.5">
      <c r="A102" s="464">
        <v>100</v>
      </c>
      <c r="B102" s="465"/>
      <c r="C102" s="465"/>
      <c r="D102" s="465"/>
      <c r="E102" s="465"/>
      <c r="F102" s="465"/>
      <c r="G102" s="466"/>
      <c r="H102" s="472"/>
      <c r="I102" s="468"/>
      <c r="J102" s="459">
        <f>IF(H102=0,"",H102*(1+I102))</f>
      </c>
      <c r="K102" s="469"/>
      <c r="L102" s="461">
        <f>IF(J102="","",J102*K102)</f>
      </c>
      <c r="M102" s="470"/>
      <c r="N102" s="471"/>
      <c r="O102" s="33"/>
      <c r="P102" s="33"/>
      <c r="Q102" s="33"/>
      <c r="R102" s="33"/>
      <c r="S102" s="33"/>
      <c r="T102" s="33"/>
      <c r="U102" s="33"/>
      <c r="V102" s="33"/>
      <c r="W102" s="33"/>
      <c r="X102" s="33"/>
      <c r="Y102" s="33"/>
      <c r="Z102" s="33"/>
    </row>
    <row x14ac:dyDescent="0.25" r="103" customHeight="1" ht="13.5">
      <c r="A103" s="454">
        <v>101</v>
      </c>
      <c r="B103" s="465"/>
      <c r="C103" s="465"/>
      <c r="D103" s="465"/>
      <c r="E103" s="465"/>
      <c r="F103" s="465"/>
      <c r="G103" s="466"/>
      <c r="H103" s="472"/>
      <c r="I103" s="468"/>
      <c r="J103" s="459">
        <f>IF(H103=0,"",H103*(1+I103))</f>
      </c>
      <c r="K103" s="469"/>
      <c r="L103" s="461">
        <f>IF(J103="","",J103*K103)</f>
      </c>
      <c r="M103" s="470"/>
      <c r="N103" s="471"/>
      <c r="O103" s="33"/>
      <c r="P103" s="33"/>
      <c r="Q103" s="33"/>
      <c r="R103" s="33"/>
      <c r="S103" s="33"/>
      <c r="T103" s="33"/>
      <c r="U103" s="33"/>
      <c r="V103" s="33"/>
      <c r="W103" s="33"/>
      <c r="X103" s="33"/>
      <c r="Y103" s="33"/>
      <c r="Z103" s="33"/>
    </row>
    <row x14ac:dyDescent="0.25" r="104" customHeight="1" ht="13.5">
      <c r="A104" s="464">
        <v>102</v>
      </c>
      <c r="B104" s="465"/>
      <c r="C104" s="465"/>
      <c r="D104" s="465"/>
      <c r="E104" s="465"/>
      <c r="F104" s="465"/>
      <c r="G104" s="466"/>
      <c r="H104" s="472"/>
      <c r="I104" s="468"/>
      <c r="J104" s="459">
        <f>IF(H104=0,"",H104*(1+I104))</f>
      </c>
      <c r="K104" s="469"/>
      <c r="L104" s="461">
        <f>IF(J104="","",J104*K104)</f>
      </c>
      <c r="M104" s="470"/>
      <c r="N104" s="471"/>
      <c r="O104" s="33"/>
      <c r="P104" s="33"/>
      <c r="Q104" s="33"/>
      <c r="R104" s="33"/>
      <c r="S104" s="33"/>
      <c r="T104" s="33"/>
      <c r="U104" s="33"/>
      <c r="V104" s="33"/>
      <c r="W104" s="33"/>
      <c r="X104" s="33"/>
      <c r="Y104" s="33"/>
      <c r="Z104" s="33"/>
    </row>
    <row x14ac:dyDescent="0.25" r="105" customHeight="1" ht="13.5">
      <c r="A105" s="454">
        <v>103</v>
      </c>
      <c r="B105" s="465"/>
      <c r="C105" s="465"/>
      <c r="D105" s="465"/>
      <c r="E105" s="465"/>
      <c r="F105" s="465"/>
      <c r="G105" s="466"/>
      <c r="H105" s="472"/>
      <c r="I105" s="468"/>
      <c r="J105" s="459">
        <f>IF(H105=0,"",H105*(1+I105))</f>
      </c>
      <c r="K105" s="469"/>
      <c r="L105" s="461">
        <f>IF(J105="","",J105*K105)</f>
      </c>
      <c r="M105" s="470"/>
      <c r="N105" s="471"/>
      <c r="O105" s="33"/>
      <c r="P105" s="33"/>
      <c r="Q105" s="33"/>
      <c r="R105" s="33"/>
      <c r="S105" s="33"/>
      <c r="T105" s="33"/>
      <c r="U105" s="33"/>
      <c r="V105" s="33"/>
      <c r="W105" s="33"/>
      <c r="X105" s="33"/>
      <c r="Y105" s="33"/>
      <c r="Z105" s="33"/>
    </row>
    <row x14ac:dyDescent="0.25" r="106" customHeight="1" ht="13.5">
      <c r="A106" s="464">
        <v>104</v>
      </c>
      <c r="B106" s="465"/>
      <c r="C106" s="465"/>
      <c r="D106" s="465"/>
      <c r="E106" s="465"/>
      <c r="F106" s="465"/>
      <c r="G106" s="466"/>
      <c r="H106" s="472"/>
      <c r="I106" s="468"/>
      <c r="J106" s="459">
        <f>IF(H106=0,"",H106*(1+I106))</f>
      </c>
      <c r="K106" s="469"/>
      <c r="L106" s="461">
        <f>IF(J106="","",J106*K106)</f>
      </c>
      <c r="M106" s="470"/>
      <c r="N106" s="471"/>
      <c r="O106" s="33"/>
      <c r="P106" s="33"/>
      <c r="Q106" s="33"/>
      <c r="R106" s="33"/>
      <c r="S106" s="33"/>
      <c r="T106" s="33"/>
      <c r="U106" s="33"/>
      <c r="V106" s="33"/>
      <c r="W106" s="33"/>
      <c r="X106" s="33"/>
      <c r="Y106" s="33"/>
      <c r="Z106" s="33"/>
    </row>
    <row x14ac:dyDescent="0.25" r="107" customHeight="1" ht="13.5">
      <c r="A107" s="454">
        <v>105</v>
      </c>
      <c r="B107" s="465"/>
      <c r="C107" s="465"/>
      <c r="D107" s="465"/>
      <c r="E107" s="465"/>
      <c r="F107" s="465"/>
      <c r="G107" s="466"/>
      <c r="H107" s="472"/>
      <c r="I107" s="468"/>
      <c r="J107" s="459">
        <f>IF(H107=0,"",H107*(1+I107))</f>
      </c>
      <c r="K107" s="469"/>
      <c r="L107" s="461">
        <f>IF(J107="","",J107*K107)</f>
      </c>
      <c r="M107" s="470"/>
      <c r="N107" s="471"/>
      <c r="O107" s="33"/>
      <c r="P107" s="33"/>
      <c r="Q107" s="33"/>
      <c r="R107" s="33"/>
      <c r="S107" s="33"/>
      <c r="T107" s="33"/>
      <c r="U107" s="33"/>
      <c r="V107" s="33"/>
      <c r="W107" s="33"/>
      <c r="X107" s="33"/>
      <c r="Y107" s="33"/>
      <c r="Z107" s="33"/>
    </row>
    <row x14ac:dyDescent="0.25" r="108" customHeight="1" ht="13.5">
      <c r="A108" s="464">
        <v>106</v>
      </c>
      <c r="B108" s="465"/>
      <c r="C108" s="465"/>
      <c r="D108" s="465"/>
      <c r="E108" s="465"/>
      <c r="F108" s="465"/>
      <c r="G108" s="466"/>
      <c r="H108" s="472"/>
      <c r="I108" s="468"/>
      <c r="J108" s="459">
        <f>IF(H108=0,"",H108*(1+I108))</f>
      </c>
      <c r="K108" s="469"/>
      <c r="L108" s="461">
        <f>IF(J108="","",J108*K108)</f>
      </c>
      <c r="M108" s="470"/>
      <c r="N108" s="471"/>
      <c r="O108" s="33"/>
      <c r="P108" s="33"/>
      <c r="Q108" s="33"/>
      <c r="R108" s="33"/>
      <c r="S108" s="33"/>
      <c r="T108" s="33"/>
      <c r="U108" s="33"/>
      <c r="V108" s="33"/>
      <c r="W108" s="33"/>
      <c r="X108" s="33"/>
      <c r="Y108" s="33"/>
      <c r="Z108" s="33"/>
    </row>
    <row x14ac:dyDescent="0.25" r="109" customHeight="1" ht="13.5">
      <c r="A109" s="454">
        <v>107</v>
      </c>
      <c r="B109" s="465"/>
      <c r="C109" s="465"/>
      <c r="D109" s="465"/>
      <c r="E109" s="465"/>
      <c r="F109" s="465"/>
      <c r="G109" s="466"/>
      <c r="H109" s="472"/>
      <c r="I109" s="468"/>
      <c r="J109" s="459">
        <f>IF(H109=0,"",H109*(1+I109))</f>
      </c>
      <c r="K109" s="469"/>
      <c r="L109" s="461">
        <f>IF(J109="","",J109*K109)</f>
      </c>
      <c r="M109" s="470"/>
      <c r="N109" s="471"/>
      <c r="O109" s="33"/>
      <c r="P109" s="33"/>
      <c r="Q109" s="33"/>
      <c r="R109" s="33"/>
      <c r="S109" s="33"/>
      <c r="T109" s="33"/>
      <c r="U109" s="33"/>
      <c r="V109" s="33"/>
      <c r="W109" s="33"/>
      <c r="X109" s="33"/>
      <c r="Y109" s="33"/>
      <c r="Z109" s="33"/>
    </row>
    <row x14ac:dyDescent="0.25" r="110" customHeight="1" ht="13.5">
      <c r="A110" s="464">
        <v>108</v>
      </c>
      <c r="B110" s="465"/>
      <c r="C110" s="465"/>
      <c r="D110" s="465"/>
      <c r="E110" s="465"/>
      <c r="F110" s="465"/>
      <c r="G110" s="466"/>
      <c r="H110" s="472"/>
      <c r="I110" s="468"/>
      <c r="J110" s="459">
        <f>IF(H110=0,"",H110*(1+I110))</f>
      </c>
      <c r="K110" s="469"/>
      <c r="L110" s="461">
        <f>IF(J110="","",J110*K110)</f>
      </c>
      <c r="M110" s="470"/>
      <c r="N110" s="471"/>
      <c r="O110" s="33"/>
      <c r="P110" s="33"/>
      <c r="Q110" s="33"/>
      <c r="R110" s="33"/>
      <c r="S110" s="33"/>
      <c r="T110" s="33"/>
      <c r="U110" s="33"/>
      <c r="V110" s="33"/>
      <c r="W110" s="33"/>
      <c r="X110" s="33"/>
      <c r="Y110" s="33"/>
      <c r="Z110" s="33"/>
    </row>
    <row x14ac:dyDescent="0.25" r="111" customHeight="1" ht="13.5">
      <c r="A111" s="454">
        <v>109</v>
      </c>
      <c r="B111" s="465"/>
      <c r="C111" s="465"/>
      <c r="D111" s="465"/>
      <c r="E111" s="465"/>
      <c r="F111" s="465"/>
      <c r="G111" s="466"/>
      <c r="H111" s="472"/>
      <c r="I111" s="468"/>
      <c r="J111" s="459">
        <f>IF(H111=0,"",H111*(1+I111))</f>
      </c>
      <c r="K111" s="469"/>
      <c r="L111" s="461">
        <f>IF(J111="","",J111*K111)</f>
      </c>
      <c r="M111" s="470"/>
      <c r="N111" s="471"/>
      <c r="O111" s="33"/>
      <c r="P111" s="33"/>
      <c r="Q111" s="33"/>
      <c r="R111" s="33"/>
      <c r="S111" s="33"/>
      <c r="T111" s="33"/>
      <c r="U111" s="33"/>
      <c r="V111" s="33"/>
      <c r="W111" s="33"/>
      <c r="X111" s="33"/>
      <c r="Y111" s="33"/>
      <c r="Z111" s="33"/>
    </row>
    <row x14ac:dyDescent="0.25" r="112" customHeight="1" ht="13.5">
      <c r="A112" s="464">
        <v>110</v>
      </c>
      <c r="B112" s="465"/>
      <c r="C112" s="465"/>
      <c r="D112" s="465"/>
      <c r="E112" s="465"/>
      <c r="F112" s="465"/>
      <c r="G112" s="466"/>
      <c r="H112" s="472"/>
      <c r="I112" s="468"/>
      <c r="J112" s="459">
        <f>IF(H112=0,"",H112*(1+I112))</f>
      </c>
      <c r="K112" s="469"/>
      <c r="L112" s="461">
        <f>IF(J112="","",J112*K112)</f>
      </c>
      <c r="M112" s="470"/>
      <c r="N112" s="471"/>
      <c r="O112" s="33"/>
      <c r="P112" s="33"/>
      <c r="Q112" s="33"/>
      <c r="R112" s="33"/>
      <c r="S112" s="33"/>
      <c r="T112" s="33"/>
      <c r="U112" s="33"/>
      <c r="V112" s="33"/>
      <c r="W112" s="33"/>
      <c r="X112" s="33"/>
      <c r="Y112" s="33"/>
      <c r="Z112" s="33"/>
    </row>
    <row x14ac:dyDescent="0.25" r="113" customHeight="1" ht="13.5">
      <c r="A113" s="454">
        <v>111</v>
      </c>
      <c r="B113" s="465"/>
      <c r="C113" s="465"/>
      <c r="D113" s="465"/>
      <c r="E113" s="465"/>
      <c r="F113" s="465"/>
      <c r="G113" s="466"/>
      <c r="H113" s="472"/>
      <c r="I113" s="468"/>
      <c r="J113" s="459">
        <f>IF(H113=0,"",H113*(1+I113))</f>
      </c>
      <c r="K113" s="469"/>
      <c r="L113" s="461">
        <f>IF(J113="","",J113*K113)</f>
      </c>
      <c r="M113" s="470"/>
      <c r="N113" s="471"/>
      <c r="O113" s="33"/>
      <c r="P113" s="33"/>
      <c r="Q113" s="33"/>
      <c r="R113" s="33"/>
      <c r="S113" s="33"/>
      <c r="T113" s="33"/>
      <c r="U113" s="33"/>
      <c r="V113" s="33"/>
      <c r="W113" s="33"/>
      <c r="X113" s="33"/>
      <c r="Y113" s="33"/>
      <c r="Z113" s="33"/>
    </row>
    <row x14ac:dyDescent="0.25" r="114" customHeight="1" ht="13.5">
      <c r="A114" s="464">
        <v>112</v>
      </c>
      <c r="B114" s="465"/>
      <c r="C114" s="465"/>
      <c r="D114" s="465"/>
      <c r="E114" s="465"/>
      <c r="F114" s="465"/>
      <c r="G114" s="466"/>
      <c r="H114" s="472"/>
      <c r="I114" s="468"/>
      <c r="J114" s="459">
        <f>IF(H114=0,"",H114*(1+I114))</f>
      </c>
      <c r="K114" s="469"/>
      <c r="L114" s="461">
        <f>IF(J114="","",J114*K114)</f>
      </c>
      <c r="M114" s="470"/>
      <c r="N114" s="471"/>
      <c r="O114" s="33"/>
      <c r="P114" s="33"/>
      <c r="Q114" s="33"/>
      <c r="R114" s="33"/>
      <c r="S114" s="33"/>
      <c r="T114" s="33"/>
      <c r="U114" s="33"/>
      <c r="V114" s="33"/>
      <c r="W114" s="33"/>
      <c r="X114" s="33"/>
      <c r="Y114" s="33"/>
      <c r="Z114" s="33"/>
    </row>
    <row x14ac:dyDescent="0.25" r="115" customHeight="1" ht="13.5">
      <c r="A115" s="454">
        <v>113</v>
      </c>
      <c r="B115" s="465"/>
      <c r="C115" s="465"/>
      <c r="D115" s="465"/>
      <c r="E115" s="465"/>
      <c r="F115" s="465"/>
      <c r="G115" s="466"/>
      <c r="H115" s="472"/>
      <c r="I115" s="468"/>
      <c r="J115" s="459">
        <f>IF(H115=0,"",H115*(1+I115))</f>
      </c>
      <c r="K115" s="469"/>
      <c r="L115" s="461">
        <f>IF(J115="","",J115*K115)</f>
      </c>
      <c r="M115" s="470"/>
      <c r="N115" s="471"/>
      <c r="O115" s="33"/>
      <c r="P115" s="33"/>
      <c r="Q115" s="33"/>
      <c r="R115" s="33"/>
      <c r="S115" s="33"/>
      <c r="T115" s="33"/>
      <c r="U115" s="33"/>
      <c r="V115" s="33"/>
      <c r="W115" s="33"/>
      <c r="X115" s="33"/>
      <c r="Y115" s="33"/>
      <c r="Z115" s="33"/>
    </row>
    <row x14ac:dyDescent="0.25" r="116" customHeight="1" ht="13.5">
      <c r="A116" s="464">
        <v>114</v>
      </c>
      <c r="B116" s="465"/>
      <c r="C116" s="465"/>
      <c r="D116" s="465"/>
      <c r="E116" s="465"/>
      <c r="F116" s="465"/>
      <c r="G116" s="466"/>
      <c r="H116" s="472"/>
      <c r="I116" s="468"/>
      <c r="J116" s="459">
        <f>IF(H116=0,"",H116*(1+I116))</f>
      </c>
      <c r="K116" s="469"/>
      <c r="L116" s="461">
        <f>IF(J116="","",J116*K116)</f>
      </c>
      <c r="M116" s="470"/>
      <c r="N116" s="471"/>
      <c r="O116" s="33"/>
      <c r="P116" s="33"/>
      <c r="Q116" s="33"/>
      <c r="R116" s="33"/>
      <c r="S116" s="33"/>
      <c r="T116" s="33"/>
      <c r="U116" s="33"/>
      <c r="V116" s="33"/>
      <c r="W116" s="33"/>
      <c r="X116" s="33"/>
      <c r="Y116" s="33"/>
      <c r="Z116" s="33"/>
    </row>
    <row x14ac:dyDescent="0.25" r="117" customHeight="1" ht="13.5">
      <c r="A117" s="454">
        <v>115</v>
      </c>
      <c r="B117" s="465"/>
      <c r="C117" s="465"/>
      <c r="D117" s="465"/>
      <c r="E117" s="465"/>
      <c r="F117" s="465"/>
      <c r="G117" s="466"/>
      <c r="H117" s="472"/>
      <c r="I117" s="468"/>
      <c r="J117" s="459">
        <f>IF(H117=0,"",H117*(1+I117))</f>
      </c>
      <c r="K117" s="469"/>
      <c r="L117" s="461">
        <f>IF(J117="","",J117*K117)</f>
      </c>
      <c r="M117" s="470"/>
      <c r="N117" s="471"/>
      <c r="O117" s="33"/>
      <c r="P117" s="33"/>
      <c r="Q117" s="33"/>
      <c r="R117" s="33"/>
      <c r="S117" s="33"/>
      <c r="T117" s="33"/>
      <c r="U117" s="33"/>
      <c r="V117" s="33"/>
      <c r="W117" s="33"/>
      <c r="X117" s="33"/>
      <c r="Y117" s="33"/>
      <c r="Z117" s="33"/>
    </row>
    <row x14ac:dyDescent="0.25" r="118" customHeight="1" ht="13.5">
      <c r="A118" s="464">
        <v>116</v>
      </c>
      <c r="B118" s="465"/>
      <c r="C118" s="465"/>
      <c r="D118" s="465"/>
      <c r="E118" s="465"/>
      <c r="F118" s="465"/>
      <c r="G118" s="466"/>
      <c r="H118" s="472"/>
      <c r="I118" s="468"/>
      <c r="J118" s="459">
        <f>IF(H118=0,"",H118*(1+I118))</f>
      </c>
      <c r="K118" s="469"/>
      <c r="L118" s="461">
        <f>IF(J118="","",J118*K118)</f>
      </c>
      <c r="M118" s="470"/>
      <c r="N118" s="471"/>
      <c r="O118" s="33"/>
      <c r="P118" s="33"/>
      <c r="Q118" s="33"/>
      <c r="R118" s="33"/>
      <c r="S118" s="33"/>
      <c r="T118" s="33"/>
      <c r="U118" s="33"/>
      <c r="V118" s="33"/>
      <c r="W118" s="33"/>
      <c r="X118" s="33"/>
      <c r="Y118" s="33"/>
      <c r="Z118" s="33"/>
    </row>
    <row x14ac:dyDescent="0.25" r="119" customHeight="1" ht="13.5">
      <c r="A119" s="454">
        <v>117</v>
      </c>
      <c r="B119" s="465"/>
      <c r="C119" s="465"/>
      <c r="D119" s="465"/>
      <c r="E119" s="465"/>
      <c r="F119" s="465"/>
      <c r="G119" s="466"/>
      <c r="H119" s="472"/>
      <c r="I119" s="468"/>
      <c r="J119" s="459">
        <f>IF(H119=0,"",H119*(1+I119))</f>
      </c>
      <c r="K119" s="469"/>
      <c r="L119" s="461">
        <f>IF(J119="","",J119*K119)</f>
      </c>
      <c r="M119" s="470"/>
      <c r="N119" s="471"/>
      <c r="O119" s="33"/>
      <c r="P119" s="33"/>
      <c r="Q119" s="33"/>
      <c r="R119" s="33"/>
      <c r="S119" s="33"/>
      <c r="T119" s="33"/>
      <c r="U119" s="33"/>
      <c r="V119" s="33"/>
      <c r="W119" s="33"/>
      <c r="X119" s="33"/>
      <c r="Y119" s="33"/>
      <c r="Z119" s="33"/>
    </row>
    <row x14ac:dyDescent="0.25" r="120" customHeight="1" ht="13.5">
      <c r="A120" s="464">
        <v>118</v>
      </c>
      <c r="B120" s="465"/>
      <c r="C120" s="465"/>
      <c r="D120" s="465"/>
      <c r="E120" s="465"/>
      <c r="F120" s="465"/>
      <c r="G120" s="466"/>
      <c r="H120" s="472"/>
      <c r="I120" s="468"/>
      <c r="J120" s="459">
        <f>IF(H120=0,"",H120*(1+I120))</f>
      </c>
      <c r="K120" s="469"/>
      <c r="L120" s="461">
        <f>IF(J120="","",J120*K120)</f>
      </c>
      <c r="M120" s="470"/>
      <c r="N120" s="471"/>
      <c r="O120" s="33"/>
      <c r="P120" s="33"/>
      <c r="Q120" s="33"/>
      <c r="R120" s="33"/>
      <c r="S120" s="33"/>
      <c r="T120" s="33"/>
      <c r="U120" s="33"/>
      <c r="V120" s="33"/>
      <c r="W120" s="33"/>
      <c r="X120" s="33"/>
      <c r="Y120" s="33"/>
      <c r="Z120" s="33"/>
    </row>
    <row x14ac:dyDescent="0.25" r="121" customHeight="1" ht="13.5">
      <c r="A121" s="454">
        <v>119</v>
      </c>
      <c r="B121" s="465"/>
      <c r="C121" s="465"/>
      <c r="D121" s="465"/>
      <c r="E121" s="465"/>
      <c r="F121" s="465"/>
      <c r="G121" s="466"/>
      <c r="H121" s="472"/>
      <c r="I121" s="468"/>
      <c r="J121" s="459">
        <f>IF(H121=0,"",H121*(1+I121))</f>
      </c>
      <c r="K121" s="469"/>
      <c r="L121" s="461">
        <f>IF(J121="","",J121*K121)</f>
      </c>
      <c r="M121" s="470"/>
      <c r="N121" s="471"/>
      <c r="O121" s="33"/>
      <c r="P121" s="33"/>
      <c r="Q121" s="33"/>
      <c r="R121" s="33"/>
      <c r="S121" s="33"/>
      <c r="T121" s="33"/>
      <c r="U121" s="33"/>
      <c r="V121" s="33"/>
      <c r="W121" s="33"/>
      <c r="X121" s="33"/>
      <c r="Y121" s="33"/>
      <c r="Z121" s="33"/>
    </row>
    <row x14ac:dyDescent="0.25" r="122" customHeight="1" ht="13.5">
      <c r="A122" s="464">
        <v>120</v>
      </c>
      <c r="B122" s="465"/>
      <c r="C122" s="465"/>
      <c r="D122" s="465"/>
      <c r="E122" s="465"/>
      <c r="F122" s="465"/>
      <c r="G122" s="466"/>
      <c r="H122" s="472"/>
      <c r="I122" s="468"/>
      <c r="J122" s="459">
        <f>IF(H122=0,"",H122*(1+I122))</f>
      </c>
      <c r="K122" s="469"/>
      <c r="L122" s="461">
        <f>IF(J122="","",J122*K122)</f>
      </c>
      <c r="M122" s="470"/>
      <c r="N122" s="471"/>
      <c r="O122" s="33"/>
      <c r="P122" s="33"/>
      <c r="Q122" s="33"/>
      <c r="R122" s="33"/>
      <c r="S122" s="33"/>
      <c r="T122" s="33"/>
      <c r="U122" s="33"/>
      <c r="V122" s="33"/>
      <c r="W122" s="33"/>
      <c r="X122" s="33"/>
      <c r="Y122" s="33"/>
      <c r="Z122" s="33"/>
    </row>
    <row x14ac:dyDescent="0.25" r="123" customHeight="1" ht="13.5">
      <c r="A123" s="454">
        <v>121</v>
      </c>
      <c r="B123" s="465"/>
      <c r="C123" s="465"/>
      <c r="D123" s="465"/>
      <c r="E123" s="465"/>
      <c r="F123" s="465"/>
      <c r="G123" s="466"/>
      <c r="H123" s="472"/>
      <c r="I123" s="468"/>
      <c r="J123" s="459">
        <f>IF(H123=0,"",H123*(1+I123))</f>
      </c>
      <c r="K123" s="469"/>
      <c r="L123" s="461">
        <f>IF(J123="","",J123*K123)</f>
      </c>
      <c r="M123" s="470"/>
      <c r="N123" s="471"/>
      <c r="O123" s="33"/>
      <c r="P123" s="33"/>
      <c r="Q123" s="33"/>
      <c r="R123" s="33"/>
      <c r="S123" s="33"/>
      <c r="T123" s="33"/>
      <c r="U123" s="33"/>
      <c r="V123" s="33"/>
      <c r="W123" s="33"/>
      <c r="X123" s="33"/>
      <c r="Y123" s="33"/>
      <c r="Z123" s="33"/>
    </row>
    <row x14ac:dyDescent="0.25" r="124" customHeight="1" ht="13.5">
      <c r="A124" s="464">
        <v>122</v>
      </c>
      <c r="B124" s="465"/>
      <c r="C124" s="465"/>
      <c r="D124" s="465"/>
      <c r="E124" s="465"/>
      <c r="F124" s="465"/>
      <c r="G124" s="466"/>
      <c r="H124" s="472"/>
      <c r="I124" s="468"/>
      <c r="J124" s="459">
        <f>IF(H124=0,"",H124*(1+I124))</f>
      </c>
      <c r="K124" s="469"/>
      <c r="L124" s="461">
        <f>IF(J124="","",J124*K124)</f>
      </c>
      <c r="M124" s="470"/>
      <c r="N124" s="471"/>
      <c r="O124" s="33"/>
      <c r="P124" s="33"/>
      <c r="Q124" s="33"/>
      <c r="R124" s="33"/>
      <c r="S124" s="33"/>
      <c r="T124" s="33"/>
      <c r="U124" s="33"/>
      <c r="V124" s="33"/>
      <c r="W124" s="33"/>
      <c r="X124" s="33"/>
      <c r="Y124" s="33"/>
      <c r="Z124" s="33"/>
    </row>
    <row x14ac:dyDescent="0.25" r="125" customHeight="1" ht="13.5">
      <c r="A125" s="454">
        <v>123</v>
      </c>
      <c r="B125" s="465"/>
      <c r="C125" s="465"/>
      <c r="D125" s="465"/>
      <c r="E125" s="465"/>
      <c r="F125" s="465"/>
      <c r="G125" s="466"/>
      <c r="H125" s="472"/>
      <c r="I125" s="468"/>
      <c r="J125" s="459">
        <f>IF(H125=0,"",H125*(1+I125))</f>
      </c>
      <c r="K125" s="469"/>
      <c r="L125" s="461">
        <f>IF(J125="","",J125*K125)</f>
      </c>
      <c r="M125" s="470"/>
      <c r="N125" s="471"/>
      <c r="O125" s="33"/>
      <c r="P125" s="33"/>
      <c r="Q125" s="33"/>
      <c r="R125" s="33"/>
      <c r="S125" s="33"/>
      <c r="T125" s="33"/>
      <c r="U125" s="33"/>
      <c r="V125" s="33"/>
      <c r="W125" s="33"/>
      <c r="X125" s="33"/>
      <c r="Y125" s="33"/>
      <c r="Z125" s="33"/>
    </row>
    <row x14ac:dyDescent="0.25" r="126" customHeight="1" ht="13.5">
      <c r="A126" s="464">
        <v>124</v>
      </c>
      <c r="B126" s="465"/>
      <c r="C126" s="465"/>
      <c r="D126" s="465"/>
      <c r="E126" s="465"/>
      <c r="F126" s="465"/>
      <c r="G126" s="466"/>
      <c r="H126" s="472"/>
      <c r="I126" s="468"/>
      <c r="J126" s="459">
        <f>IF(H126=0,"",H126*(1+I126))</f>
      </c>
      <c r="K126" s="469"/>
      <c r="L126" s="461">
        <f>IF(J126="","",J126*K126)</f>
      </c>
      <c r="M126" s="470"/>
      <c r="N126" s="471"/>
      <c r="O126" s="33"/>
      <c r="P126" s="33"/>
      <c r="Q126" s="33"/>
      <c r="R126" s="33"/>
      <c r="S126" s="33"/>
      <c r="T126" s="33"/>
      <c r="U126" s="33"/>
      <c r="V126" s="33"/>
      <c r="W126" s="33"/>
      <c r="X126" s="33"/>
      <c r="Y126" s="33"/>
      <c r="Z126" s="33"/>
    </row>
    <row x14ac:dyDescent="0.25" r="127" customHeight="1" ht="13.5">
      <c r="A127" s="454">
        <v>125</v>
      </c>
      <c r="B127" s="465"/>
      <c r="C127" s="465"/>
      <c r="D127" s="465"/>
      <c r="E127" s="465"/>
      <c r="F127" s="465"/>
      <c r="G127" s="466"/>
      <c r="H127" s="472"/>
      <c r="I127" s="468"/>
      <c r="J127" s="459">
        <f>IF(H127=0,"",H127*(1+I127))</f>
      </c>
      <c r="K127" s="469"/>
      <c r="L127" s="461">
        <f>IF(J127="","",J127*K127)</f>
      </c>
      <c r="M127" s="470"/>
      <c r="N127" s="471"/>
      <c r="O127" s="33"/>
      <c r="P127" s="33"/>
      <c r="Q127" s="33"/>
      <c r="R127" s="33"/>
      <c r="S127" s="33"/>
      <c r="T127" s="33"/>
      <c r="U127" s="33"/>
      <c r="V127" s="33"/>
      <c r="W127" s="33"/>
      <c r="X127" s="33"/>
      <c r="Y127" s="33"/>
      <c r="Z127" s="33"/>
    </row>
    <row x14ac:dyDescent="0.25" r="128" customHeight="1" ht="13.5">
      <c r="A128" s="464">
        <v>126</v>
      </c>
      <c r="B128" s="465"/>
      <c r="C128" s="465"/>
      <c r="D128" s="465"/>
      <c r="E128" s="465"/>
      <c r="F128" s="465"/>
      <c r="G128" s="466"/>
      <c r="H128" s="472"/>
      <c r="I128" s="468"/>
      <c r="J128" s="459">
        <f>IF(H128=0,"",H128*(1+I128))</f>
      </c>
      <c r="K128" s="469"/>
      <c r="L128" s="461">
        <f>IF(J128="","",J128*K128)</f>
      </c>
      <c r="M128" s="470"/>
      <c r="N128" s="471"/>
      <c r="O128" s="33"/>
      <c r="P128" s="33"/>
      <c r="Q128" s="33"/>
      <c r="R128" s="33"/>
      <c r="S128" s="33"/>
      <c r="T128" s="33"/>
      <c r="U128" s="33"/>
      <c r="V128" s="33"/>
      <c r="W128" s="33"/>
      <c r="X128" s="33"/>
      <c r="Y128" s="33"/>
      <c r="Z128" s="33"/>
    </row>
    <row x14ac:dyDescent="0.25" r="129" customHeight="1" ht="13.5">
      <c r="A129" s="454">
        <v>127</v>
      </c>
      <c r="B129" s="465"/>
      <c r="C129" s="465"/>
      <c r="D129" s="465"/>
      <c r="E129" s="465"/>
      <c r="F129" s="465"/>
      <c r="G129" s="466"/>
      <c r="H129" s="472"/>
      <c r="I129" s="468"/>
      <c r="J129" s="459">
        <f>IF(H129=0,"",H129*(1+I129))</f>
      </c>
      <c r="K129" s="469"/>
      <c r="L129" s="461">
        <f>IF(J129="","",J129*K129)</f>
      </c>
      <c r="M129" s="470"/>
      <c r="N129" s="471"/>
      <c r="O129" s="33"/>
      <c r="P129" s="33"/>
      <c r="Q129" s="33"/>
      <c r="R129" s="33"/>
      <c r="S129" s="33"/>
      <c r="T129" s="33"/>
      <c r="U129" s="33"/>
      <c r="V129" s="33"/>
      <c r="W129" s="33"/>
      <c r="X129" s="33"/>
      <c r="Y129" s="33"/>
      <c r="Z129" s="33"/>
    </row>
    <row x14ac:dyDescent="0.25" r="130" customHeight="1" ht="13.5">
      <c r="A130" s="464">
        <v>128</v>
      </c>
      <c r="B130" s="465"/>
      <c r="C130" s="465"/>
      <c r="D130" s="465"/>
      <c r="E130" s="465"/>
      <c r="F130" s="465"/>
      <c r="G130" s="466"/>
      <c r="H130" s="472"/>
      <c r="I130" s="468"/>
      <c r="J130" s="459">
        <f>IF(H130=0,"",H130*(1+I130))</f>
      </c>
      <c r="K130" s="469"/>
      <c r="L130" s="461">
        <f>IF(J130="","",J130*K130)</f>
      </c>
      <c r="M130" s="470"/>
      <c r="N130" s="471"/>
      <c r="O130" s="33"/>
      <c r="P130" s="33"/>
      <c r="Q130" s="33"/>
      <c r="R130" s="33"/>
      <c r="S130" s="33"/>
      <c r="T130" s="33"/>
      <c r="U130" s="33"/>
      <c r="V130" s="33"/>
      <c r="W130" s="33"/>
      <c r="X130" s="33"/>
      <c r="Y130" s="33"/>
      <c r="Z130" s="33"/>
    </row>
    <row x14ac:dyDescent="0.25" r="131" customHeight="1" ht="13.5">
      <c r="A131" s="454">
        <v>129</v>
      </c>
      <c r="B131" s="465"/>
      <c r="C131" s="465"/>
      <c r="D131" s="465"/>
      <c r="E131" s="465"/>
      <c r="F131" s="465"/>
      <c r="G131" s="466"/>
      <c r="H131" s="472"/>
      <c r="I131" s="468"/>
      <c r="J131" s="459">
        <f>IF(H131=0,"",H131*(1+I131))</f>
      </c>
      <c r="K131" s="469"/>
      <c r="L131" s="461">
        <f>IF(J131="","",J131*K131)</f>
      </c>
      <c r="M131" s="470"/>
      <c r="N131" s="471"/>
      <c r="O131" s="33"/>
      <c r="P131" s="33"/>
      <c r="Q131" s="33"/>
      <c r="R131" s="33"/>
      <c r="S131" s="33"/>
      <c r="T131" s="33"/>
      <c r="U131" s="33"/>
      <c r="V131" s="33"/>
      <c r="W131" s="33"/>
      <c r="X131" s="33"/>
      <c r="Y131" s="33"/>
      <c r="Z131" s="33"/>
    </row>
    <row x14ac:dyDescent="0.25" r="132" customHeight="1" ht="13.5">
      <c r="A132" s="464">
        <v>130</v>
      </c>
      <c r="B132" s="465"/>
      <c r="C132" s="465"/>
      <c r="D132" s="465"/>
      <c r="E132" s="465"/>
      <c r="F132" s="465"/>
      <c r="G132" s="466"/>
      <c r="H132" s="472"/>
      <c r="I132" s="468"/>
      <c r="J132" s="459">
        <f>IF(H132=0,"",H132*(1+I132))</f>
      </c>
      <c r="K132" s="469"/>
      <c r="L132" s="461">
        <f>IF(J132="","",J132*K132)</f>
      </c>
      <c r="M132" s="470"/>
      <c r="N132" s="471"/>
      <c r="O132" s="33"/>
      <c r="P132" s="33"/>
      <c r="Q132" s="33"/>
      <c r="R132" s="33"/>
      <c r="S132" s="33"/>
      <c r="T132" s="33"/>
      <c r="U132" s="33"/>
      <c r="V132" s="33"/>
      <c r="W132" s="33"/>
      <c r="X132" s="33"/>
      <c r="Y132" s="33"/>
      <c r="Z132" s="33"/>
    </row>
    <row x14ac:dyDescent="0.25" r="133" customHeight="1" ht="13.5">
      <c r="A133" s="454">
        <v>131</v>
      </c>
      <c r="B133" s="465"/>
      <c r="C133" s="465"/>
      <c r="D133" s="465"/>
      <c r="E133" s="465"/>
      <c r="F133" s="465"/>
      <c r="G133" s="466"/>
      <c r="H133" s="472"/>
      <c r="I133" s="468"/>
      <c r="J133" s="459">
        <f>IF(H133=0,"",H133*(1+I133))</f>
      </c>
      <c r="K133" s="469"/>
      <c r="L133" s="461">
        <f>IF(J133="","",J133*K133)</f>
      </c>
      <c r="M133" s="470"/>
      <c r="N133" s="471"/>
      <c r="O133" s="33"/>
      <c r="P133" s="33"/>
      <c r="Q133" s="33"/>
      <c r="R133" s="33"/>
      <c r="S133" s="33"/>
      <c r="T133" s="33"/>
      <c r="U133" s="33"/>
      <c r="V133" s="33"/>
      <c r="W133" s="33"/>
      <c r="X133" s="33"/>
      <c r="Y133" s="33"/>
      <c r="Z133" s="33"/>
    </row>
    <row x14ac:dyDescent="0.25" r="134" customHeight="1" ht="13.5">
      <c r="A134" s="464">
        <v>132</v>
      </c>
      <c r="B134" s="465"/>
      <c r="C134" s="465"/>
      <c r="D134" s="465"/>
      <c r="E134" s="465"/>
      <c r="F134" s="465"/>
      <c r="G134" s="466"/>
      <c r="H134" s="472"/>
      <c r="I134" s="468"/>
      <c r="J134" s="459">
        <f>IF(H134=0,"",H134*(1+I134))</f>
      </c>
      <c r="K134" s="469"/>
      <c r="L134" s="461">
        <f>IF(J134="","",J134*K134)</f>
      </c>
      <c r="M134" s="470"/>
      <c r="N134" s="471"/>
      <c r="O134" s="33"/>
      <c r="P134" s="33"/>
      <c r="Q134" s="33"/>
      <c r="R134" s="33"/>
      <c r="S134" s="33"/>
      <c r="T134" s="33"/>
      <c r="U134" s="33"/>
      <c r="V134" s="33"/>
      <c r="W134" s="33"/>
      <c r="X134" s="33"/>
      <c r="Y134" s="33"/>
      <c r="Z134" s="33"/>
    </row>
    <row x14ac:dyDescent="0.25" r="135" customHeight="1" ht="13.5">
      <c r="A135" s="454">
        <v>133</v>
      </c>
      <c r="B135" s="465"/>
      <c r="C135" s="465"/>
      <c r="D135" s="465"/>
      <c r="E135" s="465"/>
      <c r="F135" s="465"/>
      <c r="G135" s="466"/>
      <c r="H135" s="472"/>
      <c r="I135" s="468"/>
      <c r="J135" s="459">
        <f>IF(H135=0,"",H135*(1+I135))</f>
      </c>
      <c r="K135" s="469"/>
      <c r="L135" s="461">
        <f>IF(J135="","",J135*K135)</f>
      </c>
      <c r="M135" s="470"/>
      <c r="N135" s="471"/>
      <c r="O135" s="33"/>
      <c r="P135" s="33"/>
      <c r="Q135" s="33"/>
      <c r="R135" s="33"/>
      <c r="S135" s="33"/>
      <c r="T135" s="33"/>
      <c r="U135" s="33"/>
      <c r="V135" s="33"/>
      <c r="W135" s="33"/>
      <c r="X135" s="33"/>
      <c r="Y135" s="33"/>
      <c r="Z135" s="33"/>
    </row>
    <row x14ac:dyDescent="0.25" r="136" customHeight="1" ht="13.5">
      <c r="A136" s="464">
        <v>134</v>
      </c>
      <c r="B136" s="465"/>
      <c r="C136" s="465"/>
      <c r="D136" s="465"/>
      <c r="E136" s="465"/>
      <c r="F136" s="465"/>
      <c r="G136" s="466"/>
      <c r="H136" s="472"/>
      <c r="I136" s="468"/>
      <c r="J136" s="459">
        <f>IF(H136=0,"",H136*(1+I136))</f>
      </c>
      <c r="K136" s="469"/>
      <c r="L136" s="461">
        <f>IF(J136="","",J136*K136)</f>
      </c>
      <c r="M136" s="470"/>
      <c r="N136" s="471"/>
      <c r="O136" s="33"/>
      <c r="P136" s="33"/>
      <c r="Q136" s="33"/>
      <c r="R136" s="33"/>
      <c r="S136" s="33"/>
      <c r="T136" s="33"/>
      <c r="U136" s="33"/>
      <c r="V136" s="33"/>
      <c r="W136" s="33"/>
      <c r="X136" s="33"/>
      <c r="Y136" s="33"/>
      <c r="Z136" s="33"/>
    </row>
    <row x14ac:dyDescent="0.25" r="137" customHeight="1" ht="13.5">
      <c r="A137" s="454">
        <v>135</v>
      </c>
      <c r="B137" s="465"/>
      <c r="C137" s="465"/>
      <c r="D137" s="465"/>
      <c r="E137" s="465"/>
      <c r="F137" s="465"/>
      <c r="G137" s="466"/>
      <c r="H137" s="472"/>
      <c r="I137" s="468"/>
      <c r="J137" s="459">
        <f>IF(H137=0,"",H137*(1+I137))</f>
      </c>
      <c r="K137" s="469"/>
      <c r="L137" s="461">
        <f>IF(J137="","",J137*K137)</f>
      </c>
      <c r="M137" s="470"/>
      <c r="N137" s="471"/>
      <c r="O137" s="33"/>
      <c r="P137" s="33"/>
      <c r="Q137" s="33"/>
      <c r="R137" s="33"/>
      <c r="S137" s="33"/>
      <c r="T137" s="33"/>
      <c r="U137" s="33"/>
      <c r="V137" s="33"/>
      <c r="W137" s="33"/>
      <c r="X137" s="33"/>
      <c r="Y137" s="33"/>
      <c r="Z137" s="33"/>
    </row>
    <row x14ac:dyDescent="0.25" r="138" customHeight="1" ht="13.5">
      <c r="A138" s="464">
        <v>136</v>
      </c>
      <c r="B138" s="465"/>
      <c r="C138" s="465"/>
      <c r="D138" s="465"/>
      <c r="E138" s="465"/>
      <c r="F138" s="465"/>
      <c r="G138" s="466"/>
      <c r="H138" s="472"/>
      <c r="I138" s="468"/>
      <c r="J138" s="459">
        <f>IF(H138=0,"",H138*(1+I138))</f>
      </c>
      <c r="K138" s="469"/>
      <c r="L138" s="461">
        <f>IF(J138="","",J138*K138)</f>
      </c>
      <c r="M138" s="470"/>
      <c r="N138" s="471"/>
      <c r="O138" s="33"/>
      <c r="P138" s="33"/>
      <c r="Q138" s="33"/>
      <c r="R138" s="33"/>
      <c r="S138" s="33"/>
      <c r="T138" s="33"/>
      <c r="U138" s="33"/>
      <c r="V138" s="33"/>
      <c r="W138" s="33"/>
      <c r="X138" s="33"/>
      <c r="Y138" s="33"/>
      <c r="Z138" s="33"/>
    </row>
    <row x14ac:dyDescent="0.25" r="139" customHeight="1" ht="13.5">
      <c r="A139" s="454">
        <v>137</v>
      </c>
      <c r="B139" s="465"/>
      <c r="C139" s="465"/>
      <c r="D139" s="465"/>
      <c r="E139" s="465"/>
      <c r="F139" s="465"/>
      <c r="G139" s="466"/>
      <c r="H139" s="472"/>
      <c r="I139" s="468"/>
      <c r="J139" s="459">
        <f>IF(H139=0,"",H139*(1+I139))</f>
      </c>
      <c r="K139" s="469"/>
      <c r="L139" s="461">
        <f>IF(J139="","",J139*K139)</f>
      </c>
      <c r="M139" s="470"/>
      <c r="N139" s="471"/>
      <c r="O139" s="33"/>
      <c r="P139" s="33"/>
      <c r="Q139" s="33"/>
      <c r="R139" s="33"/>
      <c r="S139" s="33"/>
      <c r="T139" s="33"/>
      <c r="U139" s="33"/>
      <c r="V139" s="33"/>
      <c r="W139" s="33"/>
      <c r="X139" s="33"/>
      <c r="Y139" s="33"/>
      <c r="Z139" s="33"/>
    </row>
    <row x14ac:dyDescent="0.25" r="140" customHeight="1" ht="13.5">
      <c r="A140" s="464">
        <v>138</v>
      </c>
      <c r="B140" s="465"/>
      <c r="C140" s="465"/>
      <c r="D140" s="465"/>
      <c r="E140" s="465"/>
      <c r="F140" s="465"/>
      <c r="G140" s="466"/>
      <c r="H140" s="472"/>
      <c r="I140" s="468"/>
      <c r="J140" s="459">
        <f>IF(H140=0,"",H140*(1+I140))</f>
      </c>
      <c r="K140" s="469"/>
      <c r="L140" s="461">
        <f>IF(J140="","",J140*K140)</f>
      </c>
      <c r="M140" s="470"/>
      <c r="N140" s="471"/>
      <c r="O140" s="33"/>
      <c r="P140" s="33"/>
      <c r="Q140" s="33"/>
      <c r="R140" s="33"/>
      <c r="S140" s="33"/>
      <c r="T140" s="33"/>
      <c r="U140" s="33"/>
      <c r="V140" s="33"/>
      <c r="W140" s="33"/>
      <c r="X140" s="33"/>
      <c r="Y140" s="33"/>
      <c r="Z140" s="33"/>
    </row>
    <row x14ac:dyDescent="0.25" r="141" customHeight="1" ht="13.5">
      <c r="A141" s="454">
        <v>139</v>
      </c>
      <c r="B141" s="465"/>
      <c r="C141" s="465"/>
      <c r="D141" s="465"/>
      <c r="E141" s="465"/>
      <c r="F141" s="465"/>
      <c r="G141" s="466"/>
      <c r="H141" s="472"/>
      <c r="I141" s="468"/>
      <c r="J141" s="459">
        <f>IF(H141=0,"",H141*(1+I141))</f>
      </c>
      <c r="K141" s="469"/>
      <c r="L141" s="461">
        <f>IF(J141="","",J141*K141)</f>
      </c>
      <c r="M141" s="470"/>
      <c r="N141" s="471"/>
      <c r="O141" s="33"/>
      <c r="P141" s="33"/>
      <c r="Q141" s="33"/>
      <c r="R141" s="33"/>
      <c r="S141" s="33"/>
      <c r="T141" s="33"/>
      <c r="U141" s="33"/>
      <c r="V141" s="33"/>
      <c r="W141" s="33"/>
      <c r="X141" s="33"/>
      <c r="Y141" s="33"/>
      <c r="Z141" s="33"/>
    </row>
    <row x14ac:dyDescent="0.25" r="142" customHeight="1" ht="13.5">
      <c r="A142" s="464">
        <v>140</v>
      </c>
      <c r="B142" s="465"/>
      <c r="C142" s="465"/>
      <c r="D142" s="465"/>
      <c r="E142" s="465"/>
      <c r="F142" s="465"/>
      <c r="G142" s="466"/>
      <c r="H142" s="472"/>
      <c r="I142" s="468"/>
      <c r="J142" s="459">
        <f>IF(H142=0,"",H142*(1+I142))</f>
      </c>
      <c r="K142" s="469"/>
      <c r="L142" s="461">
        <f>IF(J142="","",J142*K142)</f>
      </c>
      <c r="M142" s="470"/>
      <c r="N142" s="471"/>
      <c r="O142" s="33"/>
      <c r="P142" s="33"/>
      <c r="Q142" s="33"/>
      <c r="R142" s="33"/>
      <c r="S142" s="33"/>
      <c r="T142" s="33"/>
      <c r="U142" s="33"/>
      <c r="V142" s="33"/>
      <c r="W142" s="33"/>
      <c r="X142" s="33"/>
      <c r="Y142" s="33"/>
      <c r="Z142" s="33"/>
    </row>
    <row x14ac:dyDescent="0.25" r="143" customHeight="1" ht="13.5">
      <c r="A143" s="454">
        <v>141</v>
      </c>
      <c r="B143" s="465"/>
      <c r="C143" s="465"/>
      <c r="D143" s="465"/>
      <c r="E143" s="465"/>
      <c r="F143" s="465"/>
      <c r="G143" s="466"/>
      <c r="H143" s="472"/>
      <c r="I143" s="468"/>
      <c r="J143" s="459">
        <f>IF(H143=0,"",H143*(1+I143))</f>
      </c>
      <c r="K143" s="469"/>
      <c r="L143" s="461">
        <f>IF(J143="","",J143*K143)</f>
      </c>
      <c r="M143" s="470"/>
      <c r="N143" s="471"/>
      <c r="O143" s="33"/>
      <c r="P143" s="33"/>
      <c r="Q143" s="33"/>
      <c r="R143" s="33"/>
      <c r="S143" s="33"/>
      <c r="T143" s="33"/>
      <c r="U143" s="33"/>
      <c r="V143" s="33"/>
      <c r="W143" s="33"/>
      <c r="X143" s="33"/>
      <c r="Y143" s="33"/>
      <c r="Z143" s="33"/>
    </row>
    <row x14ac:dyDescent="0.25" r="144" customHeight="1" ht="13.5">
      <c r="A144" s="464">
        <v>142</v>
      </c>
      <c r="B144" s="465"/>
      <c r="C144" s="465"/>
      <c r="D144" s="465"/>
      <c r="E144" s="465"/>
      <c r="F144" s="465"/>
      <c r="G144" s="466"/>
      <c r="H144" s="472"/>
      <c r="I144" s="468"/>
      <c r="J144" s="459">
        <f>IF(H144=0,"",H144*(1+I144))</f>
      </c>
      <c r="K144" s="469"/>
      <c r="L144" s="461">
        <f>IF(J144="","",J144*K144)</f>
      </c>
      <c r="M144" s="470"/>
      <c r="N144" s="471"/>
      <c r="O144" s="33"/>
      <c r="P144" s="33"/>
      <c r="Q144" s="33"/>
      <c r="R144" s="33"/>
      <c r="S144" s="33"/>
      <c r="T144" s="33"/>
      <c r="U144" s="33"/>
      <c r="V144" s="33"/>
      <c r="W144" s="33"/>
      <c r="X144" s="33"/>
      <c r="Y144" s="33"/>
      <c r="Z144" s="33"/>
    </row>
    <row x14ac:dyDescent="0.25" r="145" customHeight="1" ht="13.5">
      <c r="A145" s="454">
        <v>143</v>
      </c>
      <c r="B145" s="465"/>
      <c r="C145" s="465"/>
      <c r="D145" s="465"/>
      <c r="E145" s="465"/>
      <c r="F145" s="465"/>
      <c r="G145" s="466"/>
      <c r="H145" s="472"/>
      <c r="I145" s="468"/>
      <c r="J145" s="459">
        <f>IF(H145=0,"",H145*(1+I145))</f>
      </c>
      <c r="K145" s="469"/>
      <c r="L145" s="461">
        <f>IF(J145="","",J145*K145)</f>
      </c>
      <c r="M145" s="470"/>
      <c r="N145" s="471"/>
      <c r="O145" s="33"/>
      <c r="P145" s="33"/>
      <c r="Q145" s="33"/>
      <c r="R145" s="33"/>
      <c r="S145" s="33"/>
      <c r="T145" s="33"/>
      <c r="U145" s="33"/>
      <c r="V145" s="33"/>
      <c r="W145" s="33"/>
      <c r="X145" s="33"/>
      <c r="Y145" s="33"/>
      <c r="Z145" s="33"/>
    </row>
    <row x14ac:dyDescent="0.25" r="146" customHeight="1" ht="13.5">
      <c r="A146" s="464">
        <v>144</v>
      </c>
      <c r="B146" s="465"/>
      <c r="C146" s="465"/>
      <c r="D146" s="465"/>
      <c r="E146" s="465"/>
      <c r="F146" s="465"/>
      <c r="G146" s="466"/>
      <c r="H146" s="472"/>
      <c r="I146" s="468"/>
      <c r="J146" s="459">
        <f>IF(H146=0,"",H146*(1+I146))</f>
      </c>
      <c r="K146" s="469"/>
      <c r="L146" s="461">
        <f>IF(J146="","",J146*K146)</f>
      </c>
      <c r="M146" s="470"/>
      <c r="N146" s="471"/>
      <c r="O146" s="33"/>
      <c r="P146" s="33"/>
      <c r="Q146" s="33"/>
      <c r="R146" s="33"/>
      <c r="S146" s="33"/>
      <c r="T146" s="33"/>
      <c r="U146" s="33"/>
      <c r="V146" s="33"/>
      <c r="W146" s="33"/>
      <c r="X146" s="33"/>
      <c r="Y146" s="33"/>
      <c r="Z146" s="33"/>
    </row>
    <row x14ac:dyDescent="0.25" r="147" customHeight="1" ht="13.5">
      <c r="A147" s="454">
        <v>145</v>
      </c>
      <c r="B147" s="465"/>
      <c r="C147" s="465"/>
      <c r="D147" s="465"/>
      <c r="E147" s="465"/>
      <c r="F147" s="465"/>
      <c r="G147" s="466"/>
      <c r="H147" s="472"/>
      <c r="I147" s="468"/>
      <c r="J147" s="459">
        <f>IF(H147=0,"",H147*(1+I147))</f>
      </c>
      <c r="K147" s="469"/>
      <c r="L147" s="461">
        <f>IF(J147="","",J147*K147)</f>
      </c>
      <c r="M147" s="470"/>
      <c r="N147" s="471"/>
      <c r="O147" s="33"/>
      <c r="P147" s="33"/>
      <c r="Q147" s="33"/>
      <c r="R147" s="33"/>
      <c r="S147" s="33"/>
      <c r="T147" s="33"/>
      <c r="U147" s="33"/>
      <c r="V147" s="33"/>
      <c r="W147" s="33"/>
      <c r="X147" s="33"/>
      <c r="Y147" s="33"/>
      <c r="Z147" s="33"/>
    </row>
    <row x14ac:dyDescent="0.25" r="148" customHeight="1" ht="13.5">
      <c r="A148" s="464">
        <v>146</v>
      </c>
      <c r="B148" s="465"/>
      <c r="C148" s="465"/>
      <c r="D148" s="465"/>
      <c r="E148" s="465"/>
      <c r="F148" s="465"/>
      <c r="G148" s="466"/>
      <c r="H148" s="472"/>
      <c r="I148" s="468"/>
      <c r="J148" s="459">
        <f>IF(H148=0,"",H148*(1+I148))</f>
      </c>
      <c r="K148" s="469"/>
      <c r="L148" s="461">
        <f>IF(J148="","",J148*K148)</f>
      </c>
      <c r="M148" s="470"/>
      <c r="N148" s="471"/>
      <c r="O148" s="33"/>
      <c r="P148" s="33"/>
      <c r="Q148" s="33"/>
      <c r="R148" s="33"/>
      <c r="S148" s="33"/>
      <c r="T148" s="33"/>
      <c r="U148" s="33"/>
      <c r="V148" s="33"/>
      <c r="W148" s="33"/>
      <c r="X148" s="33"/>
      <c r="Y148" s="33"/>
      <c r="Z148" s="33"/>
    </row>
    <row x14ac:dyDescent="0.25" r="149" customHeight="1" ht="13.5">
      <c r="A149" s="454">
        <v>147</v>
      </c>
      <c r="B149" s="465"/>
      <c r="C149" s="465"/>
      <c r="D149" s="465"/>
      <c r="E149" s="465"/>
      <c r="F149" s="465"/>
      <c r="G149" s="466"/>
      <c r="H149" s="472"/>
      <c r="I149" s="468"/>
      <c r="J149" s="459">
        <f>IF(H149=0,"",H149*(1+I149))</f>
      </c>
      <c r="K149" s="469"/>
      <c r="L149" s="461">
        <f>IF(J149="","",J149*K149)</f>
      </c>
      <c r="M149" s="470"/>
      <c r="N149" s="471"/>
      <c r="O149" s="33"/>
      <c r="P149" s="33"/>
      <c r="Q149" s="33"/>
      <c r="R149" s="33"/>
      <c r="S149" s="33"/>
      <c r="T149" s="33"/>
      <c r="U149" s="33"/>
      <c r="V149" s="33"/>
      <c r="W149" s="33"/>
      <c r="X149" s="33"/>
      <c r="Y149" s="33"/>
      <c r="Z149" s="33"/>
    </row>
    <row x14ac:dyDescent="0.25" r="150" customHeight="1" ht="13.5">
      <c r="A150" s="464">
        <v>148</v>
      </c>
      <c r="B150" s="465"/>
      <c r="C150" s="465"/>
      <c r="D150" s="465"/>
      <c r="E150" s="465"/>
      <c r="F150" s="465"/>
      <c r="G150" s="466"/>
      <c r="H150" s="472"/>
      <c r="I150" s="468"/>
      <c r="J150" s="459">
        <f>IF(H150=0,"",H150*(1+I150))</f>
      </c>
      <c r="K150" s="469"/>
      <c r="L150" s="461">
        <f>IF(J150="","",J150*K150)</f>
      </c>
      <c r="M150" s="470"/>
      <c r="N150" s="471"/>
      <c r="O150" s="33"/>
      <c r="P150" s="33"/>
      <c r="Q150" s="33"/>
      <c r="R150" s="33"/>
      <c r="S150" s="33"/>
      <c r="T150" s="33"/>
      <c r="U150" s="33"/>
      <c r="V150" s="33"/>
      <c r="W150" s="33"/>
      <c r="X150" s="33"/>
      <c r="Y150" s="33"/>
      <c r="Z150" s="33"/>
    </row>
    <row x14ac:dyDescent="0.25" r="151" customHeight="1" ht="13.5">
      <c r="A151" s="454">
        <v>149</v>
      </c>
      <c r="B151" s="465"/>
      <c r="C151" s="465"/>
      <c r="D151" s="465"/>
      <c r="E151" s="465"/>
      <c r="F151" s="465"/>
      <c r="G151" s="466"/>
      <c r="H151" s="472"/>
      <c r="I151" s="468"/>
      <c r="J151" s="459">
        <f>IF(H151=0,"",H151*(1+I151))</f>
      </c>
      <c r="K151" s="469"/>
      <c r="L151" s="461">
        <f>IF(J151="","",J151*K151)</f>
      </c>
      <c r="M151" s="470"/>
      <c r="N151" s="471"/>
      <c r="O151" s="33"/>
      <c r="P151" s="33"/>
      <c r="Q151" s="33"/>
      <c r="R151" s="33"/>
      <c r="S151" s="33"/>
      <c r="T151" s="33"/>
      <c r="U151" s="33"/>
      <c r="V151" s="33"/>
      <c r="W151" s="33"/>
      <c r="X151" s="33"/>
      <c r="Y151" s="33"/>
      <c r="Z151" s="33"/>
    </row>
    <row x14ac:dyDescent="0.25" r="152" customHeight="1" ht="13.5">
      <c r="A152" s="464">
        <v>150</v>
      </c>
      <c r="B152" s="465"/>
      <c r="C152" s="465"/>
      <c r="D152" s="465"/>
      <c r="E152" s="465"/>
      <c r="F152" s="465"/>
      <c r="G152" s="466"/>
      <c r="H152" s="472"/>
      <c r="I152" s="468"/>
      <c r="J152" s="459">
        <f>IF(H152=0,"",H152*(1+I152))</f>
      </c>
      <c r="K152" s="469"/>
      <c r="L152" s="461">
        <f>IF(J152="","",J152*K152)</f>
      </c>
      <c r="M152" s="470"/>
      <c r="N152" s="471"/>
      <c r="O152" s="33"/>
      <c r="P152" s="33"/>
      <c r="Q152" s="33"/>
      <c r="R152" s="33"/>
      <c r="S152" s="33"/>
      <c r="T152" s="33"/>
      <c r="U152" s="33"/>
      <c r="V152" s="33"/>
      <c r="W152" s="33"/>
      <c r="X152" s="33"/>
      <c r="Y152" s="33"/>
      <c r="Z152" s="33"/>
    </row>
    <row x14ac:dyDescent="0.25" r="153" customHeight="1" ht="13.5">
      <c r="A153" s="454">
        <v>151</v>
      </c>
      <c r="B153" s="465"/>
      <c r="C153" s="465"/>
      <c r="D153" s="465"/>
      <c r="E153" s="465"/>
      <c r="F153" s="465"/>
      <c r="G153" s="466"/>
      <c r="H153" s="472"/>
      <c r="I153" s="468"/>
      <c r="J153" s="459">
        <f>IF(H153=0,"",H153*(1+I153))</f>
      </c>
      <c r="K153" s="469"/>
      <c r="L153" s="461">
        <f>IF(J153="","",J153*K153)</f>
      </c>
      <c r="M153" s="470"/>
      <c r="N153" s="471"/>
      <c r="O153" s="33"/>
      <c r="P153" s="33"/>
      <c r="Q153" s="33"/>
      <c r="R153" s="33"/>
      <c r="S153" s="33"/>
      <c r="T153" s="33"/>
      <c r="U153" s="33"/>
      <c r="V153" s="33"/>
      <c r="W153" s="33"/>
      <c r="X153" s="33"/>
      <c r="Y153" s="33"/>
      <c r="Z153" s="33"/>
    </row>
    <row x14ac:dyDescent="0.25" r="154" customHeight="1" ht="13.5">
      <c r="A154" s="464">
        <v>152</v>
      </c>
      <c r="B154" s="465"/>
      <c r="C154" s="465"/>
      <c r="D154" s="465"/>
      <c r="E154" s="465"/>
      <c r="F154" s="465"/>
      <c r="G154" s="466"/>
      <c r="H154" s="472"/>
      <c r="I154" s="468"/>
      <c r="J154" s="459">
        <f>IF(H154=0,"",H154*(1+I154))</f>
      </c>
      <c r="K154" s="469"/>
      <c r="L154" s="461">
        <f>IF(J154="","",J154*K154)</f>
      </c>
      <c r="M154" s="470"/>
      <c r="N154" s="471"/>
      <c r="O154" s="33"/>
      <c r="P154" s="33"/>
      <c r="Q154" s="33"/>
      <c r="R154" s="33"/>
      <c r="S154" s="33"/>
      <c r="T154" s="33"/>
      <c r="U154" s="33"/>
      <c r="V154" s="33"/>
      <c r="W154" s="33"/>
      <c r="X154" s="33"/>
      <c r="Y154" s="33"/>
      <c r="Z154" s="33"/>
    </row>
    <row x14ac:dyDescent="0.25" r="155" customHeight="1" ht="13.5">
      <c r="A155" s="454">
        <v>153</v>
      </c>
      <c r="B155" s="465"/>
      <c r="C155" s="465"/>
      <c r="D155" s="465"/>
      <c r="E155" s="465"/>
      <c r="F155" s="465"/>
      <c r="G155" s="466"/>
      <c r="H155" s="472"/>
      <c r="I155" s="468"/>
      <c r="J155" s="459">
        <f>IF(H155=0,"",H155*(1+I155))</f>
      </c>
      <c r="K155" s="469"/>
      <c r="L155" s="461">
        <f>IF(J155="","",J155*K155)</f>
      </c>
      <c r="M155" s="470"/>
      <c r="N155" s="471"/>
      <c r="O155" s="33"/>
      <c r="P155" s="33"/>
      <c r="Q155" s="33"/>
      <c r="R155" s="33"/>
      <c r="S155" s="33"/>
      <c r="T155" s="33"/>
      <c r="U155" s="33"/>
      <c r="V155" s="33"/>
      <c r="W155" s="33"/>
      <c r="X155" s="33"/>
      <c r="Y155" s="33"/>
      <c r="Z155" s="33"/>
    </row>
    <row x14ac:dyDescent="0.25" r="156" customHeight="1" ht="13.5">
      <c r="A156" s="464">
        <v>154</v>
      </c>
      <c r="B156" s="465"/>
      <c r="C156" s="465"/>
      <c r="D156" s="465"/>
      <c r="E156" s="465"/>
      <c r="F156" s="465"/>
      <c r="G156" s="466"/>
      <c r="H156" s="472"/>
      <c r="I156" s="468"/>
      <c r="J156" s="459">
        <f>IF(H156=0,"",H156*(1+I156))</f>
      </c>
      <c r="K156" s="469"/>
      <c r="L156" s="461">
        <f>IF(J156="","",J156*K156)</f>
      </c>
      <c r="M156" s="470"/>
      <c r="N156" s="471"/>
      <c r="O156" s="33"/>
      <c r="P156" s="33"/>
      <c r="Q156" s="33"/>
      <c r="R156" s="33"/>
      <c r="S156" s="33"/>
      <c r="T156" s="33"/>
      <c r="U156" s="33"/>
      <c r="V156" s="33"/>
      <c r="W156" s="33"/>
      <c r="X156" s="33"/>
      <c r="Y156" s="33"/>
      <c r="Z156" s="33"/>
    </row>
    <row x14ac:dyDescent="0.25" r="157" customHeight="1" ht="13.5">
      <c r="A157" s="454">
        <v>155</v>
      </c>
      <c r="B157" s="465"/>
      <c r="C157" s="465"/>
      <c r="D157" s="465"/>
      <c r="E157" s="465"/>
      <c r="F157" s="465"/>
      <c r="G157" s="466"/>
      <c r="H157" s="472"/>
      <c r="I157" s="468"/>
      <c r="J157" s="459">
        <f>IF(H157=0,"",H157*(1+I157))</f>
      </c>
      <c r="K157" s="469"/>
      <c r="L157" s="461">
        <f>IF(J157="","",J157*K157)</f>
      </c>
      <c r="M157" s="470"/>
      <c r="N157" s="471"/>
      <c r="O157" s="33"/>
      <c r="P157" s="33"/>
      <c r="Q157" s="33"/>
      <c r="R157" s="33"/>
      <c r="S157" s="33"/>
      <c r="T157" s="33"/>
      <c r="U157" s="33"/>
      <c r="V157" s="33"/>
      <c r="W157" s="33"/>
      <c r="X157" s="33"/>
      <c r="Y157" s="33"/>
      <c r="Z157" s="33"/>
    </row>
    <row x14ac:dyDescent="0.25" r="158" customHeight="1" ht="13.5">
      <c r="A158" s="464">
        <v>156</v>
      </c>
      <c r="B158" s="465"/>
      <c r="C158" s="465"/>
      <c r="D158" s="465"/>
      <c r="E158" s="465"/>
      <c r="F158" s="465"/>
      <c r="G158" s="466"/>
      <c r="H158" s="472"/>
      <c r="I158" s="468"/>
      <c r="J158" s="459">
        <f>IF(H158=0,"",H158*(1+I158))</f>
      </c>
      <c r="K158" s="469"/>
      <c r="L158" s="461">
        <f>IF(J158="","",J158*K158)</f>
      </c>
      <c r="M158" s="470"/>
      <c r="N158" s="471"/>
      <c r="O158" s="33"/>
      <c r="P158" s="33"/>
      <c r="Q158" s="33"/>
      <c r="R158" s="33"/>
      <c r="S158" s="33"/>
      <c r="T158" s="33"/>
      <c r="U158" s="33"/>
      <c r="V158" s="33"/>
      <c r="W158" s="33"/>
      <c r="X158" s="33"/>
      <c r="Y158" s="33"/>
      <c r="Z158" s="33"/>
    </row>
    <row x14ac:dyDescent="0.25" r="159" customHeight="1" ht="13.5">
      <c r="A159" s="454">
        <v>157</v>
      </c>
      <c r="B159" s="465"/>
      <c r="C159" s="465"/>
      <c r="D159" s="465"/>
      <c r="E159" s="465"/>
      <c r="F159" s="465"/>
      <c r="G159" s="466"/>
      <c r="H159" s="472"/>
      <c r="I159" s="468"/>
      <c r="J159" s="459">
        <f>IF(H159=0,"",H159*(1+I159))</f>
      </c>
      <c r="K159" s="469"/>
      <c r="L159" s="461">
        <f>IF(J159="","",J159*K159)</f>
      </c>
      <c r="M159" s="470"/>
      <c r="N159" s="471"/>
      <c r="O159" s="33"/>
      <c r="P159" s="33"/>
      <c r="Q159" s="33"/>
      <c r="R159" s="33"/>
      <c r="S159" s="33"/>
      <c r="T159" s="33"/>
      <c r="U159" s="33"/>
      <c r="V159" s="33"/>
      <c r="W159" s="33"/>
      <c r="X159" s="33"/>
      <c r="Y159" s="33"/>
      <c r="Z159" s="33"/>
    </row>
    <row x14ac:dyDescent="0.25" r="160" customHeight="1" ht="13.5">
      <c r="A160" s="464">
        <v>158</v>
      </c>
      <c r="B160" s="465"/>
      <c r="C160" s="465"/>
      <c r="D160" s="465"/>
      <c r="E160" s="465"/>
      <c r="F160" s="465"/>
      <c r="G160" s="466"/>
      <c r="H160" s="472"/>
      <c r="I160" s="468"/>
      <c r="J160" s="459">
        <f>IF(H160=0,"",H160*(1+I160))</f>
      </c>
      <c r="K160" s="469"/>
      <c r="L160" s="461">
        <f>IF(J160="","",J160*K160)</f>
      </c>
      <c r="M160" s="470"/>
      <c r="N160" s="471"/>
      <c r="O160" s="33"/>
      <c r="P160" s="33"/>
      <c r="Q160" s="33"/>
      <c r="R160" s="33"/>
      <c r="S160" s="33"/>
      <c r="T160" s="33"/>
      <c r="U160" s="33"/>
      <c r="V160" s="33"/>
      <c r="W160" s="33"/>
      <c r="X160" s="33"/>
      <c r="Y160" s="33"/>
      <c r="Z160" s="33"/>
    </row>
    <row x14ac:dyDescent="0.25" r="161" customHeight="1" ht="13.5">
      <c r="A161" s="454">
        <v>159</v>
      </c>
      <c r="B161" s="465"/>
      <c r="C161" s="465"/>
      <c r="D161" s="465"/>
      <c r="E161" s="465"/>
      <c r="F161" s="465"/>
      <c r="G161" s="466"/>
      <c r="H161" s="472"/>
      <c r="I161" s="468"/>
      <c r="J161" s="459">
        <f>IF(H161=0,"",H161*(1+I161))</f>
      </c>
      <c r="K161" s="469"/>
      <c r="L161" s="461">
        <f>IF(J161="","",J161*K161)</f>
      </c>
      <c r="M161" s="470"/>
      <c r="N161" s="471"/>
      <c r="O161" s="33"/>
      <c r="P161" s="33"/>
      <c r="Q161" s="33"/>
      <c r="R161" s="33"/>
      <c r="S161" s="33"/>
      <c r="T161" s="33"/>
      <c r="U161" s="33"/>
      <c r="V161" s="33"/>
      <c r="W161" s="33"/>
      <c r="X161" s="33"/>
      <c r="Y161" s="33"/>
      <c r="Z161" s="33"/>
    </row>
    <row x14ac:dyDescent="0.25" r="162" customHeight="1" ht="13.5">
      <c r="A162" s="464">
        <v>160</v>
      </c>
      <c r="B162" s="465"/>
      <c r="C162" s="465"/>
      <c r="D162" s="465"/>
      <c r="E162" s="465"/>
      <c r="F162" s="465"/>
      <c r="G162" s="466"/>
      <c r="H162" s="472"/>
      <c r="I162" s="468"/>
      <c r="J162" s="459">
        <f>IF(H162=0,"",H162*(1+I162))</f>
      </c>
      <c r="K162" s="469"/>
      <c r="L162" s="461">
        <f>IF(J162="","",J162*K162)</f>
      </c>
      <c r="M162" s="470"/>
      <c r="N162" s="471"/>
      <c r="O162" s="33"/>
      <c r="P162" s="33"/>
      <c r="Q162" s="33"/>
      <c r="R162" s="33"/>
      <c r="S162" s="33"/>
      <c r="T162" s="33"/>
      <c r="U162" s="33"/>
      <c r="V162" s="33"/>
      <c r="W162" s="33"/>
      <c r="X162" s="33"/>
      <c r="Y162" s="33"/>
      <c r="Z162" s="33"/>
    </row>
    <row x14ac:dyDescent="0.25" r="163" customHeight="1" ht="13.5">
      <c r="A163" s="454">
        <v>161</v>
      </c>
      <c r="B163" s="465"/>
      <c r="C163" s="465"/>
      <c r="D163" s="465"/>
      <c r="E163" s="465"/>
      <c r="F163" s="465"/>
      <c r="G163" s="466"/>
      <c r="H163" s="472"/>
      <c r="I163" s="468"/>
      <c r="J163" s="459">
        <f>IF(H163=0,"",H163*(1+I163))</f>
      </c>
      <c r="K163" s="469"/>
      <c r="L163" s="461">
        <f>IF(J163="","",J163*K163)</f>
      </c>
      <c r="M163" s="470"/>
      <c r="N163" s="471"/>
      <c r="O163" s="33"/>
      <c r="P163" s="33"/>
      <c r="Q163" s="33"/>
      <c r="R163" s="33"/>
      <c r="S163" s="33"/>
      <c r="T163" s="33"/>
      <c r="U163" s="33"/>
      <c r="V163" s="33"/>
      <c r="W163" s="33"/>
      <c r="X163" s="33"/>
      <c r="Y163" s="33"/>
      <c r="Z163" s="33"/>
    </row>
    <row x14ac:dyDescent="0.25" r="164" customHeight="1" ht="13.5">
      <c r="A164" s="464">
        <v>162</v>
      </c>
      <c r="B164" s="465"/>
      <c r="C164" s="465"/>
      <c r="D164" s="465"/>
      <c r="E164" s="465"/>
      <c r="F164" s="465"/>
      <c r="G164" s="466"/>
      <c r="H164" s="472"/>
      <c r="I164" s="468"/>
      <c r="J164" s="459">
        <f>IF(H164=0,"",H164*(1+I164))</f>
      </c>
      <c r="K164" s="469"/>
      <c r="L164" s="461">
        <f>IF(J164="","",J164*K164)</f>
      </c>
      <c r="M164" s="470"/>
      <c r="N164" s="471"/>
      <c r="O164" s="33"/>
      <c r="P164" s="33"/>
      <c r="Q164" s="33"/>
      <c r="R164" s="33"/>
      <c r="S164" s="33"/>
      <c r="T164" s="33"/>
      <c r="U164" s="33"/>
      <c r="V164" s="33"/>
      <c r="W164" s="33"/>
      <c r="X164" s="33"/>
      <c r="Y164" s="33"/>
      <c r="Z164" s="33"/>
    </row>
    <row x14ac:dyDescent="0.25" r="165" customHeight="1" ht="13.5">
      <c r="A165" s="454">
        <v>163</v>
      </c>
      <c r="B165" s="465"/>
      <c r="C165" s="465"/>
      <c r="D165" s="465"/>
      <c r="E165" s="465"/>
      <c r="F165" s="465"/>
      <c r="G165" s="466"/>
      <c r="H165" s="472"/>
      <c r="I165" s="468"/>
      <c r="J165" s="459">
        <f>IF(H165=0,"",H165*(1+I165))</f>
      </c>
      <c r="K165" s="469"/>
      <c r="L165" s="461">
        <f>IF(J165="","",J165*K165)</f>
      </c>
      <c r="M165" s="470"/>
      <c r="N165" s="471"/>
      <c r="O165" s="33"/>
      <c r="P165" s="33"/>
      <c r="Q165" s="33"/>
      <c r="R165" s="33"/>
      <c r="S165" s="33"/>
      <c r="T165" s="33"/>
      <c r="U165" s="33"/>
      <c r="V165" s="33"/>
      <c r="W165" s="33"/>
      <c r="X165" s="33"/>
      <c r="Y165" s="33"/>
      <c r="Z165" s="33"/>
    </row>
    <row x14ac:dyDescent="0.25" r="166" customHeight="1" ht="13.5">
      <c r="A166" s="464">
        <v>164</v>
      </c>
      <c r="B166" s="465"/>
      <c r="C166" s="465"/>
      <c r="D166" s="465"/>
      <c r="E166" s="465"/>
      <c r="F166" s="465"/>
      <c r="G166" s="466"/>
      <c r="H166" s="472"/>
      <c r="I166" s="468"/>
      <c r="J166" s="459">
        <f>IF(H166=0,"",H166*(1+I166))</f>
      </c>
      <c r="K166" s="469"/>
      <c r="L166" s="461">
        <f>IF(J166="","",J166*K166)</f>
      </c>
      <c r="M166" s="470"/>
      <c r="N166" s="471"/>
      <c r="O166" s="33"/>
      <c r="P166" s="33"/>
      <c r="Q166" s="33"/>
      <c r="R166" s="33"/>
      <c r="S166" s="33"/>
      <c r="T166" s="33"/>
      <c r="U166" s="33"/>
      <c r="V166" s="33"/>
      <c r="W166" s="33"/>
      <c r="X166" s="33"/>
      <c r="Y166" s="33"/>
      <c r="Z166" s="33"/>
    </row>
    <row x14ac:dyDescent="0.25" r="167" customHeight="1" ht="13.5">
      <c r="A167" s="454">
        <v>165</v>
      </c>
      <c r="B167" s="465"/>
      <c r="C167" s="465"/>
      <c r="D167" s="465"/>
      <c r="E167" s="465"/>
      <c r="F167" s="465"/>
      <c r="G167" s="466"/>
      <c r="H167" s="472"/>
      <c r="I167" s="468"/>
      <c r="J167" s="459">
        <f>IF(H167=0,"",H167*(1+I167))</f>
      </c>
      <c r="K167" s="469"/>
      <c r="L167" s="461">
        <f>IF(J167="","",J167*K167)</f>
      </c>
      <c r="M167" s="470"/>
      <c r="N167" s="471"/>
      <c r="O167" s="33"/>
      <c r="P167" s="33"/>
      <c r="Q167" s="33"/>
      <c r="R167" s="33"/>
      <c r="S167" s="33"/>
      <c r="T167" s="33"/>
      <c r="U167" s="33"/>
      <c r="V167" s="33"/>
      <c r="W167" s="33"/>
      <c r="X167" s="33"/>
      <c r="Y167" s="33"/>
      <c r="Z167" s="33"/>
    </row>
    <row x14ac:dyDescent="0.25" r="168" customHeight="1" ht="13.5">
      <c r="A168" s="464">
        <v>166</v>
      </c>
      <c r="B168" s="465"/>
      <c r="C168" s="465"/>
      <c r="D168" s="465"/>
      <c r="E168" s="465"/>
      <c r="F168" s="465"/>
      <c r="G168" s="466"/>
      <c r="H168" s="472"/>
      <c r="I168" s="468"/>
      <c r="J168" s="459">
        <f>IF(H168=0,"",H168*(1+I168))</f>
      </c>
      <c r="K168" s="469"/>
      <c r="L168" s="461">
        <f>IF(J168="","",J168*K168)</f>
      </c>
      <c r="M168" s="470"/>
      <c r="N168" s="471"/>
      <c r="O168" s="33"/>
      <c r="P168" s="33"/>
      <c r="Q168" s="33"/>
      <c r="R168" s="33"/>
      <c r="S168" s="33"/>
      <c r="T168" s="33"/>
      <c r="U168" s="33"/>
      <c r="V168" s="33"/>
      <c r="W168" s="33"/>
      <c r="X168" s="33"/>
      <c r="Y168" s="33"/>
      <c r="Z168" s="33"/>
    </row>
    <row x14ac:dyDescent="0.25" r="169" customHeight="1" ht="13.5">
      <c r="A169" s="454">
        <v>167</v>
      </c>
      <c r="B169" s="465"/>
      <c r="C169" s="465"/>
      <c r="D169" s="465"/>
      <c r="E169" s="465"/>
      <c r="F169" s="465"/>
      <c r="G169" s="466"/>
      <c r="H169" s="472"/>
      <c r="I169" s="468"/>
      <c r="J169" s="459">
        <f>IF(H169=0,"",H169*(1+I169))</f>
      </c>
      <c r="K169" s="469"/>
      <c r="L169" s="461">
        <f>IF(J169="","",J169*K169)</f>
      </c>
      <c r="M169" s="470"/>
      <c r="N169" s="471"/>
      <c r="O169" s="33"/>
      <c r="P169" s="33"/>
      <c r="Q169" s="33"/>
      <c r="R169" s="33"/>
      <c r="S169" s="33"/>
      <c r="T169" s="33"/>
      <c r="U169" s="33"/>
      <c r="V169" s="33"/>
      <c r="W169" s="33"/>
      <c r="X169" s="33"/>
      <c r="Y169" s="33"/>
      <c r="Z169" s="33"/>
    </row>
    <row x14ac:dyDescent="0.25" r="170" customHeight="1" ht="13.5">
      <c r="A170" s="464">
        <v>168</v>
      </c>
      <c r="B170" s="465"/>
      <c r="C170" s="465"/>
      <c r="D170" s="465"/>
      <c r="E170" s="465"/>
      <c r="F170" s="465"/>
      <c r="G170" s="466"/>
      <c r="H170" s="472"/>
      <c r="I170" s="468"/>
      <c r="J170" s="459">
        <f>IF(H170=0,"",H170*(1+I170))</f>
      </c>
      <c r="K170" s="469"/>
      <c r="L170" s="461">
        <f>IF(J170="","",J170*K170)</f>
      </c>
      <c r="M170" s="470"/>
      <c r="N170" s="471"/>
      <c r="O170" s="33"/>
      <c r="P170" s="33"/>
      <c r="Q170" s="33"/>
      <c r="R170" s="33"/>
      <c r="S170" s="33"/>
      <c r="T170" s="33"/>
      <c r="U170" s="33"/>
      <c r="V170" s="33"/>
      <c r="W170" s="33"/>
      <c r="X170" s="33"/>
      <c r="Y170" s="33"/>
      <c r="Z170" s="33"/>
    </row>
    <row x14ac:dyDescent="0.25" r="171" customHeight="1" ht="13.5">
      <c r="A171" s="454">
        <v>169</v>
      </c>
      <c r="B171" s="465"/>
      <c r="C171" s="465"/>
      <c r="D171" s="465"/>
      <c r="E171" s="465"/>
      <c r="F171" s="465"/>
      <c r="G171" s="466"/>
      <c r="H171" s="472"/>
      <c r="I171" s="468"/>
      <c r="J171" s="459">
        <f>IF(H171=0,"",H171*(1+I171))</f>
      </c>
      <c r="K171" s="469"/>
      <c r="L171" s="461">
        <f>IF(J171="","",J171*K171)</f>
      </c>
      <c r="M171" s="470"/>
      <c r="N171" s="471"/>
      <c r="O171" s="33"/>
      <c r="P171" s="33"/>
      <c r="Q171" s="33"/>
      <c r="R171" s="33"/>
      <c r="S171" s="33"/>
      <c r="T171" s="33"/>
      <c r="U171" s="33"/>
      <c r="V171" s="33"/>
      <c r="W171" s="33"/>
      <c r="X171" s="33"/>
      <c r="Y171" s="33"/>
      <c r="Z171" s="33"/>
    </row>
    <row x14ac:dyDescent="0.25" r="172" customHeight="1" ht="13.5">
      <c r="A172" s="464">
        <v>170</v>
      </c>
      <c r="B172" s="465"/>
      <c r="C172" s="465"/>
      <c r="D172" s="465"/>
      <c r="E172" s="465"/>
      <c r="F172" s="465"/>
      <c r="G172" s="466"/>
      <c r="H172" s="472"/>
      <c r="I172" s="468"/>
      <c r="J172" s="459">
        <f>IF(H172=0,"",H172*(1+I172))</f>
      </c>
      <c r="K172" s="469"/>
      <c r="L172" s="461">
        <f>IF(J172="","",J172*K172)</f>
      </c>
      <c r="M172" s="470"/>
      <c r="N172" s="471"/>
      <c r="O172" s="33"/>
      <c r="P172" s="33"/>
      <c r="Q172" s="33"/>
      <c r="R172" s="33"/>
      <c r="S172" s="33"/>
      <c r="T172" s="33"/>
      <c r="U172" s="33"/>
      <c r="V172" s="33"/>
      <c r="W172" s="33"/>
      <c r="X172" s="33"/>
      <c r="Y172" s="33"/>
      <c r="Z172" s="33"/>
    </row>
    <row x14ac:dyDescent="0.25" r="173" customHeight="1" ht="13.5">
      <c r="A173" s="454">
        <v>171</v>
      </c>
      <c r="B173" s="465"/>
      <c r="C173" s="465"/>
      <c r="D173" s="465"/>
      <c r="E173" s="465"/>
      <c r="F173" s="465"/>
      <c r="G173" s="466"/>
      <c r="H173" s="472"/>
      <c r="I173" s="468"/>
      <c r="J173" s="459">
        <f>IF(H173=0,"",H173*(1+I173))</f>
      </c>
      <c r="K173" s="469"/>
      <c r="L173" s="461">
        <f>IF(J173="","",J173*K173)</f>
      </c>
      <c r="M173" s="470"/>
      <c r="N173" s="471"/>
      <c r="O173" s="33"/>
      <c r="P173" s="33"/>
      <c r="Q173" s="33"/>
      <c r="R173" s="33"/>
      <c r="S173" s="33"/>
      <c r="T173" s="33"/>
      <c r="U173" s="33"/>
      <c r="V173" s="33"/>
      <c r="W173" s="33"/>
      <c r="X173" s="33"/>
      <c r="Y173" s="33"/>
      <c r="Z173" s="33"/>
    </row>
    <row x14ac:dyDescent="0.25" r="174" customHeight="1" ht="13.5">
      <c r="A174" s="464">
        <v>172</v>
      </c>
      <c r="B174" s="465"/>
      <c r="C174" s="465"/>
      <c r="D174" s="465"/>
      <c r="E174" s="465"/>
      <c r="F174" s="465"/>
      <c r="G174" s="466"/>
      <c r="H174" s="472"/>
      <c r="I174" s="468"/>
      <c r="J174" s="459">
        <f>IF(H174=0,"",H174*(1+I174))</f>
      </c>
      <c r="K174" s="469"/>
      <c r="L174" s="461">
        <f>IF(J174="","",J174*K174)</f>
      </c>
      <c r="M174" s="470"/>
      <c r="N174" s="471"/>
      <c r="O174" s="33"/>
      <c r="P174" s="33"/>
      <c r="Q174" s="33"/>
      <c r="R174" s="33"/>
      <c r="S174" s="33"/>
      <c r="T174" s="33"/>
      <c r="U174" s="33"/>
      <c r="V174" s="33"/>
      <c r="W174" s="33"/>
      <c r="X174" s="33"/>
      <c r="Y174" s="33"/>
      <c r="Z174" s="33"/>
    </row>
    <row x14ac:dyDescent="0.25" r="175" customHeight="1" ht="13.5">
      <c r="A175" s="454">
        <v>173</v>
      </c>
      <c r="B175" s="465"/>
      <c r="C175" s="465"/>
      <c r="D175" s="465"/>
      <c r="E175" s="465"/>
      <c r="F175" s="465"/>
      <c r="G175" s="466"/>
      <c r="H175" s="472"/>
      <c r="I175" s="468"/>
      <c r="J175" s="459">
        <f>IF(H175=0,"",H175*(1+I175))</f>
      </c>
      <c r="K175" s="469"/>
      <c r="L175" s="461">
        <f>IF(J175="","",J175*K175)</f>
      </c>
      <c r="M175" s="470"/>
      <c r="N175" s="471"/>
      <c r="O175" s="33"/>
      <c r="P175" s="33"/>
      <c r="Q175" s="33"/>
      <c r="R175" s="33"/>
      <c r="S175" s="33"/>
      <c r="T175" s="33"/>
      <c r="U175" s="33"/>
      <c r="V175" s="33"/>
      <c r="W175" s="33"/>
      <c r="X175" s="33"/>
      <c r="Y175" s="33"/>
      <c r="Z175" s="33"/>
    </row>
    <row x14ac:dyDescent="0.25" r="176" customHeight="1" ht="13.5">
      <c r="A176" s="464">
        <v>174</v>
      </c>
      <c r="B176" s="465"/>
      <c r="C176" s="465"/>
      <c r="D176" s="465"/>
      <c r="E176" s="465"/>
      <c r="F176" s="465"/>
      <c r="G176" s="466"/>
      <c r="H176" s="472"/>
      <c r="I176" s="468"/>
      <c r="J176" s="459">
        <f>IF(H176=0,"",H176*(1+I176))</f>
      </c>
      <c r="K176" s="469"/>
      <c r="L176" s="461">
        <f>IF(J176="","",J176*K176)</f>
      </c>
      <c r="M176" s="470"/>
      <c r="N176" s="471"/>
      <c r="O176" s="33"/>
      <c r="P176" s="33"/>
      <c r="Q176" s="33"/>
      <c r="R176" s="33"/>
      <c r="S176" s="33"/>
      <c r="T176" s="33"/>
      <c r="U176" s="33"/>
      <c r="V176" s="33"/>
      <c r="W176" s="33"/>
      <c r="X176" s="33"/>
      <c r="Y176" s="33"/>
      <c r="Z176" s="33"/>
    </row>
    <row x14ac:dyDescent="0.25" r="177" customHeight="1" ht="13.5">
      <c r="A177" s="454">
        <v>175</v>
      </c>
      <c r="B177" s="465"/>
      <c r="C177" s="465"/>
      <c r="D177" s="465"/>
      <c r="E177" s="465"/>
      <c r="F177" s="465"/>
      <c r="G177" s="466"/>
      <c r="H177" s="472"/>
      <c r="I177" s="468"/>
      <c r="J177" s="459">
        <f>IF(H177=0,"",H177*(1+I177))</f>
      </c>
      <c r="K177" s="469"/>
      <c r="L177" s="461">
        <f>IF(J177="","",J177*K177)</f>
      </c>
      <c r="M177" s="470"/>
      <c r="N177" s="471"/>
      <c r="O177" s="33"/>
      <c r="P177" s="33"/>
      <c r="Q177" s="33"/>
      <c r="R177" s="33"/>
      <c r="S177" s="33"/>
      <c r="T177" s="33"/>
      <c r="U177" s="33"/>
      <c r="V177" s="33"/>
      <c r="W177" s="33"/>
      <c r="X177" s="33"/>
      <c r="Y177" s="33"/>
      <c r="Z177" s="33"/>
    </row>
    <row x14ac:dyDescent="0.25" r="178" customHeight="1" ht="13.5">
      <c r="A178" s="464">
        <v>176</v>
      </c>
      <c r="B178" s="465"/>
      <c r="C178" s="465"/>
      <c r="D178" s="465"/>
      <c r="E178" s="465"/>
      <c r="F178" s="465"/>
      <c r="G178" s="466"/>
      <c r="H178" s="472"/>
      <c r="I178" s="468"/>
      <c r="J178" s="459">
        <f>IF(H178=0,"",H178*(1+I178))</f>
      </c>
      <c r="K178" s="469"/>
      <c r="L178" s="461">
        <f>IF(J178="","",J178*K178)</f>
      </c>
      <c r="M178" s="470"/>
      <c r="N178" s="471"/>
      <c r="O178" s="33"/>
      <c r="P178" s="33"/>
      <c r="Q178" s="33"/>
      <c r="R178" s="33"/>
      <c r="S178" s="33"/>
      <c r="T178" s="33"/>
      <c r="U178" s="33"/>
      <c r="V178" s="33"/>
      <c r="W178" s="33"/>
      <c r="X178" s="33"/>
      <c r="Y178" s="33"/>
      <c r="Z178" s="33"/>
    </row>
    <row x14ac:dyDescent="0.25" r="179" customHeight="1" ht="13.5">
      <c r="A179" s="454">
        <v>177</v>
      </c>
      <c r="B179" s="465"/>
      <c r="C179" s="465"/>
      <c r="D179" s="465"/>
      <c r="E179" s="465"/>
      <c r="F179" s="465"/>
      <c r="G179" s="466"/>
      <c r="H179" s="472"/>
      <c r="I179" s="468"/>
      <c r="J179" s="459">
        <f>IF(H179=0,"",H179*(1+I179))</f>
      </c>
      <c r="K179" s="469"/>
      <c r="L179" s="461">
        <f>IF(J179="","",J179*K179)</f>
      </c>
      <c r="M179" s="470"/>
      <c r="N179" s="471"/>
      <c r="O179" s="33"/>
      <c r="P179" s="33"/>
      <c r="Q179" s="33"/>
      <c r="R179" s="33"/>
      <c r="S179" s="33"/>
      <c r="T179" s="33"/>
      <c r="U179" s="33"/>
      <c r="V179" s="33"/>
      <c r="W179" s="33"/>
      <c r="X179" s="33"/>
      <c r="Y179" s="33"/>
      <c r="Z179" s="33"/>
    </row>
    <row x14ac:dyDescent="0.25" r="180" customHeight="1" ht="13.5">
      <c r="A180" s="464">
        <v>178</v>
      </c>
      <c r="B180" s="465"/>
      <c r="C180" s="465"/>
      <c r="D180" s="465"/>
      <c r="E180" s="465"/>
      <c r="F180" s="465"/>
      <c r="G180" s="466"/>
      <c r="H180" s="472"/>
      <c r="I180" s="468"/>
      <c r="J180" s="459">
        <f>IF(H180=0,"",H180*(1+I180))</f>
      </c>
      <c r="K180" s="469"/>
      <c r="L180" s="461">
        <f>IF(J180="","",J180*K180)</f>
      </c>
      <c r="M180" s="470"/>
      <c r="N180" s="471"/>
      <c r="O180" s="33"/>
      <c r="P180" s="33"/>
      <c r="Q180" s="33"/>
      <c r="R180" s="33"/>
      <c r="S180" s="33"/>
      <c r="T180" s="33"/>
      <c r="U180" s="33"/>
      <c r="V180" s="33"/>
      <c r="W180" s="33"/>
      <c r="X180" s="33"/>
      <c r="Y180" s="33"/>
      <c r="Z180" s="33"/>
    </row>
    <row x14ac:dyDescent="0.25" r="181" customHeight="1" ht="13.5">
      <c r="A181" s="454">
        <v>179</v>
      </c>
      <c r="B181" s="465"/>
      <c r="C181" s="465"/>
      <c r="D181" s="465"/>
      <c r="E181" s="465"/>
      <c r="F181" s="465"/>
      <c r="G181" s="466"/>
      <c r="H181" s="472"/>
      <c r="I181" s="468"/>
      <c r="J181" s="459">
        <f>IF(H181=0,"",H181*(1+I181))</f>
      </c>
      <c r="K181" s="469"/>
      <c r="L181" s="461">
        <f>IF(J181="","",J181*K181)</f>
      </c>
      <c r="M181" s="470"/>
      <c r="N181" s="471"/>
      <c r="O181" s="33"/>
      <c r="P181" s="33"/>
      <c r="Q181" s="33"/>
      <c r="R181" s="33"/>
      <c r="S181" s="33"/>
      <c r="T181" s="33"/>
      <c r="U181" s="33"/>
      <c r="V181" s="33"/>
      <c r="W181" s="33"/>
      <c r="X181" s="33"/>
      <c r="Y181" s="33"/>
      <c r="Z181" s="33"/>
    </row>
    <row x14ac:dyDescent="0.25" r="182" customHeight="1" ht="13.5">
      <c r="A182" s="464">
        <v>180</v>
      </c>
      <c r="B182" s="465"/>
      <c r="C182" s="465"/>
      <c r="D182" s="465"/>
      <c r="E182" s="465"/>
      <c r="F182" s="465"/>
      <c r="G182" s="466"/>
      <c r="H182" s="472"/>
      <c r="I182" s="468"/>
      <c r="J182" s="459">
        <f>IF(H182=0,"",H182*(1+I182))</f>
      </c>
      <c r="K182" s="469"/>
      <c r="L182" s="461">
        <f>IF(J182="","",J182*K182)</f>
      </c>
      <c r="M182" s="470"/>
      <c r="N182" s="471"/>
      <c r="O182" s="33"/>
      <c r="P182" s="33"/>
      <c r="Q182" s="33"/>
      <c r="R182" s="33"/>
      <c r="S182" s="33"/>
      <c r="T182" s="33"/>
      <c r="U182" s="33"/>
      <c r="V182" s="33"/>
      <c r="W182" s="33"/>
      <c r="X182" s="33"/>
      <c r="Y182" s="33"/>
      <c r="Z182" s="33"/>
    </row>
    <row x14ac:dyDescent="0.25" r="183" customHeight="1" ht="13.5">
      <c r="A183" s="454">
        <v>181</v>
      </c>
      <c r="B183" s="465"/>
      <c r="C183" s="465"/>
      <c r="D183" s="465"/>
      <c r="E183" s="465"/>
      <c r="F183" s="465"/>
      <c r="G183" s="466"/>
      <c r="H183" s="472"/>
      <c r="I183" s="468"/>
      <c r="J183" s="459">
        <f>IF(H183=0,"",H183*(1+I183))</f>
      </c>
      <c r="K183" s="469"/>
      <c r="L183" s="461">
        <f>IF(J183="","",J183*K183)</f>
      </c>
      <c r="M183" s="470"/>
      <c r="N183" s="471"/>
      <c r="O183" s="33"/>
      <c r="P183" s="33"/>
      <c r="Q183" s="33"/>
      <c r="R183" s="33"/>
      <c r="S183" s="33"/>
      <c r="T183" s="33"/>
      <c r="U183" s="33"/>
      <c r="V183" s="33"/>
      <c r="W183" s="33"/>
      <c r="X183" s="33"/>
      <c r="Y183" s="33"/>
      <c r="Z183" s="33"/>
    </row>
    <row x14ac:dyDescent="0.25" r="184" customHeight="1" ht="13.5">
      <c r="A184" s="464">
        <v>182</v>
      </c>
      <c r="B184" s="465"/>
      <c r="C184" s="465"/>
      <c r="D184" s="465"/>
      <c r="E184" s="465"/>
      <c r="F184" s="465"/>
      <c r="G184" s="466"/>
      <c r="H184" s="472"/>
      <c r="I184" s="468"/>
      <c r="J184" s="459">
        <f>IF(H184=0,"",H184*(1+I184))</f>
      </c>
      <c r="K184" s="469"/>
      <c r="L184" s="461">
        <f>IF(J184="","",J184*K184)</f>
      </c>
      <c r="M184" s="470"/>
      <c r="N184" s="471"/>
      <c r="O184" s="33"/>
      <c r="P184" s="33"/>
      <c r="Q184" s="33"/>
      <c r="R184" s="33"/>
      <c r="S184" s="33"/>
      <c r="T184" s="33"/>
      <c r="U184" s="33"/>
      <c r="V184" s="33"/>
      <c r="W184" s="33"/>
      <c r="X184" s="33"/>
      <c r="Y184" s="33"/>
      <c r="Z184" s="33"/>
    </row>
    <row x14ac:dyDescent="0.25" r="185" customHeight="1" ht="13.5">
      <c r="A185" s="454">
        <v>183</v>
      </c>
      <c r="B185" s="465"/>
      <c r="C185" s="465"/>
      <c r="D185" s="465"/>
      <c r="E185" s="465"/>
      <c r="F185" s="465"/>
      <c r="G185" s="466"/>
      <c r="H185" s="472"/>
      <c r="I185" s="468"/>
      <c r="J185" s="459">
        <f>IF(H185=0,"",H185*(1+I185))</f>
      </c>
      <c r="K185" s="469"/>
      <c r="L185" s="461">
        <f>IF(J185="","",J185*K185)</f>
      </c>
      <c r="M185" s="470"/>
      <c r="N185" s="471"/>
      <c r="O185" s="33"/>
      <c r="P185" s="33"/>
      <c r="Q185" s="33"/>
      <c r="R185" s="33"/>
      <c r="S185" s="33"/>
      <c r="T185" s="33"/>
      <c r="U185" s="33"/>
      <c r="V185" s="33"/>
      <c r="W185" s="33"/>
      <c r="X185" s="33"/>
      <c r="Y185" s="33"/>
      <c r="Z185" s="33"/>
    </row>
    <row x14ac:dyDescent="0.25" r="186" customHeight="1" ht="13.5">
      <c r="A186" s="464">
        <v>184</v>
      </c>
      <c r="B186" s="465"/>
      <c r="C186" s="465"/>
      <c r="D186" s="465"/>
      <c r="E186" s="465"/>
      <c r="F186" s="465"/>
      <c r="G186" s="466"/>
      <c r="H186" s="472"/>
      <c r="I186" s="468"/>
      <c r="J186" s="459">
        <f>IF(H186=0,"",H186*(1+I186))</f>
      </c>
      <c r="K186" s="469"/>
      <c r="L186" s="461">
        <f>IF(J186="","",J186*K186)</f>
      </c>
      <c r="M186" s="470"/>
      <c r="N186" s="471"/>
      <c r="O186" s="33"/>
      <c r="P186" s="33"/>
      <c r="Q186" s="33"/>
      <c r="R186" s="33"/>
      <c r="S186" s="33"/>
      <c r="T186" s="33"/>
      <c r="U186" s="33"/>
      <c r="V186" s="33"/>
      <c r="W186" s="33"/>
      <c r="X186" s="33"/>
      <c r="Y186" s="33"/>
      <c r="Z186" s="33"/>
    </row>
    <row x14ac:dyDescent="0.25" r="187" customHeight="1" ht="13.5">
      <c r="A187" s="454">
        <v>185</v>
      </c>
      <c r="B187" s="465"/>
      <c r="C187" s="465"/>
      <c r="D187" s="465"/>
      <c r="E187" s="465"/>
      <c r="F187" s="465"/>
      <c r="G187" s="466"/>
      <c r="H187" s="472"/>
      <c r="I187" s="468"/>
      <c r="J187" s="459">
        <f>IF(H187=0,"",H187*(1+I187))</f>
      </c>
      <c r="K187" s="469"/>
      <c r="L187" s="461">
        <f>IF(J187="","",J187*K187)</f>
      </c>
      <c r="M187" s="470"/>
      <c r="N187" s="471"/>
      <c r="O187" s="33"/>
      <c r="P187" s="33"/>
      <c r="Q187" s="33"/>
      <c r="R187" s="33"/>
      <c r="S187" s="33"/>
      <c r="T187" s="33"/>
      <c r="U187" s="33"/>
      <c r="V187" s="33"/>
      <c r="W187" s="33"/>
      <c r="X187" s="33"/>
      <c r="Y187" s="33"/>
      <c r="Z187" s="33"/>
    </row>
    <row x14ac:dyDescent="0.25" r="188" customHeight="1" ht="13.5">
      <c r="A188" s="464">
        <v>186</v>
      </c>
      <c r="B188" s="465"/>
      <c r="C188" s="465"/>
      <c r="D188" s="465"/>
      <c r="E188" s="465"/>
      <c r="F188" s="465"/>
      <c r="G188" s="466"/>
      <c r="H188" s="472"/>
      <c r="I188" s="468"/>
      <c r="J188" s="459">
        <f>IF(H188=0,"",H188*(1+I188))</f>
      </c>
      <c r="K188" s="469"/>
      <c r="L188" s="461">
        <f>IF(J188="","",J188*K188)</f>
      </c>
      <c r="M188" s="470"/>
      <c r="N188" s="471"/>
      <c r="O188" s="33"/>
      <c r="P188" s="33"/>
      <c r="Q188" s="33"/>
      <c r="R188" s="33"/>
      <c r="S188" s="33"/>
      <c r="T188" s="33"/>
      <c r="U188" s="33"/>
      <c r="V188" s="33"/>
      <c r="W188" s="33"/>
      <c r="X188" s="33"/>
      <c r="Y188" s="33"/>
      <c r="Z188" s="33"/>
    </row>
    <row x14ac:dyDescent="0.25" r="189" customHeight="1" ht="13.5">
      <c r="A189" s="454">
        <v>187</v>
      </c>
      <c r="B189" s="465"/>
      <c r="C189" s="465"/>
      <c r="D189" s="465"/>
      <c r="E189" s="465"/>
      <c r="F189" s="465"/>
      <c r="G189" s="466"/>
      <c r="H189" s="472"/>
      <c r="I189" s="468"/>
      <c r="J189" s="459">
        <f>IF(H189=0,"",H189*(1+I189))</f>
      </c>
      <c r="K189" s="469"/>
      <c r="L189" s="461">
        <f>IF(J189="","",J189*K189)</f>
      </c>
      <c r="M189" s="470"/>
      <c r="N189" s="471"/>
      <c r="O189" s="33"/>
      <c r="P189" s="33"/>
      <c r="Q189" s="33"/>
      <c r="R189" s="33"/>
      <c r="S189" s="33"/>
      <c r="T189" s="33"/>
      <c r="U189" s="33"/>
      <c r="V189" s="33"/>
      <c r="W189" s="33"/>
      <c r="X189" s="33"/>
      <c r="Y189" s="33"/>
      <c r="Z189" s="33"/>
    </row>
    <row x14ac:dyDescent="0.25" r="190" customHeight="1" ht="13.5">
      <c r="A190" s="464">
        <v>188</v>
      </c>
      <c r="B190" s="465"/>
      <c r="C190" s="465"/>
      <c r="D190" s="465"/>
      <c r="E190" s="465"/>
      <c r="F190" s="465"/>
      <c r="G190" s="466"/>
      <c r="H190" s="472"/>
      <c r="I190" s="468"/>
      <c r="J190" s="459">
        <f>IF(H190=0,"",H190*(1+I190))</f>
      </c>
      <c r="K190" s="469"/>
      <c r="L190" s="461">
        <f>IF(J190="","",J190*K190)</f>
      </c>
      <c r="M190" s="470"/>
      <c r="N190" s="471"/>
      <c r="O190" s="33"/>
      <c r="P190" s="33"/>
      <c r="Q190" s="33"/>
      <c r="R190" s="33"/>
      <c r="S190" s="33"/>
      <c r="T190" s="33"/>
      <c r="U190" s="33"/>
      <c r="V190" s="33"/>
      <c r="W190" s="33"/>
      <c r="X190" s="33"/>
      <c r="Y190" s="33"/>
      <c r="Z190" s="33"/>
    </row>
    <row x14ac:dyDescent="0.25" r="191" customHeight="1" ht="13.5">
      <c r="A191" s="454">
        <v>189</v>
      </c>
      <c r="B191" s="465"/>
      <c r="C191" s="465"/>
      <c r="D191" s="465"/>
      <c r="E191" s="465"/>
      <c r="F191" s="465"/>
      <c r="G191" s="466"/>
      <c r="H191" s="472"/>
      <c r="I191" s="468"/>
      <c r="J191" s="459">
        <f>IF(H191=0,"",H191*(1+I191))</f>
      </c>
      <c r="K191" s="469"/>
      <c r="L191" s="461">
        <f>IF(J191="","",J191*K191)</f>
      </c>
      <c r="M191" s="470"/>
      <c r="N191" s="471"/>
      <c r="O191" s="33"/>
      <c r="P191" s="33"/>
      <c r="Q191" s="33"/>
      <c r="R191" s="33"/>
      <c r="S191" s="33"/>
      <c r="T191" s="33"/>
      <c r="U191" s="33"/>
      <c r="V191" s="33"/>
      <c r="W191" s="33"/>
      <c r="X191" s="33"/>
      <c r="Y191" s="33"/>
      <c r="Z191" s="33"/>
    </row>
    <row x14ac:dyDescent="0.25" r="192" customHeight="1" ht="13.5">
      <c r="A192" s="464">
        <v>190</v>
      </c>
      <c r="B192" s="465"/>
      <c r="C192" s="465"/>
      <c r="D192" s="465"/>
      <c r="E192" s="465"/>
      <c r="F192" s="465"/>
      <c r="G192" s="466"/>
      <c r="H192" s="472"/>
      <c r="I192" s="468"/>
      <c r="J192" s="459">
        <f>IF(H192=0,"",H192*(1+I192))</f>
      </c>
      <c r="K192" s="469"/>
      <c r="L192" s="461">
        <f>IF(J192="","",J192*K192)</f>
      </c>
      <c r="M192" s="470"/>
      <c r="N192" s="471"/>
      <c r="O192" s="33"/>
      <c r="P192" s="33"/>
      <c r="Q192" s="33"/>
      <c r="R192" s="33"/>
      <c r="S192" s="33"/>
      <c r="T192" s="33"/>
      <c r="U192" s="33"/>
      <c r="V192" s="33"/>
      <c r="W192" s="33"/>
      <c r="X192" s="33"/>
      <c r="Y192" s="33"/>
      <c r="Z192" s="33"/>
    </row>
    <row x14ac:dyDescent="0.25" r="193" customHeight="1" ht="13.5">
      <c r="A193" s="454">
        <v>191</v>
      </c>
      <c r="B193" s="465"/>
      <c r="C193" s="465"/>
      <c r="D193" s="465"/>
      <c r="E193" s="465"/>
      <c r="F193" s="465"/>
      <c r="G193" s="466"/>
      <c r="H193" s="472"/>
      <c r="I193" s="468"/>
      <c r="J193" s="459">
        <f>IF(H193=0,"",H193*(1+I193))</f>
      </c>
      <c r="K193" s="469"/>
      <c r="L193" s="461">
        <f>IF(J193="","",J193*K193)</f>
      </c>
      <c r="M193" s="470"/>
      <c r="N193" s="471"/>
      <c r="O193" s="33"/>
      <c r="P193" s="33"/>
      <c r="Q193" s="33"/>
      <c r="R193" s="33"/>
      <c r="S193" s="33"/>
      <c r="T193" s="33"/>
      <c r="U193" s="33"/>
      <c r="V193" s="33"/>
      <c r="W193" s="33"/>
      <c r="X193" s="33"/>
      <c r="Y193" s="33"/>
      <c r="Z193" s="33"/>
    </row>
    <row x14ac:dyDescent="0.25" r="194" customHeight="1" ht="13.5">
      <c r="A194" s="464">
        <v>192</v>
      </c>
      <c r="B194" s="465"/>
      <c r="C194" s="465"/>
      <c r="D194" s="465"/>
      <c r="E194" s="465"/>
      <c r="F194" s="465"/>
      <c r="G194" s="466"/>
      <c r="H194" s="472"/>
      <c r="I194" s="468"/>
      <c r="J194" s="459">
        <f>IF(H194=0,"",H194*(1+I194))</f>
      </c>
      <c r="K194" s="469"/>
      <c r="L194" s="461">
        <f>IF(J194="","",J194*K194)</f>
      </c>
      <c r="M194" s="470"/>
      <c r="N194" s="471"/>
      <c r="O194" s="33"/>
      <c r="P194" s="33"/>
      <c r="Q194" s="33"/>
      <c r="R194" s="33"/>
      <c r="S194" s="33"/>
      <c r="T194" s="33"/>
      <c r="U194" s="33"/>
      <c r="V194" s="33"/>
      <c r="W194" s="33"/>
      <c r="X194" s="33"/>
      <c r="Y194" s="33"/>
      <c r="Z194" s="33"/>
    </row>
    <row x14ac:dyDescent="0.25" r="195" customHeight="1" ht="13.5">
      <c r="A195" s="454">
        <v>193</v>
      </c>
      <c r="B195" s="465"/>
      <c r="C195" s="465"/>
      <c r="D195" s="465"/>
      <c r="E195" s="465"/>
      <c r="F195" s="465"/>
      <c r="G195" s="466"/>
      <c r="H195" s="472"/>
      <c r="I195" s="468"/>
      <c r="J195" s="459">
        <f>IF(H195=0,"",H195*(1+I195))</f>
      </c>
      <c r="K195" s="469"/>
      <c r="L195" s="461">
        <f>IF(J195="","",J195*K195)</f>
      </c>
      <c r="M195" s="470"/>
      <c r="N195" s="471"/>
      <c r="O195" s="33"/>
      <c r="P195" s="33"/>
      <c r="Q195" s="33"/>
      <c r="R195" s="33"/>
      <c r="S195" s="33"/>
      <c r="T195" s="33"/>
      <c r="U195" s="33"/>
      <c r="V195" s="33"/>
      <c r="W195" s="33"/>
      <c r="X195" s="33"/>
      <c r="Y195" s="33"/>
      <c r="Z195" s="33"/>
    </row>
    <row x14ac:dyDescent="0.25" r="196" customHeight="1" ht="13.5">
      <c r="A196" s="464">
        <v>194</v>
      </c>
      <c r="B196" s="465"/>
      <c r="C196" s="465"/>
      <c r="D196" s="465"/>
      <c r="E196" s="465"/>
      <c r="F196" s="465"/>
      <c r="G196" s="466"/>
      <c r="H196" s="472"/>
      <c r="I196" s="468"/>
      <c r="J196" s="459">
        <f>IF(H196=0,"",H196*(1+I196))</f>
      </c>
      <c r="K196" s="469"/>
      <c r="L196" s="461">
        <f>IF(J196="","",J196*K196)</f>
      </c>
      <c r="M196" s="470"/>
      <c r="N196" s="471"/>
      <c r="O196" s="33"/>
      <c r="P196" s="33"/>
      <c r="Q196" s="33"/>
      <c r="R196" s="33"/>
      <c r="S196" s="33"/>
      <c r="T196" s="33"/>
      <c r="U196" s="33"/>
      <c r="V196" s="33"/>
      <c r="W196" s="33"/>
      <c r="X196" s="33"/>
      <c r="Y196" s="33"/>
      <c r="Z196" s="33"/>
    </row>
    <row x14ac:dyDescent="0.25" r="197" customHeight="1" ht="13.5">
      <c r="A197" s="454">
        <v>195</v>
      </c>
      <c r="B197" s="465"/>
      <c r="C197" s="465"/>
      <c r="D197" s="465"/>
      <c r="E197" s="465"/>
      <c r="F197" s="465"/>
      <c r="G197" s="466"/>
      <c r="H197" s="472"/>
      <c r="I197" s="468"/>
      <c r="J197" s="459">
        <f>IF(H197=0,"",H197*(1+I197))</f>
      </c>
      <c r="K197" s="469"/>
      <c r="L197" s="461">
        <f>IF(J197="","",J197*K197)</f>
      </c>
      <c r="M197" s="470"/>
      <c r="N197" s="471"/>
      <c r="O197" s="33"/>
      <c r="P197" s="33"/>
      <c r="Q197" s="33"/>
      <c r="R197" s="33"/>
      <c r="S197" s="33"/>
      <c r="T197" s="33"/>
      <c r="U197" s="33"/>
      <c r="V197" s="33"/>
      <c r="W197" s="33"/>
      <c r="X197" s="33"/>
      <c r="Y197" s="33"/>
      <c r="Z197" s="33"/>
    </row>
    <row x14ac:dyDescent="0.25" r="198" customHeight="1" ht="13.5">
      <c r="A198" s="464">
        <v>196</v>
      </c>
      <c r="B198" s="465"/>
      <c r="C198" s="465"/>
      <c r="D198" s="465"/>
      <c r="E198" s="465"/>
      <c r="F198" s="465"/>
      <c r="G198" s="466"/>
      <c r="H198" s="472"/>
      <c r="I198" s="468"/>
      <c r="J198" s="459">
        <f>IF(H198=0,"",H198*(1+I198))</f>
      </c>
      <c r="K198" s="469"/>
      <c r="L198" s="461">
        <f>IF(J198="","",J198*K198)</f>
      </c>
      <c r="M198" s="470"/>
      <c r="N198" s="471"/>
      <c r="O198" s="33"/>
      <c r="P198" s="33"/>
      <c r="Q198" s="33"/>
      <c r="R198" s="33"/>
      <c r="S198" s="33"/>
      <c r="T198" s="33"/>
      <c r="U198" s="33"/>
      <c r="V198" s="33"/>
      <c r="W198" s="33"/>
      <c r="X198" s="33"/>
      <c r="Y198" s="33"/>
      <c r="Z198" s="33"/>
    </row>
    <row x14ac:dyDescent="0.25" r="199" customHeight="1" ht="13.5">
      <c r="A199" s="454">
        <v>197</v>
      </c>
      <c r="B199" s="465"/>
      <c r="C199" s="465"/>
      <c r="D199" s="465"/>
      <c r="E199" s="465"/>
      <c r="F199" s="465"/>
      <c r="G199" s="466"/>
      <c r="H199" s="472"/>
      <c r="I199" s="468"/>
      <c r="J199" s="459">
        <f>IF(H199=0,"",H199*(1+I199))</f>
      </c>
      <c r="K199" s="469"/>
      <c r="L199" s="461">
        <f>IF(J199="","",J199*K199)</f>
      </c>
      <c r="M199" s="470"/>
      <c r="N199" s="471"/>
      <c r="O199" s="33"/>
      <c r="P199" s="33"/>
      <c r="Q199" s="33"/>
      <c r="R199" s="33"/>
      <c r="S199" s="33"/>
      <c r="T199" s="33"/>
      <c r="U199" s="33"/>
      <c r="V199" s="33"/>
      <c r="W199" s="33"/>
      <c r="X199" s="33"/>
      <c r="Y199" s="33"/>
      <c r="Z199" s="33"/>
    </row>
    <row x14ac:dyDescent="0.25" r="200" customHeight="1" ht="13.5">
      <c r="A200" s="464">
        <v>198</v>
      </c>
      <c r="B200" s="465"/>
      <c r="C200" s="465"/>
      <c r="D200" s="465"/>
      <c r="E200" s="465"/>
      <c r="F200" s="465"/>
      <c r="G200" s="466"/>
      <c r="H200" s="472"/>
      <c r="I200" s="468"/>
      <c r="J200" s="459">
        <f>IF(H200=0,"",H200*(1+I200))</f>
      </c>
      <c r="K200" s="469"/>
      <c r="L200" s="461">
        <f>IF(J200="","",J200*K200)</f>
      </c>
      <c r="M200" s="470"/>
      <c r="N200" s="471"/>
      <c r="O200" s="33"/>
      <c r="P200" s="33"/>
      <c r="Q200" s="33"/>
      <c r="R200" s="33"/>
      <c r="S200" s="33"/>
      <c r="T200" s="33"/>
      <c r="U200" s="33"/>
      <c r="V200" s="33"/>
      <c r="W200" s="33"/>
      <c r="X200" s="33"/>
      <c r="Y200" s="33"/>
      <c r="Z200" s="33"/>
    </row>
    <row x14ac:dyDescent="0.25" r="201" customHeight="1" ht="13.5">
      <c r="A201" s="454">
        <v>199</v>
      </c>
      <c r="B201" s="465"/>
      <c r="C201" s="465"/>
      <c r="D201" s="465"/>
      <c r="E201" s="465"/>
      <c r="F201" s="465"/>
      <c r="G201" s="466"/>
      <c r="H201" s="472"/>
      <c r="I201" s="468"/>
      <c r="J201" s="459">
        <f>IF(H201=0,"",H201*(1+I201))</f>
      </c>
      <c r="K201" s="469"/>
      <c r="L201" s="461">
        <f>IF(J201="","",J201*K201)</f>
      </c>
      <c r="M201" s="470"/>
      <c r="N201" s="471"/>
      <c r="O201" s="33"/>
      <c r="P201" s="33"/>
      <c r="Q201" s="33"/>
      <c r="R201" s="33"/>
      <c r="S201" s="33"/>
      <c r="T201" s="33"/>
      <c r="U201" s="33"/>
      <c r="V201" s="33"/>
      <c r="W201" s="33"/>
      <c r="X201" s="33"/>
      <c r="Y201" s="33"/>
      <c r="Z201" s="33"/>
    </row>
    <row x14ac:dyDescent="0.25" r="202" customHeight="1" ht="13.5">
      <c r="A202" s="473">
        <v>200</v>
      </c>
      <c r="B202" s="474"/>
      <c r="C202" s="474"/>
      <c r="D202" s="474"/>
      <c r="E202" s="474"/>
      <c r="F202" s="474"/>
      <c r="G202" s="475"/>
      <c r="H202" s="476"/>
      <c r="I202" s="477"/>
      <c r="J202" s="478">
        <f>IF(H202=0,"",H202*(1+I202))</f>
      </c>
      <c r="K202" s="479"/>
      <c r="L202" s="480">
        <f>IF(J202="","",J202*K202)</f>
      </c>
      <c r="M202" s="481"/>
      <c r="N202" s="482"/>
      <c r="O202" s="33"/>
      <c r="P202" s="33"/>
      <c r="Q202" s="33"/>
      <c r="R202" s="33"/>
      <c r="S202" s="33"/>
      <c r="T202" s="33"/>
      <c r="U202" s="33"/>
      <c r="V202" s="33"/>
      <c r="W202" s="33"/>
      <c r="X202" s="33"/>
      <c r="Y202" s="33"/>
      <c r="Z202" s="33"/>
    </row>
    <row x14ac:dyDescent="0.25" r="203" customHeight="1" ht="13.5">
      <c r="A203" s="483"/>
      <c r="B203" s="484"/>
      <c r="C203" s="484"/>
      <c r="D203" s="484"/>
      <c r="E203" s="484"/>
      <c r="F203" s="484"/>
      <c r="G203" s="33"/>
      <c r="H203" s="485"/>
      <c r="I203" s="486"/>
      <c r="J203" s="487"/>
      <c r="K203" s="488"/>
      <c r="L203" s="488"/>
      <c r="M203" s="485"/>
      <c r="N203" s="33"/>
      <c r="O203" s="33"/>
      <c r="P203" s="33"/>
      <c r="Q203" s="33"/>
      <c r="R203" s="33"/>
      <c r="S203" s="33"/>
      <c r="T203" s="33"/>
      <c r="U203" s="33"/>
      <c r="V203" s="33"/>
      <c r="W203" s="33"/>
      <c r="X203" s="33"/>
      <c r="Y203" s="33"/>
      <c r="Z203" s="33"/>
    </row>
    <row x14ac:dyDescent="0.25" r="204" customHeight="1" ht="13.5">
      <c r="A204" s="483"/>
      <c r="B204" s="484"/>
      <c r="C204" s="484"/>
      <c r="D204" s="484"/>
      <c r="E204" s="484"/>
      <c r="F204" s="484"/>
      <c r="G204" s="33"/>
      <c r="H204" s="485"/>
      <c r="I204" s="486"/>
      <c r="J204" s="487"/>
      <c r="K204" s="488"/>
      <c r="L204" s="488"/>
      <c r="M204" s="485"/>
      <c r="N204" s="33"/>
      <c r="O204" s="33"/>
      <c r="P204" s="33"/>
      <c r="Q204" s="33"/>
      <c r="R204" s="33"/>
      <c r="S204" s="33"/>
      <c r="T204" s="33"/>
      <c r="U204" s="33"/>
      <c r="V204" s="33"/>
      <c r="W204" s="33"/>
      <c r="X204" s="33"/>
      <c r="Y204" s="33"/>
      <c r="Z204" s="33"/>
    </row>
    <row x14ac:dyDescent="0.25" r="205" customHeight="1" ht="13.5">
      <c r="A205" s="483"/>
      <c r="B205" s="484"/>
      <c r="C205" s="484"/>
      <c r="D205" s="484"/>
      <c r="E205" s="484"/>
      <c r="F205" s="484"/>
      <c r="G205" s="33"/>
      <c r="H205" s="485"/>
      <c r="I205" s="486"/>
      <c r="J205" s="487"/>
      <c r="K205" s="488"/>
      <c r="L205" s="488"/>
      <c r="M205" s="485"/>
      <c r="N205" s="33"/>
      <c r="O205" s="33"/>
      <c r="P205" s="33"/>
      <c r="Q205" s="33"/>
      <c r="R205" s="33"/>
      <c r="S205" s="33"/>
      <c r="T205" s="33"/>
      <c r="U205" s="33"/>
      <c r="V205" s="33"/>
      <c r="W205" s="33"/>
      <c r="X205" s="33"/>
      <c r="Y205" s="33"/>
      <c r="Z205" s="33"/>
    </row>
    <row x14ac:dyDescent="0.25" r="206" customHeight="1" ht="13.5">
      <c r="A206" s="483"/>
      <c r="B206" s="484"/>
      <c r="C206" s="484"/>
      <c r="D206" s="484"/>
      <c r="E206" s="484"/>
      <c r="F206" s="484"/>
      <c r="G206" s="33"/>
      <c r="H206" s="485"/>
      <c r="I206" s="486"/>
      <c r="J206" s="487"/>
      <c r="K206" s="488"/>
      <c r="L206" s="488"/>
      <c r="M206" s="485"/>
      <c r="N206" s="33"/>
      <c r="O206" s="33"/>
      <c r="P206" s="33"/>
      <c r="Q206" s="33"/>
      <c r="R206" s="33"/>
      <c r="S206" s="33"/>
      <c r="T206" s="33"/>
      <c r="U206" s="33"/>
      <c r="V206" s="33"/>
      <c r="W206" s="33"/>
      <c r="X206" s="33"/>
      <c r="Y206" s="33"/>
      <c r="Z206" s="33"/>
    </row>
    <row x14ac:dyDescent="0.25" r="207" customHeight="1" ht="13.5">
      <c r="A207" s="483"/>
      <c r="B207" s="484"/>
      <c r="C207" s="484"/>
      <c r="D207" s="484"/>
      <c r="E207" s="484"/>
      <c r="F207" s="484"/>
      <c r="G207" s="33"/>
      <c r="H207" s="485"/>
      <c r="I207" s="486"/>
      <c r="J207" s="487"/>
      <c r="K207" s="488"/>
      <c r="L207" s="488"/>
      <c r="M207" s="485"/>
      <c r="N207" s="33"/>
      <c r="O207" s="33"/>
      <c r="P207" s="33"/>
      <c r="Q207" s="33"/>
      <c r="R207" s="33"/>
      <c r="S207" s="33"/>
      <c r="T207" s="33"/>
      <c r="U207" s="33"/>
      <c r="V207" s="33"/>
      <c r="W207" s="33"/>
      <c r="X207" s="33"/>
      <c r="Y207" s="33"/>
      <c r="Z207" s="33"/>
    </row>
    <row x14ac:dyDescent="0.25" r="208" customHeight="1" ht="13.5">
      <c r="A208" s="483"/>
      <c r="B208" s="484"/>
      <c r="C208" s="484"/>
      <c r="D208" s="484"/>
      <c r="E208" s="484"/>
      <c r="F208" s="484"/>
      <c r="G208" s="33"/>
      <c r="H208" s="485"/>
      <c r="I208" s="486"/>
      <c r="J208" s="487"/>
      <c r="K208" s="488"/>
      <c r="L208" s="488"/>
      <c r="M208" s="485"/>
      <c r="N208" s="33"/>
      <c r="O208" s="33"/>
      <c r="P208" s="33"/>
      <c r="Q208" s="33"/>
      <c r="R208" s="33"/>
      <c r="S208" s="33"/>
      <c r="T208" s="33"/>
      <c r="U208" s="33"/>
      <c r="V208" s="33"/>
      <c r="W208" s="33"/>
      <c r="X208" s="33"/>
      <c r="Y208" s="33"/>
      <c r="Z208" s="33"/>
    </row>
    <row x14ac:dyDescent="0.25" r="209" customHeight="1" ht="13.5">
      <c r="A209" s="483"/>
      <c r="B209" s="484"/>
      <c r="C209" s="484"/>
      <c r="D209" s="484"/>
      <c r="E209" s="484"/>
      <c r="F209" s="484"/>
      <c r="G209" s="33"/>
      <c r="H209" s="485"/>
      <c r="I209" s="486"/>
      <c r="J209" s="487"/>
      <c r="K209" s="488"/>
      <c r="L209" s="488"/>
      <c r="M209" s="485"/>
      <c r="N209" s="33"/>
      <c r="O209" s="33"/>
      <c r="P209" s="33"/>
      <c r="Q209" s="33"/>
      <c r="R209" s="33"/>
      <c r="S209" s="33"/>
      <c r="T209" s="33"/>
      <c r="U209" s="33"/>
      <c r="V209" s="33"/>
      <c r="W209" s="33"/>
      <c r="X209" s="33"/>
      <c r="Y209" s="33"/>
      <c r="Z209" s="33"/>
    </row>
    <row x14ac:dyDescent="0.25" r="210" customHeight="1" ht="13.5">
      <c r="A210" s="483"/>
      <c r="B210" s="484"/>
      <c r="C210" s="484"/>
      <c r="D210" s="484"/>
      <c r="E210" s="484"/>
      <c r="F210" s="484"/>
      <c r="G210" s="33"/>
      <c r="H210" s="485"/>
      <c r="I210" s="486"/>
      <c r="J210" s="487"/>
      <c r="K210" s="488"/>
      <c r="L210" s="488"/>
      <c r="M210" s="485"/>
      <c r="N210" s="33"/>
      <c r="O210" s="33"/>
      <c r="P210" s="33"/>
      <c r="Q210" s="33"/>
      <c r="R210" s="33"/>
      <c r="S210" s="33"/>
      <c r="T210" s="33"/>
      <c r="U210" s="33"/>
      <c r="V210" s="33"/>
      <c r="W210" s="33"/>
      <c r="X210" s="33"/>
      <c r="Y210" s="33"/>
      <c r="Z210" s="33"/>
    </row>
    <row x14ac:dyDescent="0.25" r="211" customHeight="1" ht="13.5">
      <c r="A211" s="483"/>
      <c r="B211" s="484"/>
      <c r="C211" s="484"/>
      <c r="D211" s="484"/>
      <c r="E211" s="484"/>
      <c r="F211" s="484"/>
      <c r="G211" s="33"/>
      <c r="H211" s="485"/>
      <c r="I211" s="486"/>
      <c r="J211" s="487"/>
      <c r="K211" s="488"/>
      <c r="L211" s="488"/>
      <c r="M211" s="485"/>
      <c r="N211" s="33"/>
      <c r="O211" s="33"/>
      <c r="P211" s="33"/>
      <c r="Q211" s="33"/>
      <c r="R211" s="33"/>
      <c r="S211" s="33"/>
      <c r="T211" s="33"/>
      <c r="U211" s="33"/>
      <c r="V211" s="33"/>
      <c r="W211" s="33"/>
      <c r="X211" s="33"/>
      <c r="Y211" s="33"/>
      <c r="Z211" s="33"/>
    </row>
    <row x14ac:dyDescent="0.25" r="212" customHeight="1" ht="13.5">
      <c r="A212" s="483"/>
      <c r="B212" s="484"/>
      <c r="C212" s="484"/>
      <c r="D212" s="484"/>
      <c r="E212" s="484"/>
      <c r="F212" s="484"/>
      <c r="G212" s="33"/>
      <c r="H212" s="485"/>
      <c r="I212" s="486"/>
      <c r="J212" s="487"/>
      <c r="K212" s="488"/>
      <c r="L212" s="488"/>
      <c r="M212" s="485"/>
      <c r="N212" s="33"/>
      <c r="O212" s="33"/>
      <c r="P212" s="33"/>
      <c r="Q212" s="33"/>
      <c r="R212" s="33"/>
      <c r="S212" s="33"/>
      <c r="T212" s="33"/>
      <c r="U212" s="33"/>
      <c r="V212" s="33"/>
      <c r="W212" s="33"/>
      <c r="X212" s="33"/>
      <c r="Y212" s="33"/>
      <c r="Z212" s="33"/>
    </row>
    <row x14ac:dyDescent="0.25" r="213" customHeight="1" ht="13.5">
      <c r="A213" s="483"/>
      <c r="B213" s="484"/>
      <c r="C213" s="484"/>
      <c r="D213" s="484"/>
      <c r="E213" s="484"/>
      <c r="F213" s="484"/>
      <c r="G213" s="33"/>
      <c r="H213" s="485"/>
      <c r="I213" s="486"/>
      <c r="J213" s="487"/>
      <c r="K213" s="488"/>
      <c r="L213" s="488"/>
      <c r="M213" s="485"/>
      <c r="N213" s="33"/>
      <c r="O213" s="33"/>
      <c r="P213" s="33"/>
      <c r="Q213" s="33"/>
      <c r="R213" s="33"/>
      <c r="S213" s="33"/>
      <c r="T213" s="33"/>
      <c r="U213" s="33"/>
      <c r="V213" s="33"/>
      <c r="W213" s="33"/>
      <c r="X213" s="33"/>
      <c r="Y213" s="33"/>
      <c r="Z213" s="33"/>
    </row>
    <row x14ac:dyDescent="0.25" r="214" customHeight="1" ht="13.5">
      <c r="A214" s="483"/>
      <c r="B214" s="484"/>
      <c r="C214" s="484"/>
      <c r="D214" s="484"/>
      <c r="E214" s="484"/>
      <c r="F214" s="484"/>
      <c r="G214" s="33"/>
      <c r="H214" s="485"/>
      <c r="I214" s="486"/>
      <c r="J214" s="487"/>
      <c r="K214" s="488"/>
      <c r="L214" s="488"/>
      <c r="M214" s="485"/>
      <c r="N214" s="33"/>
      <c r="O214" s="33"/>
      <c r="P214" s="33"/>
      <c r="Q214" s="33"/>
      <c r="R214" s="33"/>
      <c r="S214" s="33"/>
      <c r="T214" s="33"/>
      <c r="U214" s="33"/>
      <c r="V214" s="33"/>
      <c r="W214" s="33"/>
      <c r="X214" s="33"/>
      <c r="Y214" s="33"/>
      <c r="Z214" s="33"/>
    </row>
    <row x14ac:dyDescent="0.25" r="215" customHeight="1" ht="13.5">
      <c r="A215" s="483"/>
      <c r="B215" s="484"/>
      <c r="C215" s="484"/>
      <c r="D215" s="484"/>
      <c r="E215" s="484"/>
      <c r="F215" s="484"/>
      <c r="G215" s="33"/>
      <c r="H215" s="485"/>
      <c r="I215" s="486"/>
      <c r="J215" s="487"/>
      <c r="K215" s="488"/>
      <c r="L215" s="488"/>
      <c r="M215" s="485"/>
      <c r="N215" s="33"/>
      <c r="O215" s="33"/>
      <c r="P215" s="33"/>
      <c r="Q215" s="33"/>
      <c r="R215" s="33"/>
      <c r="S215" s="33"/>
      <c r="T215" s="33"/>
      <c r="U215" s="33"/>
      <c r="V215" s="33"/>
      <c r="W215" s="33"/>
      <c r="X215" s="33"/>
      <c r="Y215" s="33"/>
      <c r="Z215" s="33"/>
    </row>
    <row x14ac:dyDescent="0.25" r="216" customHeight="1" ht="13.5">
      <c r="A216" s="483"/>
      <c r="B216" s="484"/>
      <c r="C216" s="484"/>
      <c r="D216" s="484"/>
      <c r="E216" s="484"/>
      <c r="F216" s="484"/>
      <c r="G216" s="33"/>
      <c r="H216" s="485"/>
      <c r="I216" s="486"/>
      <c r="J216" s="487"/>
      <c r="K216" s="488"/>
      <c r="L216" s="488"/>
      <c r="M216" s="485"/>
      <c r="N216" s="33"/>
      <c r="O216" s="33"/>
      <c r="P216" s="33"/>
      <c r="Q216" s="33"/>
      <c r="R216" s="33"/>
      <c r="S216" s="33"/>
      <c r="T216" s="33"/>
      <c r="U216" s="33"/>
      <c r="V216" s="33"/>
      <c r="W216" s="33"/>
      <c r="X216" s="33"/>
      <c r="Y216" s="33"/>
      <c r="Z216" s="33"/>
    </row>
    <row x14ac:dyDescent="0.25" r="217" customHeight="1" ht="13.5">
      <c r="A217" s="483"/>
      <c r="B217" s="484"/>
      <c r="C217" s="484"/>
      <c r="D217" s="484"/>
      <c r="E217" s="484"/>
      <c r="F217" s="484"/>
      <c r="G217" s="33"/>
      <c r="H217" s="485"/>
      <c r="I217" s="486"/>
      <c r="J217" s="487"/>
      <c r="K217" s="488"/>
      <c r="L217" s="488"/>
      <c r="M217" s="485"/>
      <c r="N217" s="33"/>
      <c r="O217" s="33"/>
      <c r="P217" s="33"/>
      <c r="Q217" s="33"/>
      <c r="R217" s="33"/>
      <c r="S217" s="33"/>
      <c r="T217" s="33"/>
      <c r="U217" s="33"/>
      <c r="V217" s="33"/>
      <c r="W217" s="33"/>
      <c r="X217" s="33"/>
      <c r="Y217" s="33"/>
      <c r="Z217" s="33"/>
    </row>
    <row x14ac:dyDescent="0.25" r="218" customHeight="1" ht="13.5">
      <c r="A218" s="483"/>
      <c r="B218" s="484"/>
      <c r="C218" s="484"/>
      <c r="D218" s="484"/>
      <c r="E218" s="484"/>
      <c r="F218" s="484"/>
      <c r="G218" s="33"/>
      <c r="H218" s="485"/>
      <c r="I218" s="486"/>
      <c r="J218" s="487"/>
      <c r="K218" s="488"/>
      <c r="L218" s="488"/>
      <c r="M218" s="485"/>
      <c r="N218" s="33"/>
      <c r="O218" s="33"/>
      <c r="P218" s="33"/>
      <c r="Q218" s="33"/>
      <c r="R218" s="33"/>
      <c r="S218" s="33"/>
      <c r="T218" s="33"/>
      <c r="U218" s="33"/>
      <c r="V218" s="33"/>
      <c r="W218" s="33"/>
      <c r="X218" s="33"/>
      <c r="Y218" s="33"/>
      <c r="Z218" s="33"/>
    </row>
    <row x14ac:dyDescent="0.25" r="219" customHeight="1" ht="13.5">
      <c r="A219" s="483"/>
      <c r="B219" s="484"/>
      <c r="C219" s="484"/>
      <c r="D219" s="484"/>
      <c r="E219" s="484"/>
      <c r="F219" s="484"/>
      <c r="G219" s="33"/>
      <c r="H219" s="485"/>
      <c r="I219" s="486"/>
      <c r="J219" s="487"/>
      <c r="K219" s="488"/>
      <c r="L219" s="488"/>
      <c r="M219" s="485"/>
      <c r="N219" s="33"/>
      <c r="O219" s="33"/>
      <c r="P219" s="33"/>
      <c r="Q219" s="33"/>
      <c r="R219" s="33"/>
      <c r="S219" s="33"/>
      <c r="T219" s="33"/>
      <c r="U219" s="33"/>
      <c r="V219" s="33"/>
      <c r="W219" s="33"/>
      <c r="X219" s="33"/>
      <c r="Y219" s="33"/>
      <c r="Z219" s="33"/>
    </row>
    <row x14ac:dyDescent="0.25" r="220" customHeight="1" ht="13.5">
      <c r="A220" s="483"/>
      <c r="B220" s="484"/>
      <c r="C220" s="484"/>
      <c r="D220" s="484"/>
      <c r="E220" s="484"/>
      <c r="F220" s="484"/>
      <c r="G220" s="33"/>
      <c r="H220" s="485"/>
      <c r="I220" s="486"/>
      <c r="J220" s="487"/>
      <c r="K220" s="488"/>
      <c r="L220" s="488"/>
      <c r="M220" s="485"/>
      <c r="N220" s="33"/>
      <c r="O220" s="33"/>
      <c r="P220" s="33"/>
      <c r="Q220" s="33"/>
      <c r="R220" s="33"/>
      <c r="S220" s="33"/>
      <c r="T220" s="33"/>
      <c r="U220" s="33"/>
      <c r="V220" s="33"/>
      <c r="W220" s="33"/>
      <c r="X220" s="33"/>
      <c r="Y220" s="33"/>
      <c r="Z220" s="33"/>
    </row>
    <row x14ac:dyDescent="0.25" r="221" customHeight="1" ht="13.5">
      <c r="A221" s="483"/>
      <c r="B221" s="484"/>
      <c r="C221" s="484"/>
      <c r="D221" s="484"/>
      <c r="E221" s="484"/>
      <c r="F221" s="484"/>
      <c r="G221" s="33"/>
      <c r="H221" s="485"/>
      <c r="I221" s="486"/>
      <c r="J221" s="487"/>
      <c r="K221" s="488"/>
      <c r="L221" s="488"/>
      <c r="M221" s="485"/>
      <c r="N221" s="33"/>
      <c r="O221" s="33"/>
      <c r="P221" s="33"/>
      <c r="Q221" s="33"/>
      <c r="R221" s="33"/>
      <c r="S221" s="33"/>
      <c r="T221" s="33"/>
      <c r="U221" s="33"/>
      <c r="V221" s="33"/>
      <c r="W221" s="33"/>
      <c r="X221" s="33"/>
      <c r="Y221" s="33"/>
      <c r="Z221" s="33"/>
    </row>
    <row x14ac:dyDescent="0.25" r="222" customHeight="1" ht="13.5">
      <c r="A222" s="483"/>
      <c r="B222" s="484"/>
      <c r="C222" s="484"/>
      <c r="D222" s="484"/>
      <c r="E222" s="484"/>
      <c r="F222" s="484"/>
      <c r="G222" s="33"/>
      <c r="H222" s="485"/>
      <c r="I222" s="486"/>
      <c r="J222" s="487"/>
      <c r="K222" s="488"/>
      <c r="L222" s="488"/>
      <c r="M222" s="485"/>
      <c r="N222" s="33"/>
      <c r="O222" s="33"/>
      <c r="P222" s="33"/>
      <c r="Q222" s="33"/>
      <c r="R222" s="33"/>
      <c r="S222" s="33"/>
      <c r="T222" s="33"/>
      <c r="U222" s="33"/>
      <c r="V222" s="33"/>
      <c r="W222" s="33"/>
      <c r="X222" s="33"/>
      <c r="Y222" s="33"/>
      <c r="Z222" s="33"/>
    </row>
    <row x14ac:dyDescent="0.25" r="223" customHeight="1" ht="13.5">
      <c r="A223" s="483"/>
      <c r="B223" s="484"/>
      <c r="C223" s="484"/>
      <c r="D223" s="484"/>
      <c r="E223" s="484"/>
      <c r="F223" s="484"/>
      <c r="G223" s="33"/>
      <c r="H223" s="485"/>
      <c r="I223" s="486"/>
      <c r="J223" s="487"/>
      <c r="K223" s="488"/>
      <c r="L223" s="488"/>
      <c r="M223" s="485"/>
      <c r="N223" s="33"/>
      <c r="O223" s="33"/>
      <c r="P223" s="33"/>
      <c r="Q223" s="33"/>
      <c r="R223" s="33"/>
      <c r="S223" s="33"/>
      <c r="T223" s="33"/>
      <c r="U223" s="33"/>
      <c r="V223" s="33"/>
      <c r="W223" s="33"/>
      <c r="X223" s="33"/>
      <c r="Y223" s="33"/>
      <c r="Z223" s="33"/>
    </row>
    <row x14ac:dyDescent="0.25" r="224" customHeight="1" ht="13.5">
      <c r="A224" s="483"/>
      <c r="B224" s="484"/>
      <c r="C224" s="484"/>
      <c r="D224" s="484"/>
      <c r="E224" s="484"/>
      <c r="F224" s="484"/>
      <c r="G224" s="33"/>
      <c r="H224" s="485"/>
      <c r="I224" s="486"/>
      <c r="J224" s="487"/>
      <c r="K224" s="488"/>
      <c r="L224" s="488"/>
      <c r="M224" s="485"/>
      <c r="N224" s="33"/>
      <c r="O224" s="33"/>
      <c r="P224" s="33"/>
      <c r="Q224" s="33"/>
      <c r="R224" s="33"/>
      <c r="S224" s="33"/>
      <c r="T224" s="33"/>
      <c r="U224" s="33"/>
      <c r="V224" s="33"/>
      <c r="W224" s="33"/>
      <c r="X224" s="33"/>
      <c r="Y224" s="33"/>
      <c r="Z224" s="33"/>
    </row>
    <row x14ac:dyDescent="0.25" r="225" customHeight="1" ht="13.5">
      <c r="A225" s="483"/>
      <c r="B225" s="484"/>
      <c r="C225" s="484"/>
      <c r="D225" s="484"/>
      <c r="E225" s="484"/>
      <c r="F225" s="484"/>
      <c r="G225" s="33"/>
      <c r="H225" s="485"/>
      <c r="I225" s="486"/>
      <c r="J225" s="487"/>
      <c r="K225" s="488"/>
      <c r="L225" s="488"/>
      <c r="M225" s="485"/>
      <c r="N225" s="33"/>
      <c r="O225" s="33"/>
      <c r="P225" s="33"/>
      <c r="Q225" s="33"/>
      <c r="R225" s="33"/>
      <c r="S225" s="33"/>
      <c r="T225" s="33"/>
      <c r="U225" s="33"/>
      <c r="V225" s="33"/>
      <c r="W225" s="33"/>
      <c r="X225" s="33"/>
      <c r="Y225" s="33"/>
      <c r="Z225" s="33"/>
    </row>
    <row x14ac:dyDescent="0.25" r="226" customHeight="1" ht="13.5">
      <c r="A226" s="483"/>
      <c r="B226" s="484"/>
      <c r="C226" s="484"/>
      <c r="D226" s="484"/>
      <c r="E226" s="484"/>
      <c r="F226" s="484"/>
      <c r="G226" s="33"/>
      <c r="H226" s="485"/>
      <c r="I226" s="486"/>
      <c r="J226" s="487"/>
      <c r="K226" s="488"/>
      <c r="L226" s="488"/>
      <c r="M226" s="485"/>
      <c r="N226" s="33"/>
      <c r="O226" s="33"/>
      <c r="P226" s="33"/>
      <c r="Q226" s="33"/>
      <c r="R226" s="33"/>
      <c r="S226" s="33"/>
      <c r="T226" s="33"/>
      <c r="U226" s="33"/>
      <c r="V226" s="33"/>
      <c r="W226" s="33"/>
      <c r="X226" s="33"/>
      <c r="Y226" s="33"/>
      <c r="Z226" s="33"/>
    </row>
    <row x14ac:dyDescent="0.25" r="227" customHeight="1" ht="13.5">
      <c r="A227" s="483"/>
      <c r="B227" s="484"/>
      <c r="C227" s="484"/>
      <c r="D227" s="484"/>
      <c r="E227" s="484"/>
      <c r="F227" s="484"/>
      <c r="G227" s="33"/>
      <c r="H227" s="485"/>
      <c r="I227" s="486"/>
      <c r="J227" s="487"/>
      <c r="K227" s="488"/>
      <c r="L227" s="488"/>
      <c r="M227" s="485"/>
      <c r="N227" s="33"/>
      <c r="O227" s="33"/>
      <c r="P227" s="33"/>
      <c r="Q227" s="33"/>
      <c r="R227" s="33"/>
      <c r="S227" s="33"/>
      <c r="T227" s="33"/>
      <c r="U227" s="33"/>
      <c r="V227" s="33"/>
      <c r="W227" s="33"/>
      <c r="X227" s="33"/>
      <c r="Y227" s="33"/>
      <c r="Z227" s="33"/>
    </row>
    <row x14ac:dyDescent="0.25" r="228" customHeight="1" ht="13.5">
      <c r="A228" s="483"/>
      <c r="B228" s="484"/>
      <c r="C228" s="484"/>
      <c r="D228" s="484"/>
      <c r="E228" s="484"/>
      <c r="F228" s="484"/>
      <c r="G228" s="33"/>
      <c r="H228" s="485"/>
      <c r="I228" s="486"/>
      <c r="J228" s="487"/>
      <c r="K228" s="488"/>
      <c r="L228" s="488"/>
      <c r="M228" s="485"/>
      <c r="N228" s="33"/>
      <c r="O228" s="33"/>
      <c r="P228" s="33"/>
      <c r="Q228" s="33"/>
      <c r="R228" s="33"/>
      <c r="S228" s="33"/>
      <c r="T228" s="33"/>
      <c r="U228" s="33"/>
      <c r="V228" s="33"/>
      <c r="W228" s="33"/>
      <c r="X228" s="33"/>
      <c r="Y228" s="33"/>
      <c r="Z228" s="33"/>
    </row>
    <row x14ac:dyDescent="0.25" r="229" customHeight="1" ht="13.5">
      <c r="A229" s="483"/>
      <c r="B229" s="484"/>
      <c r="C229" s="484"/>
      <c r="D229" s="484"/>
      <c r="E229" s="484"/>
      <c r="F229" s="484"/>
      <c r="G229" s="33"/>
      <c r="H229" s="485"/>
      <c r="I229" s="486"/>
      <c r="J229" s="487"/>
      <c r="K229" s="488"/>
      <c r="L229" s="488"/>
      <c r="M229" s="485"/>
      <c r="N229" s="33"/>
      <c r="O229" s="33"/>
      <c r="P229" s="33"/>
      <c r="Q229" s="33"/>
      <c r="R229" s="33"/>
      <c r="S229" s="33"/>
      <c r="T229" s="33"/>
      <c r="U229" s="33"/>
      <c r="V229" s="33"/>
      <c r="W229" s="33"/>
      <c r="X229" s="33"/>
      <c r="Y229" s="33"/>
      <c r="Z229" s="33"/>
    </row>
    <row x14ac:dyDescent="0.25" r="230" customHeight="1" ht="13.5">
      <c r="A230" s="483"/>
      <c r="B230" s="484"/>
      <c r="C230" s="484"/>
      <c r="D230" s="484"/>
      <c r="E230" s="484"/>
      <c r="F230" s="484"/>
      <c r="G230" s="33"/>
      <c r="H230" s="485"/>
      <c r="I230" s="486"/>
      <c r="J230" s="487"/>
      <c r="K230" s="488"/>
      <c r="L230" s="488"/>
      <c r="M230" s="485"/>
      <c r="N230" s="33"/>
      <c r="O230" s="33"/>
      <c r="P230" s="33"/>
      <c r="Q230" s="33"/>
      <c r="R230" s="33"/>
      <c r="S230" s="33"/>
      <c r="T230" s="33"/>
      <c r="U230" s="33"/>
      <c r="V230" s="33"/>
      <c r="W230" s="33"/>
      <c r="X230" s="33"/>
      <c r="Y230" s="33"/>
      <c r="Z230" s="33"/>
    </row>
    <row x14ac:dyDescent="0.25" r="231" customHeight="1" ht="13.5">
      <c r="A231" s="483"/>
      <c r="B231" s="484"/>
      <c r="C231" s="484"/>
      <c r="D231" s="484"/>
      <c r="E231" s="484"/>
      <c r="F231" s="484"/>
      <c r="G231" s="33"/>
      <c r="H231" s="485"/>
      <c r="I231" s="486"/>
      <c r="J231" s="487"/>
      <c r="K231" s="488"/>
      <c r="L231" s="488"/>
      <c r="M231" s="485"/>
      <c r="N231" s="33"/>
      <c r="O231" s="33"/>
      <c r="P231" s="33"/>
      <c r="Q231" s="33"/>
      <c r="R231" s="33"/>
      <c r="S231" s="33"/>
      <c r="T231" s="33"/>
      <c r="U231" s="33"/>
      <c r="V231" s="33"/>
      <c r="W231" s="33"/>
      <c r="X231" s="33"/>
      <c r="Y231" s="33"/>
      <c r="Z231" s="33"/>
    </row>
    <row x14ac:dyDescent="0.25" r="232" customHeight="1" ht="13.5">
      <c r="A232" s="483"/>
      <c r="B232" s="484"/>
      <c r="C232" s="484"/>
      <c r="D232" s="484"/>
      <c r="E232" s="484"/>
      <c r="F232" s="484"/>
      <c r="G232" s="33"/>
      <c r="H232" s="485"/>
      <c r="I232" s="486"/>
      <c r="J232" s="487"/>
      <c r="K232" s="488"/>
      <c r="L232" s="488"/>
      <c r="M232" s="485"/>
      <c r="N232" s="33"/>
      <c r="O232" s="33"/>
      <c r="P232" s="33"/>
      <c r="Q232" s="33"/>
      <c r="R232" s="33"/>
      <c r="S232" s="33"/>
      <c r="T232" s="33"/>
      <c r="U232" s="33"/>
      <c r="V232" s="33"/>
      <c r="W232" s="33"/>
      <c r="X232" s="33"/>
      <c r="Y232" s="33"/>
      <c r="Z232" s="33"/>
    </row>
    <row x14ac:dyDescent="0.25" r="233" customHeight="1" ht="13.5">
      <c r="A233" s="483"/>
      <c r="B233" s="484"/>
      <c r="C233" s="484"/>
      <c r="D233" s="484"/>
      <c r="E233" s="484"/>
      <c r="F233" s="484"/>
      <c r="G233" s="33"/>
      <c r="H233" s="485"/>
      <c r="I233" s="486"/>
      <c r="J233" s="487"/>
      <c r="K233" s="488"/>
      <c r="L233" s="488"/>
      <c r="M233" s="485"/>
      <c r="N233" s="33"/>
      <c r="O233" s="33"/>
      <c r="P233" s="33"/>
      <c r="Q233" s="33"/>
      <c r="R233" s="33"/>
      <c r="S233" s="33"/>
      <c r="T233" s="33"/>
      <c r="U233" s="33"/>
      <c r="V233" s="33"/>
      <c r="W233" s="33"/>
      <c r="X233" s="33"/>
      <c r="Y233" s="33"/>
      <c r="Z233" s="33"/>
    </row>
    <row x14ac:dyDescent="0.25" r="234" customHeight="1" ht="13.5">
      <c r="A234" s="483"/>
      <c r="B234" s="484"/>
      <c r="C234" s="484"/>
      <c r="D234" s="484"/>
      <c r="E234" s="484"/>
      <c r="F234" s="484"/>
      <c r="G234" s="33"/>
      <c r="H234" s="485"/>
      <c r="I234" s="486"/>
      <c r="J234" s="487"/>
      <c r="K234" s="488"/>
      <c r="L234" s="488"/>
      <c r="M234" s="485"/>
      <c r="N234" s="33"/>
      <c r="O234" s="33"/>
      <c r="P234" s="33"/>
      <c r="Q234" s="33"/>
      <c r="R234" s="33"/>
      <c r="S234" s="33"/>
      <c r="T234" s="33"/>
      <c r="U234" s="33"/>
      <c r="V234" s="33"/>
      <c r="W234" s="33"/>
      <c r="X234" s="33"/>
      <c r="Y234" s="33"/>
      <c r="Z234" s="33"/>
    </row>
    <row x14ac:dyDescent="0.25" r="235" customHeight="1" ht="13.5">
      <c r="A235" s="483"/>
      <c r="B235" s="484"/>
      <c r="C235" s="484"/>
      <c r="D235" s="484"/>
      <c r="E235" s="484"/>
      <c r="F235" s="484"/>
      <c r="G235" s="33"/>
      <c r="H235" s="485"/>
      <c r="I235" s="486"/>
      <c r="J235" s="487"/>
      <c r="K235" s="488"/>
      <c r="L235" s="488"/>
      <c r="M235" s="485"/>
      <c r="N235" s="33"/>
      <c r="O235" s="33"/>
      <c r="P235" s="33"/>
      <c r="Q235" s="33"/>
      <c r="R235" s="33"/>
      <c r="S235" s="33"/>
      <c r="T235" s="33"/>
      <c r="U235" s="33"/>
      <c r="V235" s="33"/>
      <c r="W235" s="33"/>
      <c r="X235" s="33"/>
      <c r="Y235" s="33"/>
      <c r="Z235" s="33"/>
    </row>
    <row x14ac:dyDescent="0.25" r="236" customHeight="1" ht="13.5">
      <c r="A236" s="483"/>
      <c r="B236" s="484"/>
      <c r="C236" s="484"/>
      <c r="D236" s="484"/>
      <c r="E236" s="484"/>
      <c r="F236" s="484"/>
      <c r="G236" s="33"/>
      <c r="H236" s="485"/>
      <c r="I236" s="486"/>
      <c r="J236" s="487"/>
      <c r="K236" s="488"/>
      <c r="L236" s="488"/>
      <c r="M236" s="485"/>
      <c r="N236" s="33"/>
      <c r="O236" s="33"/>
      <c r="P236" s="33"/>
      <c r="Q236" s="33"/>
      <c r="R236" s="33"/>
      <c r="S236" s="33"/>
      <c r="T236" s="33"/>
      <c r="U236" s="33"/>
      <c r="V236" s="33"/>
      <c r="W236" s="33"/>
      <c r="X236" s="33"/>
      <c r="Y236" s="33"/>
      <c r="Z236" s="33"/>
    </row>
    <row x14ac:dyDescent="0.25" r="237" customHeight="1" ht="13.5">
      <c r="A237" s="483"/>
      <c r="B237" s="484"/>
      <c r="C237" s="484"/>
      <c r="D237" s="484"/>
      <c r="E237" s="484"/>
      <c r="F237" s="484"/>
      <c r="G237" s="33"/>
      <c r="H237" s="485"/>
      <c r="I237" s="486"/>
      <c r="J237" s="487"/>
      <c r="K237" s="488"/>
      <c r="L237" s="488"/>
      <c r="M237" s="485"/>
      <c r="N237" s="33"/>
      <c r="O237" s="33"/>
      <c r="P237" s="33"/>
      <c r="Q237" s="33"/>
      <c r="R237" s="33"/>
      <c r="S237" s="33"/>
      <c r="T237" s="33"/>
      <c r="U237" s="33"/>
      <c r="V237" s="33"/>
      <c r="W237" s="33"/>
      <c r="X237" s="33"/>
      <c r="Y237" s="33"/>
      <c r="Z237" s="33"/>
    </row>
    <row x14ac:dyDescent="0.25" r="238" customHeight="1" ht="13.5">
      <c r="A238" s="483"/>
      <c r="B238" s="484"/>
      <c r="C238" s="484"/>
      <c r="D238" s="484"/>
      <c r="E238" s="484"/>
      <c r="F238" s="484"/>
      <c r="G238" s="33"/>
      <c r="H238" s="485"/>
      <c r="I238" s="486"/>
      <c r="J238" s="487"/>
      <c r="K238" s="488"/>
      <c r="L238" s="488"/>
      <c r="M238" s="485"/>
      <c r="N238" s="33"/>
      <c r="O238" s="33"/>
      <c r="P238" s="33"/>
      <c r="Q238" s="33"/>
      <c r="R238" s="33"/>
      <c r="S238" s="33"/>
      <c r="T238" s="33"/>
      <c r="U238" s="33"/>
      <c r="V238" s="33"/>
      <c r="W238" s="33"/>
      <c r="X238" s="33"/>
      <c r="Y238" s="33"/>
      <c r="Z238" s="33"/>
    </row>
    <row x14ac:dyDescent="0.25" r="239" customHeight="1" ht="13.5">
      <c r="A239" s="483"/>
      <c r="B239" s="484"/>
      <c r="C239" s="484"/>
      <c r="D239" s="484"/>
      <c r="E239" s="484"/>
      <c r="F239" s="484"/>
      <c r="G239" s="33"/>
      <c r="H239" s="485"/>
      <c r="I239" s="486"/>
      <c r="J239" s="487"/>
      <c r="K239" s="488"/>
      <c r="L239" s="488"/>
      <c r="M239" s="485"/>
      <c r="N239" s="33"/>
      <c r="O239" s="33"/>
      <c r="P239" s="33"/>
      <c r="Q239" s="33"/>
      <c r="R239" s="33"/>
      <c r="S239" s="33"/>
      <c r="T239" s="33"/>
      <c r="U239" s="33"/>
      <c r="V239" s="33"/>
      <c r="W239" s="33"/>
      <c r="X239" s="33"/>
      <c r="Y239" s="33"/>
      <c r="Z239" s="33"/>
    </row>
    <row x14ac:dyDescent="0.25" r="240" customHeight="1" ht="13.5">
      <c r="A240" s="483"/>
      <c r="B240" s="484"/>
      <c r="C240" s="484"/>
      <c r="D240" s="484"/>
      <c r="E240" s="484"/>
      <c r="F240" s="484"/>
      <c r="G240" s="33"/>
      <c r="H240" s="485"/>
      <c r="I240" s="486"/>
      <c r="J240" s="487"/>
      <c r="K240" s="488"/>
      <c r="L240" s="488"/>
      <c r="M240" s="485"/>
      <c r="N240" s="33"/>
      <c r="O240" s="33"/>
      <c r="P240" s="33"/>
      <c r="Q240" s="33"/>
      <c r="R240" s="33"/>
      <c r="S240" s="33"/>
      <c r="T240" s="33"/>
      <c r="U240" s="33"/>
      <c r="V240" s="33"/>
      <c r="W240" s="33"/>
      <c r="X240" s="33"/>
      <c r="Y240" s="33"/>
      <c r="Z240" s="33"/>
    </row>
    <row x14ac:dyDescent="0.25" r="241" customHeight="1" ht="13.5">
      <c r="A241" s="483"/>
      <c r="B241" s="484"/>
      <c r="C241" s="484"/>
      <c r="D241" s="484"/>
      <c r="E241" s="484"/>
      <c r="F241" s="484"/>
      <c r="G241" s="33"/>
      <c r="H241" s="485"/>
      <c r="I241" s="486"/>
      <c r="J241" s="487"/>
      <c r="K241" s="488"/>
      <c r="L241" s="488"/>
      <c r="M241" s="485"/>
      <c r="N241" s="33"/>
      <c r="O241" s="33"/>
      <c r="P241" s="33"/>
      <c r="Q241" s="33"/>
      <c r="R241" s="33"/>
      <c r="S241" s="33"/>
      <c r="T241" s="33"/>
      <c r="U241" s="33"/>
      <c r="V241" s="33"/>
      <c r="W241" s="33"/>
      <c r="X241" s="33"/>
      <c r="Y241" s="33"/>
      <c r="Z241" s="33"/>
    </row>
    <row x14ac:dyDescent="0.25" r="242" customHeight="1" ht="13.5">
      <c r="A242" s="483"/>
      <c r="B242" s="484"/>
      <c r="C242" s="484"/>
      <c r="D242" s="484"/>
      <c r="E242" s="484"/>
      <c r="F242" s="484"/>
      <c r="G242" s="33"/>
      <c r="H242" s="485"/>
      <c r="I242" s="486"/>
      <c r="J242" s="487"/>
      <c r="K242" s="488"/>
      <c r="L242" s="488"/>
      <c r="M242" s="485"/>
      <c r="N242" s="33"/>
      <c r="O242" s="33"/>
      <c r="P242" s="33"/>
      <c r="Q242" s="33"/>
      <c r="R242" s="33"/>
      <c r="S242" s="33"/>
      <c r="T242" s="33"/>
      <c r="U242" s="33"/>
      <c r="V242" s="33"/>
      <c r="W242" s="33"/>
      <c r="X242" s="33"/>
      <c r="Y242" s="33"/>
      <c r="Z242" s="33"/>
    </row>
    <row x14ac:dyDescent="0.25" r="243" customHeight="1" ht="13.5">
      <c r="A243" s="483"/>
      <c r="B243" s="484"/>
      <c r="C243" s="484"/>
      <c r="D243" s="484"/>
      <c r="E243" s="484"/>
      <c r="F243" s="484"/>
      <c r="G243" s="33"/>
      <c r="H243" s="485"/>
      <c r="I243" s="486"/>
      <c r="J243" s="487"/>
      <c r="K243" s="488"/>
      <c r="L243" s="488"/>
      <c r="M243" s="485"/>
      <c r="N243" s="33"/>
      <c r="O243" s="33"/>
      <c r="P243" s="33"/>
      <c r="Q243" s="33"/>
      <c r="R243" s="33"/>
      <c r="S243" s="33"/>
      <c r="T243" s="33"/>
      <c r="U243" s="33"/>
      <c r="V243" s="33"/>
      <c r="W243" s="33"/>
      <c r="X243" s="33"/>
      <c r="Y243" s="33"/>
      <c r="Z243" s="33"/>
    </row>
    <row x14ac:dyDescent="0.25" r="244" customHeight="1" ht="13.5">
      <c r="A244" s="483"/>
      <c r="B244" s="484"/>
      <c r="C244" s="484"/>
      <c r="D244" s="484"/>
      <c r="E244" s="484"/>
      <c r="F244" s="484"/>
      <c r="G244" s="33"/>
      <c r="H244" s="485"/>
      <c r="I244" s="486"/>
      <c r="J244" s="487"/>
      <c r="K244" s="488"/>
      <c r="L244" s="488"/>
      <c r="M244" s="485"/>
      <c r="N244" s="33"/>
      <c r="O244" s="33"/>
      <c r="P244" s="33"/>
      <c r="Q244" s="33"/>
      <c r="R244" s="33"/>
      <c r="S244" s="33"/>
      <c r="T244" s="33"/>
      <c r="U244" s="33"/>
      <c r="V244" s="33"/>
      <c r="W244" s="33"/>
      <c r="X244" s="33"/>
      <c r="Y244" s="33"/>
      <c r="Z244" s="33"/>
    </row>
    <row x14ac:dyDescent="0.25" r="245" customHeight="1" ht="13.5">
      <c r="A245" s="483"/>
      <c r="B245" s="484"/>
      <c r="C245" s="484"/>
      <c r="D245" s="484"/>
      <c r="E245" s="484"/>
      <c r="F245" s="484"/>
      <c r="G245" s="33"/>
      <c r="H245" s="485"/>
      <c r="I245" s="486"/>
      <c r="J245" s="487"/>
      <c r="K245" s="488"/>
      <c r="L245" s="488"/>
      <c r="M245" s="485"/>
      <c r="N245" s="33"/>
      <c r="O245" s="33"/>
      <c r="P245" s="33"/>
      <c r="Q245" s="33"/>
      <c r="R245" s="33"/>
      <c r="S245" s="33"/>
      <c r="T245" s="33"/>
      <c r="U245" s="33"/>
      <c r="V245" s="33"/>
      <c r="W245" s="33"/>
      <c r="X245" s="33"/>
      <c r="Y245" s="33"/>
      <c r="Z245" s="33"/>
    </row>
    <row x14ac:dyDescent="0.25" r="246" customHeight="1" ht="13.5">
      <c r="A246" s="483"/>
      <c r="B246" s="484"/>
      <c r="C246" s="484"/>
      <c r="D246" s="484"/>
      <c r="E246" s="484"/>
      <c r="F246" s="484"/>
      <c r="G246" s="33"/>
      <c r="H246" s="485"/>
      <c r="I246" s="486"/>
      <c r="J246" s="487"/>
      <c r="K246" s="488"/>
      <c r="L246" s="488"/>
      <c r="M246" s="485"/>
      <c r="N246" s="33"/>
      <c r="O246" s="33"/>
      <c r="P246" s="33"/>
      <c r="Q246" s="33"/>
      <c r="R246" s="33"/>
      <c r="S246" s="33"/>
      <c r="T246" s="33"/>
      <c r="U246" s="33"/>
      <c r="V246" s="33"/>
      <c r="W246" s="33"/>
      <c r="X246" s="33"/>
      <c r="Y246" s="33"/>
      <c r="Z246" s="33"/>
    </row>
    <row x14ac:dyDescent="0.25" r="247" customHeight="1" ht="13.5">
      <c r="A247" s="483"/>
      <c r="B247" s="484"/>
      <c r="C247" s="484"/>
      <c r="D247" s="484"/>
      <c r="E247" s="484"/>
      <c r="F247" s="484"/>
      <c r="G247" s="33"/>
      <c r="H247" s="485"/>
      <c r="I247" s="486"/>
      <c r="J247" s="487"/>
      <c r="K247" s="488"/>
      <c r="L247" s="488"/>
      <c r="M247" s="485"/>
      <c r="N247" s="33"/>
      <c r="O247" s="33"/>
      <c r="P247" s="33"/>
      <c r="Q247" s="33"/>
      <c r="R247" s="33"/>
      <c r="S247" s="33"/>
      <c r="T247" s="33"/>
      <c r="U247" s="33"/>
      <c r="V247" s="33"/>
      <c r="W247" s="33"/>
      <c r="X247" s="33"/>
      <c r="Y247" s="33"/>
      <c r="Z247" s="33"/>
    </row>
    <row x14ac:dyDescent="0.25" r="248" customHeight="1" ht="13.5">
      <c r="A248" s="483"/>
      <c r="B248" s="484"/>
      <c r="C248" s="484"/>
      <c r="D248" s="484"/>
      <c r="E248" s="484"/>
      <c r="F248" s="484"/>
      <c r="G248" s="33"/>
      <c r="H248" s="485"/>
      <c r="I248" s="486"/>
      <c r="J248" s="487"/>
      <c r="K248" s="488"/>
      <c r="L248" s="488"/>
      <c r="M248" s="485"/>
      <c r="N248" s="33"/>
      <c r="O248" s="33"/>
      <c r="P248" s="33"/>
      <c r="Q248" s="33"/>
      <c r="R248" s="33"/>
      <c r="S248" s="33"/>
      <c r="T248" s="33"/>
      <c r="U248" s="33"/>
      <c r="V248" s="33"/>
      <c r="W248" s="33"/>
      <c r="X248" s="33"/>
      <c r="Y248" s="33"/>
      <c r="Z248" s="33"/>
    </row>
    <row x14ac:dyDescent="0.25" r="249" customHeight="1" ht="13.5">
      <c r="A249" s="483"/>
      <c r="B249" s="484"/>
      <c r="C249" s="484"/>
      <c r="D249" s="484"/>
      <c r="E249" s="484"/>
      <c r="F249" s="484"/>
      <c r="G249" s="33"/>
      <c r="H249" s="485"/>
      <c r="I249" s="486"/>
      <c r="J249" s="487"/>
      <c r="K249" s="488"/>
      <c r="L249" s="488"/>
      <c r="M249" s="485"/>
      <c r="N249" s="33"/>
      <c r="O249" s="33"/>
      <c r="P249" s="33"/>
      <c r="Q249" s="33"/>
      <c r="R249" s="33"/>
      <c r="S249" s="33"/>
      <c r="T249" s="33"/>
      <c r="U249" s="33"/>
      <c r="V249" s="33"/>
      <c r="W249" s="33"/>
      <c r="X249" s="33"/>
      <c r="Y249" s="33"/>
      <c r="Z249" s="33"/>
    </row>
    <row x14ac:dyDescent="0.25" r="250" customHeight="1" ht="13.5">
      <c r="A250" s="483"/>
      <c r="B250" s="484"/>
      <c r="C250" s="484"/>
      <c r="D250" s="484"/>
      <c r="E250" s="484"/>
      <c r="F250" s="484"/>
      <c r="G250" s="33"/>
      <c r="H250" s="485"/>
      <c r="I250" s="486"/>
      <c r="J250" s="487"/>
      <c r="K250" s="488"/>
      <c r="L250" s="488"/>
      <c r="M250" s="485"/>
      <c r="N250" s="33"/>
      <c r="O250" s="33"/>
      <c r="P250" s="33"/>
      <c r="Q250" s="33"/>
      <c r="R250" s="33"/>
      <c r="S250" s="33"/>
      <c r="T250" s="33"/>
      <c r="U250" s="33"/>
      <c r="V250" s="33"/>
      <c r="W250" s="33"/>
      <c r="X250" s="33"/>
      <c r="Y250" s="33"/>
      <c r="Z250" s="33"/>
    </row>
    <row x14ac:dyDescent="0.25" r="251" customHeight="1" ht="13.5">
      <c r="A251" s="483"/>
      <c r="B251" s="484"/>
      <c r="C251" s="484"/>
      <c r="D251" s="484"/>
      <c r="E251" s="484"/>
      <c r="F251" s="484"/>
      <c r="G251" s="33"/>
      <c r="H251" s="485"/>
      <c r="I251" s="486"/>
      <c r="J251" s="487"/>
      <c r="K251" s="488"/>
      <c r="L251" s="488"/>
      <c r="M251" s="485"/>
      <c r="N251" s="33"/>
      <c r="O251" s="33"/>
      <c r="P251" s="33"/>
      <c r="Q251" s="33"/>
      <c r="R251" s="33"/>
      <c r="S251" s="33"/>
      <c r="T251" s="33"/>
      <c r="U251" s="33"/>
      <c r="V251" s="33"/>
      <c r="W251" s="33"/>
      <c r="X251" s="33"/>
      <c r="Y251" s="33"/>
      <c r="Z251" s="33"/>
    </row>
    <row x14ac:dyDescent="0.25" r="252" customHeight="1" ht="13.5">
      <c r="A252" s="483"/>
      <c r="B252" s="484"/>
      <c r="C252" s="484"/>
      <c r="D252" s="484"/>
      <c r="E252" s="484"/>
      <c r="F252" s="484"/>
      <c r="G252" s="33"/>
      <c r="H252" s="485"/>
      <c r="I252" s="486"/>
      <c r="J252" s="487"/>
      <c r="K252" s="488"/>
      <c r="L252" s="488"/>
      <c r="M252" s="485"/>
      <c r="N252" s="33"/>
      <c r="O252" s="33"/>
      <c r="P252" s="33"/>
      <c r="Q252" s="33"/>
      <c r="R252" s="33"/>
      <c r="S252" s="33"/>
      <c r="T252" s="33"/>
      <c r="U252" s="33"/>
      <c r="V252" s="33"/>
      <c r="W252" s="33"/>
      <c r="X252" s="33"/>
      <c r="Y252" s="33"/>
      <c r="Z252" s="33"/>
    </row>
    <row x14ac:dyDescent="0.25" r="253" customHeight="1" ht="13.5">
      <c r="A253" s="483"/>
      <c r="B253" s="484"/>
      <c r="C253" s="484"/>
      <c r="D253" s="484"/>
      <c r="E253" s="484"/>
      <c r="F253" s="484"/>
      <c r="G253" s="33"/>
      <c r="H253" s="485"/>
      <c r="I253" s="486"/>
      <c r="J253" s="487"/>
      <c r="K253" s="488"/>
      <c r="L253" s="488"/>
      <c r="M253" s="485"/>
      <c r="N253" s="33"/>
      <c r="O253" s="33"/>
      <c r="P253" s="33"/>
      <c r="Q253" s="33"/>
      <c r="R253" s="33"/>
      <c r="S253" s="33"/>
      <c r="T253" s="33"/>
      <c r="U253" s="33"/>
      <c r="V253" s="33"/>
      <c r="W253" s="33"/>
      <c r="X253" s="33"/>
      <c r="Y253" s="33"/>
      <c r="Z253" s="33"/>
    </row>
    <row x14ac:dyDescent="0.25" r="254" customHeight="1" ht="13.5">
      <c r="A254" s="483"/>
      <c r="B254" s="484"/>
      <c r="C254" s="484"/>
      <c r="D254" s="484"/>
      <c r="E254" s="484"/>
      <c r="F254" s="484"/>
      <c r="G254" s="33"/>
      <c r="H254" s="485"/>
      <c r="I254" s="486"/>
      <c r="J254" s="487"/>
      <c r="K254" s="488"/>
      <c r="L254" s="488"/>
      <c r="M254" s="485"/>
      <c r="N254" s="33"/>
      <c r="O254" s="33"/>
      <c r="P254" s="33"/>
      <c r="Q254" s="33"/>
      <c r="R254" s="33"/>
      <c r="S254" s="33"/>
      <c r="T254" s="33"/>
      <c r="U254" s="33"/>
      <c r="V254" s="33"/>
      <c r="W254" s="33"/>
      <c r="X254" s="33"/>
      <c r="Y254" s="33"/>
      <c r="Z254" s="33"/>
    </row>
    <row x14ac:dyDescent="0.25" r="255" customHeight="1" ht="13.5">
      <c r="A255" s="483"/>
      <c r="B255" s="484"/>
      <c r="C255" s="484"/>
      <c r="D255" s="484"/>
      <c r="E255" s="484"/>
      <c r="F255" s="484"/>
      <c r="G255" s="33"/>
      <c r="H255" s="485"/>
      <c r="I255" s="486"/>
      <c r="J255" s="487"/>
      <c r="K255" s="488"/>
      <c r="L255" s="488"/>
      <c r="M255" s="485"/>
      <c r="N255" s="33"/>
      <c r="O255" s="33"/>
      <c r="P255" s="33"/>
      <c r="Q255" s="33"/>
      <c r="R255" s="33"/>
      <c r="S255" s="33"/>
      <c r="T255" s="33"/>
      <c r="U255" s="33"/>
      <c r="V255" s="33"/>
      <c r="W255" s="33"/>
      <c r="X255" s="33"/>
      <c r="Y255" s="33"/>
      <c r="Z255" s="33"/>
    </row>
    <row x14ac:dyDescent="0.25" r="256" customHeight="1" ht="13.5">
      <c r="A256" s="483"/>
      <c r="B256" s="484"/>
      <c r="C256" s="484"/>
      <c r="D256" s="484"/>
      <c r="E256" s="484"/>
      <c r="F256" s="484"/>
      <c r="G256" s="33"/>
      <c r="H256" s="485"/>
      <c r="I256" s="486"/>
      <c r="J256" s="487"/>
      <c r="K256" s="488"/>
      <c r="L256" s="488"/>
      <c r="M256" s="485"/>
      <c r="N256" s="33"/>
      <c r="O256" s="33"/>
      <c r="P256" s="33"/>
      <c r="Q256" s="33"/>
      <c r="R256" s="33"/>
      <c r="S256" s="33"/>
      <c r="T256" s="33"/>
      <c r="U256" s="33"/>
      <c r="V256" s="33"/>
      <c r="W256" s="33"/>
      <c r="X256" s="33"/>
      <c r="Y256" s="33"/>
      <c r="Z256" s="33"/>
    </row>
    <row x14ac:dyDescent="0.25" r="257" customHeight="1" ht="13.5">
      <c r="A257" s="483"/>
      <c r="B257" s="484"/>
      <c r="C257" s="484"/>
      <c r="D257" s="484"/>
      <c r="E257" s="484"/>
      <c r="F257" s="484"/>
      <c r="G257" s="33"/>
      <c r="H257" s="485"/>
      <c r="I257" s="486"/>
      <c r="J257" s="487"/>
      <c r="K257" s="488"/>
      <c r="L257" s="488"/>
      <c r="M257" s="485"/>
      <c r="N257" s="33"/>
      <c r="O257" s="33"/>
      <c r="P257" s="33"/>
      <c r="Q257" s="33"/>
      <c r="R257" s="33"/>
      <c r="S257" s="33"/>
      <c r="T257" s="33"/>
      <c r="U257" s="33"/>
      <c r="V257" s="33"/>
      <c r="W257" s="33"/>
      <c r="X257" s="33"/>
      <c r="Y257" s="33"/>
      <c r="Z257" s="33"/>
    </row>
    <row x14ac:dyDescent="0.25" r="258" customHeight="1" ht="13.5">
      <c r="A258" s="483"/>
      <c r="B258" s="484"/>
      <c r="C258" s="484"/>
      <c r="D258" s="484"/>
      <c r="E258" s="484"/>
      <c r="F258" s="484"/>
      <c r="G258" s="33"/>
      <c r="H258" s="485"/>
      <c r="I258" s="486"/>
      <c r="J258" s="487"/>
      <c r="K258" s="488"/>
      <c r="L258" s="488"/>
      <c r="M258" s="485"/>
      <c r="N258" s="33"/>
      <c r="O258" s="33"/>
      <c r="P258" s="33"/>
      <c r="Q258" s="33"/>
      <c r="R258" s="33"/>
      <c r="S258" s="33"/>
      <c r="T258" s="33"/>
      <c r="U258" s="33"/>
      <c r="V258" s="33"/>
      <c r="W258" s="33"/>
      <c r="X258" s="33"/>
      <c r="Y258" s="33"/>
      <c r="Z258" s="33"/>
    </row>
    <row x14ac:dyDescent="0.25" r="259" customHeight="1" ht="13.5">
      <c r="A259" s="483"/>
      <c r="B259" s="484"/>
      <c r="C259" s="484"/>
      <c r="D259" s="484"/>
      <c r="E259" s="484"/>
      <c r="F259" s="484"/>
      <c r="G259" s="33"/>
      <c r="H259" s="485"/>
      <c r="I259" s="486"/>
      <c r="J259" s="487"/>
      <c r="K259" s="488"/>
      <c r="L259" s="488"/>
      <c r="M259" s="485"/>
      <c r="N259" s="33"/>
      <c r="O259" s="33"/>
      <c r="P259" s="33"/>
      <c r="Q259" s="33"/>
      <c r="R259" s="33"/>
      <c r="S259" s="33"/>
      <c r="T259" s="33"/>
      <c r="U259" s="33"/>
      <c r="V259" s="33"/>
      <c r="W259" s="33"/>
      <c r="X259" s="33"/>
      <c r="Y259" s="33"/>
      <c r="Z259" s="33"/>
    </row>
    <row x14ac:dyDescent="0.25" r="260" customHeight="1" ht="13.5">
      <c r="A260" s="483"/>
      <c r="B260" s="484"/>
      <c r="C260" s="484"/>
      <c r="D260" s="484"/>
      <c r="E260" s="484"/>
      <c r="F260" s="484"/>
      <c r="G260" s="33"/>
      <c r="H260" s="485"/>
      <c r="I260" s="486"/>
      <c r="J260" s="487"/>
      <c r="K260" s="488"/>
      <c r="L260" s="488"/>
      <c r="M260" s="485"/>
      <c r="N260" s="33"/>
      <c r="O260" s="33"/>
      <c r="P260" s="33"/>
      <c r="Q260" s="33"/>
      <c r="R260" s="33"/>
      <c r="S260" s="33"/>
      <c r="T260" s="33"/>
      <c r="U260" s="33"/>
      <c r="V260" s="33"/>
      <c r="W260" s="33"/>
      <c r="X260" s="33"/>
      <c r="Y260" s="33"/>
      <c r="Z260" s="33"/>
    </row>
    <row x14ac:dyDescent="0.25" r="261" customHeight="1" ht="13.5">
      <c r="A261" s="483"/>
      <c r="B261" s="484"/>
      <c r="C261" s="484"/>
      <c r="D261" s="484"/>
      <c r="E261" s="484"/>
      <c r="F261" s="484"/>
      <c r="G261" s="33"/>
      <c r="H261" s="485"/>
      <c r="I261" s="486"/>
      <c r="J261" s="487"/>
      <c r="K261" s="488"/>
      <c r="L261" s="488"/>
      <c r="M261" s="485"/>
      <c r="N261" s="33"/>
      <c r="O261" s="33"/>
      <c r="P261" s="33"/>
      <c r="Q261" s="33"/>
      <c r="R261" s="33"/>
      <c r="S261" s="33"/>
      <c r="T261" s="33"/>
      <c r="U261" s="33"/>
      <c r="V261" s="33"/>
      <c r="W261" s="33"/>
      <c r="X261" s="33"/>
      <c r="Y261" s="33"/>
      <c r="Z261" s="33"/>
    </row>
    <row x14ac:dyDescent="0.25" r="262" customHeight="1" ht="13.5">
      <c r="A262" s="483"/>
      <c r="B262" s="484"/>
      <c r="C262" s="484"/>
      <c r="D262" s="484"/>
      <c r="E262" s="484"/>
      <c r="F262" s="484"/>
      <c r="G262" s="33"/>
      <c r="H262" s="485"/>
      <c r="I262" s="486"/>
      <c r="J262" s="487"/>
      <c r="K262" s="488"/>
      <c r="L262" s="488"/>
      <c r="M262" s="485"/>
      <c r="N262" s="33"/>
      <c r="O262" s="33"/>
      <c r="P262" s="33"/>
      <c r="Q262" s="33"/>
      <c r="R262" s="33"/>
      <c r="S262" s="33"/>
      <c r="T262" s="33"/>
      <c r="U262" s="33"/>
      <c r="V262" s="33"/>
      <c r="W262" s="33"/>
      <c r="X262" s="33"/>
      <c r="Y262" s="33"/>
      <c r="Z262" s="33"/>
    </row>
    <row x14ac:dyDescent="0.25" r="263" customHeight="1" ht="13.5">
      <c r="A263" s="483"/>
      <c r="B263" s="484"/>
      <c r="C263" s="484"/>
      <c r="D263" s="484"/>
      <c r="E263" s="484"/>
      <c r="F263" s="484"/>
      <c r="G263" s="33"/>
      <c r="H263" s="485"/>
      <c r="I263" s="486"/>
      <c r="J263" s="487"/>
      <c r="K263" s="488"/>
      <c r="L263" s="488"/>
      <c r="M263" s="485"/>
      <c r="N263" s="33"/>
      <c r="O263" s="33"/>
      <c r="P263" s="33"/>
      <c r="Q263" s="33"/>
      <c r="R263" s="33"/>
      <c r="S263" s="33"/>
      <c r="T263" s="33"/>
      <c r="U263" s="33"/>
      <c r="V263" s="33"/>
      <c r="W263" s="33"/>
      <c r="X263" s="33"/>
      <c r="Y263" s="33"/>
      <c r="Z263" s="33"/>
    </row>
    <row x14ac:dyDescent="0.25" r="264" customHeight="1" ht="13.5">
      <c r="A264" s="483"/>
      <c r="B264" s="484"/>
      <c r="C264" s="484"/>
      <c r="D264" s="484"/>
      <c r="E264" s="484"/>
      <c r="F264" s="484"/>
      <c r="G264" s="33"/>
      <c r="H264" s="485"/>
      <c r="I264" s="486"/>
      <c r="J264" s="487"/>
      <c r="K264" s="488"/>
      <c r="L264" s="488"/>
      <c r="M264" s="485"/>
      <c r="N264" s="33"/>
      <c r="O264" s="33"/>
      <c r="P264" s="33"/>
      <c r="Q264" s="33"/>
      <c r="R264" s="33"/>
      <c r="S264" s="33"/>
      <c r="T264" s="33"/>
      <c r="U264" s="33"/>
      <c r="V264" s="33"/>
      <c r="W264" s="33"/>
      <c r="X264" s="33"/>
      <c r="Y264" s="33"/>
      <c r="Z264" s="33"/>
    </row>
    <row x14ac:dyDescent="0.25" r="265" customHeight="1" ht="13.5">
      <c r="A265" s="483"/>
      <c r="B265" s="484"/>
      <c r="C265" s="484"/>
      <c r="D265" s="484"/>
      <c r="E265" s="484"/>
      <c r="F265" s="484"/>
      <c r="G265" s="33"/>
      <c r="H265" s="485"/>
      <c r="I265" s="486"/>
      <c r="J265" s="487"/>
      <c r="K265" s="488"/>
      <c r="L265" s="488"/>
      <c r="M265" s="485"/>
      <c r="N265" s="33"/>
      <c r="O265" s="33"/>
      <c r="P265" s="33"/>
      <c r="Q265" s="33"/>
      <c r="R265" s="33"/>
      <c r="S265" s="33"/>
      <c r="T265" s="33"/>
      <c r="U265" s="33"/>
      <c r="V265" s="33"/>
      <c r="W265" s="33"/>
      <c r="X265" s="33"/>
      <c r="Y265" s="33"/>
      <c r="Z265" s="33"/>
    </row>
    <row x14ac:dyDescent="0.25" r="266" customHeight="1" ht="13.5">
      <c r="A266" s="483"/>
      <c r="B266" s="484"/>
      <c r="C266" s="484"/>
      <c r="D266" s="484"/>
      <c r="E266" s="484"/>
      <c r="F266" s="484"/>
      <c r="G266" s="33"/>
      <c r="H266" s="485"/>
      <c r="I266" s="486"/>
      <c r="J266" s="487"/>
      <c r="K266" s="488"/>
      <c r="L266" s="488"/>
      <c r="M266" s="485"/>
      <c r="N266" s="33"/>
      <c r="O266" s="33"/>
      <c r="P266" s="33"/>
      <c r="Q266" s="33"/>
      <c r="R266" s="33"/>
      <c r="S266" s="33"/>
      <c r="T266" s="33"/>
      <c r="U266" s="33"/>
      <c r="V266" s="33"/>
      <c r="W266" s="33"/>
      <c r="X266" s="33"/>
      <c r="Y266" s="33"/>
      <c r="Z266" s="33"/>
    </row>
    <row x14ac:dyDescent="0.25" r="267" customHeight="1" ht="13.5">
      <c r="A267" s="483"/>
      <c r="B267" s="484"/>
      <c r="C267" s="484"/>
      <c r="D267" s="484"/>
      <c r="E267" s="484"/>
      <c r="F267" s="484"/>
      <c r="G267" s="33"/>
      <c r="H267" s="485"/>
      <c r="I267" s="486"/>
      <c r="J267" s="487"/>
      <c r="K267" s="488"/>
      <c r="L267" s="488"/>
      <c r="M267" s="485"/>
      <c r="N267" s="33"/>
      <c r="O267" s="33"/>
      <c r="P267" s="33"/>
      <c r="Q267" s="33"/>
      <c r="R267" s="33"/>
      <c r="S267" s="33"/>
      <c r="T267" s="33"/>
      <c r="U267" s="33"/>
      <c r="V267" s="33"/>
      <c r="W267" s="33"/>
      <c r="X267" s="33"/>
      <c r="Y267" s="33"/>
      <c r="Z267" s="33"/>
    </row>
    <row x14ac:dyDescent="0.25" r="268" customHeight="1" ht="13.5">
      <c r="A268" s="483"/>
      <c r="B268" s="484"/>
      <c r="C268" s="484"/>
      <c r="D268" s="484"/>
      <c r="E268" s="484"/>
      <c r="F268" s="484"/>
      <c r="G268" s="33"/>
      <c r="H268" s="485"/>
      <c r="I268" s="486"/>
      <c r="J268" s="487"/>
      <c r="K268" s="488"/>
      <c r="L268" s="488"/>
      <c r="M268" s="485"/>
      <c r="N268" s="33"/>
      <c r="O268" s="33"/>
      <c r="P268" s="33"/>
      <c r="Q268" s="33"/>
      <c r="R268" s="33"/>
      <c r="S268" s="33"/>
      <c r="T268" s="33"/>
      <c r="U268" s="33"/>
      <c r="V268" s="33"/>
      <c r="W268" s="33"/>
      <c r="X268" s="33"/>
      <c r="Y268" s="33"/>
      <c r="Z268" s="33"/>
    </row>
    <row x14ac:dyDescent="0.25" r="269" customHeight="1" ht="13.5">
      <c r="A269" s="483"/>
      <c r="B269" s="484"/>
      <c r="C269" s="484"/>
      <c r="D269" s="484"/>
      <c r="E269" s="484"/>
      <c r="F269" s="484"/>
      <c r="G269" s="33"/>
      <c r="H269" s="485"/>
      <c r="I269" s="486"/>
      <c r="J269" s="487"/>
      <c r="K269" s="488"/>
      <c r="L269" s="488"/>
      <c r="M269" s="485"/>
      <c r="N269" s="33"/>
      <c r="O269" s="33"/>
      <c r="P269" s="33"/>
      <c r="Q269" s="33"/>
      <c r="R269" s="33"/>
      <c r="S269" s="33"/>
      <c r="T269" s="33"/>
      <c r="U269" s="33"/>
      <c r="V269" s="33"/>
      <c r="W269" s="33"/>
      <c r="X269" s="33"/>
      <c r="Y269" s="33"/>
      <c r="Z269" s="33"/>
    </row>
    <row x14ac:dyDescent="0.25" r="270" customHeight="1" ht="13.5">
      <c r="A270" s="483"/>
      <c r="B270" s="484"/>
      <c r="C270" s="484"/>
      <c r="D270" s="484"/>
      <c r="E270" s="484"/>
      <c r="F270" s="484"/>
      <c r="G270" s="33"/>
      <c r="H270" s="485"/>
      <c r="I270" s="486"/>
      <c r="J270" s="487"/>
      <c r="K270" s="488"/>
      <c r="L270" s="488"/>
      <c r="M270" s="485"/>
      <c r="N270" s="33"/>
      <c r="O270" s="33"/>
      <c r="P270" s="33"/>
      <c r="Q270" s="33"/>
      <c r="R270" s="33"/>
      <c r="S270" s="33"/>
      <c r="T270" s="33"/>
      <c r="U270" s="33"/>
      <c r="V270" s="33"/>
      <c r="W270" s="33"/>
      <c r="X270" s="33"/>
      <c r="Y270" s="33"/>
      <c r="Z270" s="33"/>
    </row>
    <row x14ac:dyDescent="0.25" r="271" customHeight="1" ht="13.5">
      <c r="A271" s="483"/>
      <c r="B271" s="484"/>
      <c r="C271" s="484"/>
      <c r="D271" s="484"/>
      <c r="E271" s="484"/>
      <c r="F271" s="484"/>
      <c r="G271" s="33"/>
      <c r="H271" s="485"/>
      <c r="I271" s="486"/>
      <c r="J271" s="487"/>
      <c r="K271" s="488"/>
      <c r="L271" s="488"/>
      <c r="M271" s="485"/>
      <c r="N271" s="33"/>
      <c r="O271" s="33"/>
      <c r="P271" s="33"/>
      <c r="Q271" s="33"/>
      <c r="R271" s="33"/>
      <c r="S271" s="33"/>
      <c r="T271" s="33"/>
      <c r="U271" s="33"/>
      <c r="V271" s="33"/>
      <c r="W271" s="33"/>
      <c r="X271" s="33"/>
      <c r="Y271" s="33"/>
      <c r="Z271" s="33"/>
    </row>
    <row x14ac:dyDescent="0.25" r="272" customHeight="1" ht="13.5">
      <c r="A272" s="483"/>
      <c r="B272" s="484"/>
      <c r="C272" s="484"/>
      <c r="D272" s="484"/>
      <c r="E272" s="484"/>
      <c r="F272" s="484"/>
      <c r="G272" s="33"/>
      <c r="H272" s="485"/>
      <c r="I272" s="486"/>
      <c r="J272" s="487"/>
      <c r="K272" s="488"/>
      <c r="L272" s="488"/>
      <c r="M272" s="485"/>
      <c r="N272" s="33"/>
      <c r="O272" s="33"/>
      <c r="P272" s="33"/>
      <c r="Q272" s="33"/>
      <c r="R272" s="33"/>
      <c r="S272" s="33"/>
      <c r="T272" s="33"/>
      <c r="U272" s="33"/>
      <c r="V272" s="33"/>
      <c r="W272" s="33"/>
      <c r="X272" s="33"/>
      <c r="Y272" s="33"/>
      <c r="Z272" s="33"/>
    </row>
    <row x14ac:dyDescent="0.25" r="273" customHeight="1" ht="13.5">
      <c r="A273" s="483"/>
      <c r="B273" s="484"/>
      <c r="C273" s="484"/>
      <c r="D273" s="484"/>
      <c r="E273" s="484"/>
      <c r="F273" s="484"/>
      <c r="G273" s="33"/>
      <c r="H273" s="485"/>
      <c r="I273" s="486"/>
      <c r="J273" s="487"/>
      <c r="K273" s="488"/>
      <c r="L273" s="488"/>
      <c r="M273" s="485"/>
      <c r="N273" s="33"/>
      <c r="O273" s="33"/>
      <c r="P273" s="33"/>
      <c r="Q273" s="33"/>
      <c r="R273" s="33"/>
      <c r="S273" s="33"/>
      <c r="T273" s="33"/>
      <c r="U273" s="33"/>
      <c r="V273" s="33"/>
      <c r="W273" s="33"/>
      <c r="X273" s="33"/>
      <c r="Y273" s="33"/>
      <c r="Z273" s="33"/>
    </row>
    <row x14ac:dyDescent="0.25" r="274" customHeight="1" ht="13.5">
      <c r="A274" s="483"/>
      <c r="B274" s="484"/>
      <c r="C274" s="484"/>
      <c r="D274" s="484"/>
      <c r="E274" s="484"/>
      <c r="F274" s="484"/>
      <c r="G274" s="33"/>
      <c r="H274" s="485"/>
      <c r="I274" s="486"/>
      <c r="J274" s="487"/>
      <c r="K274" s="488"/>
      <c r="L274" s="488"/>
      <c r="M274" s="485"/>
      <c r="N274" s="33"/>
      <c r="O274" s="33"/>
      <c r="P274" s="33"/>
      <c r="Q274" s="33"/>
      <c r="R274" s="33"/>
      <c r="S274" s="33"/>
      <c r="T274" s="33"/>
      <c r="U274" s="33"/>
      <c r="V274" s="33"/>
      <c r="W274" s="33"/>
      <c r="X274" s="33"/>
      <c r="Y274" s="33"/>
      <c r="Z274" s="33"/>
    </row>
    <row x14ac:dyDescent="0.25" r="275" customHeight="1" ht="13.5">
      <c r="A275" s="483"/>
      <c r="B275" s="484"/>
      <c r="C275" s="484"/>
      <c r="D275" s="484"/>
      <c r="E275" s="484"/>
      <c r="F275" s="484"/>
      <c r="G275" s="33"/>
      <c r="H275" s="485"/>
      <c r="I275" s="486"/>
      <c r="J275" s="487"/>
      <c r="K275" s="488"/>
      <c r="L275" s="488"/>
      <c r="M275" s="485"/>
      <c r="N275" s="33"/>
      <c r="O275" s="33"/>
      <c r="P275" s="33"/>
      <c r="Q275" s="33"/>
      <c r="R275" s="33"/>
      <c r="S275" s="33"/>
      <c r="T275" s="33"/>
      <c r="U275" s="33"/>
      <c r="V275" s="33"/>
      <c r="W275" s="33"/>
      <c r="X275" s="33"/>
      <c r="Y275" s="33"/>
      <c r="Z275" s="33"/>
    </row>
    <row x14ac:dyDescent="0.25" r="276" customHeight="1" ht="13.5">
      <c r="A276" s="483"/>
      <c r="B276" s="484"/>
      <c r="C276" s="484"/>
      <c r="D276" s="484"/>
      <c r="E276" s="484"/>
      <c r="F276" s="484"/>
      <c r="G276" s="33"/>
      <c r="H276" s="485"/>
      <c r="I276" s="486"/>
      <c r="J276" s="487"/>
      <c r="K276" s="488"/>
      <c r="L276" s="488"/>
      <c r="M276" s="485"/>
      <c r="N276" s="33"/>
      <c r="O276" s="33"/>
      <c r="P276" s="33"/>
      <c r="Q276" s="33"/>
      <c r="R276" s="33"/>
      <c r="S276" s="33"/>
      <c r="T276" s="33"/>
      <c r="U276" s="33"/>
      <c r="V276" s="33"/>
      <c r="W276" s="33"/>
      <c r="X276" s="33"/>
      <c r="Y276" s="33"/>
      <c r="Z276" s="33"/>
    </row>
    <row x14ac:dyDescent="0.25" r="277" customHeight="1" ht="13.5">
      <c r="A277" s="483"/>
      <c r="B277" s="484"/>
      <c r="C277" s="484"/>
      <c r="D277" s="484"/>
      <c r="E277" s="484"/>
      <c r="F277" s="484"/>
      <c r="G277" s="33"/>
      <c r="H277" s="485"/>
      <c r="I277" s="486"/>
      <c r="J277" s="487"/>
      <c r="K277" s="488"/>
      <c r="L277" s="488"/>
      <c r="M277" s="485"/>
      <c r="N277" s="33"/>
      <c r="O277" s="33"/>
      <c r="P277" s="33"/>
      <c r="Q277" s="33"/>
      <c r="R277" s="33"/>
      <c r="S277" s="33"/>
      <c r="T277" s="33"/>
      <c r="U277" s="33"/>
      <c r="V277" s="33"/>
      <c r="W277" s="33"/>
      <c r="X277" s="33"/>
      <c r="Y277" s="33"/>
      <c r="Z277" s="33"/>
    </row>
    <row x14ac:dyDescent="0.25" r="278" customHeight="1" ht="13.5">
      <c r="A278" s="483"/>
      <c r="B278" s="484"/>
      <c r="C278" s="484"/>
      <c r="D278" s="484"/>
      <c r="E278" s="484"/>
      <c r="F278" s="484"/>
      <c r="G278" s="33"/>
      <c r="H278" s="485"/>
      <c r="I278" s="486"/>
      <c r="J278" s="487"/>
      <c r="K278" s="488"/>
      <c r="L278" s="488"/>
      <c r="M278" s="485"/>
      <c r="N278" s="33"/>
      <c r="O278" s="33"/>
      <c r="P278" s="33"/>
      <c r="Q278" s="33"/>
      <c r="R278" s="33"/>
      <c r="S278" s="33"/>
      <c r="T278" s="33"/>
      <c r="U278" s="33"/>
      <c r="V278" s="33"/>
      <c r="W278" s="33"/>
      <c r="X278" s="33"/>
      <c r="Y278" s="33"/>
      <c r="Z278" s="33"/>
    </row>
    <row x14ac:dyDescent="0.25" r="279" customHeight="1" ht="13.5">
      <c r="A279" s="483"/>
      <c r="B279" s="484"/>
      <c r="C279" s="484"/>
      <c r="D279" s="484"/>
      <c r="E279" s="484"/>
      <c r="F279" s="484"/>
      <c r="G279" s="33"/>
      <c r="H279" s="485"/>
      <c r="I279" s="486"/>
      <c r="J279" s="487"/>
      <c r="K279" s="488"/>
      <c r="L279" s="488"/>
      <c r="M279" s="485"/>
      <c r="N279" s="33"/>
      <c r="O279" s="33"/>
      <c r="P279" s="33"/>
      <c r="Q279" s="33"/>
      <c r="R279" s="33"/>
      <c r="S279" s="33"/>
      <c r="T279" s="33"/>
      <c r="U279" s="33"/>
      <c r="V279" s="33"/>
      <c r="W279" s="33"/>
      <c r="X279" s="33"/>
      <c r="Y279" s="33"/>
      <c r="Z279" s="33"/>
    </row>
    <row x14ac:dyDescent="0.25" r="280" customHeight="1" ht="13.5">
      <c r="A280" s="483"/>
      <c r="B280" s="484"/>
      <c r="C280" s="484"/>
      <c r="D280" s="484"/>
      <c r="E280" s="484"/>
      <c r="F280" s="484"/>
      <c r="G280" s="33"/>
      <c r="H280" s="485"/>
      <c r="I280" s="486"/>
      <c r="J280" s="487"/>
      <c r="K280" s="488"/>
      <c r="L280" s="488"/>
      <c r="M280" s="485"/>
      <c r="N280" s="33"/>
      <c r="O280" s="33"/>
      <c r="P280" s="33"/>
      <c r="Q280" s="33"/>
      <c r="R280" s="33"/>
      <c r="S280" s="33"/>
      <c r="T280" s="33"/>
      <c r="U280" s="33"/>
      <c r="V280" s="33"/>
      <c r="W280" s="33"/>
      <c r="X280" s="33"/>
      <c r="Y280" s="33"/>
      <c r="Z280" s="33"/>
    </row>
    <row x14ac:dyDescent="0.25" r="281" customHeight="1" ht="13.5">
      <c r="A281" s="483"/>
      <c r="B281" s="484"/>
      <c r="C281" s="484"/>
      <c r="D281" s="484"/>
      <c r="E281" s="484"/>
      <c r="F281" s="484"/>
      <c r="G281" s="33"/>
      <c r="H281" s="485"/>
      <c r="I281" s="486"/>
      <c r="J281" s="487"/>
      <c r="K281" s="488"/>
      <c r="L281" s="488"/>
      <c r="M281" s="485"/>
      <c r="N281" s="33"/>
      <c r="O281" s="33"/>
      <c r="P281" s="33"/>
      <c r="Q281" s="33"/>
      <c r="R281" s="33"/>
      <c r="S281" s="33"/>
      <c r="T281" s="33"/>
      <c r="U281" s="33"/>
      <c r="V281" s="33"/>
      <c r="W281" s="33"/>
      <c r="X281" s="33"/>
      <c r="Y281" s="33"/>
      <c r="Z281" s="33"/>
    </row>
    <row x14ac:dyDescent="0.25" r="282" customHeight="1" ht="13.5">
      <c r="A282" s="483"/>
      <c r="B282" s="484"/>
      <c r="C282" s="484"/>
      <c r="D282" s="484"/>
      <c r="E282" s="484"/>
      <c r="F282" s="484"/>
      <c r="G282" s="33"/>
      <c r="H282" s="485"/>
      <c r="I282" s="486"/>
      <c r="J282" s="487"/>
      <c r="K282" s="488"/>
      <c r="L282" s="488"/>
      <c r="M282" s="485"/>
      <c r="N282" s="33"/>
      <c r="O282" s="33"/>
      <c r="P282" s="33"/>
      <c r="Q282" s="33"/>
      <c r="R282" s="33"/>
      <c r="S282" s="33"/>
      <c r="T282" s="33"/>
      <c r="U282" s="33"/>
      <c r="V282" s="33"/>
      <c r="W282" s="33"/>
      <c r="X282" s="33"/>
      <c r="Y282" s="33"/>
      <c r="Z282" s="33"/>
    </row>
    <row x14ac:dyDescent="0.25" r="283" customHeight="1" ht="13.5">
      <c r="A283" s="483"/>
      <c r="B283" s="484"/>
      <c r="C283" s="484"/>
      <c r="D283" s="484"/>
      <c r="E283" s="484"/>
      <c r="F283" s="484"/>
      <c r="G283" s="33"/>
      <c r="H283" s="485"/>
      <c r="I283" s="486"/>
      <c r="J283" s="487"/>
      <c r="K283" s="488"/>
      <c r="L283" s="488"/>
      <c r="M283" s="485"/>
      <c r="N283" s="33"/>
      <c r="O283" s="33"/>
      <c r="P283" s="33"/>
      <c r="Q283" s="33"/>
      <c r="R283" s="33"/>
      <c r="S283" s="33"/>
      <c r="T283" s="33"/>
      <c r="U283" s="33"/>
      <c r="V283" s="33"/>
      <c r="W283" s="33"/>
      <c r="X283" s="33"/>
      <c r="Y283" s="33"/>
      <c r="Z283" s="33"/>
    </row>
    <row x14ac:dyDescent="0.25" r="284" customHeight="1" ht="13.5">
      <c r="A284" s="483"/>
      <c r="B284" s="484"/>
      <c r="C284" s="484"/>
      <c r="D284" s="484"/>
      <c r="E284" s="484"/>
      <c r="F284" s="484"/>
      <c r="G284" s="33"/>
      <c r="H284" s="485"/>
      <c r="I284" s="486"/>
      <c r="J284" s="487"/>
      <c r="K284" s="488"/>
      <c r="L284" s="488"/>
      <c r="M284" s="485"/>
      <c r="N284" s="33"/>
      <c r="O284" s="33"/>
      <c r="P284" s="33"/>
      <c r="Q284" s="33"/>
      <c r="R284" s="33"/>
      <c r="S284" s="33"/>
      <c r="T284" s="33"/>
      <c r="U284" s="33"/>
      <c r="V284" s="33"/>
      <c r="W284" s="33"/>
      <c r="X284" s="33"/>
      <c r="Y284" s="33"/>
      <c r="Z284" s="33"/>
    </row>
    <row x14ac:dyDescent="0.25" r="285" customHeight="1" ht="13.5">
      <c r="A285" s="483"/>
      <c r="B285" s="484"/>
      <c r="C285" s="484"/>
      <c r="D285" s="484"/>
      <c r="E285" s="484"/>
      <c r="F285" s="484"/>
      <c r="G285" s="33"/>
      <c r="H285" s="485"/>
      <c r="I285" s="486"/>
      <c r="J285" s="487"/>
      <c r="K285" s="488"/>
      <c r="L285" s="488"/>
      <c r="M285" s="485"/>
      <c r="N285" s="33"/>
      <c r="O285" s="33"/>
      <c r="P285" s="33"/>
      <c r="Q285" s="33"/>
      <c r="R285" s="33"/>
      <c r="S285" s="33"/>
      <c r="T285" s="33"/>
      <c r="U285" s="33"/>
      <c r="V285" s="33"/>
      <c r="W285" s="33"/>
      <c r="X285" s="33"/>
      <c r="Y285" s="33"/>
      <c r="Z285" s="33"/>
    </row>
    <row x14ac:dyDescent="0.25" r="286" customHeight="1" ht="13.5">
      <c r="A286" s="483"/>
      <c r="B286" s="484"/>
      <c r="C286" s="484"/>
      <c r="D286" s="484"/>
      <c r="E286" s="484"/>
      <c r="F286" s="484"/>
      <c r="G286" s="33"/>
      <c r="H286" s="485"/>
      <c r="I286" s="486"/>
      <c r="J286" s="487"/>
      <c r="K286" s="488"/>
      <c r="L286" s="488"/>
      <c r="M286" s="485"/>
      <c r="N286" s="33"/>
      <c r="O286" s="33"/>
      <c r="P286" s="33"/>
      <c r="Q286" s="33"/>
      <c r="R286" s="33"/>
      <c r="S286" s="33"/>
      <c r="T286" s="33"/>
      <c r="U286" s="33"/>
      <c r="V286" s="33"/>
      <c r="W286" s="33"/>
      <c r="X286" s="33"/>
      <c r="Y286" s="33"/>
      <c r="Z286" s="33"/>
    </row>
    <row x14ac:dyDescent="0.25" r="287" customHeight="1" ht="13.5">
      <c r="A287" s="483"/>
      <c r="B287" s="484"/>
      <c r="C287" s="484"/>
      <c r="D287" s="484"/>
      <c r="E287" s="484"/>
      <c r="F287" s="484"/>
      <c r="G287" s="33"/>
      <c r="H287" s="485"/>
      <c r="I287" s="486"/>
      <c r="J287" s="487"/>
      <c r="K287" s="488"/>
      <c r="L287" s="488"/>
      <c r="M287" s="485"/>
      <c r="N287" s="33"/>
      <c r="O287" s="33"/>
      <c r="P287" s="33"/>
      <c r="Q287" s="33"/>
      <c r="R287" s="33"/>
      <c r="S287" s="33"/>
      <c r="T287" s="33"/>
      <c r="U287" s="33"/>
      <c r="V287" s="33"/>
      <c r="W287" s="33"/>
      <c r="X287" s="33"/>
      <c r="Y287" s="33"/>
      <c r="Z287" s="33"/>
    </row>
    <row x14ac:dyDescent="0.25" r="288" customHeight="1" ht="13.5">
      <c r="A288" s="483"/>
      <c r="B288" s="484"/>
      <c r="C288" s="484"/>
      <c r="D288" s="484"/>
      <c r="E288" s="484"/>
      <c r="F288" s="484"/>
      <c r="G288" s="33"/>
      <c r="H288" s="485"/>
      <c r="I288" s="486"/>
      <c r="J288" s="487"/>
      <c r="K288" s="488"/>
      <c r="L288" s="488"/>
      <c r="M288" s="485"/>
      <c r="N288" s="33"/>
      <c r="O288" s="33"/>
      <c r="P288" s="33"/>
      <c r="Q288" s="33"/>
      <c r="R288" s="33"/>
      <c r="S288" s="33"/>
      <c r="T288" s="33"/>
      <c r="U288" s="33"/>
      <c r="V288" s="33"/>
      <c r="W288" s="33"/>
      <c r="X288" s="33"/>
      <c r="Y288" s="33"/>
      <c r="Z288" s="33"/>
    </row>
    <row x14ac:dyDescent="0.25" r="289" customHeight="1" ht="13.5">
      <c r="A289" s="483"/>
      <c r="B289" s="484"/>
      <c r="C289" s="484"/>
      <c r="D289" s="484"/>
      <c r="E289" s="484"/>
      <c r="F289" s="484"/>
      <c r="G289" s="33"/>
      <c r="H289" s="485"/>
      <c r="I289" s="486"/>
      <c r="J289" s="487"/>
      <c r="K289" s="488"/>
      <c r="L289" s="488"/>
      <c r="M289" s="485"/>
      <c r="N289" s="33"/>
      <c r="O289" s="33"/>
      <c r="P289" s="33"/>
      <c r="Q289" s="33"/>
      <c r="R289" s="33"/>
      <c r="S289" s="33"/>
      <c r="T289" s="33"/>
      <c r="U289" s="33"/>
      <c r="V289" s="33"/>
      <c r="W289" s="33"/>
      <c r="X289" s="33"/>
      <c r="Y289" s="33"/>
      <c r="Z289" s="33"/>
    </row>
    <row x14ac:dyDescent="0.25" r="290" customHeight="1" ht="13.5">
      <c r="A290" s="483"/>
      <c r="B290" s="484"/>
      <c r="C290" s="484"/>
      <c r="D290" s="484"/>
      <c r="E290" s="484"/>
      <c r="F290" s="484"/>
      <c r="G290" s="33"/>
      <c r="H290" s="485"/>
      <c r="I290" s="486"/>
      <c r="J290" s="487"/>
      <c r="K290" s="488"/>
      <c r="L290" s="488"/>
      <c r="M290" s="485"/>
      <c r="N290" s="33"/>
      <c r="O290" s="33"/>
      <c r="P290" s="33"/>
      <c r="Q290" s="33"/>
      <c r="R290" s="33"/>
      <c r="S290" s="33"/>
      <c r="T290" s="33"/>
      <c r="U290" s="33"/>
      <c r="V290" s="33"/>
      <c r="W290" s="33"/>
      <c r="X290" s="33"/>
      <c r="Y290" s="33"/>
      <c r="Z290" s="33"/>
    </row>
    <row x14ac:dyDescent="0.25" r="291" customHeight="1" ht="13.5">
      <c r="A291" s="483"/>
      <c r="B291" s="484"/>
      <c r="C291" s="484"/>
      <c r="D291" s="484"/>
      <c r="E291" s="484"/>
      <c r="F291" s="484"/>
      <c r="G291" s="33"/>
      <c r="H291" s="485"/>
      <c r="I291" s="486"/>
      <c r="J291" s="487"/>
      <c r="K291" s="488"/>
      <c r="L291" s="488"/>
      <c r="M291" s="485"/>
      <c r="N291" s="33"/>
      <c r="O291" s="33"/>
      <c r="P291" s="33"/>
      <c r="Q291" s="33"/>
      <c r="R291" s="33"/>
      <c r="S291" s="33"/>
      <c r="T291" s="33"/>
      <c r="U291" s="33"/>
      <c r="V291" s="33"/>
      <c r="W291" s="33"/>
      <c r="X291" s="33"/>
      <c r="Y291" s="33"/>
      <c r="Z291" s="33"/>
    </row>
    <row x14ac:dyDescent="0.25" r="292" customHeight="1" ht="13.5">
      <c r="A292" s="483"/>
      <c r="B292" s="484"/>
      <c r="C292" s="484"/>
      <c r="D292" s="484"/>
      <c r="E292" s="484"/>
      <c r="F292" s="484"/>
      <c r="G292" s="33"/>
      <c r="H292" s="485"/>
      <c r="I292" s="486"/>
      <c r="J292" s="487"/>
      <c r="K292" s="488"/>
      <c r="L292" s="488"/>
      <c r="M292" s="485"/>
      <c r="N292" s="33"/>
      <c r="O292" s="33"/>
      <c r="P292" s="33"/>
      <c r="Q292" s="33"/>
      <c r="R292" s="33"/>
      <c r="S292" s="33"/>
      <c r="T292" s="33"/>
      <c r="U292" s="33"/>
      <c r="V292" s="33"/>
      <c r="W292" s="33"/>
      <c r="X292" s="33"/>
      <c r="Y292" s="33"/>
      <c r="Z292" s="33"/>
    </row>
    <row x14ac:dyDescent="0.25" r="293" customHeight="1" ht="13.5">
      <c r="A293" s="483"/>
      <c r="B293" s="484"/>
      <c r="C293" s="484"/>
      <c r="D293" s="484"/>
      <c r="E293" s="484"/>
      <c r="F293" s="484"/>
      <c r="G293" s="33"/>
      <c r="H293" s="485"/>
      <c r="I293" s="486"/>
      <c r="J293" s="487"/>
      <c r="K293" s="488"/>
      <c r="L293" s="488"/>
      <c r="M293" s="485"/>
      <c r="N293" s="33"/>
      <c r="O293" s="33"/>
      <c r="P293" s="33"/>
      <c r="Q293" s="33"/>
      <c r="R293" s="33"/>
      <c r="S293" s="33"/>
      <c r="T293" s="33"/>
      <c r="U293" s="33"/>
      <c r="V293" s="33"/>
      <c r="W293" s="33"/>
      <c r="X293" s="33"/>
      <c r="Y293" s="33"/>
      <c r="Z293" s="33"/>
    </row>
    <row x14ac:dyDescent="0.25" r="294" customHeight="1" ht="13.5">
      <c r="A294" s="483"/>
      <c r="B294" s="484"/>
      <c r="C294" s="484"/>
      <c r="D294" s="484"/>
      <c r="E294" s="484"/>
      <c r="F294" s="484"/>
      <c r="G294" s="33"/>
      <c r="H294" s="485"/>
      <c r="I294" s="486"/>
      <c r="J294" s="487"/>
      <c r="K294" s="488"/>
      <c r="L294" s="488"/>
      <c r="M294" s="485"/>
      <c r="N294" s="33"/>
      <c r="O294" s="33"/>
      <c r="P294" s="33"/>
      <c r="Q294" s="33"/>
      <c r="R294" s="33"/>
      <c r="S294" s="33"/>
      <c r="T294" s="33"/>
      <c r="U294" s="33"/>
      <c r="V294" s="33"/>
      <c r="W294" s="33"/>
      <c r="X294" s="33"/>
      <c r="Y294" s="33"/>
      <c r="Z294" s="33"/>
    </row>
    <row x14ac:dyDescent="0.25" r="295" customHeight="1" ht="13.5">
      <c r="A295" s="483"/>
      <c r="B295" s="484"/>
      <c r="C295" s="484"/>
      <c r="D295" s="484"/>
      <c r="E295" s="484"/>
      <c r="F295" s="484"/>
      <c r="G295" s="33"/>
      <c r="H295" s="485"/>
      <c r="I295" s="486"/>
      <c r="J295" s="487"/>
      <c r="K295" s="488"/>
      <c r="L295" s="488"/>
      <c r="M295" s="485"/>
      <c r="N295" s="33"/>
      <c r="O295" s="33"/>
      <c r="P295" s="33"/>
      <c r="Q295" s="33"/>
      <c r="R295" s="33"/>
      <c r="S295" s="33"/>
      <c r="T295" s="33"/>
      <c r="U295" s="33"/>
      <c r="V295" s="33"/>
      <c r="W295" s="33"/>
      <c r="X295" s="33"/>
      <c r="Y295" s="33"/>
      <c r="Z295" s="33"/>
    </row>
    <row x14ac:dyDescent="0.25" r="296" customHeight="1" ht="13.5">
      <c r="A296" s="483"/>
      <c r="B296" s="484"/>
      <c r="C296" s="484"/>
      <c r="D296" s="484"/>
      <c r="E296" s="484"/>
      <c r="F296" s="484"/>
      <c r="G296" s="33"/>
      <c r="H296" s="485"/>
      <c r="I296" s="486"/>
      <c r="J296" s="487"/>
      <c r="K296" s="488"/>
      <c r="L296" s="488"/>
      <c r="M296" s="485"/>
      <c r="N296" s="33"/>
      <c r="O296" s="33"/>
      <c r="P296" s="33"/>
      <c r="Q296" s="33"/>
      <c r="R296" s="33"/>
      <c r="S296" s="33"/>
      <c r="T296" s="33"/>
      <c r="U296" s="33"/>
      <c r="V296" s="33"/>
      <c r="W296" s="33"/>
      <c r="X296" s="33"/>
      <c r="Y296" s="33"/>
      <c r="Z296" s="33"/>
    </row>
    <row x14ac:dyDescent="0.25" r="297" customHeight="1" ht="13.5">
      <c r="A297" s="483"/>
      <c r="B297" s="484"/>
      <c r="C297" s="484"/>
      <c r="D297" s="484"/>
      <c r="E297" s="484"/>
      <c r="F297" s="484"/>
      <c r="G297" s="33"/>
      <c r="H297" s="485"/>
      <c r="I297" s="486"/>
      <c r="J297" s="487"/>
      <c r="K297" s="488"/>
      <c r="L297" s="488"/>
      <c r="M297" s="485"/>
      <c r="N297" s="33"/>
      <c r="O297" s="33"/>
      <c r="P297" s="33"/>
      <c r="Q297" s="33"/>
      <c r="R297" s="33"/>
      <c r="S297" s="33"/>
      <c r="T297" s="33"/>
      <c r="U297" s="33"/>
      <c r="V297" s="33"/>
      <c r="W297" s="33"/>
      <c r="X297" s="33"/>
      <c r="Y297" s="33"/>
      <c r="Z297" s="33"/>
    </row>
    <row x14ac:dyDescent="0.25" r="298" customHeight="1" ht="13.5">
      <c r="A298" s="483"/>
      <c r="B298" s="484"/>
      <c r="C298" s="484"/>
      <c r="D298" s="484"/>
      <c r="E298" s="484"/>
      <c r="F298" s="484"/>
      <c r="G298" s="33"/>
      <c r="H298" s="485"/>
      <c r="I298" s="486"/>
      <c r="J298" s="487"/>
      <c r="K298" s="488"/>
      <c r="L298" s="488"/>
      <c r="M298" s="485"/>
      <c r="N298" s="33"/>
      <c r="O298" s="33"/>
      <c r="P298" s="33"/>
      <c r="Q298" s="33"/>
      <c r="R298" s="33"/>
      <c r="S298" s="33"/>
      <c r="T298" s="33"/>
      <c r="U298" s="33"/>
      <c r="V298" s="33"/>
      <c r="W298" s="33"/>
      <c r="X298" s="33"/>
      <c r="Y298" s="33"/>
      <c r="Z298" s="33"/>
    </row>
    <row x14ac:dyDescent="0.25" r="299" customHeight="1" ht="13.5">
      <c r="A299" s="483"/>
      <c r="B299" s="484"/>
      <c r="C299" s="484"/>
      <c r="D299" s="484"/>
      <c r="E299" s="484"/>
      <c r="F299" s="484"/>
      <c r="G299" s="33"/>
      <c r="H299" s="485"/>
      <c r="I299" s="486"/>
      <c r="J299" s="487"/>
      <c r="K299" s="488"/>
      <c r="L299" s="488"/>
      <c r="M299" s="485"/>
      <c r="N299" s="33"/>
      <c r="O299" s="33"/>
      <c r="P299" s="33"/>
      <c r="Q299" s="33"/>
      <c r="R299" s="33"/>
      <c r="S299" s="33"/>
      <c r="T299" s="33"/>
      <c r="U299" s="33"/>
      <c r="V299" s="33"/>
      <c r="W299" s="33"/>
      <c r="X299" s="33"/>
      <c r="Y299" s="33"/>
      <c r="Z299" s="33"/>
    </row>
    <row x14ac:dyDescent="0.25" r="300" customHeight="1" ht="13.5">
      <c r="A300" s="483"/>
      <c r="B300" s="484"/>
      <c r="C300" s="484"/>
      <c r="D300" s="484"/>
      <c r="E300" s="484"/>
      <c r="F300" s="484"/>
      <c r="G300" s="33"/>
      <c r="H300" s="485"/>
      <c r="I300" s="486"/>
      <c r="J300" s="487"/>
      <c r="K300" s="488"/>
      <c r="L300" s="488"/>
      <c r="M300" s="485"/>
      <c r="N300" s="33"/>
      <c r="O300" s="33"/>
      <c r="P300" s="33"/>
      <c r="Q300" s="33"/>
      <c r="R300" s="33"/>
      <c r="S300" s="33"/>
      <c r="T300" s="33"/>
      <c r="U300" s="33"/>
      <c r="V300" s="33"/>
      <c r="W300" s="33"/>
      <c r="X300" s="33"/>
      <c r="Y300" s="33"/>
      <c r="Z300" s="33"/>
    </row>
    <row x14ac:dyDescent="0.25" r="301" customHeight="1" ht="13.5">
      <c r="A301" s="483"/>
      <c r="B301" s="484"/>
      <c r="C301" s="484"/>
      <c r="D301" s="484"/>
      <c r="E301" s="484"/>
      <c r="F301" s="484"/>
      <c r="G301" s="33"/>
      <c r="H301" s="485"/>
      <c r="I301" s="486"/>
      <c r="J301" s="487"/>
      <c r="K301" s="488"/>
      <c r="L301" s="488"/>
      <c r="M301" s="485"/>
      <c r="N301" s="33"/>
      <c r="O301" s="33"/>
      <c r="P301" s="33"/>
      <c r="Q301" s="33"/>
      <c r="R301" s="33"/>
      <c r="S301" s="33"/>
      <c r="T301" s="33"/>
      <c r="U301" s="33"/>
      <c r="V301" s="33"/>
      <c r="W301" s="33"/>
      <c r="X301" s="33"/>
      <c r="Y301" s="33"/>
      <c r="Z301" s="33"/>
    </row>
    <row x14ac:dyDescent="0.25" r="302" customHeight="1" ht="13.5">
      <c r="A302" s="483"/>
      <c r="B302" s="484"/>
      <c r="C302" s="484"/>
      <c r="D302" s="484"/>
      <c r="E302" s="484"/>
      <c r="F302" s="484"/>
      <c r="G302" s="33"/>
      <c r="H302" s="485"/>
      <c r="I302" s="486"/>
      <c r="J302" s="487"/>
      <c r="K302" s="488"/>
      <c r="L302" s="488"/>
      <c r="M302" s="485"/>
      <c r="N302" s="33"/>
      <c r="O302" s="33"/>
      <c r="P302" s="33"/>
      <c r="Q302" s="33"/>
      <c r="R302" s="33"/>
      <c r="S302" s="33"/>
      <c r="T302" s="33"/>
      <c r="U302" s="33"/>
      <c r="V302" s="33"/>
      <c r="W302" s="33"/>
      <c r="X302" s="33"/>
      <c r="Y302" s="33"/>
      <c r="Z302" s="33"/>
    </row>
    <row x14ac:dyDescent="0.25" r="303" customHeight="1" ht="13.5">
      <c r="A303" s="483"/>
      <c r="B303" s="484"/>
      <c r="C303" s="484"/>
      <c r="D303" s="484"/>
      <c r="E303" s="484"/>
      <c r="F303" s="484"/>
      <c r="G303" s="33"/>
      <c r="H303" s="485"/>
      <c r="I303" s="486"/>
      <c r="J303" s="487"/>
      <c r="K303" s="488"/>
      <c r="L303" s="488"/>
      <c r="M303" s="485"/>
      <c r="N303" s="33"/>
      <c r="O303" s="33"/>
      <c r="P303" s="33"/>
      <c r="Q303" s="33"/>
      <c r="R303" s="33"/>
      <c r="S303" s="33"/>
      <c r="T303" s="33"/>
      <c r="U303" s="33"/>
      <c r="V303" s="33"/>
      <c r="W303" s="33"/>
      <c r="X303" s="33"/>
      <c r="Y303" s="33"/>
      <c r="Z303" s="33"/>
    </row>
    <row x14ac:dyDescent="0.25" r="304" customHeight="1" ht="13.5">
      <c r="A304" s="483"/>
      <c r="B304" s="484"/>
      <c r="C304" s="484"/>
      <c r="D304" s="484"/>
      <c r="E304" s="484"/>
      <c r="F304" s="484"/>
      <c r="G304" s="33"/>
      <c r="H304" s="485"/>
      <c r="I304" s="486"/>
      <c r="J304" s="487"/>
      <c r="K304" s="488"/>
      <c r="L304" s="488"/>
      <c r="M304" s="485"/>
      <c r="N304" s="33"/>
      <c r="O304" s="33"/>
      <c r="P304" s="33"/>
      <c r="Q304" s="33"/>
      <c r="R304" s="33"/>
      <c r="S304" s="33"/>
      <c r="T304" s="33"/>
      <c r="U304" s="33"/>
      <c r="V304" s="33"/>
      <c r="W304" s="33"/>
      <c r="X304" s="33"/>
      <c r="Y304" s="33"/>
      <c r="Z304" s="33"/>
    </row>
    <row x14ac:dyDescent="0.25" r="305" customHeight="1" ht="13.5">
      <c r="A305" s="483"/>
      <c r="B305" s="484"/>
      <c r="C305" s="484"/>
      <c r="D305" s="484"/>
      <c r="E305" s="484"/>
      <c r="F305" s="484"/>
      <c r="G305" s="33"/>
      <c r="H305" s="485"/>
      <c r="I305" s="486"/>
      <c r="J305" s="487"/>
      <c r="K305" s="488"/>
      <c r="L305" s="488"/>
      <c r="M305" s="485"/>
      <c r="N305" s="33"/>
      <c r="O305" s="33"/>
      <c r="P305" s="33"/>
      <c r="Q305" s="33"/>
      <c r="R305" s="33"/>
      <c r="S305" s="33"/>
      <c r="T305" s="33"/>
      <c r="U305" s="33"/>
      <c r="V305" s="33"/>
      <c r="W305" s="33"/>
      <c r="X305" s="33"/>
      <c r="Y305" s="33"/>
      <c r="Z305" s="33"/>
    </row>
    <row x14ac:dyDescent="0.25" r="306" customHeight="1" ht="13.5">
      <c r="A306" s="483"/>
      <c r="B306" s="484"/>
      <c r="C306" s="484"/>
      <c r="D306" s="484"/>
      <c r="E306" s="484"/>
      <c r="F306" s="484"/>
      <c r="G306" s="33"/>
      <c r="H306" s="485"/>
      <c r="I306" s="486"/>
      <c r="J306" s="487"/>
      <c r="K306" s="488"/>
      <c r="L306" s="488"/>
      <c r="M306" s="485"/>
      <c r="N306" s="33"/>
      <c r="O306" s="33"/>
      <c r="P306" s="33"/>
      <c r="Q306" s="33"/>
      <c r="R306" s="33"/>
      <c r="S306" s="33"/>
      <c r="T306" s="33"/>
      <c r="U306" s="33"/>
      <c r="V306" s="33"/>
      <c r="W306" s="33"/>
      <c r="X306" s="33"/>
      <c r="Y306" s="33"/>
      <c r="Z306" s="33"/>
    </row>
    <row x14ac:dyDescent="0.25" r="307" customHeight="1" ht="13.5">
      <c r="A307" s="483"/>
      <c r="B307" s="484"/>
      <c r="C307" s="484"/>
      <c r="D307" s="484"/>
      <c r="E307" s="484"/>
      <c r="F307" s="484"/>
      <c r="G307" s="33"/>
      <c r="H307" s="485"/>
      <c r="I307" s="486"/>
      <c r="J307" s="487"/>
      <c r="K307" s="488"/>
      <c r="L307" s="488"/>
      <c r="M307" s="485"/>
      <c r="N307" s="33"/>
      <c r="O307" s="33"/>
      <c r="P307" s="33"/>
      <c r="Q307" s="33"/>
      <c r="R307" s="33"/>
      <c r="S307" s="33"/>
      <c r="T307" s="33"/>
      <c r="U307" s="33"/>
      <c r="V307" s="33"/>
      <c r="W307" s="33"/>
      <c r="X307" s="33"/>
      <c r="Y307" s="33"/>
      <c r="Z307" s="33"/>
    </row>
    <row x14ac:dyDescent="0.25" r="308" customHeight="1" ht="13.5">
      <c r="A308" s="483"/>
      <c r="B308" s="484"/>
      <c r="C308" s="484"/>
      <c r="D308" s="484"/>
      <c r="E308" s="484"/>
      <c r="F308" s="484"/>
      <c r="G308" s="33"/>
      <c r="H308" s="485"/>
      <c r="I308" s="486"/>
      <c r="J308" s="487"/>
      <c r="K308" s="488"/>
      <c r="L308" s="488"/>
      <c r="M308" s="485"/>
      <c r="N308" s="33"/>
      <c r="O308" s="33"/>
      <c r="P308" s="33"/>
      <c r="Q308" s="33"/>
      <c r="R308" s="33"/>
      <c r="S308" s="33"/>
      <c r="T308" s="33"/>
      <c r="U308" s="33"/>
      <c r="V308" s="33"/>
      <c r="W308" s="33"/>
      <c r="X308" s="33"/>
      <c r="Y308" s="33"/>
      <c r="Z308" s="33"/>
    </row>
    <row x14ac:dyDescent="0.25" r="309" customHeight="1" ht="13.5">
      <c r="A309" s="483"/>
      <c r="B309" s="484"/>
      <c r="C309" s="484"/>
      <c r="D309" s="484"/>
      <c r="E309" s="484"/>
      <c r="F309" s="484"/>
      <c r="G309" s="33"/>
      <c r="H309" s="485"/>
      <c r="I309" s="486"/>
      <c r="J309" s="487"/>
      <c r="K309" s="488"/>
      <c r="L309" s="488"/>
      <c r="M309" s="485"/>
      <c r="N309" s="33"/>
      <c r="O309" s="33"/>
      <c r="P309" s="33"/>
      <c r="Q309" s="33"/>
      <c r="R309" s="33"/>
      <c r="S309" s="33"/>
      <c r="T309" s="33"/>
      <c r="U309" s="33"/>
      <c r="V309" s="33"/>
      <c r="W309" s="33"/>
      <c r="X309" s="33"/>
      <c r="Y309" s="33"/>
      <c r="Z309" s="33"/>
    </row>
    <row x14ac:dyDescent="0.25" r="310" customHeight="1" ht="13.5">
      <c r="A310" s="483"/>
      <c r="B310" s="484"/>
      <c r="C310" s="484"/>
      <c r="D310" s="484"/>
      <c r="E310" s="484"/>
      <c r="F310" s="484"/>
      <c r="G310" s="33"/>
      <c r="H310" s="485"/>
      <c r="I310" s="486"/>
      <c r="J310" s="487"/>
      <c r="K310" s="488"/>
      <c r="L310" s="488"/>
      <c r="M310" s="485"/>
      <c r="N310" s="33"/>
      <c r="O310" s="33"/>
      <c r="P310" s="33"/>
      <c r="Q310" s="33"/>
      <c r="R310" s="33"/>
      <c r="S310" s="33"/>
      <c r="T310" s="33"/>
      <c r="U310" s="33"/>
      <c r="V310" s="33"/>
      <c r="W310" s="33"/>
      <c r="X310" s="33"/>
      <c r="Y310" s="33"/>
      <c r="Z310" s="33"/>
    </row>
    <row x14ac:dyDescent="0.25" r="311" customHeight="1" ht="13.5">
      <c r="A311" s="483"/>
      <c r="B311" s="484"/>
      <c r="C311" s="484"/>
      <c r="D311" s="484"/>
      <c r="E311" s="484"/>
      <c r="F311" s="484"/>
      <c r="G311" s="33"/>
      <c r="H311" s="485"/>
      <c r="I311" s="486"/>
      <c r="J311" s="487"/>
      <c r="K311" s="488"/>
      <c r="L311" s="488"/>
      <c r="M311" s="485"/>
      <c r="N311" s="33"/>
      <c r="O311" s="33"/>
      <c r="P311" s="33"/>
      <c r="Q311" s="33"/>
      <c r="R311" s="33"/>
      <c r="S311" s="33"/>
      <c r="T311" s="33"/>
      <c r="U311" s="33"/>
      <c r="V311" s="33"/>
      <c r="W311" s="33"/>
      <c r="X311" s="33"/>
      <c r="Y311" s="33"/>
      <c r="Z311" s="33"/>
    </row>
    <row x14ac:dyDescent="0.25" r="312" customHeight="1" ht="13.5">
      <c r="A312" s="483"/>
      <c r="B312" s="484"/>
      <c r="C312" s="484"/>
      <c r="D312" s="484"/>
      <c r="E312" s="484"/>
      <c r="F312" s="484"/>
      <c r="G312" s="33"/>
      <c r="H312" s="485"/>
      <c r="I312" s="486"/>
      <c r="J312" s="487"/>
      <c r="K312" s="488"/>
      <c r="L312" s="488"/>
      <c r="M312" s="485"/>
      <c r="N312" s="33"/>
      <c r="O312" s="33"/>
      <c r="P312" s="33"/>
      <c r="Q312" s="33"/>
      <c r="R312" s="33"/>
      <c r="S312" s="33"/>
      <c r="T312" s="33"/>
      <c r="U312" s="33"/>
      <c r="V312" s="33"/>
      <c r="W312" s="33"/>
      <c r="X312" s="33"/>
      <c r="Y312" s="33"/>
      <c r="Z312" s="33"/>
    </row>
    <row x14ac:dyDescent="0.25" r="313" customHeight="1" ht="13.5">
      <c r="A313" s="483"/>
      <c r="B313" s="484"/>
      <c r="C313" s="484"/>
      <c r="D313" s="484"/>
      <c r="E313" s="484"/>
      <c r="F313" s="484"/>
      <c r="G313" s="33"/>
      <c r="H313" s="485"/>
      <c r="I313" s="486"/>
      <c r="J313" s="487"/>
      <c r="K313" s="488"/>
      <c r="L313" s="488"/>
      <c r="M313" s="485"/>
      <c r="N313" s="33"/>
      <c r="O313" s="33"/>
      <c r="P313" s="33"/>
      <c r="Q313" s="33"/>
      <c r="R313" s="33"/>
      <c r="S313" s="33"/>
      <c r="T313" s="33"/>
      <c r="U313" s="33"/>
      <c r="V313" s="33"/>
      <c r="W313" s="33"/>
      <c r="X313" s="33"/>
      <c r="Y313" s="33"/>
      <c r="Z313" s="33"/>
    </row>
    <row x14ac:dyDescent="0.25" r="314" customHeight="1" ht="13.5">
      <c r="A314" s="483"/>
      <c r="B314" s="484"/>
      <c r="C314" s="484"/>
      <c r="D314" s="484"/>
      <c r="E314" s="484"/>
      <c r="F314" s="484"/>
      <c r="G314" s="33"/>
      <c r="H314" s="485"/>
      <c r="I314" s="486"/>
      <c r="J314" s="487"/>
      <c r="K314" s="488"/>
      <c r="L314" s="488"/>
      <c r="M314" s="485"/>
      <c r="N314" s="33"/>
      <c r="O314" s="33"/>
      <c r="P314" s="33"/>
      <c r="Q314" s="33"/>
      <c r="R314" s="33"/>
      <c r="S314" s="33"/>
      <c r="T314" s="33"/>
      <c r="U314" s="33"/>
      <c r="V314" s="33"/>
      <c r="W314" s="33"/>
      <c r="X314" s="33"/>
      <c r="Y314" s="33"/>
      <c r="Z314" s="33"/>
    </row>
    <row x14ac:dyDescent="0.25" r="315" customHeight="1" ht="13.5">
      <c r="A315" s="483"/>
      <c r="B315" s="484"/>
      <c r="C315" s="484"/>
      <c r="D315" s="484"/>
      <c r="E315" s="484"/>
      <c r="F315" s="484"/>
      <c r="G315" s="33"/>
      <c r="H315" s="485"/>
      <c r="I315" s="486"/>
      <c r="J315" s="487"/>
      <c r="K315" s="488"/>
      <c r="L315" s="488"/>
      <c r="M315" s="485"/>
      <c r="N315" s="33"/>
      <c r="O315" s="33"/>
      <c r="P315" s="33"/>
      <c r="Q315" s="33"/>
      <c r="R315" s="33"/>
      <c r="S315" s="33"/>
      <c r="T315" s="33"/>
      <c r="U315" s="33"/>
      <c r="V315" s="33"/>
      <c r="W315" s="33"/>
      <c r="X315" s="33"/>
      <c r="Y315" s="33"/>
      <c r="Z315" s="33"/>
    </row>
    <row x14ac:dyDescent="0.25" r="316" customHeight="1" ht="13.5">
      <c r="A316" s="483"/>
      <c r="B316" s="484"/>
      <c r="C316" s="484"/>
      <c r="D316" s="484"/>
      <c r="E316" s="484"/>
      <c r="F316" s="484"/>
      <c r="G316" s="33"/>
      <c r="H316" s="485"/>
      <c r="I316" s="486"/>
      <c r="J316" s="487"/>
      <c r="K316" s="488"/>
      <c r="L316" s="488"/>
      <c r="M316" s="485"/>
      <c r="N316" s="33"/>
      <c r="O316" s="33"/>
      <c r="P316" s="33"/>
      <c r="Q316" s="33"/>
      <c r="R316" s="33"/>
      <c r="S316" s="33"/>
      <c r="T316" s="33"/>
      <c r="U316" s="33"/>
      <c r="V316" s="33"/>
      <c r="W316" s="33"/>
      <c r="X316" s="33"/>
      <c r="Y316" s="33"/>
      <c r="Z316" s="33"/>
    </row>
    <row x14ac:dyDescent="0.25" r="317" customHeight="1" ht="13.5">
      <c r="A317" s="483"/>
      <c r="B317" s="484"/>
      <c r="C317" s="484"/>
      <c r="D317" s="484"/>
      <c r="E317" s="484"/>
      <c r="F317" s="484"/>
      <c r="G317" s="33"/>
      <c r="H317" s="485"/>
      <c r="I317" s="486"/>
      <c r="J317" s="487"/>
      <c r="K317" s="488"/>
      <c r="L317" s="488"/>
      <c r="M317" s="485"/>
      <c r="N317" s="33"/>
      <c r="O317" s="33"/>
      <c r="P317" s="33"/>
      <c r="Q317" s="33"/>
      <c r="R317" s="33"/>
      <c r="S317" s="33"/>
      <c r="T317" s="33"/>
      <c r="U317" s="33"/>
      <c r="V317" s="33"/>
      <c r="W317" s="33"/>
      <c r="X317" s="33"/>
      <c r="Y317" s="33"/>
      <c r="Z317" s="33"/>
    </row>
    <row x14ac:dyDescent="0.25" r="318" customHeight="1" ht="13.5">
      <c r="A318" s="483"/>
      <c r="B318" s="484"/>
      <c r="C318" s="484"/>
      <c r="D318" s="484"/>
      <c r="E318" s="484"/>
      <c r="F318" s="484"/>
      <c r="G318" s="33"/>
      <c r="H318" s="485"/>
      <c r="I318" s="486"/>
      <c r="J318" s="487"/>
      <c r="K318" s="488"/>
      <c r="L318" s="488"/>
      <c r="M318" s="485"/>
      <c r="N318" s="33"/>
      <c r="O318" s="33"/>
      <c r="P318" s="33"/>
      <c r="Q318" s="33"/>
      <c r="R318" s="33"/>
      <c r="S318" s="33"/>
      <c r="T318" s="33"/>
      <c r="U318" s="33"/>
      <c r="V318" s="33"/>
      <c r="W318" s="33"/>
      <c r="X318" s="33"/>
      <c r="Y318" s="33"/>
      <c r="Z318" s="33"/>
    </row>
    <row x14ac:dyDescent="0.25" r="319" customHeight="1" ht="13.5">
      <c r="A319" s="483"/>
      <c r="B319" s="484"/>
      <c r="C319" s="484"/>
      <c r="D319" s="484"/>
      <c r="E319" s="484"/>
      <c r="F319" s="484"/>
      <c r="G319" s="33"/>
      <c r="H319" s="485"/>
      <c r="I319" s="486"/>
      <c r="J319" s="487"/>
      <c r="K319" s="488"/>
      <c r="L319" s="488"/>
      <c r="M319" s="485"/>
      <c r="N319" s="33"/>
      <c r="O319" s="33"/>
      <c r="P319" s="33"/>
      <c r="Q319" s="33"/>
      <c r="R319" s="33"/>
      <c r="S319" s="33"/>
      <c r="T319" s="33"/>
      <c r="U319" s="33"/>
      <c r="V319" s="33"/>
      <c r="W319" s="33"/>
      <c r="X319" s="33"/>
      <c r="Y319" s="33"/>
      <c r="Z319" s="33"/>
    </row>
    <row x14ac:dyDescent="0.25" r="320" customHeight="1" ht="13.5">
      <c r="A320" s="483"/>
      <c r="B320" s="484"/>
      <c r="C320" s="484"/>
      <c r="D320" s="484"/>
      <c r="E320" s="484"/>
      <c r="F320" s="484"/>
      <c r="G320" s="33"/>
      <c r="H320" s="485"/>
      <c r="I320" s="486"/>
      <c r="J320" s="487"/>
      <c r="K320" s="488"/>
      <c r="L320" s="488"/>
      <c r="M320" s="485"/>
      <c r="N320" s="33"/>
      <c r="O320" s="33"/>
      <c r="P320" s="33"/>
      <c r="Q320" s="33"/>
      <c r="R320" s="33"/>
      <c r="S320" s="33"/>
      <c r="T320" s="33"/>
      <c r="U320" s="33"/>
      <c r="V320" s="33"/>
      <c r="W320" s="33"/>
      <c r="X320" s="33"/>
      <c r="Y320" s="33"/>
      <c r="Z320" s="33"/>
    </row>
    <row x14ac:dyDescent="0.25" r="321" customHeight="1" ht="13.5">
      <c r="A321" s="483"/>
      <c r="B321" s="484"/>
      <c r="C321" s="484"/>
      <c r="D321" s="484"/>
      <c r="E321" s="484"/>
      <c r="F321" s="484"/>
      <c r="G321" s="33"/>
      <c r="H321" s="485"/>
      <c r="I321" s="486"/>
      <c r="J321" s="487"/>
      <c r="K321" s="488"/>
      <c r="L321" s="488"/>
      <c r="M321" s="485"/>
      <c r="N321" s="33"/>
      <c r="O321" s="33"/>
      <c r="P321" s="33"/>
      <c r="Q321" s="33"/>
      <c r="R321" s="33"/>
      <c r="S321" s="33"/>
      <c r="T321" s="33"/>
      <c r="U321" s="33"/>
      <c r="V321" s="33"/>
      <c r="W321" s="33"/>
      <c r="X321" s="33"/>
      <c r="Y321" s="33"/>
      <c r="Z321" s="33"/>
    </row>
    <row x14ac:dyDescent="0.25" r="322" customHeight="1" ht="13.5">
      <c r="A322" s="483"/>
      <c r="B322" s="484"/>
      <c r="C322" s="484"/>
      <c r="D322" s="484"/>
      <c r="E322" s="484"/>
      <c r="F322" s="484"/>
      <c r="G322" s="33"/>
      <c r="H322" s="485"/>
      <c r="I322" s="486"/>
      <c r="J322" s="487"/>
      <c r="K322" s="488"/>
      <c r="L322" s="488"/>
      <c r="M322" s="485"/>
      <c r="N322" s="33"/>
      <c r="O322" s="33"/>
      <c r="P322" s="33"/>
      <c r="Q322" s="33"/>
      <c r="R322" s="33"/>
      <c r="S322" s="33"/>
      <c r="T322" s="33"/>
      <c r="U322" s="33"/>
      <c r="V322" s="33"/>
      <c r="W322" s="33"/>
      <c r="X322" s="33"/>
      <c r="Y322" s="33"/>
      <c r="Z322" s="33"/>
    </row>
    <row x14ac:dyDescent="0.25" r="323" customHeight="1" ht="13.5">
      <c r="A323" s="483"/>
      <c r="B323" s="484"/>
      <c r="C323" s="484"/>
      <c r="D323" s="484"/>
      <c r="E323" s="484"/>
      <c r="F323" s="484"/>
      <c r="G323" s="33"/>
      <c r="H323" s="485"/>
      <c r="I323" s="486"/>
      <c r="J323" s="487"/>
      <c r="K323" s="488"/>
      <c r="L323" s="488"/>
      <c r="M323" s="485"/>
      <c r="N323" s="33"/>
      <c r="O323" s="33"/>
      <c r="P323" s="33"/>
      <c r="Q323" s="33"/>
      <c r="R323" s="33"/>
      <c r="S323" s="33"/>
      <c r="T323" s="33"/>
      <c r="U323" s="33"/>
      <c r="V323" s="33"/>
      <c r="W323" s="33"/>
      <c r="X323" s="33"/>
      <c r="Y323" s="33"/>
      <c r="Z323" s="33"/>
    </row>
    <row x14ac:dyDescent="0.25" r="324" customHeight="1" ht="13.5">
      <c r="A324" s="483"/>
      <c r="B324" s="484"/>
      <c r="C324" s="484"/>
      <c r="D324" s="484"/>
      <c r="E324" s="484"/>
      <c r="F324" s="484"/>
      <c r="G324" s="33"/>
      <c r="H324" s="485"/>
      <c r="I324" s="486"/>
      <c r="J324" s="487"/>
      <c r="K324" s="488"/>
      <c r="L324" s="488"/>
      <c r="M324" s="485"/>
      <c r="N324" s="33"/>
      <c r="O324" s="33"/>
      <c r="P324" s="33"/>
      <c r="Q324" s="33"/>
      <c r="R324" s="33"/>
      <c r="S324" s="33"/>
      <c r="T324" s="33"/>
      <c r="U324" s="33"/>
      <c r="V324" s="33"/>
      <c r="W324" s="33"/>
      <c r="X324" s="33"/>
      <c r="Y324" s="33"/>
      <c r="Z324" s="33"/>
    </row>
    <row x14ac:dyDescent="0.25" r="325" customHeight="1" ht="13.5">
      <c r="A325" s="483"/>
      <c r="B325" s="484"/>
      <c r="C325" s="484"/>
      <c r="D325" s="484"/>
      <c r="E325" s="484"/>
      <c r="F325" s="484"/>
      <c r="G325" s="33"/>
      <c r="H325" s="485"/>
      <c r="I325" s="486"/>
      <c r="J325" s="487"/>
      <c r="K325" s="488"/>
      <c r="L325" s="488"/>
      <c r="M325" s="485"/>
      <c r="N325" s="33"/>
      <c r="O325" s="33"/>
      <c r="P325" s="33"/>
      <c r="Q325" s="33"/>
      <c r="R325" s="33"/>
      <c r="S325" s="33"/>
      <c r="T325" s="33"/>
      <c r="U325" s="33"/>
      <c r="V325" s="33"/>
      <c r="W325" s="33"/>
      <c r="X325" s="33"/>
      <c r="Y325" s="33"/>
      <c r="Z325" s="33"/>
    </row>
    <row x14ac:dyDescent="0.25" r="326" customHeight="1" ht="13.5">
      <c r="A326" s="483"/>
      <c r="B326" s="484"/>
      <c r="C326" s="484"/>
      <c r="D326" s="484"/>
      <c r="E326" s="484"/>
      <c r="F326" s="484"/>
      <c r="G326" s="33"/>
      <c r="H326" s="485"/>
      <c r="I326" s="486"/>
      <c r="J326" s="487"/>
      <c r="K326" s="488"/>
      <c r="L326" s="488"/>
      <c r="M326" s="485"/>
      <c r="N326" s="33"/>
      <c r="O326" s="33"/>
      <c r="P326" s="33"/>
      <c r="Q326" s="33"/>
      <c r="R326" s="33"/>
      <c r="S326" s="33"/>
      <c r="T326" s="33"/>
      <c r="U326" s="33"/>
      <c r="V326" s="33"/>
      <c r="W326" s="33"/>
      <c r="X326" s="33"/>
      <c r="Y326" s="33"/>
      <c r="Z326" s="33"/>
    </row>
    <row x14ac:dyDescent="0.25" r="327" customHeight="1" ht="13.5">
      <c r="A327" s="483"/>
      <c r="B327" s="484"/>
      <c r="C327" s="484"/>
      <c r="D327" s="484"/>
      <c r="E327" s="484"/>
      <c r="F327" s="484"/>
      <c r="G327" s="33"/>
      <c r="H327" s="485"/>
      <c r="I327" s="486"/>
      <c r="J327" s="487"/>
      <c r="K327" s="488"/>
      <c r="L327" s="488"/>
      <c r="M327" s="485"/>
      <c r="N327" s="33"/>
      <c r="O327" s="33"/>
      <c r="P327" s="33"/>
      <c r="Q327" s="33"/>
      <c r="R327" s="33"/>
      <c r="S327" s="33"/>
      <c r="T327" s="33"/>
      <c r="U327" s="33"/>
      <c r="V327" s="33"/>
      <c r="W327" s="33"/>
      <c r="X327" s="33"/>
      <c r="Y327" s="33"/>
      <c r="Z327" s="33"/>
    </row>
    <row x14ac:dyDescent="0.25" r="328" customHeight="1" ht="13.5">
      <c r="A328" s="483"/>
      <c r="B328" s="484"/>
      <c r="C328" s="484"/>
      <c r="D328" s="484"/>
      <c r="E328" s="484"/>
      <c r="F328" s="484"/>
      <c r="G328" s="33"/>
      <c r="H328" s="485"/>
      <c r="I328" s="486"/>
      <c r="J328" s="487"/>
      <c r="K328" s="488"/>
      <c r="L328" s="488"/>
      <c r="M328" s="485"/>
      <c r="N328" s="33"/>
      <c r="O328" s="33"/>
      <c r="P328" s="33"/>
      <c r="Q328" s="33"/>
      <c r="R328" s="33"/>
      <c r="S328" s="33"/>
      <c r="T328" s="33"/>
      <c r="U328" s="33"/>
      <c r="V328" s="33"/>
      <c r="W328" s="33"/>
      <c r="X328" s="33"/>
      <c r="Y328" s="33"/>
      <c r="Z328" s="33"/>
    </row>
    <row x14ac:dyDescent="0.25" r="329" customHeight="1" ht="13.5">
      <c r="A329" s="483"/>
      <c r="B329" s="484"/>
      <c r="C329" s="484"/>
      <c r="D329" s="484"/>
      <c r="E329" s="484"/>
      <c r="F329" s="484"/>
      <c r="G329" s="33"/>
      <c r="H329" s="485"/>
      <c r="I329" s="486"/>
      <c r="J329" s="487"/>
      <c r="K329" s="488"/>
      <c r="L329" s="488"/>
      <c r="M329" s="485"/>
      <c r="N329" s="33"/>
      <c r="O329" s="33"/>
      <c r="P329" s="33"/>
      <c r="Q329" s="33"/>
      <c r="R329" s="33"/>
      <c r="S329" s="33"/>
      <c r="T329" s="33"/>
      <c r="U329" s="33"/>
      <c r="V329" s="33"/>
      <c r="W329" s="33"/>
      <c r="X329" s="33"/>
      <c r="Y329" s="33"/>
      <c r="Z329" s="33"/>
    </row>
    <row x14ac:dyDescent="0.25" r="330" customHeight="1" ht="13.5">
      <c r="A330" s="483"/>
      <c r="B330" s="484"/>
      <c r="C330" s="484"/>
      <c r="D330" s="484"/>
      <c r="E330" s="484"/>
      <c r="F330" s="484"/>
      <c r="G330" s="33"/>
      <c r="H330" s="485"/>
      <c r="I330" s="486"/>
      <c r="J330" s="487"/>
      <c r="K330" s="488"/>
      <c r="L330" s="488"/>
      <c r="M330" s="485"/>
      <c r="N330" s="33"/>
      <c r="O330" s="33"/>
      <c r="P330" s="33"/>
      <c r="Q330" s="33"/>
      <c r="R330" s="33"/>
      <c r="S330" s="33"/>
      <c r="T330" s="33"/>
      <c r="U330" s="33"/>
      <c r="V330" s="33"/>
      <c r="W330" s="33"/>
      <c r="X330" s="33"/>
      <c r="Y330" s="33"/>
      <c r="Z330" s="33"/>
    </row>
    <row x14ac:dyDescent="0.25" r="331" customHeight="1" ht="13.5">
      <c r="A331" s="483"/>
      <c r="B331" s="484"/>
      <c r="C331" s="484"/>
      <c r="D331" s="484"/>
      <c r="E331" s="484"/>
      <c r="F331" s="484"/>
      <c r="G331" s="33"/>
      <c r="H331" s="485"/>
      <c r="I331" s="486"/>
      <c r="J331" s="487"/>
      <c r="K331" s="488"/>
      <c r="L331" s="488"/>
      <c r="M331" s="485"/>
      <c r="N331" s="33"/>
      <c r="O331" s="33"/>
      <c r="P331" s="33"/>
      <c r="Q331" s="33"/>
      <c r="R331" s="33"/>
      <c r="S331" s="33"/>
      <c r="T331" s="33"/>
      <c r="U331" s="33"/>
      <c r="V331" s="33"/>
      <c r="W331" s="33"/>
      <c r="X331" s="33"/>
      <c r="Y331" s="33"/>
      <c r="Z331" s="33"/>
    </row>
    <row x14ac:dyDescent="0.25" r="332" customHeight="1" ht="13.5">
      <c r="A332" s="483"/>
      <c r="B332" s="484"/>
      <c r="C332" s="484"/>
      <c r="D332" s="484"/>
      <c r="E332" s="484"/>
      <c r="F332" s="484"/>
      <c r="G332" s="33"/>
      <c r="H332" s="485"/>
      <c r="I332" s="486"/>
      <c r="J332" s="487"/>
      <c r="K332" s="488"/>
      <c r="L332" s="488"/>
      <c r="M332" s="485"/>
      <c r="N332" s="33"/>
      <c r="O332" s="33"/>
      <c r="P332" s="33"/>
      <c r="Q332" s="33"/>
      <c r="R332" s="33"/>
      <c r="S332" s="33"/>
      <c r="T332" s="33"/>
      <c r="U332" s="33"/>
      <c r="V332" s="33"/>
      <c r="W332" s="33"/>
      <c r="X332" s="33"/>
      <c r="Y332" s="33"/>
      <c r="Z332" s="33"/>
    </row>
    <row x14ac:dyDescent="0.25" r="333" customHeight="1" ht="13.5">
      <c r="A333" s="483"/>
      <c r="B333" s="484"/>
      <c r="C333" s="484"/>
      <c r="D333" s="484"/>
      <c r="E333" s="484"/>
      <c r="F333" s="484"/>
      <c r="G333" s="33"/>
      <c r="H333" s="485"/>
      <c r="I333" s="486"/>
      <c r="J333" s="487"/>
      <c r="K333" s="488"/>
      <c r="L333" s="488"/>
      <c r="M333" s="485"/>
      <c r="N333" s="33"/>
      <c r="O333" s="33"/>
      <c r="P333" s="33"/>
      <c r="Q333" s="33"/>
      <c r="R333" s="33"/>
      <c r="S333" s="33"/>
      <c r="T333" s="33"/>
      <c r="U333" s="33"/>
      <c r="V333" s="33"/>
      <c r="W333" s="33"/>
      <c r="X333" s="33"/>
      <c r="Y333" s="33"/>
      <c r="Z333" s="33"/>
    </row>
    <row x14ac:dyDescent="0.25" r="334" customHeight="1" ht="13.5">
      <c r="A334" s="483"/>
      <c r="B334" s="484"/>
      <c r="C334" s="484"/>
      <c r="D334" s="484"/>
      <c r="E334" s="484"/>
      <c r="F334" s="484"/>
      <c r="G334" s="33"/>
      <c r="H334" s="485"/>
      <c r="I334" s="486"/>
      <c r="J334" s="487"/>
      <c r="K334" s="488"/>
      <c r="L334" s="488"/>
      <c r="M334" s="485"/>
      <c r="N334" s="33"/>
      <c r="O334" s="33"/>
      <c r="P334" s="33"/>
      <c r="Q334" s="33"/>
      <c r="R334" s="33"/>
      <c r="S334" s="33"/>
      <c r="T334" s="33"/>
      <c r="U334" s="33"/>
      <c r="V334" s="33"/>
      <c r="W334" s="33"/>
      <c r="X334" s="33"/>
      <c r="Y334" s="33"/>
      <c r="Z334" s="33"/>
    </row>
    <row x14ac:dyDescent="0.25" r="335" customHeight="1" ht="13.5">
      <c r="A335" s="483"/>
      <c r="B335" s="484"/>
      <c r="C335" s="484"/>
      <c r="D335" s="484"/>
      <c r="E335" s="484"/>
      <c r="F335" s="484"/>
      <c r="G335" s="33"/>
      <c r="H335" s="485"/>
      <c r="I335" s="486"/>
      <c r="J335" s="487"/>
      <c r="K335" s="488"/>
      <c r="L335" s="488"/>
      <c r="M335" s="485"/>
      <c r="N335" s="33"/>
      <c r="O335" s="33"/>
      <c r="P335" s="33"/>
      <c r="Q335" s="33"/>
      <c r="R335" s="33"/>
      <c r="S335" s="33"/>
      <c r="T335" s="33"/>
      <c r="U335" s="33"/>
      <c r="V335" s="33"/>
      <c r="W335" s="33"/>
      <c r="X335" s="33"/>
      <c r="Y335" s="33"/>
      <c r="Z335" s="33"/>
    </row>
    <row x14ac:dyDescent="0.25" r="336" customHeight="1" ht="13.5">
      <c r="A336" s="483"/>
      <c r="B336" s="484"/>
      <c r="C336" s="484"/>
      <c r="D336" s="484"/>
      <c r="E336" s="484"/>
      <c r="F336" s="484"/>
      <c r="G336" s="33"/>
      <c r="H336" s="485"/>
      <c r="I336" s="486"/>
      <c r="J336" s="487"/>
      <c r="K336" s="488"/>
      <c r="L336" s="488"/>
      <c r="M336" s="485"/>
      <c r="N336" s="33"/>
      <c r="O336" s="33"/>
      <c r="P336" s="33"/>
      <c r="Q336" s="33"/>
      <c r="R336" s="33"/>
      <c r="S336" s="33"/>
      <c r="T336" s="33"/>
      <c r="U336" s="33"/>
      <c r="V336" s="33"/>
      <c r="W336" s="33"/>
      <c r="X336" s="33"/>
      <c r="Y336" s="33"/>
      <c r="Z336" s="33"/>
    </row>
    <row x14ac:dyDescent="0.25" r="337" customHeight="1" ht="13.5">
      <c r="A337" s="483"/>
      <c r="B337" s="484"/>
      <c r="C337" s="484"/>
      <c r="D337" s="484"/>
      <c r="E337" s="484"/>
      <c r="F337" s="484"/>
      <c r="G337" s="33"/>
      <c r="H337" s="485"/>
      <c r="I337" s="486"/>
      <c r="J337" s="487"/>
      <c r="K337" s="488"/>
      <c r="L337" s="488"/>
      <c r="M337" s="485"/>
      <c r="N337" s="33"/>
      <c r="O337" s="33"/>
      <c r="P337" s="33"/>
      <c r="Q337" s="33"/>
      <c r="R337" s="33"/>
      <c r="S337" s="33"/>
      <c r="T337" s="33"/>
      <c r="U337" s="33"/>
      <c r="V337" s="33"/>
      <c r="W337" s="33"/>
      <c r="X337" s="33"/>
      <c r="Y337" s="33"/>
      <c r="Z337" s="33"/>
    </row>
    <row x14ac:dyDescent="0.25" r="338" customHeight="1" ht="13.5">
      <c r="A338" s="483"/>
      <c r="B338" s="484"/>
      <c r="C338" s="484"/>
      <c r="D338" s="484"/>
      <c r="E338" s="484"/>
      <c r="F338" s="484"/>
      <c r="G338" s="33"/>
      <c r="H338" s="485"/>
      <c r="I338" s="486"/>
      <c r="J338" s="487"/>
      <c r="K338" s="488"/>
      <c r="L338" s="488"/>
      <c r="M338" s="485"/>
      <c r="N338" s="33"/>
      <c r="O338" s="33"/>
      <c r="P338" s="33"/>
      <c r="Q338" s="33"/>
      <c r="R338" s="33"/>
      <c r="S338" s="33"/>
      <c r="T338" s="33"/>
      <c r="U338" s="33"/>
      <c r="V338" s="33"/>
      <c r="W338" s="33"/>
      <c r="X338" s="33"/>
      <c r="Y338" s="33"/>
      <c r="Z338" s="33"/>
    </row>
    <row x14ac:dyDescent="0.25" r="339" customHeight="1" ht="13.5">
      <c r="A339" s="483"/>
      <c r="B339" s="484"/>
      <c r="C339" s="484"/>
      <c r="D339" s="484"/>
      <c r="E339" s="484"/>
      <c r="F339" s="484"/>
      <c r="G339" s="33"/>
      <c r="H339" s="485"/>
      <c r="I339" s="486"/>
      <c r="J339" s="487"/>
      <c r="K339" s="488"/>
      <c r="L339" s="488"/>
      <c r="M339" s="485"/>
      <c r="N339" s="33"/>
      <c r="O339" s="33"/>
      <c r="P339" s="33"/>
      <c r="Q339" s="33"/>
      <c r="R339" s="33"/>
      <c r="S339" s="33"/>
      <c r="T339" s="33"/>
      <c r="U339" s="33"/>
      <c r="V339" s="33"/>
      <c r="W339" s="33"/>
      <c r="X339" s="33"/>
      <c r="Y339" s="33"/>
      <c r="Z339" s="33"/>
    </row>
    <row x14ac:dyDescent="0.25" r="340" customHeight="1" ht="13.5">
      <c r="A340" s="483"/>
      <c r="B340" s="484"/>
      <c r="C340" s="484"/>
      <c r="D340" s="484"/>
      <c r="E340" s="484"/>
      <c r="F340" s="484"/>
      <c r="G340" s="33"/>
      <c r="H340" s="485"/>
      <c r="I340" s="486"/>
      <c r="J340" s="487"/>
      <c r="K340" s="488"/>
      <c r="L340" s="488"/>
      <c r="M340" s="485"/>
      <c r="N340" s="33"/>
      <c r="O340" s="33"/>
      <c r="P340" s="33"/>
      <c r="Q340" s="33"/>
      <c r="R340" s="33"/>
      <c r="S340" s="33"/>
      <c r="T340" s="33"/>
      <c r="U340" s="33"/>
      <c r="V340" s="33"/>
      <c r="W340" s="33"/>
      <c r="X340" s="33"/>
      <c r="Y340" s="33"/>
      <c r="Z340" s="33"/>
    </row>
    <row x14ac:dyDescent="0.25" r="341" customHeight="1" ht="13.5">
      <c r="A341" s="483"/>
      <c r="B341" s="484"/>
      <c r="C341" s="484"/>
      <c r="D341" s="484"/>
      <c r="E341" s="484"/>
      <c r="F341" s="484"/>
      <c r="G341" s="33"/>
      <c r="H341" s="485"/>
      <c r="I341" s="486"/>
      <c r="J341" s="487"/>
      <c r="K341" s="488"/>
      <c r="L341" s="488"/>
      <c r="M341" s="485"/>
      <c r="N341" s="33"/>
      <c r="O341" s="33"/>
      <c r="P341" s="33"/>
      <c r="Q341" s="33"/>
      <c r="R341" s="33"/>
      <c r="S341" s="33"/>
      <c r="T341" s="33"/>
      <c r="U341" s="33"/>
      <c r="V341" s="33"/>
      <c r="W341" s="33"/>
      <c r="X341" s="33"/>
      <c r="Y341" s="33"/>
      <c r="Z341" s="33"/>
    </row>
    <row x14ac:dyDescent="0.25" r="342" customHeight="1" ht="13.5">
      <c r="A342" s="483"/>
      <c r="B342" s="484"/>
      <c r="C342" s="484"/>
      <c r="D342" s="484"/>
      <c r="E342" s="484"/>
      <c r="F342" s="484"/>
      <c r="G342" s="33"/>
      <c r="H342" s="485"/>
      <c r="I342" s="486"/>
      <c r="J342" s="487"/>
      <c r="K342" s="488"/>
      <c r="L342" s="488"/>
      <c r="M342" s="485"/>
      <c r="N342" s="33"/>
      <c r="O342" s="33"/>
      <c r="P342" s="33"/>
      <c r="Q342" s="33"/>
      <c r="R342" s="33"/>
      <c r="S342" s="33"/>
      <c r="T342" s="33"/>
      <c r="U342" s="33"/>
      <c r="V342" s="33"/>
      <c r="W342" s="33"/>
      <c r="X342" s="33"/>
      <c r="Y342" s="33"/>
      <c r="Z342" s="33"/>
    </row>
    <row x14ac:dyDescent="0.25" r="343" customHeight="1" ht="13.5">
      <c r="A343" s="483"/>
      <c r="B343" s="484"/>
      <c r="C343" s="484"/>
      <c r="D343" s="484"/>
      <c r="E343" s="484"/>
      <c r="F343" s="484"/>
      <c r="G343" s="33"/>
      <c r="H343" s="485"/>
      <c r="I343" s="486"/>
      <c r="J343" s="487"/>
      <c r="K343" s="488"/>
      <c r="L343" s="488"/>
      <c r="M343" s="485"/>
      <c r="N343" s="33"/>
      <c r="O343" s="33"/>
      <c r="P343" s="33"/>
      <c r="Q343" s="33"/>
      <c r="R343" s="33"/>
      <c r="S343" s="33"/>
      <c r="T343" s="33"/>
      <c r="U343" s="33"/>
      <c r="V343" s="33"/>
      <c r="W343" s="33"/>
      <c r="X343" s="33"/>
      <c r="Y343" s="33"/>
      <c r="Z343" s="33"/>
    </row>
    <row x14ac:dyDescent="0.25" r="344" customHeight="1" ht="13.5">
      <c r="A344" s="483"/>
      <c r="B344" s="484"/>
      <c r="C344" s="484"/>
      <c r="D344" s="484"/>
      <c r="E344" s="484"/>
      <c r="F344" s="484"/>
      <c r="G344" s="33"/>
      <c r="H344" s="485"/>
      <c r="I344" s="486"/>
      <c r="J344" s="487"/>
      <c r="K344" s="488"/>
      <c r="L344" s="488"/>
      <c r="M344" s="485"/>
      <c r="N344" s="33"/>
      <c r="O344" s="33"/>
      <c r="P344" s="33"/>
      <c r="Q344" s="33"/>
      <c r="R344" s="33"/>
      <c r="S344" s="33"/>
      <c r="T344" s="33"/>
      <c r="U344" s="33"/>
      <c r="V344" s="33"/>
      <c r="W344" s="33"/>
      <c r="X344" s="33"/>
      <c r="Y344" s="33"/>
      <c r="Z344" s="33"/>
    </row>
    <row x14ac:dyDescent="0.25" r="345" customHeight="1" ht="13.5">
      <c r="A345" s="483"/>
      <c r="B345" s="484"/>
      <c r="C345" s="484"/>
      <c r="D345" s="484"/>
      <c r="E345" s="484"/>
      <c r="F345" s="484"/>
      <c r="G345" s="33"/>
      <c r="H345" s="485"/>
      <c r="I345" s="486"/>
      <c r="J345" s="487"/>
      <c r="K345" s="488"/>
      <c r="L345" s="488"/>
      <c r="M345" s="485"/>
      <c r="N345" s="33"/>
      <c r="O345" s="33"/>
      <c r="P345" s="33"/>
      <c r="Q345" s="33"/>
      <c r="R345" s="33"/>
      <c r="S345" s="33"/>
      <c r="T345" s="33"/>
      <c r="U345" s="33"/>
      <c r="V345" s="33"/>
      <c r="W345" s="33"/>
      <c r="X345" s="33"/>
      <c r="Y345" s="33"/>
      <c r="Z345" s="33"/>
    </row>
    <row x14ac:dyDescent="0.25" r="346" customHeight="1" ht="13.5">
      <c r="A346" s="483"/>
      <c r="B346" s="484"/>
      <c r="C346" s="484"/>
      <c r="D346" s="484"/>
      <c r="E346" s="484"/>
      <c r="F346" s="484"/>
      <c r="G346" s="33"/>
      <c r="H346" s="485"/>
      <c r="I346" s="486"/>
      <c r="J346" s="487"/>
      <c r="K346" s="488"/>
      <c r="L346" s="488"/>
      <c r="M346" s="485"/>
      <c r="N346" s="33"/>
      <c r="O346" s="33"/>
      <c r="P346" s="33"/>
      <c r="Q346" s="33"/>
      <c r="R346" s="33"/>
      <c r="S346" s="33"/>
      <c r="T346" s="33"/>
      <c r="U346" s="33"/>
      <c r="V346" s="33"/>
      <c r="W346" s="33"/>
      <c r="X346" s="33"/>
      <c r="Y346" s="33"/>
      <c r="Z346" s="33"/>
    </row>
    <row x14ac:dyDescent="0.25" r="347" customHeight="1" ht="13.5">
      <c r="A347" s="483"/>
      <c r="B347" s="484"/>
      <c r="C347" s="484"/>
      <c r="D347" s="484"/>
      <c r="E347" s="484"/>
      <c r="F347" s="484"/>
      <c r="G347" s="33"/>
      <c r="H347" s="485"/>
      <c r="I347" s="486"/>
      <c r="J347" s="487"/>
      <c r="K347" s="488"/>
      <c r="L347" s="488"/>
      <c r="M347" s="485"/>
      <c r="N347" s="33"/>
      <c r="O347" s="33"/>
      <c r="P347" s="33"/>
      <c r="Q347" s="33"/>
      <c r="R347" s="33"/>
      <c r="S347" s="33"/>
      <c r="T347" s="33"/>
      <c r="U347" s="33"/>
      <c r="V347" s="33"/>
      <c r="W347" s="33"/>
      <c r="X347" s="33"/>
      <c r="Y347" s="33"/>
      <c r="Z347" s="33"/>
    </row>
    <row x14ac:dyDescent="0.25" r="348" customHeight="1" ht="13.5">
      <c r="A348" s="483"/>
      <c r="B348" s="484"/>
      <c r="C348" s="484"/>
      <c r="D348" s="484"/>
      <c r="E348" s="484"/>
      <c r="F348" s="484"/>
      <c r="G348" s="33"/>
      <c r="H348" s="485"/>
      <c r="I348" s="486"/>
      <c r="J348" s="487"/>
      <c r="K348" s="488"/>
      <c r="L348" s="488"/>
      <c r="M348" s="485"/>
      <c r="N348" s="33"/>
      <c r="O348" s="33"/>
      <c r="P348" s="33"/>
      <c r="Q348" s="33"/>
      <c r="R348" s="33"/>
      <c r="S348" s="33"/>
      <c r="T348" s="33"/>
      <c r="U348" s="33"/>
      <c r="V348" s="33"/>
      <c r="W348" s="33"/>
      <c r="X348" s="33"/>
      <c r="Y348" s="33"/>
      <c r="Z348" s="33"/>
    </row>
    <row x14ac:dyDescent="0.25" r="349" customHeight="1" ht="13.5">
      <c r="A349" s="483"/>
      <c r="B349" s="484"/>
      <c r="C349" s="484"/>
      <c r="D349" s="484"/>
      <c r="E349" s="484"/>
      <c r="F349" s="484"/>
      <c r="G349" s="33"/>
      <c r="H349" s="485"/>
      <c r="I349" s="486"/>
      <c r="J349" s="487"/>
      <c r="K349" s="488"/>
      <c r="L349" s="488"/>
      <c r="M349" s="485"/>
      <c r="N349" s="33"/>
      <c r="O349" s="33"/>
      <c r="P349" s="33"/>
      <c r="Q349" s="33"/>
      <c r="R349" s="33"/>
      <c r="S349" s="33"/>
      <c r="T349" s="33"/>
      <c r="U349" s="33"/>
      <c r="V349" s="33"/>
      <c r="W349" s="33"/>
      <c r="X349" s="33"/>
      <c r="Y349" s="33"/>
      <c r="Z349" s="33"/>
    </row>
    <row x14ac:dyDescent="0.25" r="350" customHeight="1" ht="13.5">
      <c r="A350" s="483"/>
      <c r="B350" s="484"/>
      <c r="C350" s="484"/>
      <c r="D350" s="484"/>
      <c r="E350" s="484"/>
      <c r="F350" s="484"/>
      <c r="G350" s="33"/>
      <c r="H350" s="485"/>
      <c r="I350" s="486"/>
      <c r="J350" s="487"/>
      <c r="K350" s="488"/>
      <c r="L350" s="488"/>
      <c r="M350" s="485"/>
      <c r="N350" s="33"/>
      <c r="O350" s="33"/>
      <c r="P350" s="33"/>
      <c r="Q350" s="33"/>
      <c r="R350" s="33"/>
      <c r="S350" s="33"/>
      <c r="T350" s="33"/>
      <c r="U350" s="33"/>
      <c r="V350" s="33"/>
      <c r="W350" s="33"/>
      <c r="X350" s="33"/>
      <c r="Y350" s="33"/>
      <c r="Z350" s="33"/>
    </row>
    <row x14ac:dyDescent="0.25" r="351" customHeight="1" ht="13.5">
      <c r="A351" s="483"/>
      <c r="B351" s="484"/>
      <c r="C351" s="484"/>
      <c r="D351" s="484"/>
      <c r="E351" s="484"/>
      <c r="F351" s="484"/>
      <c r="G351" s="33"/>
      <c r="H351" s="485"/>
      <c r="I351" s="486"/>
      <c r="J351" s="487"/>
      <c r="K351" s="488"/>
      <c r="L351" s="488"/>
      <c r="M351" s="485"/>
      <c r="N351" s="33"/>
      <c r="O351" s="33"/>
      <c r="P351" s="33"/>
      <c r="Q351" s="33"/>
      <c r="R351" s="33"/>
      <c r="S351" s="33"/>
      <c r="T351" s="33"/>
      <c r="U351" s="33"/>
      <c r="V351" s="33"/>
      <c r="W351" s="33"/>
      <c r="X351" s="33"/>
      <c r="Y351" s="33"/>
      <c r="Z351" s="33"/>
    </row>
    <row x14ac:dyDescent="0.25" r="352" customHeight="1" ht="13.5">
      <c r="A352" s="483"/>
      <c r="B352" s="484"/>
      <c r="C352" s="484"/>
      <c r="D352" s="484"/>
      <c r="E352" s="484"/>
      <c r="F352" s="484"/>
      <c r="G352" s="33"/>
      <c r="H352" s="485"/>
      <c r="I352" s="486"/>
      <c r="J352" s="487"/>
      <c r="K352" s="488"/>
      <c r="L352" s="488"/>
      <c r="M352" s="485"/>
      <c r="N352" s="33"/>
      <c r="O352" s="33"/>
      <c r="P352" s="33"/>
      <c r="Q352" s="33"/>
      <c r="R352" s="33"/>
      <c r="S352" s="33"/>
      <c r="T352" s="33"/>
      <c r="U352" s="33"/>
      <c r="V352" s="33"/>
      <c r="W352" s="33"/>
      <c r="X352" s="33"/>
      <c r="Y352" s="33"/>
      <c r="Z352" s="33"/>
    </row>
    <row x14ac:dyDescent="0.25" r="353" customHeight="1" ht="13.5">
      <c r="A353" s="483"/>
      <c r="B353" s="484"/>
      <c r="C353" s="484"/>
      <c r="D353" s="484"/>
      <c r="E353" s="484"/>
      <c r="F353" s="484"/>
      <c r="G353" s="33"/>
      <c r="H353" s="485"/>
      <c r="I353" s="486"/>
      <c r="J353" s="487"/>
      <c r="K353" s="488"/>
      <c r="L353" s="488"/>
      <c r="M353" s="485"/>
      <c r="N353" s="33"/>
      <c r="O353" s="33"/>
      <c r="P353" s="33"/>
      <c r="Q353" s="33"/>
      <c r="R353" s="33"/>
      <c r="S353" s="33"/>
      <c r="T353" s="33"/>
      <c r="U353" s="33"/>
      <c r="V353" s="33"/>
      <c r="W353" s="33"/>
      <c r="X353" s="33"/>
      <c r="Y353" s="33"/>
      <c r="Z353" s="33"/>
    </row>
    <row x14ac:dyDescent="0.25" r="354" customHeight="1" ht="13.5">
      <c r="A354" s="483"/>
      <c r="B354" s="484"/>
      <c r="C354" s="484"/>
      <c r="D354" s="484"/>
      <c r="E354" s="484"/>
      <c r="F354" s="484"/>
      <c r="G354" s="33"/>
      <c r="H354" s="485"/>
      <c r="I354" s="486"/>
      <c r="J354" s="487"/>
      <c r="K354" s="488"/>
      <c r="L354" s="488"/>
      <c r="M354" s="485"/>
      <c r="N354" s="33"/>
      <c r="O354" s="33"/>
      <c r="P354" s="33"/>
      <c r="Q354" s="33"/>
      <c r="R354" s="33"/>
      <c r="S354" s="33"/>
      <c r="T354" s="33"/>
      <c r="U354" s="33"/>
      <c r="V354" s="33"/>
      <c r="W354" s="33"/>
      <c r="X354" s="33"/>
      <c r="Y354" s="33"/>
      <c r="Z354" s="33"/>
    </row>
    <row x14ac:dyDescent="0.25" r="355" customHeight="1" ht="13.5">
      <c r="A355" s="483"/>
      <c r="B355" s="484"/>
      <c r="C355" s="484"/>
      <c r="D355" s="484"/>
      <c r="E355" s="484"/>
      <c r="F355" s="484"/>
      <c r="G355" s="33"/>
      <c r="H355" s="485"/>
      <c r="I355" s="486"/>
      <c r="J355" s="487"/>
      <c r="K355" s="488"/>
      <c r="L355" s="488"/>
      <c r="M355" s="485"/>
      <c r="N355" s="33"/>
      <c r="O355" s="33"/>
      <c r="P355" s="33"/>
      <c r="Q355" s="33"/>
      <c r="R355" s="33"/>
      <c r="S355" s="33"/>
      <c r="T355" s="33"/>
      <c r="U355" s="33"/>
      <c r="V355" s="33"/>
      <c r="W355" s="33"/>
      <c r="X355" s="33"/>
      <c r="Y355" s="33"/>
      <c r="Z355" s="33"/>
    </row>
    <row x14ac:dyDescent="0.25" r="356" customHeight="1" ht="13.5">
      <c r="A356" s="483"/>
      <c r="B356" s="484"/>
      <c r="C356" s="484"/>
      <c r="D356" s="484"/>
      <c r="E356" s="484"/>
      <c r="F356" s="484"/>
      <c r="G356" s="33"/>
      <c r="H356" s="485"/>
      <c r="I356" s="486"/>
      <c r="J356" s="487"/>
      <c r="K356" s="488"/>
      <c r="L356" s="488"/>
      <c r="M356" s="485"/>
      <c r="N356" s="33"/>
      <c r="O356" s="33"/>
      <c r="P356" s="33"/>
      <c r="Q356" s="33"/>
      <c r="R356" s="33"/>
      <c r="S356" s="33"/>
      <c r="T356" s="33"/>
      <c r="U356" s="33"/>
      <c r="V356" s="33"/>
      <c r="W356" s="33"/>
      <c r="X356" s="33"/>
      <c r="Y356" s="33"/>
      <c r="Z356" s="33"/>
    </row>
    <row x14ac:dyDescent="0.25" r="357" customHeight="1" ht="13.5">
      <c r="A357" s="483"/>
      <c r="B357" s="484"/>
      <c r="C357" s="484"/>
      <c r="D357" s="484"/>
      <c r="E357" s="484"/>
      <c r="F357" s="484"/>
      <c r="G357" s="33"/>
      <c r="H357" s="485"/>
      <c r="I357" s="486"/>
      <c r="J357" s="487"/>
      <c r="K357" s="488"/>
      <c r="L357" s="488"/>
      <c r="M357" s="485"/>
      <c r="N357" s="33"/>
      <c r="O357" s="33"/>
      <c r="P357" s="33"/>
      <c r="Q357" s="33"/>
      <c r="R357" s="33"/>
      <c r="S357" s="33"/>
      <c r="T357" s="33"/>
      <c r="U357" s="33"/>
      <c r="V357" s="33"/>
      <c r="W357" s="33"/>
      <c r="X357" s="33"/>
      <c r="Y357" s="33"/>
      <c r="Z357" s="33"/>
    </row>
    <row x14ac:dyDescent="0.25" r="358" customHeight="1" ht="13.5">
      <c r="A358" s="483"/>
      <c r="B358" s="484"/>
      <c r="C358" s="484"/>
      <c r="D358" s="484"/>
      <c r="E358" s="484"/>
      <c r="F358" s="484"/>
      <c r="G358" s="33"/>
      <c r="H358" s="485"/>
      <c r="I358" s="486"/>
      <c r="J358" s="487"/>
      <c r="K358" s="488"/>
      <c r="L358" s="488"/>
      <c r="M358" s="485"/>
      <c r="N358" s="33"/>
      <c r="O358" s="33"/>
      <c r="P358" s="33"/>
      <c r="Q358" s="33"/>
      <c r="R358" s="33"/>
      <c r="S358" s="33"/>
      <c r="T358" s="33"/>
      <c r="U358" s="33"/>
      <c r="V358" s="33"/>
      <c r="W358" s="33"/>
      <c r="X358" s="33"/>
      <c r="Y358" s="33"/>
      <c r="Z358" s="33"/>
    </row>
    <row x14ac:dyDescent="0.25" r="359" customHeight="1" ht="13.5">
      <c r="A359" s="483"/>
      <c r="B359" s="484"/>
      <c r="C359" s="484"/>
      <c r="D359" s="484"/>
      <c r="E359" s="484"/>
      <c r="F359" s="484"/>
      <c r="G359" s="33"/>
      <c r="H359" s="485"/>
      <c r="I359" s="486"/>
      <c r="J359" s="487"/>
      <c r="K359" s="488"/>
      <c r="L359" s="488"/>
      <c r="M359" s="485"/>
      <c r="N359" s="33"/>
      <c r="O359" s="33"/>
      <c r="P359" s="33"/>
      <c r="Q359" s="33"/>
      <c r="R359" s="33"/>
      <c r="S359" s="33"/>
      <c r="T359" s="33"/>
      <c r="U359" s="33"/>
      <c r="V359" s="33"/>
      <c r="W359" s="33"/>
      <c r="X359" s="33"/>
      <c r="Y359" s="33"/>
      <c r="Z359" s="33"/>
    </row>
    <row x14ac:dyDescent="0.25" r="360" customHeight="1" ht="13.5">
      <c r="A360" s="483"/>
      <c r="B360" s="484"/>
      <c r="C360" s="484"/>
      <c r="D360" s="484"/>
      <c r="E360" s="484"/>
      <c r="F360" s="484"/>
      <c r="G360" s="33"/>
      <c r="H360" s="485"/>
      <c r="I360" s="486"/>
      <c r="J360" s="487"/>
      <c r="K360" s="488"/>
      <c r="L360" s="488"/>
      <c r="M360" s="485"/>
      <c r="N360" s="33"/>
      <c r="O360" s="33"/>
      <c r="P360" s="33"/>
      <c r="Q360" s="33"/>
      <c r="R360" s="33"/>
      <c r="S360" s="33"/>
      <c r="T360" s="33"/>
      <c r="U360" s="33"/>
      <c r="V360" s="33"/>
      <c r="W360" s="33"/>
      <c r="X360" s="33"/>
      <c r="Y360" s="33"/>
      <c r="Z360" s="33"/>
    </row>
    <row x14ac:dyDescent="0.25" r="361" customHeight="1" ht="13.5">
      <c r="A361" s="483"/>
      <c r="B361" s="484"/>
      <c r="C361" s="484"/>
      <c r="D361" s="484"/>
      <c r="E361" s="484"/>
      <c r="F361" s="484"/>
      <c r="G361" s="33"/>
      <c r="H361" s="485"/>
      <c r="I361" s="486"/>
      <c r="J361" s="487"/>
      <c r="K361" s="488"/>
      <c r="L361" s="488"/>
      <c r="M361" s="485"/>
      <c r="N361" s="33"/>
      <c r="O361" s="33"/>
      <c r="P361" s="33"/>
      <c r="Q361" s="33"/>
      <c r="R361" s="33"/>
      <c r="S361" s="33"/>
      <c r="T361" s="33"/>
      <c r="U361" s="33"/>
      <c r="V361" s="33"/>
      <c r="W361" s="33"/>
      <c r="X361" s="33"/>
      <c r="Y361" s="33"/>
      <c r="Z361" s="33"/>
    </row>
    <row x14ac:dyDescent="0.25" r="362" customHeight="1" ht="13.5">
      <c r="A362" s="483"/>
      <c r="B362" s="484"/>
      <c r="C362" s="484"/>
      <c r="D362" s="484"/>
      <c r="E362" s="484"/>
      <c r="F362" s="484"/>
      <c r="G362" s="33"/>
      <c r="H362" s="485"/>
      <c r="I362" s="486"/>
      <c r="J362" s="487"/>
      <c r="K362" s="488"/>
      <c r="L362" s="488"/>
      <c r="M362" s="485"/>
      <c r="N362" s="33"/>
      <c r="O362" s="33"/>
      <c r="P362" s="33"/>
      <c r="Q362" s="33"/>
      <c r="R362" s="33"/>
      <c r="S362" s="33"/>
      <c r="T362" s="33"/>
      <c r="U362" s="33"/>
      <c r="V362" s="33"/>
      <c r="W362" s="33"/>
      <c r="X362" s="33"/>
      <c r="Y362" s="33"/>
      <c r="Z362" s="33"/>
    </row>
    <row x14ac:dyDescent="0.25" r="363" customHeight="1" ht="13.5">
      <c r="A363" s="483"/>
      <c r="B363" s="484"/>
      <c r="C363" s="484"/>
      <c r="D363" s="484"/>
      <c r="E363" s="484"/>
      <c r="F363" s="484"/>
      <c r="G363" s="33"/>
      <c r="H363" s="485"/>
      <c r="I363" s="486"/>
      <c r="J363" s="487"/>
      <c r="K363" s="488"/>
      <c r="L363" s="488"/>
      <c r="M363" s="485"/>
      <c r="N363" s="33"/>
      <c r="O363" s="33"/>
      <c r="P363" s="33"/>
      <c r="Q363" s="33"/>
      <c r="R363" s="33"/>
      <c r="S363" s="33"/>
      <c r="T363" s="33"/>
      <c r="U363" s="33"/>
      <c r="V363" s="33"/>
      <c r="W363" s="33"/>
      <c r="X363" s="33"/>
      <c r="Y363" s="33"/>
      <c r="Z363" s="33"/>
    </row>
    <row x14ac:dyDescent="0.25" r="364" customHeight="1" ht="13.5">
      <c r="A364" s="483"/>
      <c r="B364" s="484"/>
      <c r="C364" s="484"/>
      <c r="D364" s="484"/>
      <c r="E364" s="484"/>
      <c r="F364" s="484"/>
      <c r="G364" s="33"/>
      <c r="H364" s="485"/>
      <c r="I364" s="486"/>
      <c r="J364" s="487"/>
      <c r="K364" s="488"/>
      <c r="L364" s="488"/>
      <c r="M364" s="485"/>
      <c r="N364" s="33"/>
      <c r="O364" s="33"/>
      <c r="P364" s="33"/>
      <c r="Q364" s="33"/>
      <c r="R364" s="33"/>
      <c r="S364" s="33"/>
      <c r="T364" s="33"/>
      <c r="U364" s="33"/>
      <c r="V364" s="33"/>
      <c r="W364" s="33"/>
      <c r="X364" s="33"/>
      <c r="Y364" s="33"/>
      <c r="Z364" s="33"/>
    </row>
    <row x14ac:dyDescent="0.25" r="365" customHeight="1" ht="13.5">
      <c r="A365" s="483"/>
      <c r="B365" s="484"/>
      <c r="C365" s="484"/>
      <c r="D365" s="484"/>
      <c r="E365" s="484"/>
      <c r="F365" s="484"/>
      <c r="G365" s="33"/>
      <c r="H365" s="485"/>
      <c r="I365" s="486"/>
      <c r="J365" s="487"/>
      <c r="K365" s="488"/>
      <c r="L365" s="488"/>
      <c r="M365" s="485"/>
      <c r="N365" s="33"/>
      <c r="O365" s="33"/>
      <c r="P365" s="33"/>
      <c r="Q365" s="33"/>
      <c r="R365" s="33"/>
      <c r="S365" s="33"/>
      <c r="T365" s="33"/>
      <c r="U365" s="33"/>
      <c r="V365" s="33"/>
      <c r="W365" s="33"/>
      <c r="X365" s="33"/>
      <c r="Y365" s="33"/>
      <c r="Z365" s="33"/>
    </row>
    <row x14ac:dyDescent="0.25" r="366" customHeight="1" ht="13.5">
      <c r="A366" s="483"/>
      <c r="B366" s="484"/>
      <c r="C366" s="484"/>
      <c r="D366" s="484"/>
      <c r="E366" s="484"/>
      <c r="F366" s="484"/>
      <c r="G366" s="33"/>
      <c r="H366" s="485"/>
      <c r="I366" s="486"/>
      <c r="J366" s="487"/>
      <c r="K366" s="488"/>
      <c r="L366" s="488"/>
      <c r="M366" s="485"/>
      <c r="N366" s="33"/>
      <c r="O366" s="33"/>
      <c r="P366" s="33"/>
      <c r="Q366" s="33"/>
      <c r="R366" s="33"/>
      <c r="S366" s="33"/>
      <c r="T366" s="33"/>
      <c r="U366" s="33"/>
      <c r="V366" s="33"/>
      <c r="W366" s="33"/>
      <c r="X366" s="33"/>
      <c r="Y366" s="33"/>
      <c r="Z366" s="33"/>
    </row>
    <row x14ac:dyDescent="0.25" r="367" customHeight="1" ht="13.5">
      <c r="A367" s="483"/>
      <c r="B367" s="484"/>
      <c r="C367" s="484"/>
      <c r="D367" s="484"/>
      <c r="E367" s="484"/>
      <c r="F367" s="484"/>
      <c r="G367" s="33"/>
      <c r="H367" s="485"/>
      <c r="I367" s="486"/>
      <c r="J367" s="487"/>
      <c r="K367" s="488"/>
      <c r="L367" s="488"/>
      <c r="M367" s="485"/>
      <c r="N367" s="33"/>
      <c r="O367" s="33"/>
      <c r="P367" s="33"/>
      <c r="Q367" s="33"/>
      <c r="R367" s="33"/>
      <c r="S367" s="33"/>
      <c r="T367" s="33"/>
      <c r="U367" s="33"/>
      <c r="V367" s="33"/>
      <c r="W367" s="33"/>
      <c r="X367" s="33"/>
      <c r="Y367" s="33"/>
      <c r="Z367" s="33"/>
    </row>
    <row x14ac:dyDescent="0.25" r="368" customHeight="1" ht="13.5">
      <c r="A368" s="483"/>
      <c r="B368" s="484"/>
      <c r="C368" s="484"/>
      <c r="D368" s="484"/>
      <c r="E368" s="484"/>
      <c r="F368" s="484"/>
      <c r="G368" s="33"/>
      <c r="H368" s="485"/>
      <c r="I368" s="486"/>
      <c r="J368" s="487"/>
      <c r="K368" s="488"/>
      <c r="L368" s="488"/>
      <c r="M368" s="485"/>
      <c r="N368" s="33"/>
      <c r="O368" s="33"/>
      <c r="P368" s="33"/>
      <c r="Q368" s="33"/>
      <c r="R368" s="33"/>
      <c r="S368" s="33"/>
      <c r="T368" s="33"/>
      <c r="U368" s="33"/>
      <c r="V368" s="33"/>
      <c r="W368" s="33"/>
      <c r="X368" s="33"/>
      <c r="Y368" s="33"/>
      <c r="Z368" s="33"/>
    </row>
    <row x14ac:dyDescent="0.25" r="369" customHeight="1" ht="13.5">
      <c r="A369" s="483"/>
      <c r="B369" s="484"/>
      <c r="C369" s="484"/>
      <c r="D369" s="484"/>
      <c r="E369" s="484"/>
      <c r="F369" s="484"/>
      <c r="G369" s="33"/>
      <c r="H369" s="485"/>
      <c r="I369" s="486"/>
      <c r="J369" s="487"/>
      <c r="K369" s="488"/>
      <c r="L369" s="488"/>
      <c r="M369" s="485"/>
      <c r="N369" s="33"/>
      <c r="O369" s="33"/>
      <c r="P369" s="33"/>
      <c r="Q369" s="33"/>
      <c r="R369" s="33"/>
      <c r="S369" s="33"/>
      <c r="T369" s="33"/>
      <c r="U369" s="33"/>
      <c r="V369" s="33"/>
      <c r="W369" s="33"/>
      <c r="X369" s="33"/>
      <c r="Y369" s="33"/>
      <c r="Z369" s="33"/>
    </row>
    <row x14ac:dyDescent="0.25" r="370" customHeight="1" ht="13.5">
      <c r="A370" s="483"/>
      <c r="B370" s="484"/>
      <c r="C370" s="484"/>
      <c r="D370" s="484"/>
      <c r="E370" s="484"/>
      <c r="F370" s="484"/>
      <c r="G370" s="33"/>
      <c r="H370" s="485"/>
      <c r="I370" s="486"/>
      <c r="J370" s="487"/>
      <c r="K370" s="488"/>
      <c r="L370" s="488"/>
      <c r="M370" s="485"/>
      <c r="N370" s="33"/>
      <c r="O370" s="33"/>
      <c r="P370" s="33"/>
      <c r="Q370" s="33"/>
      <c r="R370" s="33"/>
      <c r="S370" s="33"/>
      <c r="T370" s="33"/>
      <c r="U370" s="33"/>
      <c r="V370" s="33"/>
      <c r="W370" s="33"/>
      <c r="X370" s="33"/>
      <c r="Y370" s="33"/>
      <c r="Z370" s="33"/>
    </row>
    <row x14ac:dyDescent="0.25" r="371" customHeight="1" ht="13.5">
      <c r="A371" s="483"/>
      <c r="B371" s="484"/>
      <c r="C371" s="484"/>
      <c r="D371" s="484"/>
      <c r="E371" s="484"/>
      <c r="F371" s="484"/>
      <c r="G371" s="33"/>
      <c r="H371" s="485"/>
      <c r="I371" s="486"/>
      <c r="J371" s="487"/>
      <c r="K371" s="488"/>
      <c r="L371" s="488"/>
      <c r="M371" s="485"/>
      <c r="N371" s="33"/>
      <c r="O371" s="33"/>
      <c r="P371" s="33"/>
      <c r="Q371" s="33"/>
      <c r="R371" s="33"/>
      <c r="S371" s="33"/>
      <c r="T371" s="33"/>
      <c r="U371" s="33"/>
      <c r="V371" s="33"/>
      <c r="W371" s="33"/>
      <c r="X371" s="33"/>
      <c r="Y371" s="33"/>
      <c r="Z371" s="33"/>
    </row>
    <row x14ac:dyDescent="0.25" r="372" customHeight="1" ht="13.5">
      <c r="A372" s="483"/>
      <c r="B372" s="484"/>
      <c r="C372" s="484"/>
      <c r="D372" s="484"/>
      <c r="E372" s="484"/>
      <c r="F372" s="484"/>
      <c r="G372" s="33"/>
      <c r="H372" s="485"/>
      <c r="I372" s="486"/>
      <c r="J372" s="487"/>
      <c r="K372" s="488"/>
      <c r="L372" s="488"/>
      <c r="M372" s="485"/>
      <c r="N372" s="33"/>
      <c r="O372" s="33"/>
      <c r="P372" s="33"/>
      <c r="Q372" s="33"/>
      <c r="R372" s="33"/>
      <c r="S372" s="33"/>
      <c r="T372" s="33"/>
      <c r="U372" s="33"/>
      <c r="V372" s="33"/>
      <c r="W372" s="33"/>
      <c r="X372" s="33"/>
      <c r="Y372" s="33"/>
      <c r="Z372" s="33"/>
    </row>
    <row x14ac:dyDescent="0.25" r="373" customHeight="1" ht="13.5">
      <c r="A373" s="483"/>
      <c r="B373" s="484"/>
      <c r="C373" s="484"/>
      <c r="D373" s="484"/>
      <c r="E373" s="484"/>
      <c r="F373" s="484"/>
      <c r="G373" s="33"/>
      <c r="H373" s="485"/>
      <c r="I373" s="486"/>
      <c r="J373" s="487"/>
      <c r="K373" s="488"/>
      <c r="L373" s="488"/>
      <c r="M373" s="485"/>
      <c r="N373" s="33"/>
      <c r="O373" s="33"/>
      <c r="P373" s="33"/>
      <c r="Q373" s="33"/>
      <c r="R373" s="33"/>
      <c r="S373" s="33"/>
      <c r="T373" s="33"/>
      <c r="U373" s="33"/>
      <c r="V373" s="33"/>
      <c r="W373" s="33"/>
      <c r="X373" s="33"/>
      <c r="Y373" s="33"/>
      <c r="Z373" s="33"/>
    </row>
    <row x14ac:dyDescent="0.25" r="374" customHeight="1" ht="13.5">
      <c r="A374" s="483"/>
      <c r="B374" s="484"/>
      <c r="C374" s="484"/>
      <c r="D374" s="484"/>
      <c r="E374" s="484"/>
      <c r="F374" s="484"/>
      <c r="G374" s="33"/>
      <c r="H374" s="485"/>
      <c r="I374" s="486"/>
      <c r="J374" s="487"/>
      <c r="K374" s="488"/>
      <c r="L374" s="488"/>
      <c r="M374" s="485"/>
      <c r="N374" s="33"/>
      <c r="O374" s="33"/>
      <c r="P374" s="33"/>
      <c r="Q374" s="33"/>
      <c r="R374" s="33"/>
      <c r="S374" s="33"/>
      <c r="T374" s="33"/>
      <c r="U374" s="33"/>
      <c r="V374" s="33"/>
      <c r="W374" s="33"/>
      <c r="X374" s="33"/>
      <c r="Y374" s="33"/>
      <c r="Z374" s="33"/>
    </row>
    <row x14ac:dyDescent="0.25" r="375" customHeight="1" ht="13.5">
      <c r="A375" s="483"/>
      <c r="B375" s="484"/>
      <c r="C375" s="484"/>
      <c r="D375" s="484"/>
      <c r="E375" s="484"/>
      <c r="F375" s="484"/>
      <c r="G375" s="33"/>
      <c r="H375" s="485"/>
      <c r="I375" s="486"/>
      <c r="J375" s="487"/>
      <c r="K375" s="488"/>
      <c r="L375" s="488"/>
      <c r="M375" s="485"/>
      <c r="N375" s="33"/>
      <c r="O375" s="33"/>
      <c r="P375" s="33"/>
      <c r="Q375" s="33"/>
      <c r="R375" s="33"/>
      <c r="S375" s="33"/>
      <c r="T375" s="33"/>
      <c r="U375" s="33"/>
      <c r="V375" s="33"/>
      <c r="W375" s="33"/>
      <c r="X375" s="33"/>
      <c r="Y375" s="33"/>
      <c r="Z375" s="33"/>
    </row>
    <row x14ac:dyDescent="0.25" r="376" customHeight="1" ht="13.5">
      <c r="A376" s="483"/>
      <c r="B376" s="484"/>
      <c r="C376" s="484"/>
      <c r="D376" s="484"/>
      <c r="E376" s="484"/>
      <c r="F376" s="484"/>
      <c r="G376" s="33"/>
      <c r="H376" s="485"/>
      <c r="I376" s="486"/>
      <c r="J376" s="487"/>
      <c r="K376" s="488"/>
      <c r="L376" s="488"/>
      <c r="M376" s="485"/>
      <c r="N376" s="33"/>
      <c r="O376" s="33"/>
      <c r="P376" s="33"/>
      <c r="Q376" s="33"/>
      <c r="R376" s="33"/>
      <c r="S376" s="33"/>
      <c r="T376" s="33"/>
      <c r="U376" s="33"/>
      <c r="V376" s="33"/>
      <c r="W376" s="33"/>
      <c r="X376" s="33"/>
      <c r="Y376" s="33"/>
      <c r="Z376" s="33"/>
    </row>
    <row x14ac:dyDescent="0.25" r="377" customHeight="1" ht="13.5">
      <c r="A377" s="483"/>
      <c r="B377" s="484"/>
      <c r="C377" s="484"/>
      <c r="D377" s="484"/>
      <c r="E377" s="484"/>
      <c r="F377" s="484"/>
      <c r="G377" s="33"/>
      <c r="H377" s="485"/>
      <c r="I377" s="486"/>
      <c r="J377" s="487"/>
      <c r="K377" s="488"/>
      <c r="L377" s="488"/>
      <c r="M377" s="485"/>
      <c r="N377" s="33"/>
      <c r="O377" s="33"/>
      <c r="P377" s="33"/>
      <c r="Q377" s="33"/>
      <c r="R377" s="33"/>
      <c r="S377" s="33"/>
      <c r="T377" s="33"/>
      <c r="U377" s="33"/>
      <c r="V377" s="33"/>
      <c r="W377" s="33"/>
      <c r="X377" s="33"/>
      <c r="Y377" s="33"/>
      <c r="Z377" s="33"/>
    </row>
    <row x14ac:dyDescent="0.25" r="378" customHeight="1" ht="13.5">
      <c r="A378" s="483"/>
      <c r="B378" s="484"/>
      <c r="C378" s="484"/>
      <c r="D378" s="484"/>
      <c r="E378" s="484"/>
      <c r="F378" s="484"/>
      <c r="G378" s="33"/>
      <c r="H378" s="485"/>
      <c r="I378" s="486"/>
      <c r="J378" s="487"/>
      <c r="K378" s="488"/>
      <c r="L378" s="488"/>
      <c r="M378" s="485"/>
      <c r="N378" s="33"/>
      <c r="O378" s="33"/>
      <c r="P378" s="33"/>
      <c r="Q378" s="33"/>
      <c r="R378" s="33"/>
      <c r="S378" s="33"/>
      <c r="T378" s="33"/>
      <c r="U378" s="33"/>
      <c r="V378" s="33"/>
      <c r="W378" s="33"/>
      <c r="X378" s="33"/>
      <c r="Y378" s="33"/>
      <c r="Z378" s="33"/>
    </row>
    <row x14ac:dyDescent="0.25" r="379" customHeight="1" ht="13.5">
      <c r="A379" s="483"/>
      <c r="B379" s="484"/>
      <c r="C379" s="484"/>
      <c r="D379" s="484"/>
      <c r="E379" s="484"/>
      <c r="F379" s="484"/>
      <c r="G379" s="33"/>
      <c r="H379" s="485"/>
      <c r="I379" s="486"/>
      <c r="J379" s="487"/>
      <c r="K379" s="488"/>
      <c r="L379" s="488"/>
      <c r="M379" s="485"/>
      <c r="N379" s="33"/>
      <c r="O379" s="33"/>
      <c r="P379" s="33"/>
      <c r="Q379" s="33"/>
      <c r="R379" s="33"/>
      <c r="S379" s="33"/>
      <c r="T379" s="33"/>
      <c r="U379" s="33"/>
      <c r="V379" s="33"/>
      <c r="W379" s="33"/>
      <c r="X379" s="33"/>
      <c r="Y379" s="33"/>
      <c r="Z379" s="33"/>
    </row>
    <row x14ac:dyDescent="0.25" r="380" customHeight="1" ht="13.5">
      <c r="A380" s="483"/>
      <c r="B380" s="484"/>
      <c r="C380" s="484"/>
      <c r="D380" s="484"/>
      <c r="E380" s="484"/>
      <c r="F380" s="484"/>
      <c r="G380" s="33"/>
      <c r="H380" s="485"/>
      <c r="I380" s="486"/>
      <c r="J380" s="487"/>
      <c r="K380" s="488"/>
      <c r="L380" s="488"/>
      <c r="M380" s="485"/>
      <c r="N380" s="33"/>
      <c r="O380" s="33"/>
      <c r="P380" s="33"/>
      <c r="Q380" s="33"/>
      <c r="R380" s="33"/>
      <c r="S380" s="33"/>
      <c r="T380" s="33"/>
      <c r="U380" s="33"/>
      <c r="V380" s="33"/>
      <c r="W380" s="33"/>
      <c r="X380" s="33"/>
      <c r="Y380" s="33"/>
      <c r="Z380" s="33"/>
    </row>
    <row x14ac:dyDescent="0.25" r="381" customHeight="1" ht="13.5">
      <c r="A381" s="483"/>
      <c r="B381" s="484"/>
      <c r="C381" s="484"/>
      <c r="D381" s="484"/>
      <c r="E381" s="484"/>
      <c r="F381" s="484"/>
      <c r="G381" s="33"/>
      <c r="H381" s="485"/>
      <c r="I381" s="486"/>
      <c r="J381" s="487"/>
      <c r="K381" s="488"/>
      <c r="L381" s="488"/>
      <c r="M381" s="485"/>
      <c r="N381" s="33"/>
      <c r="O381" s="33"/>
      <c r="P381" s="33"/>
      <c r="Q381" s="33"/>
      <c r="R381" s="33"/>
      <c r="S381" s="33"/>
      <c r="T381" s="33"/>
      <c r="U381" s="33"/>
      <c r="V381" s="33"/>
      <c r="W381" s="33"/>
      <c r="X381" s="33"/>
      <c r="Y381" s="33"/>
      <c r="Z381" s="33"/>
    </row>
    <row x14ac:dyDescent="0.25" r="382" customHeight="1" ht="13.5">
      <c r="A382" s="483"/>
      <c r="B382" s="484"/>
      <c r="C382" s="484"/>
      <c r="D382" s="484"/>
      <c r="E382" s="484"/>
      <c r="F382" s="484"/>
      <c r="G382" s="33"/>
      <c r="H382" s="485"/>
      <c r="I382" s="486"/>
      <c r="J382" s="487"/>
      <c r="K382" s="488"/>
      <c r="L382" s="488"/>
      <c r="M382" s="485"/>
      <c r="N382" s="33"/>
      <c r="O382" s="33"/>
      <c r="P382" s="33"/>
      <c r="Q382" s="33"/>
      <c r="R382" s="33"/>
      <c r="S382" s="33"/>
      <c r="T382" s="33"/>
      <c r="U382" s="33"/>
      <c r="V382" s="33"/>
      <c r="W382" s="33"/>
      <c r="X382" s="33"/>
      <c r="Y382" s="33"/>
      <c r="Z382" s="33"/>
    </row>
    <row x14ac:dyDescent="0.25" r="383" customHeight="1" ht="13.5">
      <c r="A383" s="483"/>
      <c r="B383" s="484"/>
      <c r="C383" s="484"/>
      <c r="D383" s="484"/>
      <c r="E383" s="484"/>
      <c r="F383" s="484"/>
      <c r="G383" s="33"/>
      <c r="H383" s="485"/>
      <c r="I383" s="486"/>
      <c r="J383" s="487"/>
      <c r="K383" s="488"/>
      <c r="L383" s="488"/>
      <c r="M383" s="485"/>
      <c r="N383" s="33"/>
      <c r="O383" s="33"/>
      <c r="P383" s="33"/>
      <c r="Q383" s="33"/>
      <c r="R383" s="33"/>
      <c r="S383" s="33"/>
      <c r="T383" s="33"/>
      <c r="U383" s="33"/>
      <c r="V383" s="33"/>
      <c r="W383" s="33"/>
      <c r="X383" s="33"/>
      <c r="Y383" s="33"/>
      <c r="Z383" s="33"/>
    </row>
    <row x14ac:dyDescent="0.25" r="384" customHeight="1" ht="13.5">
      <c r="A384" s="483"/>
      <c r="B384" s="484"/>
      <c r="C384" s="484"/>
      <c r="D384" s="484"/>
      <c r="E384" s="484"/>
      <c r="F384" s="484"/>
      <c r="G384" s="33"/>
      <c r="H384" s="485"/>
      <c r="I384" s="486"/>
      <c r="J384" s="487"/>
      <c r="K384" s="488"/>
      <c r="L384" s="488"/>
      <c r="M384" s="485"/>
      <c r="N384" s="33"/>
      <c r="O384" s="33"/>
      <c r="P384" s="33"/>
      <c r="Q384" s="33"/>
      <c r="R384" s="33"/>
      <c r="S384" s="33"/>
      <c r="T384" s="33"/>
      <c r="U384" s="33"/>
      <c r="V384" s="33"/>
      <c r="W384" s="33"/>
      <c r="X384" s="33"/>
      <c r="Y384" s="33"/>
      <c r="Z384" s="33"/>
    </row>
    <row x14ac:dyDescent="0.25" r="385" customHeight="1" ht="13.5">
      <c r="A385" s="483"/>
      <c r="B385" s="484"/>
      <c r="C385" s="484"/>
      <c r="D385" s="484"/>
      <c r="E385" s="484"/>
      <c r="F385" s="484"/>
      <c r="G385" s="33"/>
      <c r="H385" s="485"/>
      <c r="I385" s="486"/>
      <c r="J385" s="487"/>
      <c r="K385" s="488"/>
      <c r="L385" s="488"/>
      <c r="M385" s="485"/>
      <c r="N385" s="33"/>
      <c r="O385" s="33"/>
      <c r="P385" s="33"/>
      <c r="Q385" s="33"/>
      <c r="R385" s="33"/>
      <c r="S385" s="33"/>
      <c r="T385" s="33"/>
      <c r="U385" s="33"/>
      <c r="V385" s="33"/>
      <c r="W385" s="33"/>
      <c r="X385" s="33"/>
      <c r="Y385" s="33"/>
      <c r="Z385" s="33"/>
    </row>
    <row x14ac:dyDescent="0.25" r="386" customHeight="1" ht="13.5">
      <c r="A386" s="483"/>
      <c r="B386" s="484"/>
      <c r="C386" s="484"/>
      <c r="D386" s="484"/>
      <c r="E386" s="484"/>
      <c r="F386" s="484"/>
      <c r="G386" s="33"/>
      <c r="H386" s="485"/>
      <c r="I386" s="486"/>
      <c r="J386" s="487"/>
      <c r="K386" s="488"/>
      <c r="L386" s="488"/>
      <c r="M386" s="485"/>
      <c r="N386" s="33"/>
      <c r="O386" s="33"/>
      <c r="P386" s="33"/>
      <c r="Q386" s="33"/>
      <c r="R386" s="33"/>
      <c r="S386" s="33"/>
      <c r="T386" s="33"/>
      <c r="U386" s="33"/>
      <c r="V386" s="33"/>
      <c r="W386" s="33"/>
      <c r="X386" s="33"/>
      <c r="Y386" s="33"/>
      <c r="Z386" s="33"/>
    </row>
    <row x14ac:dyDescent="0.25" r="387" customHeight="1" ht="13.5">
      <c r="A387" s="483"/>
      <c r="B387" s="484"/>
      <c r="C387" s="484"/>
      <c r="D387" s="484"/>
      <c r="E387" s="484"/>
      <c r="F387" s="484"/>
      <c r="G387" s="33"/>
      <c r="H387" s="485"/>
      <c r="I387" s="486"/>
      <c r="J387" s="487"/>
      <c r="K387" s="488"/>
      <c r="L387" s="488"/>
      <c r="M387" s="485"/>
      <c r="N387" s="33"/>
      <c r="O387" s="33"/>
      <c r="P387" s="33"/>
      <c r="Q387" s="33"/>
      <c r="R387" s="33"/>
      <c r="S387" s="33"/>
      <c r="T387" s="33"/>
      <c r="U387" s="33"/>
      <c r="V387" s="33"/>
      <c r="W387" s="33"/>
      <c r="X387" s="33"/>
      <c r="Y387" s="33"/>
      <c r="Z387" s="33"/>
    </row>
    <row x14ac:dyDescent="0.25" r="388" customHeight="1" ht="13.5">
      <c r="A388" s="483"/>
      <c r="B388" s="484"/>
      <c r="C388" s="484"/>
      <c r="D388" s="484"/>
      <c r="E388" s="484"/>
      <c r="F388" s="484"/>
      <c r="G388" s="33"/>
      <c r="H388" s="485"/>
      <c r="I388" s="486"/>
      <c r="J388" s="487"/>
      <c r="K388" s="488"/>
      <c r="L388" s="488"/>
      <c r="M388" s="485"/>
      <c r="N388" s="33"/>
      <c r="O388" s="33"/>
      <c r="P388" s="33"/>
      <c r="Q388" s="33"/>
      <c r="R388" s="33"/>
      <c r="S388" s="33"/>
      <c r="T388" s="33"/>
      <c r="U388" s="33"/>
      <c r="V388" s="33"/>
      <c r="W388" s="33"/>
      <c r="X388" s="33"/>
      <c r="Y388" s="33"/>
      <c r="Z388" s="33"/>
    </row>
    <row x14ac:dyDescent="0.25" r="389" customHeight="1" ht="13.5">
      <c r="A389" s="483"/>
      <c r="B389" s="484"/>
      <c r="C389" s="484"/>
      <c r="D389" s="484"/>
      <c r="E389" s="484"/>
      <c r="F389" s="484"/>
      <c r="G389" s="33"/>
      <c r="H389" s="485"/>
      <c r="I389" s="486"/>
      <c r="J389" s="487"/>
      <c r="K389" s="488"/>
      <c r="L389" s="488"/>
      <c r="M389" s="485"/>
      <c r="N389" s="33"/>
      <c r="O389" s="33"/>
      <c r="P389" s="33"/>
      <c r="Q389" s="33"/>
      <c r="R389" s="33"/>
      <c r="S389" s="33"/>
      <c r="T389" s="33"/>
      <c r="U389" s="33"/>
      <c r="V389" s="33"/>
      <c r="W389" s="33"/>
      <c r="X389" s="33"/>
      <c r="Y389" s="33"/>
      <c r="Z389" s="33"/>
    </row>
    <row x14ac:dyDescent="0.25" r="390" customHeight="1" ht="13.5">
      <c r="A390" s="483"/>
      <c r="B390" s="484"/>
      <c r="C390" s="484"/>
      <c r="D390" s="484"/>
      <c r="E390" s="484"/>
      <c r="F390" s="484"/>
      <c r="G390" s="33"/>
      <c r="H390" s="485"/>
      <c r="I390" s="486"/>
      <c r="J390" s="487"/>
      <c r="K390" s="488"/>
      <c r="L390" s="488"/>
      <c r="M390" s="485"/>
      <c r="N390" s="33"/>
      <c r="O390" s="33"/>
      <c r="P390" s="33"/>
      <c r="Q390" s="33"/>
      <c r="R390" s="33"/>
      <c r="S390" s="33"/>
      <c r="T390" s="33"/>
      <c r="U390" s="33"/>
      <c r="V390" s="33"/>
      <c r="W390" s="33"/>
      <c r="X390" s="33"/>
      <c r="Y390" s="33"/>
      <c r="Z390" s="33"/>
    </row>
    <row x14ac:dyDescent="0.25" r="391" customHeight="1" ht="13.5">
      <c r="A391" s="483"/>
      <c r="B391" s="484"/>
      <c r="C391" s="484"/>
      <c r="D391" s="484"/>
      <c r="E391" s="484"/>
      <c r="F391" s="484"/>
      <c r="G391" s="33"/>
      <c r="H391" s="485"/>
      <c r="I391" s="486"/>
      <c r="J391" s="487"/>
      <c r="K391" s="488"/>
      <c r="L391" s="488"/>
      <c r="M391" s="485"/>
      <c r="N391" s="33"/>
      <c r="O391" s="33"/>
      <c r="P391" s="33"/>
      <c r="Q391" s="33"/>
      <c r="R391" s="33"/>
      <c r="S391" s="33"/>
      <c r="T391" s="33"/>
      <c r="U391" s="33"/>
      <c r="V391" s="33"/>
      <c r="W391" s="33"/>
      <c r="X391" s="33"/>
      <c r="Y391" s="33"/>
      <c r="Z391" s="33"/>
    </row>
    <row x14ac:dyDescent="0.25" r="392" customHeight="1" ht="13.5">
      <c r="A392" s="483"/>
      <c r="B392" s="484"/>
      <c r="C392" s="484"/>
      <c r="D392" s="484"/>
      <c r="E392" s="484"/>
      <c r="F392" s="484"/>
      <c r="G392" s="33"/>
      <c r="H392" s="485"/>
      <c r="I392" s="486"/>
      <c r="J392" s="487"/>
      <c r="K392" s="488"/>
      <c r="L392" s="488"/>
      <c r="M392" s="485"/>
      <c r="N392" s="33"/>
      <c r="O392" s="33"/>
      <c r="P392" s="33"/>
      <c r="Q392" s="33"/>
      <c r="R392" s="33"/>
      <c r="S392" s="33"/>
      <c r="T392" s="33"/>
      <c r="U392" s="33"/>
      <c r="V392" s="33"/>
      <c r="W392" s="33"/>
      <c r="X392" s="33"/>
      <c r="Y392" s="33"/>
      <c r="Z392" s="33"/>
    </row>
    <row x14ac:dyDescent="0.25" r="393" customHeight="1" ht="13.5">
      <c r="A393" s="483"/>
      <c r="B393" s="484"/>
      <c r="C393" s="484"/>
      <c r="D393" s="484"/>
      <c r="E393" s="484"/>
      <c r="F393" s="484"/>
      <c r="G393" s="33"/>
      <c r="H393" s="485"/>
      <c r="I393" s="486"/>
      <c r="J393" s="487"/>
      <c r="K393" s="488"/>
      <c r="L393" s="488"/>
      <c r="M393" s="485"/>
      <c r="N393" s="33"/>
      <c r="O393" s="33"/>
      <c r="P393" s="33"/>
      <c r="Q393" s="33"/>
      <c r="R393" s="33"/>
      <c r="S393" s="33"/>
      <c r="T393" s="33"/>
      <c r="U393" s="33"/>
      <c r="V393" s="33"/>
      <c r="W393" s="33"/>
      <c r="X393" s="33"/>
      <c r="Y393" s="33"/>
      <c r="Z393" s="33"/>
    </row>
    <row x14ac:dyDescent="0.25" r="394" customHeight="1" ht="13.5">
      <c r="A394" s="483"/>
      <c r="B394" s="484"/>
      <c r="C394" s="484"/>
      <c r="D394" s="484"/>
      <c r="E394" s="484"/>
      <c r="F394" s="484"/>
      <c r="G394" s="33"/>
      <c r="H394" s="485"/>
      <c r="I394" s="486"/>
      <c r="J394" s="487"/>
      <c r="K394" s="488"/>
      <c r="L394" s="488"/>
      <c r="M394" s="485"/>
      <c r="N394" s="33"/>
      <c r="O394" s="33"/>
      <c r="P394" s="33"/>
      <c r="Q394" s="33"/>
      <c r="R394" s="33"/>
      <c r="S394" s="33"/>
      <c r="T394" s="33"/>
      <c r="U394" s="33"/>
      <c r="V394" s="33"/>
      <c r="W394" s="33"/>
      <c r="X394" s="33"/>
      <c r="Y394" s="33"/>
      <c r="Z394" s="33"/>
    </row>
    <row x14ac:dyDescent="0.25" r="395" customHeight="1" ht="13.5">
      <c r="A395" s="483"/>
      <c r="B395" s="484"/>
      <c r="C395" s="484"/>
      <c r="D395" s="484"/>
      <c r="E395" s="484"/>
      <c r="F395" s="484"/>
      <c r="G395" s="33"/>
      <c r="H395" s="485"/>
      <c r="I395" s="486"/>
      <c r="J395" s="487"/>
      <c r="K395" s="488"/>
      <c r="L395" s="488"/>
      <c r="M395" s="485"/>
      <c r="N395" s="33"/>
      <c r="O395" s="33"/>
      <c r="P395" s="33"/>
      <c r="Q395" s="33"/>
      <c r="R395" s="33"/>
      <c r="S395" s="33"/>
      <c r="T395" s="33"/>
      <c r="U395" s="33"/>
      <c r="V395" s="33"/>
      <c r="W395" s="33"/>
      <c r="X395" s="33"/>
      <c r="Y395" s="33"/>
      <c r="Z395" s="33"/>
    </row>
    <row x14ac:dyDescent="0.25" r="396" customHeight="1" ht="13.5">
      <c r="A396" s="483"/>
      <c r="B396" s="484"/>
      <c r="C396" s="484"/>
      <c r="D396" s="484"/>
      <c r="E396" s="484"/>
      <c r="F396" s="484"/>
      <c r="G396" s="33"/>
      <c r="H396" s="485"/>
      <c r="I396" s="486"/>
      <c r="J396" s="487"/>
      <c r="K396" s="488"/>
      <c r="L396" s="488"/>
      <c r="M396" s="485"/>
      <c r="N396" s="33"/>
      <c r="O396" s="33"/>
      <c r="P396" s="33"/>
      <c r="Q396" s="33"/>
      <c r="R396" s="33"/>
      <c r="S396" s="33"/>
      <c r="T396" s="33"/>
      <c r="U396" s="33"/>
      <c r="V396" s="33"/>
      <c r="W396" s="33"/>
      <c r="X396" s="33"/>
      <c r="Y396" s="33"/>
      <c r="Z396" s="33"/>
    </row>
    <row x14ac:dyDescent="0.25" r="397" customHeight="1" ht="13.5">
      <c r="A397" s="483"/>
      <c r="B397" s="484"/>
      <c r="C397" s="484"/>
      <c r="D397" s="484"/>
      <c r="E397" s="484"/>
      <c r="F397" s="484"/>
      <c r="G397" s="33"/>
      <c r="H397" s="485"/>
      <c r="I397" s="486"/>
      <c r="J397" s="487"/>
      <c r="K397" s="488"/>
      <c r="L397" s="488"/>
      <c r="M397" s="485"/>
      <c r="N397" s="33"/>
      <c r="O397" s="33"/>
      <c r="P397" s="33"/>
      <c r="Q397" s="33"/>
      <c r="R397" s="33"/>
      <c r="S397" s="33"/>
      <c r="T397" s="33"/>
      <c r="U397" s="33"/>
      <c r="V397" s="33"/>
      <c r="W397" s="33"/>
      <c r="X397" s="33"/>
      <c r="Y397" s="33"/>
      <c r="Z397" s="33"/>
    </row>
    <row x14ac:dyDescent="0.25" r="398" customHeight="1" ht="13.5">
      <c r="A398" s="483"/>
      <c r="B398" s="484"/>
      <c r="C398" s="484"/>
      <c r="D398" s="484"/>
      <c r="E398" s="484"/>
      <c r="F398" s="484"/>
      <c r="G398" s="33"/>
      <c r="H398" s="485"/>
      <c r="I398" s="486"/>
      <c r="J398" s="487"/>
      <c r="K398" s="488"/>
      <c r="L398" s="488"/>
      <c r="M398" s="485"/>
      <c r="N398" s="33"/>
      <c r="O398" s="33"/>
      <c r="P398" s="33"/>
      <c r="Q398" s="33"/>
      <c r="R398" s="33"/>
      <c r="S398" s="33"/>
      <c r="T398" s="33"/>
      <c r="U398" s="33"/>
      <c r="V398" s="33"/>
      <c r="W398" s="33"/>
      <c r="X398" s="33"/>
      <c r="Y398" s="33"/>
      <c r="Z398" s="33"/>
    </row>
    <row x14ac:dyDescent="0.25" r="399" customHeight="1" ht="13.5">
      <c r="A399" s="483"/>
      <c r="B399" s="484"/>
      <c r="C399" s="484"/>
      <c r="D399" s="484"/>
      <c r="E399" s="484"/>
      <c r="F399" s="484"/>
      <c r="G399" s="33"/>
      <c r="H399" s="485"/>
      <c r="I399" s="486"/>
      <c r="J399" s="487"/>
      <c r="K399" s="488"/>
      <c r="L399" s="488"/>
      <c r="M399" s="485"/>
      <c r="N399" s="33"/>
      <c r="O399" s="33"/>
      <c r="P399" s="33"/>
      <c r="Q399" s="33"/>
      <c r="R399" s="33"/>
      <c r="S399" s="33"/>
      <c r="T399" s="33"/>
      <c r="U399" s="33"/>
      <c r="V399" s="33"/>
      <c r="W399" s="33"/>
      <c r="X399" s="33"/>
      <c r="Y399" s="33"/>
      <c r="Z399" s="33"/>
    </row>
    <row x14ac:dyDescent="0.25" r="400" customHeight="1" ht="13.5">
      <c r="A400" s="483"/>
      <c r="B400" s="484"/>
      <c r="C400" s="484"/>
      <c r="D400" s="484"/>
      <c r="E400" s="484"/>
      <c r="F400" s="484"/>
      <c r="G400" s="33"/>
      <c r="H400" s="485"/>
      <c r="I400" s="486"/>
      <c r="J400" s="487"/>
      <c r="K400" s="488"/>
      <c r="L400" s="488"/>
      <c r="M400" s="485"/>
      <c r="N400" s="33"/>
      <c r="O400" s="33"/>
      <c r="P400" s="33"/>
      <c r="Q400" s="33"/>
      <c r="R400" s="33"/>
      <c r="S400" s="33"/>
      <c r="T400" s="33"/>
      <c r="U400" s="33"/>
      <c r="V400" s="33"/>
      <c r="W400" s="33"/>
      <c r="X400" s="33"/>
      <c r="Y400" s="33"/>
      <c r="Z400" s="33"/>
    </row>
    <row x14ac:dyDescent="0.25" r="401" customHeight="1" ht="13.5">
      <c r="A401" s="483"/>
      <c r="B401" s="484"/>
      <c r="C401" s="484"/>
      <c r="D401" s="484"/>
      <c r="E401" s="484"/>
      <c r="F401" s="484"/>
      <c r="G401" s="33"/>
      <c r="H401" s="485"/>
      <c r="I401" s="486"/>
      <c r="J401" s="487"/>
      <c r="K401" s="488"/>
      <c r="L401" s="488"/>
      <c r="M401" s="485"/>
      <c r="N401" s="33"/>
      <c r="O401" s="33"/>
      <c r="P401" s="33"/>
      <c r="Q401" s="33"/>
      <c r="R401" s="33"/>
      <c r="S401" s="33"/>
      <c r="T401" s="33"/>
      <c r="U401" s="33"/>
      <c r="V401" s="33"/>
      <c r="W401" s="33"/>
      <c r="X401" s="33"/>
      <c r="Y401" s="33"/>
      <c r="Z401" s="33"/>
    </row>
    <row x14ac:dyDescent="0.25" r="402" customHeight="1" ht="13.5">
      <c r="A402" s="483"/>
      <c r="B402" s="484"/>
      <c r="C402" s="484"/>
      <c r="D402" s="484"/>
      <c r="E402" s="484"/>
      <c r="F402" s="484"/>
      <c r="G402" s="33"/>
      <c r="H402" s="485"/>
      <c r="I402" s="486"/>
      <c r="J402" s="487"/>
      <c r="K402" s="488"/>
      <c r="L402" s="488"/>
      <c r="M402" s="485"/>
      <c r="N402" s="33"/>
      <c r="O402" s="33"/>
      <c r="P402" s="33"/>
      <c r="Q402" s="33"/>
      <c r="R402" s="33"/>
      <c r="S402" s="33"/>
      <c r="T402" s="33"/>
      <c r="U402" s="33"/>
      <c r="V402" s="33"/>
      <c r="W402" s="33"/>
      <c r="X402" s="33"/>
      <c r="Y402" s="33"/>
      <c r="Z402" s="33"/>
    </row>
    <row x14ac:dyDescent="0.25" r="403" customHeight="1" ht="13.5">
      <c r="A403" s="483"/>
      <c r="B403" s="484"/>
      <c r="C403" s="484"/>
      <c r="D403" s="484"/>
      <c r="E403" s="484"/>
      <c r="F403" s="484"/>
      <c r="G403" s="33"/>
      <c r="H403" s="485"/>
      <c r="I403" s="486"/>
      <c r="J403" s="487"/>
      <c r="K403" s="488"/>
      <c r="L403" s="488"/>
      <c r="M403" s="485"/>
      <c r="N403" s="33"/>
      <c r="O403" s="33"/>
      <c r="P403" s="33"/>
      <c r="Q403" s="33"/>
      <c r="R403" s="33"/>
      <c r="S403" s="33"/>
      <c r="T403" s="33"/>
      <c r="U403" s="33"/>
      <c r="V403" s="33"/>
      <c r="W403" s="33"/>
      <c r="X403" s="33"/>
      <c r="Y403" s="33"/>
      <c r="Z403" s="33"/>
    </row>
    <row x14ac:dyDescent="0.25" r="404" customHeight="1" ht="13.5">
      <c r="A404" s="483"/>
      <c r="B404" s="484"/>
      <c r="C404" s="484"/>
      <c r="D404" s="484"/>
      <c r="E404" s="484"/>
      <c r="F404" s="484"/>
      <c r="G404" s="33"/>
      <c r="H404" s="485"/>
      <c r="I404" s="486"/>
      <c r="J404" s="487"/>
      <c r="K404" s="488"/>
      <c r="L404" s="488"/>
      <c r="M404" s="485"/>
      <c r="N404" s="33"/>
      <c r="O404" s="33"/>
      <c r="P404" s="33"/>
      <c r="Q404" s="33"/>
      <c r="R404" s="33"/>
      <c r="S404" s="33"/>
      <c r="T404" s="33"/>
      <c r="U404" s="33"/>
      <c r="V404" s="33"/>
      <c r="W404" s="33"/>
      <c r="X404" s="33"/>
      <c r="Y404" s="33"/>
      <c r="Z404" s="33"/>
    </row>
    <row x14ac:dyDescent="0.25" r="405" customHeight="1" ht="13.5">
      <c r="A405" s="483"/>
      <c r="B405" s="484"/>
      <c r="C405" s="484"/>
      <c r="D405" s="484"/>
      <c r="E405" s="484"/>
      <c r="F405" s="484"/>
      <c r="G405" s="33"/>
      <c r="H405" s="485"/>
      <c r="I405" s="486"/>
      <c r="J405" s="487"/>
      <c r="K405" s="488"/>
      <c r="L405" s="488"/>
      <c r="M405" s="485"/>
      <c r="N405" s="33"/>
      <c r="O405" s="33"/>
      <c r="P405" s="33"/>
      <c r="Q405" s="33"/>
      <c r="R405" s="33"/>
      <c r="S405" s="33"/>
      <c r="T405" s="33"/>
      <c r="U405" s="33"/>
      <c r="V405" s="33"/>
      <c r="W405" s="33"/>
      <c r="X405" s="33"/>
      <c r="Y405" s="33"/>
      <c r="Z405" s="33"/>
    </row>
    <row x14ac:dyDescent="0.25" r="406" customHeight="1" ht="13.5">
      <c r="A406" s="483"/>
      <c r="B406" s="484"/>
      <c r="C406" s="484"/>
      <c r="D406" s="484"/>
      <c r="E406" s="484"/>
      <c r="F406" s="484"/>
      <c r="G406" s="33"/>
      <c r="H406" s="485"/>
      <c r="I406" s="486"/>
      <c r="J406" s="487"/>
      <c r="K406" s="488"/>
      <c r="L406" s="488"/>
      <c r="M406" s="485"/>
      <c r="N406" s="33"/>
      <c r="O406" s="33"/>
      <c r="P406" s="33"/>
      <c r="Q406" s="33"/>
      <c r="R406" s="33"/>
      <c r="S406" s="33"/>
      <c r="T406" s="33"/>
      <c r="U406" s="33"/>
      <c r="V406" s="33"/>
      <c r="W406" s="33"/>
      <c r="X406" s="33"/>
      <c r="Y406" s="33"/>
      <c r="Z406" s="33"/>
    </row>
    <row x14ac:dyDescent="0.25" r="407" customHeight="1" ht="13.5">
      <c r="A407" s="483"/>
      <c r="B407" s="484"/>
      <c r="C407" s="484"/>
      <c r="D407" s="484"/>
      <c r="E407" s="484"/>
      <c r="F407" s="484"/>
      <c r="G407" s="33"/>
      <c r="H407" s="485"/>
      <c r="I407" s="486"/>
      <c r="J407" s="487"/>
      <c r="K407" s="488"/>
      <c r="L407" s="488"/>
      <c r="M407" s="485"/>
      <c r="N407" s="33"/>
      <c r="O407" s="33"/>
      <c r="P407" s="33"/>
      <c r="Q407" s="33"/>
      <c r="R407" s="33"/>
      <c r="S407" s="33"/>
      <c r="T407" s="33"/>
      <c r="U407" s="33"/>
      <c r="V407" s="33"/>
      <c r="W407" s="33"/>
      <c r="X407" s="33"/>
      <c r="Y407" s="33"/>
      <c r="Z407" s="33"/>
    </row>
    <row x14ac:dyDescent="0.25" r="408" customHeight="1" ht="13.5">
      <c r="A408" s="483"/>
      <c r="B408" s="484"/>
      <c r="C408" s="484"/>
      <c r="D408" s="484"/>
      <c r="E408" s="484"/>
      <c r="F408" s="484"/>
      <c r="G408" s="33"/>
      <c r="H408" s="485"/>
      <c r="I408" s="486"/>
      <c r="J408" s="487"/>
      <c r="K408" s="488"/>
      <c r="L408" s="488"/>
      <c r="M408" s="485"/>
      <c r="N408" s="33"/>
      <c r="O408" s="33"/>
      <c r="P408" s="33"/>
      <c r="Q408" s="33"/>
      <c r="R408" s="33"/>
      <c r="S408" s="33"/>
      <c r="T408" s="33"/>
      <c r="U408" s="33"/>
      <c r="V408" s="33"/>
      <c r="W408" s="33"/>
      <c r="X408" s="33"/>
      <c r="Y408" s="33"/>
      <c r="Z408" s="33"/>
    </row>
    <row x14ac:dyDescent="0.25" r="409" customHeight="1" ht="13.5">
      <c r="A409" s="483"/>
      <c r="B409" s="484"/>
      <c r="C409" s="484"/>
      <c r="D409" s="484"/>
      <c r="E409" s="484"/>
      <c r="F409" s="484"/>
      <c r="G409" s="33"/>
      <c r="H409" s="485"/>
      <c r="I409" s="486"/>
      <c r="J409" s="487"/>
      <c r="K409" s="488"/>
      <c r="L409" s="488"/>
      <c r="M409" s="485"/>
      <c r="N409" s="33"/>
      <c r="O409" s="33"/>
      <c r="P409" s="33"/>
      <c r="Q409" s="33"/>
      <c r="R409" s="33"/>
      <c r="S409" s="33"/>
      <c r="T409" s="33"/>
      <c r="U409" s="33"/>
      <c r="V409" s="33"/>
      <c r="W409" s="33"/>
      <c r="X409" s="33"/>
      <c r="Y409" s="33"/>
      <c r="Z409" s="33"/>
    </row>
    <row x14ac:dyDescent="0.25" r="410" customHeight="1" ht="13.5">
      <c r="A410" s="483"/>
      <c r="B410" s="484"/>
      <c r="C410" s="484"/>
      <c r="D410" s="484"/>
      <c r="E410" s="484"/>
      <c r="F410" s="484"/>
      <c r="G410" s="33"/>
      <c r="H410" s="485"/>
      <c r="I410" s="486"/>
      <c r="J410" s="487"/>
      <c r="K410" s="488"/>
      <c r="L410" s="488"/>
      <c r="M410" s="485"/>
      <c r="N410" s="33"/>
      <c r="O410" s="33"/>
      <c r="P410" s="33"/>
      <c r="Q410" s="33"/>
      <c r="R410" s="33"/>
      <c r="S410" s="33"/>
      <c r="T410" s="33"/>
      <c r="U410" s="33"/>
      <c r="V410" s="33"/>
      <c r="W410" s="33"/>
      <c r="X410" s="33"/>
      <c r="Y410" s="33"/>
      <c r="Z410" s="33"/>
    </row>
    <row x14ac:dyDescent="0.25" r="411" customHeight="1" ht="13.5">
      <c r="A411" s="483"/>
      <c r="B411" s="484"/>
      <c r="C411" s="484"/>
      <c r="D411" s="484"/>
      <c r="E411" s="484"/>
      <c r="F411" s="484"/>
      <c r="G411" s="33"/>
      <c r="H411" s="485"/>
      <c r="I411" s="486"/>
      <c r="J411" s="487"/>
      <c r="K411" s="488"/>
      <c r="L411" s="488"/>
      <c r="M411" s="485"/>
      <c r="N411" s="33"/>
      <c r="O411" s="33"/>
      <c r="P411" s="33"/>
      <c r="Q411" s="33"/>
      <c r="R411" s="33"/>
      <c r="S411" s="33"/>
      <c r="T411" s="33"/>
      <c r="U411" s="33"/>
      <c r="V411" s="33"/>
      <c r="W411" s="33"/>
      <c r="X411" s="33"/>
      <c r="Y411" s="33"/>
      <c r="Z411" s="33"/>
    </row>
    <row x14ac:dyDescent="0.25" r="412" customHeight="1" ht="13.5">
      <c r="A412" s="483"/>
      <c r="B412" s="484"/>
      <c r="C412" s="484"/>
      <c r="D412" s="484"/>
      <c r="E412" s="484"/>
      <c r="F412" s="484"/>
      <c r="G412" s="33"/>
      <c r="H412" s="485"/>
      <c r="I412" s="486"/>
      <c r="J412" s="487"/>
      <c r="K412" s="488"/>
      <c r="L412" s="488"/>
      <c r="M412" s="485"/>
      <c r="N412" s="33"/>
      <c r="O412" s="33"/>
      <c r="P412" s="33"/>
      <c r="Q412" s="33"/>
      <c r="R412" s="33"/>
      <c r="S412" s="33"/>
      <c r="T412" s="33"/>
      <c r="U412" s="33"/>
      <c r="V412" s="33"/>
      <c r="W412" s="33"/>
      <c r="X412" s="33"/>
      <c r="Y412" s="33"/>
      <c r="Z412" s="33"/>
    </row>
    <row x14ac:dyDescent="0.25" r="413" customHeight="1" ht="13.5">
      <c r="A413" s="483"/>
      <c r="B413" s="484"/>
      <c r="C413" s="484"/>
      <c r="D413" s="484"/>
      <c r="E413" s="484"/>
      <c r="F413" s="484"/>
      <c r="G413" s="33"/>
      <c r="H413" s="485"/>
      <c r="I413" s="486"/>
      <c r="J413" s="487"/>
      <c r="K413" s="488"/>
      <c r="L413" s="488"/>
      <c r="M413" s="485"/>
      <c r="N413" s="33"/>
      <c r="O413" s="33"/>
      <c r="P413" s="33"/>
      <c r="Q413" s="33"/>
      <c r="R413" s="33"/>
      <c r="S413" s="33"/>
      <c r="T413" s="33"/>
      <c r="U413" s="33"/>
      <c r="V413" s="33"/>
      <c r="W413" s="33"/>
      <c r="X413" s="33"/>
      <c r="Y413" s="33"/>
      <c r="Z413" s="33"/>
    </row>
    <row x14ac:dyDescent="0.25" r="414" customHeight="1" ht="13.5">
      <c r="A414" s="483"/>
      <c r="B414" s="484"/>
      <c r="C414" s="484"/>
      <c r="D414" s="484"/>
      <c r="E414" s="484"/>
      <c r="F414" s="484"/>
      <c r="G414" s="33"/>
      <c r="H414" s="485"/>
      <c r="I414" s="486"/>
      <c r="J414" s="487"/>
      <c r="K414" s="488"/>
      <c r="L414" s="488"/>
      <c r="M414" s="485"/>
      <c r="N414" s="33"/>
      <c r="O414" s="33"/>
      <c r="P414" s="33"/>
      <c r="Q414" s="33"/>
      <c r="R414" s="33"/>
      <c r="S414" s="33"/>
      <c r="T414" s="33"/>
      <c r="U414" s="33"/>
      <c r="V414" s="33"/>
      <c r="W414" s="33"/>
      <c r="X414" s="33"/>
      <c r="Y414" s="33"/>
      <c r="Z414" s="33"/>
    </row>
    <row x14ac:dyDescent="0.25" r="415" customHeight="1" ht="13.5">
      <c r="A415" s="483"/>
      <c r="B415" s="484"/>
      <c r="C415" s="484"/>
      <c r="D415" s="484"/>
      <c r="E415" s="484"/>
      <c r="F415" s="484"/>
      <c r="G415" s="33"/>
      <c r="H415" s="485"/>
      <c r="I415" s="486"/>
      <c r="J415" s="487"/>
      <c r="K415" s="488"/>
      <c r="L415" s="488"/>
      <c r="M415" s="485"/>
      <c r="N415" s="33"/>
      <c r="O415" s="33"/>
      <c r="P415" s="33"/>
      <c r="Q415" s="33"/>
      <c r="R415" s="33"/>
      <c r="S415" s="33"/>
      <c r="T415" s="33"/>
      <c r="U415" s="33"/>
      <c r="V415" s="33"/>
      <c r="W415" s="33"/>
      <c r="X415" s="33"/>
      <c r="Y415" s="33"/>
      <c r="Z415" s="33"/>
    </row>
    <row x14ac:dyDescent="0.25" r="416" customHeight="1" ht="13.5">
      <c r="A416" s="483"/>
      <c r="B416" s="484"/>
      <c r="C416" s="484"/>
      <c r="D416" s="484"/>
      <c r="E416" s="484"/>
      <c r="F416" s="484"/>
      <c r="G416" s="33"/>
      <c r="H416" s="485"/>
      <c r="I416" s="486"/>
      <c r="J416" s="487"/>
      <c r="K416" s="488"/>
      <c r="L416" s="488"/>
      <c r="M416" s="485"/>
      <c r="N416" s="33"/>
      <c r="O416" s="33"/>
      <c r="P416" s="33"/>
      <c r="Q416" s="33"/>
      <c r="R416" s="33"/>
      <c r="S416" s="33"/>
      <c r="T416" s="33"/>
      <c r="U416" s="33"/>
      <c r="V416" s="33"/>
      <c r="W416" s="33"/>
      <c r="X416" s="33"/>
      <c r="Y416" s="33"/>
      <c r="Z416" s="33"/>
    </row>
    <row x14ac:dyDescent="0.25" r="417" customHeight="1" ht="13.5">
      <c r="A417" s="483"/>
      <c r="B417" s="484"/>
      <c r="C417" s="484"/>
      <c r="D417" s="484"/>
      <c r="E417" s="484"/>
      <c r="F417" s="484"/>
      <c r="G417" s="33"/>
      <c r="H417" s="485"/>
      <c r="I417" s="486"/>
      <c r="J417" s="487"/>
      <c r="K417" s="488"/>
      <c r="L417" s="488"/>
      <c r="M417" s="485"/>
      <c r="N417" s="33"/>
      <c r="O417" s="33"/>
      <c r="P417" s="33"/>
      <c r="Q417" s="33"/>
      <c r="R417" s="33"/>
      <c r="S417" s="33"/>
      <c r="T417" s="33"/>
      <c r="U417" s="33"/>
      <c r="V417" s="33"/>
      <c r="W417" s="33"/>
      <c r="X417" s="33"/>
      <c r="Y417" s="33"/>
      <c r="Z417" s="33"/>
    </row>
    <row x14ac:dyDescent="0.25" r="418" customHeight="1" ht="13.5">
      <c r="A418" s="483"/>
      <c r="B418" s="484"/>
      <c r="C418" s="484"/>
      <c r="D418" s="484"/>
      <c r="E418" s="484"/>
      <c r="F418" s="484"/>
      <c r="G418" s="33"/>
      <c r="H418" s="485"/>
      <c r="I418" s="486"/>
      <c r="J418" s="487"/>
      <c r="K418" s="488"/>
      <c r="L418" s="488"/>
      <c r="M418" s="485"/>
      <c r="N418" s="33"/>
      <c r="O418" s="33"/>
      <c r="P418" s="33"/>
      <c r="Q418" s="33"/>
      <c r="R418" s="33"/>
      <c r="S418" s="33"/>
      <c r="T418" s="33"/>
      <c r="U418" s="33"/>
      <c r="V418" s="33"/>
      <c r="W418" s="33"/>
      <c r="X418" s="33"/>
      <c r="Y418" s="33"/>
      <c r="Z418" s="33"/>
    </row>
    <row x14ac:dyDescent="0.25" r="419" customHeight="1" ht="13.5">
      <c r="A419" s="483"/>
      <c r="B419" s="484"/>
      <c r="C419" s="484"/>
      <c r="D419" s="484"/>
      <c r="E419" s="484"/>
      <c r="F419" s="484"/>
      <c r="G419" s="33"/>
      <c r="H419" s="485"/>
      <c r="I419" s="486"/>
      <c r="J419" s="487"/>
      <c r="K419" s="488"/>
      <c r="L419" s="488"/>
      <c r="M419" s="485"/>
      <c r="N419" s="33"/>
      <c r="O419" s="33"/>
      <c r="P419" s="33"/>
      <c r="Q419" s="33"/>
      <c r="R419" s="33"/>
      <c r="S419" s="33"/>
      <c r="T419" s="33"/>
      <c r="U419" s="33"/>
      <c r="V419" s="33"/>
      <c r="W419" s="33"/>
      <c r="X419" s="33"/>
      <c r="Y419" s="33"/>
      <c r="Z419" s="33"/>
    </row>
    <row x14ac:dyDescent="0.25" r="420" customHeight="1" ht="13.5">
      <c r="A420" s="483"/>
      <c r="B420" s="484"/>
      <c r="C420" s="484"/>
      <c r="D420" s="484"/>
      <c r="E420" s="484"/>
      <c r="F420" s="484"/>
      <c r="G420" s="33"/>
      <c r="H420" s="485"/>
      <c r="I420" s="486"/>
      <c r="J420" s="487"/>
      <c r="K420" s="488"/>
      <c r="L420" s="488"/>
      <c r="M420" s="485"/>
      <c r="N420" s="33"/>
      <c r="O420" s="33"/>
      <c r="P420" s="33"/>
      <c r="Q420" s="33"/>
      <c r="R420" s="33"/>
      <c r="S420" s="33"/>
      <c r="T420" s="33"/>
      <c r="U420" s="33"/>
      <c r="V420" s="33"/>
      <c r="W420" s="33"/>
      <c r="X420" s="33"/>
      <c r="Y420" s="33"/>
      <c r="Z420" s="33"/>
    </row>
    <row x14ac:dyDescent="0.25" r="421" customHeight="1" ht="13.5">
      <c r="A421" s="483"/>
      <c r="B421" s="484"/>
      <c r="C421" s="484"/>
      <c r="D421" s="484"/>
      <c r="E421" s="484"/>
      <c r="F421" s="484"/>
      <c r="G421" s="33"/>
      <c r="H421" s="485"/>
      <c r="I421" s="486"/>
      <c r="J421" s="487"/>
      <c r="K421" s="488"/>
      <c r="L421" s="488"/>
      <c r="M421" s="485"/>
      <c r="N421" s="33"/>
      <c r="O421" s="33"/>
      <c r="P421" s="33"/>
      <c r="Q421" s="33"/>
      <c r="R421" s="33"/>
      <c r="S421" s="33"/>
      <c r="T421" s="33"/>
      <c r="U421" s="33"/>
      <c r="V421" s="33"/>
      <c r="W421" s="33"/>
      <c r="X421" s="33"/>
      <c r="Y421" s="33"/>
      <c r="Z421" s="33"/>
    </row>
    <row x14ac:dyDescent="0.25" r="422" customHeight="1" ht="13.5">
      <c r="A422" s="483"/>
      <c r="B422" s="484"/>
      <c r="C422" s="484"/>
      <c r="D422" s="484"/>
      <c r="E422" s="484"/>
      <c r="F422" s="484"/>
      <c r="G422" s="33"/>
      <c r="H422" s="485"/>
      <c r="I422" s="486"/>
      <c r="J422" s="487"/>
      <c r="K422" s="488"/>
      <c r="L422" s="488"/>
      <c r="M422" s="485"/>
      <c r="N422" s="33"/>
      <c r="O422" s="33"/>
      <c r="P422" s="33"/>
      <c r="Q422" s="33"/>
      <c r="R422" s="33"/>
      <c r="S422" s="33"/>
      <c r="T422" s="33"/>
      <c r="U422" s="33"/>
      <c r="V422" s="33"/>
      <c r="W422" s="33"/>
      <c r="X422" s="33"/>
      <c r="Y422" s="33"/>
      <c r="Z422" s="33"/>
    </row>
    <row x14ac:dyDescent="0.25" r="423" customHeight="1" ht="13.5">
      <c r="A423" s="483"/>
      <c r="B423" s="484"/>
      <c r="C423" s="484"/>
      <c r="D423" s="484"/>
      <c r="E423" s="484"/>
      <c r="F423" s="484"/>
      <c r="G423" s="33"/>
      <c r="H423" s="485"/>
      <c r="I423" s="486"/>
      <c r="J423" s="487"/>
      <c r="K423" s="488"/>
      <c r="L423" s="488"/>
      <c r="M423" s="485"/>
      <c r="N423" s="33"/>
      <c r="O423" s="33"/>
      <c r="P423" s="33"/>
      <c r="Q423" s="33"/>
      <c r="R423" s="33"/>
      <c r="S423" s="33"/>
      <c r="T423" s="33"/>
      <c r="U423" s="33"/>
      <c r="V423" s="33"/>
      <c r="W423" s="33"/>
      <c r="X423" s="33"/>
      <c r="Y423" s="33"/>
      <c r="Z423" s="33"/>
    </row>
    <row x14ac:dyDescent="0.25" r="424" customHeight="1" ht="13.5">
      <c r="A424" s="483"/>
      <c r="B424" s="484"/>
      <c r="C424" s="484"/>
      <c r="D424" s="484"/>
      <c r="E424" s="484"/>
      <c r="F424" s="484"/>
      <c r="G424" s="33"/>
      <c r="H424" s="485"/>
      <c r="I424" s="486"/>
      <c r="J424" s="487"/>
      <c r="K424" s="488"/>
      <c r="L424" s="488"/>
      <c r="M424" s="485"/>
      <c r="N424" s="33"/>
      <c r="O424" s="33"/>
      <c r="P424" s="33"/>
      <c r="Q424" s="33"/>
      <c r="R424" s="33"/>
      <c r="S424" s="33"/>
      <c r="T424" s="33"/>
      <c r="U424" s="33"/>
      <c r="V424" s="33"/>
      <c r="W424" s="33"/>
      <c r="X424" s="33"/>
      <c r="Y424" s="33"/>
      <c r="Z424" s="33"/>
    </row>
    <row x14ac:dyDescent="0.25" r="425" customHeight="1" ht="13.5">
      <c r="A425" s="483"/>
      <c r="B425" s="484"/>
      <c r="C425" s="484"/>
      <c r="D425" s="484"/>
      <c r="E425" s="484"/>
      <c r="F425" s="484"/>
      <c r="G425" s="33"/>
      <c r="H425" s="485"/>
      <c r="I425" s="486"/>
      <c r="J425" s="487"/>
      <c r="K425" s="488"/>
      <c r="L425" s="488"/>
      <c r="M425" s="485"/>
      <c r="N425" s="33"/>
      <c r="O425" s="33"/>
      <c r="P425" s="33"/>
      <c r="Q425" s="33"/>
      <c r="R425" s="33"/>
      <c r="S425" s="33"/>
      <c r="T425" s="33"/>
      <c r="U425" s="33"/>
      <c r="V425" s="33"/>
      <c r="W425" s="33"/>
      <c r="X425" s="33"/>
      <c r="Y425" s="33"/>
      <c r="Z425" s="33"/>
    </row>
    <row x14ac:dyDescent="0.25" r="426" customHeight="1" ht="13.5">
      <c r="A426" s="483"/>
      <c r="B426" s="484"/>
      <c r="C426" s="484"/>
      <c r="D426" s="484"/>
      <c r="E426" s="484"/>
      <c r="F426" s="484"/>
      <c r="G426" s="33"/>
      <c r="H426" s="485"/>
      <c r="I426" s="486"/>
      <c r="J426" s="487"/>
      <c r="K426" s="488"/>
      <c r="L426" s="488"/>
      <c r="M426" s="485"/>
      <c r="N426" s="33"/>
      <c r="O426" s="33"/>
      <c r="P426" s="33"/>
      <c r="Q426" s="33"/>
      <c r="R426" s="33"/>
      <c r="S426" s="33"/>
      <c r="T426" s="33"/>
      <c r="U426" s="33"/>
      <c r="V426" s="33"/>
      <c r="W426" s="33"/>
      <c r="X426" s="33"/>
      <c r="Y426" s="33"/>
      <c r="Z426" s="33"/>
    </row>
    <row x14ac:dyDescent="0.25" r="427" customHeight="1" ht="13.5">
      <c r="A427" s="483"/>
      <c r="B427" s="484"/>
      <c r="C427" s="484"/>
      <c r="D427" s="484"/>
      <c r="E427" s="484"/>
      <c r="F427" s="484"/>
      <c r="G427" s="33"/>
      <c r="H427" s="485"/>
      <c r="I427" s="486"/>
      <c r="J427" s="487"/>
      <c r="K427" s="488"/>
      <c r="L427" s="488"/>
      <c r="M427" s="485"/>
      <c r="N427" s="33"/>
      <c r="O427" s="33"/>
      <c r="P427" s="33"/>
      <c r="Q427" s="33"/>
      <c r="R427" s="33"/>
      <c r="S427" s="33"/>
      <c r="T427" s="33"/>
      <c r="U427" s="33"/>
      <c r="V427" s="33"/>
      <c r="W427" s="33"/>
      <c r="X427" s="33"/>
      <c r="Y427" s="33"/>
      <c r="Z427" s="33"/>
    </row>
    <row x14ac:dyDescent="0.25" r="428" customHeight="1" ht="13.5">
      <c r="A428" s="483"/>
      <c r="B428" s="484"/>
      <c r="C428" s="484"/>
      <c r="D428" s="484"/>
      <c r="E428" s="484"/>
      <c r="F428" s="484"/>
      <c r="G428" s="33"/>
      <c r="H428" s="485"/>
      <c r="I428" s="486"/>
      <c r="J428" s="487"/>
      <c r="K428" s="488"/>
      <c r="L428" s="488"/>
      <c r="M428" s="485"/>
      <c r="N428" s="33"/>
      <c r="O428" s="33"/>
      <c r="P428" s="33"/>
      <c r="Q428" s="33"/>
      <c r="R428" s="33"/>
      <c r="S428" s="33"/>
      <c r="T428" s="33"/>
      <c r="U428" s="33"/>
      <c r="V428" s="33"/>
      <c r="W428" s="33"/>
      <c r="X428" s="33"/>
      <c r="Y428" s="33"/>
      <c r="Z428" s="33"/>
    </row>
    <row x14ac:dyDescent="0.25" r="429" customHeight="1" ht="13.5">
      <c r="A429" s="483"/>
      <c r="B429" s="484"/>
      <c r="C429" s="484"/>
      <c r="D429" s="484"/>
      <c r="E429" s="484"/>
      <c r="F429" s="484"/>
      <c r="G429" s="33"/>
      <c r="H429" s="485"/>
      <c r="I429" s="486"/>
      <c r="J429" s="487"/>
      <c r="K429" s="488"/>
      <c r="L429" s="488"/>
      <c r="M429" s="485"/>
      <c r="N429" s="33"/>
      <c r="O429" s="33"/>
      <c r="P429" s="33"/>
      <c r="Q429" s="33"/>
      <c r="R429" s="33"/>
      <c r="S429" s="33"/>
      <c r="T429" s="33"/>
      <c r="U429" s="33"/>
      <c r="V429" s="33"/>
      <c r="W429" s="33"/>
      <c r="X429" s="33"/>
      <c r="Y429" s="33"/>
      <c r="Z429" s="33"/>
    </row>
    <row x14ac:dyDescent="0.25" r="430" customHeight="1" ht="13.5">
      <c r="A430" s="483"/>
      <c r="B430" s="484"/>
      <c r="C430" s="484"/>
      <c r="D430" s="484"/>
      <c r="E430" s="484"/>
      <c r="F430" s="484"/>
      <c r="G430" s="33"/>
      <c r="H430" s="485"/>
      <c r="I430" s="486"/>
      <c r="J430" s="487"/>
      <c r="K430" s="488"/>
      <c r="L430" s="488"/>
      <c r="M430" s="485"/>
      <c r="N430" s="33"/>
      <c r="O430" s="33"/>
      <c r="P430" s="33"/>
      <c r="Q430" s="33"/>
      <c r="R430" s="33"/>
      <c r="S430" s="33"/>
      <c r="T430" s="33"/>
      <c r="U430" s="33"/>
      <c r="V430" s="33"/>
      <c r="W430" s="33"/>
      <c r="X430" s="33"/>
      <c r="Y430" s="33"/>
      <c r="Z430" s="33"/>
    </row>
    <row x14ac:dyDescent="0.25" r="431" customHeight="1" ht="13.5">
      <c r="A431" s="483"/>
      <c r="B431" s="484"/>
      <c r="C431" s="484"/>
      <c r="D431" s="484"/>
      <c r="E431" s="484"/>
      <c r="F431" s="484"/>
      <c r="G431" s="33"/>
      <c r="H431" s="485"/>
      <c r="I431" s="486"/>
      <c r="J431" s="487"/>
      <c r="K431" s="488"/>
      <c r="L431" s="488"/>
      <c r="M431" s="485"/>
      <c r="N431" s="33"/>
      <c r="O431" s="33"/>
      <c r="P431" s="33"/>
      <c r="Q431" s="33"/>
      <c r="R431" s="33"/>
      <c r="S431" s="33"/>
      <c r="T431" s="33"/>
      <c r="U431" s="33"/>
      <c r="V431" s="33"/>
      <c r="W431" s="33"/>
      <c r="X431" s="33"/>
      <c r="Y431" s="33"/>
      <c r="Z431" s="33"/>
    </row>
    <row x14ac:dyDescent="0.25" r="432" customHeight="1" ht="13.5">
      <c r="A432" s="483"/>
      <c r="B432" s="484"/>
      <c r="C432" s="484"/>
      <c r="D432" s="484"/>
      <c r="E432" s="484"/>
      <c r="F432" s="484"/>
      <c r="G432" s="33"/>
      <c r="H432" s="485"/>
      <c r="I432" s="486"/>
      <c r="J432" s="487"/>
      <c r="K432" s="488"/>
      <c r="L432" s="488"/>
      <c r="M432" s="485"/>
      <c r="N432" s="33"/>
      <c r="O432" s="33"/>
      <c r="P432" s="33"/>
      <c r="Q432" s="33"/>
      <c r="R432" s="33"/>
      <c r="S432" s="33"/>
      <c r="T432" s="33"/>
      <c r="U432" s="33"/>
      <c r="V432" s="33"/>
      <c r="W432" s="33"/>
      <c r="X432" s="33"/>
      <c r="Y432" s="33"/>
      <c r="Z432" s="33"/>
    </row>
    <row x14ac:dyDescent="0.25" r="433" customHeight="1" ht="13.5">
      <c r="A433" s="483"/>
      <c r="B433" s="484"/>
      <c r="C433" s="484"/>
      <c r="D433" s="484"/>
      <c r="E433" s="484"/>
      <c r="F433" s="484"/>
      <c r="G433" s="33"/>
      <c r="H433" s="485"/>
      <c r="I433" s="486"/>
      <c r="J433" s="487"/>
      <c r="K433" s="488"/>
      <c r="L433" s="488"/>
      <c r="M433" s="485"/>
      <c r="N433" s="33"/>
      <c r="O433" s="33"/>
      <c r="P433" s="33"/>
      <c r="Q433" s="33"/>
      <c r="R433" s="33"/>
      <c r="S433" s="33"/>
      <c r="T433" s="33"/>
      <c r="U433" s="33"/>
      <c r="V433" s="33"/>
      <c r="W433" s="33"/>
      <c r="X433" s="33"/>
      <c r="Y433" s="33"/>
      <c r="Z433" s="33"/>
    </row>
    <row x14ac:dyDescent="0.25" r="434" customHeight="1" ht="13.5">
      <c r="A434" s="483"/>
      <c r="B434" s="484"/>
      <c r="C434" s="484"/>
      <c r="D434" s="484"/>
      <c r="E434" s="484"/>
      <c r="F434" s="484"/>
      <c r="G434" s="33"/>
      <c r="H434" s="485"/>
      <c r="I434" s="486"/>
      <c r="J434" s="487"/>
      <c r="K434" s="488"/>
      <c r="L434" s="488"/>
      <c r="M434" s="485"/>
      <c r="N434" s="33"/>
      <c r="O434" s="33"/>
      <c r="P434" s="33"/>
      <c r="Q434" s="33"/>
      <c r="R434" s="33"/>
      <c r="S434" s="33"/>
      <c r="T434" s="33"/>
      <c r="U434" s="33"/>
      <c r="V434" s="33"/>
      <c r="W434" s="33"/>
      <c r="X434" s="33"/>
      <c r="Y434" s="33"/>
      <c r="Z434" s="33"/>
    </row>
    <row x14ac:dyDescent="0.25" r="435" customHeight="1" ht="13.5">
      <c r="A435" s="483"/>
      <c r="B435" s="484"/>
      <c r="C435" s="484"/>
      <c r="D435" s="484"/>
      <c r="E435" s="484"/>
      <c r="F435" s="484"/>
      <c r="G435" s="33"/>
      <c r="H435" s="485"/>
      <c r="I435" s="486"/>
      <c r="J435" s="487"/>
      <c r="K435" s="488"/>
      <c r="L435" s="488"/>
      <c r="M435" s="485"/>
      <c r="N435" s="33"/>
      <c r="O435" s="33"/>
      <c r="P435" s="33"/>
      <c r="Q435" s="33"/>
      <c r="R435" s="33"/>
      <c r="S435" s="33"/>
      <c r="T435" s="33"/>
      <c r="U435" s="33"/>
      <c r="V435" s="33"/>
      <c r="W435" s="33"/>
      <c r="X435" s="33"/>
      <c r="Y435" s="33"/>
      <c r="Z435" s="33"/>
    </row>
    <row x14ac:dyDescent="0.25" r="436" customHeight="1" ht="13.5">
      <c r="A436" s="483"/>
      <c r="B436" s="484"/>
      <c r="C436" s="484"/>
      <c r="D436" s="484"/>
      <c r="E436" s="484"/>
      <c r="F436" s="484"/>
      <c r="G436" s="33"/>
      <c r="H436" s="485"/>
      <c r="I436" s="486"/>
      <c r="J436" s="487"/>
      <c r="K436" s="488"/>
      <c r="L436" s="488"/>
      <c r="M436" s="485"/>
      <c r="N436" s="33"/>
      <c r="O436" s="33"/>
      <c r="P436" s="33"/>
      <c r="Q436" s="33"/>
      <c r="R436" s="33"/>
      <c r="S436" s="33"/>
      <c r="T436" s="33"/>
      <c r="U436" s="33"/>
      <c r="V436" s="33"/>
      <c r="W436" s="33"/>
      <c r="X436" s="33"/>
      <c r="Y436" s="33"/>
      <c r="Z436" s="33"/>
    </row>
    <row x14ac:dyDescent="0.25" r="437" customHeight="1" ht="13.5">
      <c r="A437" s="483"/>
      <c r="B437" s="484"/>
      <c r="C437" s="484"/>
      <c r="D437" s="484"/>
      <c r="E437" s="484"/>
      <c r="F437" s="484"/>
      <c r="G437" s="33"/>
      <c r="H437" s="485"/>
      <c r="I437" s="486"/>
      <c r="J437" s="487"/>
      <c r="K437" s="488"/>
      <c r="L437" s="488"/>
      <c r="M437" s="485"/>
      <c r="N437" s="33"/>
      <c r="O437" s="33"/>
      <c r="P437" s="33"/>
      <c r="Q437" s="33"/>
      <c r="R437" s="33"/>
      <c r="S437" s="33"/>
      <c r="T437" s="33"/>
      <c r="U437" s="33"/>
      <c r="V437" s="33"/>
      <c r="W437" s="33"/>
      <c r="X437" s="33"/>
      <c r="Y437" s="33"/>
      <c r="Z437" s="33"/>
    </row>
    <row x14ac:dyDescent="0.25" r="438" customHeight="1" ht="13.5">
      <c r="A438" s="483"/>
      <c r="B438" s="484"/>
      <c r="C438" s="484"/>
      <c r="D438" s="484"/>
      <c r="E438" s="484"/>
      <c r="F438" s="484"/>
      <c r="G438" s="33"/>
      <c r="H438" s="485"/>
      <c r="I438" s="486"/>
      <c r="J438" s="487"/>
      <c r="K438" s="488"/>
      <c r="L438" s="488"/>
      <c r="M438" s="485"/>
      <c r="N438" s="33"/>
      <c r="O438" s="33"/>
      <c r="P438" s="33"/>
      <c r="Q438" s="33"/>
      <c r="R438" s="33"/>
      <c r="S438" s="33"/>
      <c r="T438" s="33"/>
      <c r="U438" s="33"/>
      <c r="V438" s="33"/>
      <c r="W438" s="33"/>
      <c r="X438" s="33"/>
      <c r="Y438" s="33"/>
      <c r="Z438" s="33"/>
    </row>
    <row x14ac:dyDescent="0.25" r="439" customHeight="1" ht="13.5">
      <c r="A439" s="483"/>
      <c r="B439" s="484"/>
      <c r="C439" s="484"/>
      <c r="D439" s="484"/>
      <c r="E439" s="484"/>
      <c r="F439" s="484"/>
      <c r="G439" s="33"/>
      <c r="H439" s="485"/>
      <c r="I439" s="486"/>
      <c r="J439" s="487"/>
      <c r="K439" s="488"/>
      <c r="L439" s="488"/>
      <c r="M439" s="485"/>
      <c r="N439" s="33"/>
      <c r="O439" s="33"/>
      <c r="P439" s="33"/>
      <c r="Q439" s="33"/>
      <c r="R439" s="33"/>
      <c r="S439" s="33"/>
      <c r="T439" s="33"/>
      <c r="U439" s="33"/>
      <c r="V439" s="33"/>
      <c r="W439" s="33"/>
      <c r="X439" s="33"/>
      <c r="Y439" s="33"/>
      <c r="Z439" s="33"/>
    </row>
    <row x14ac:dyDescent="0.25" r="440" customHeight="1" ht="13.5">
      <c r="A440" s="483"/>
      <c r="B440" s="484"/>
      <c r="C440" s="484"/>
      <c r="D440" s="484"/>
      <c r="E440" s="484"/>
      <c r="F440" s="484"/>
      <c r="G440" s="33"/>
      <c r="H440" s="485"/>
      <c r="I440" s="486"/>
      <c r="J440" s="487"/>
      <c r="K440" s="488"/>
      <c r="L440" s="488"/>
      <c r="M440" s="485"/>
      <c r="N440" s="33"/>
      <c r="O440" s="33"/>
      <c r="P440" s="33"/>
      <c r="Q440" s="33"/>
      <c r="R440" s="33"/>
      <c r="S440" s="33"/>
      <c r="T440" s="33"/>
      <c r="U440" s="33"/>
      <c r="V440" s="33"/>
      <c r="W440" s="33"/>
      <c r="X440" s="33"/>
      <c r="Y440" s="33"/>
      <c r="Z440" s="33"/>
    </row>
    <row x14ac:dyDescent="0.25" r="441" customHeight="1" ht="13.5">
      <c r="A441" s="483"/>
      <c r="B441" s="484"/>
      <c r="C441" s="484"/>
      <c r="D441" s="484"/>
      <c r="E441" s="484"/>
      <c r="F441" s="484"/>
      <c r="G441" s="33"/>
      <c r="H441" s="485"/>
      <c r="I441" s="486"/>
      <c r="J441" s="487"/>
      <c r="K441" s="488"/>
      <c r="L441" s="488"/>
      <c r="M441" s="485"/>
      <c r="N441" s="33"/>
      <c r="O441" s="33"/>
      <c r="P441" s="33"/>
      <c r="Q441" s="33"/>
      <c r="R441" s="33"/>
      <c r="S441" s="33"/>
      <c r="T441" s="33"/>
      <c r="U441" s="33"/>
      <c r="V441" s="33"/>
      <c r="W441" s="33"/>
      <c r="X441" s="33"/>
      <c r="Y441" s="33"/>
      <c r="Z441" s="33"/>
    </row>
    <row x14ac:dyDescent="0.25" r="442" customHeight="1" ht="13.5">
      <c r="A442" s="483"/>
      <c r="B442" s="484"/>
      <c r="C442" s="484"/>
      <c r="D442" s="484"/>
      <c r="E442" s="484"/>
      <c r="F442" s="484"/>
      <c r="G442" s="33"/>
      <c r="H442" s="485"/>
      <c r="I442" s="486"/>
      <c r="J442" s="487"/>
      <c r="K442" s="488"/>
      <c r="L442" s="488"/>
      <c r="M442" s="485"/>
      <c r="N442" s="33"/>
      <c r="O442" s="33"/>
      <c r="P442" s="33"/>
      <c r="Q442" s="33"/>
      <c r="R442" s="33"/>
      <c r="S442" s="33"/>
      <c r="T442" s="33"/>
      <c r="U442" s="33"/>
      <c r="V442" s="33"/>
      <c r="W442" s="33"/>
      <c r="X442" s="33"/>
      <c r="Y442" s="33"/>
      <c r="Z442" s="33"/>
    </row>
    <row x14ac:dyDescent="0.25" r="443" customHeight="1" ht="13.5">
      <c r="A443" s="483"/>
      <c r="B443" s="484"/>
      <c r="C443" s="484"/>
      <c r="D443" s="484"/>
      <c r="E443" s="484"/>
      <c r="F443" s="484"/>
      <c r="G443" s="33"/>
      <c r="H443" s="485"/>
      <c r="I443" s="486"/>
      <c r="J443" s="487"/>
      <c r="K443" s="488"/>
      <c r="L443" s="488"/>
      <c r="M443" s="485"/>
      <c r="N443" s="33"/>
      <c r="O443" s="33"/>
      <c r="P443" s="33"/>
      <c r="Q443" s="33"/>
      <c r="R443" s="33"/>
      <c r="S443" s="33"/>
      <c r="T443" s="33"/>
      <c r="U443" s="33"/>
      <c r="V443" s="33"/>
      <c r="W443" s="33"/>
      <c r="X443" s="33"/>
      <c r="Y443" s="33"/>
      <c r="Z443" s="33"/>
    </row>
    <row x14ac:dyDescent="0.25" r="444" customHeight="1" ht="13.5">
      <c r="A444" s="483"/>
      <c r="B444" s="484"/>
      <c r="C444" s="484"/>
      <c r="D444" s="484"/>
      <c r="E444" s="484"/>
      <c r="F444" s="484"/>
      <c r="G444" s="33"/>
      <c r="H444" s="485"/>
      <c r="I444" s="486"/>
      <c r="J444" s="487"/>
      <c r="K444" s="488"/>
      <c r="L444" s="488"/>
      <c r="M444" s="485"/>
      <c r="N444" s="33"/>
      <c r="O444" s="33"/>
      <c r="P444" s="33"/>
      <c r="Q444" s="33"/>
      <c r="R444" s="33"/>
      <c r="S444" s="33"/>
      <c r="T444" s="33"/>
      <c r="U444" s="33"/>
      <c r="V444" s="33"/>
      <c r="W444" s="33"/>
      <c r="X444" s="33"/>
      <c r="Y444" s="33"/>
      <c r="Z444" s="33"/>
    </row>
    <row x14ac:dyDescent="0.25" r="445" customHeight="1" ht="13.5">
      <c r="A445" s="483"/>
      <c r="B445" s="484"/>
      <c r="C445" s="484"/>
      <c r="D445" s="484"/>
      <c r="E445" s="484"/>
      <c r="F445" s="484"/>
      <c r="G445" s="33"/>
      <c r="H445" s="485"/>
      <c r="I445" s="486"/>
      <c r="J445" s="487"/>
      <c r="K445" s="488"/>
      <c r="L445" s="488"/>
      <c r="M445" s="485"/>
      <c r="N445" s="33"/>
      <c r="O445" s="33"/>
      <c r="P445" s="33"/>
      <c r="Q445" s="33"/>
      <c r="R445" s="33"/>
      <c r="S445" s="33"/>
      <c r="T445" s="33"/>
      <c r="U445" s="33"/>
      <c r="V445" s="33"/>
      <c r="W445" s="33"/>
      <c r="X445" s="33"/>
      <c r="Y445" s="33"/>
      <c r="Z445" s="33"/>
    </row>
    <row x14ac:dyDescent="0.25" r="446" customHeight="1" ht="13.5">
      <c r="A446" s="483"/>
      <c r="B446" s="484"/>
      <c r="C446" s="484"/>
      <c r="D446" s="484"/>
      <c r="E446" s="484"/>
      <c r="F446" s="484"/>
      <c r="G446" s="33"/>
      <c r="H446" s="485"/>
      <c r="I446" s="486"/>
      <c r="J446" s="487"/>
      <c r="K446" s="488"/>
      <c r="L446" s="488"/>
      <c r="M446" s="485"/>
      <c r="N446" s="33"/>
      <c r="O446" s="33"/>
      <c r="P446" s="33"/>
      <c r="Q446" s="33"/>
      <c r="R446" s="33"/>
      <c r="S446" s="33"/>
      <c r="T446" s="33"/>
      <c r="U446" s="33"/>
      <c r="V446" s="33"/>
      <c r="W446" s="33"/>
      <c r="X446" s="33"/>
      <c r="Y446" s="33"/>
      <c r="Z446" s="33"/>
    </row>
    <row x14ac:dyDescent="0.25" r="447" customHeight="1" ht="13.5">
      <c r="A447" s="483"/>
      <c r="B447" s="484"/>
      <c r="C447" s="484"/>
      <c r="D447" s="484"/>
      <c r="E447" s="484"/>
      <c r="F447" s="484"/>
      <c r="G447" s="33"/>
      <c r="H447" s="485"/>
      <c r="I447" s="486"/>
      <c r="J447" s="487"/>
      <c r="K447" s="488"/>
      <c r="L447" s="488"/>
      <c r="M447" s="485"/>
      <c r="N447" s="33"/>
      <c r="O447" s="33"/>
      <c r="P447" s="33"/>
      <c r="Q447" s="33"/>
      <c r="R447" s="33"/>
      <c r="S447" s="33"/>
      <c r="T447" s="33"/>
      <c r="U447" s="33"/>
      <c r="V447" s="33"/>
      <c r="W447" s="33"/>
      <c r="X447" s="33"/>
      <c r="Y447" s="33"/>
      <c r="Z447" s="33"/>
    </row>
    <row x14ac:dyDescent="0.25" r="448" customHeight="1" ht="13.5">
      <c r="A448" s="483"/>
      <c r="B448" s="484"/>
      <c r="C448" s="484"/>
      <c r="D448" s="484"/>
      <c r="E448" s="484"/>
      <c r="F448" s="484"/>
      <c r="G448" s="33"/>
      <c r="H448" s="485"/>
      <c r="I448" s="486"/>
      <c r="J448" s="487"/>
      <c r="K448" s="488"/>
      <c r="L448" s="488"/>
      <c r="M448" s="485"/>
      <c r="N448" s="33"/>
      <c r="O448" s="33"/>
      <c r="P448" s="33"/>
      <c r="Q448" s="33"/>
      <c r="R448" s="33"/>
      <c r="S448" s="33"/>
      <c r="T448" s="33"/>
      <c r="U448" s="33"/>
      <c r="V448" s="33"/>
      <c r="W448" s="33"/>
      <c r="X448" s="33"/>
      <c r="Y448" s="33"/>
      <c r="Z448" s="33"/>
    </row>
    <row x14ac:dyDescent="0.25" r="449" customHeight="1" ht="13.5">
      <c r="A449" s="483"/>
      <c r="B449" s="484"/>
      <c r="C449" s="484"/>
      <c r="D449" s="484"/>
      <c r="E449" s="484"/>
      <c r="F449" s="484"/>
      <c r="G449" s="33"/>
      <c r="H449" s="485"/>
      <c r="I449" s="486"/>
      <c r="J449" s="487"/>
      <c r="K449" s="488"/>
      <c r="L449" s="488"/>
      <c r="M449" s="485"/>
      <c r="N449" s="33"/>
      <c r="O449" s="33"/>
      <c r="P449" s="33"/>
      <c r="Q449" s="33"/>
      <c r="R449" s="33"/>
      <c r="S449" s="33"/>
      <c r="T449" s="33"/>
      <c r="U449" s="33"/>
      <c r="V449" s="33"/>
      <c r="W449" s="33"/>
      <c r="X449" s="33"/>
      <c r="Y449" s="33"/>
      <c r="Z449" s="33"/>
    </row>
    <row x14ac:dyDescent="0.25" r="450" customHeight="1" ht="13.5">
      <c r="A450" s="483"/>
      <c r="B450" s="484"/>
      <c r="C450" s="484"/>
      <c r="D450" s="484"/>
      <c r="E450" s="484"/>
      <c r="F450" s="484"/>
      <c r="G450" s="33"/>
      <c r="H450" s="485"/>
      <c r="I450" s="486"/>
      <c r="J450" s="487"/>
      <c r="K450" s="488"/>
      <c r="L450" s="488"/>
      <c r="M450" s="485"/>
      <c r="N450" s="33"/>
      <c r="O450" s="33"/>
      <c r="P450" s="33"/>
      <c r="Q450" s="33"/>
      <c r="R450" s="33"/>
      <c r="S450" s="33"/>
      <c r="T450" s="33"/>
      <c r="U450" s="33"/>
      <c r="V450" s="33"/>
      <c r="W450" s="33"/>
      <c r="X450" s="33"/>
      <c r="Y450" s="33"/>
      <c r="Z450" s="33"/>
    </row>
    <row x14ac:dyDescent="0.25" r="451" customHeight="1" ht="13.5">
      <c r="A451" s="483"/>
      <c r="B451" s="484"/>
      <c r="C451" s="484"/>
      <c r="D451" s="484"/>
      <c r="E451" s="484"/>
      <c r="F451" s="484"/>
      <c r="G451" s="33"/>
      <c r="H451" s="485"/>
      <c r="I451" s="486"/>
      <c r="J451" s="487"/>
      <c r="K451" s="488"/>
      <c r="L451" s="488"/>
      <c r="M451" s="485"/>
      <c r="N451" s="33"/>
      <c r="O451" s="33"/>
      <c r="P451" s="33"/>
      <c r="Q451" s="33"/>
      <c r="R451" s="33"/>
      <c r="S451" s="33"/>
      <c r="T451" s="33"/>
      <c r="U451" s="33"/>
      <c r="V451" s="33"/>
      <c r="W451" s="33"/>
      <c r="X451" s="33"/>
      <c r="Y451" s="33"/>
      <c r="Z451" s="33"/>
    </row>
    <row x14ac:dyDescent="0.25" r="452" customHeight="1" ht="13.5">
      <c r="A452" s="483"/>
      <c r="B452" s="484"/>
      <c r="C452" s="484"/>
      <c r="D452" s="484"/>
      <c r="E452" s="484"/>
      <c r="F452" s="484"/>
      <c r="G452" s="33"/>
      <c r="H452" s="485"/>
      <c r="I452" s="486"/>
      <c r="J452" s="487"/>
      <c r="K452" s="488"/>
      <c r="L452" s="488"/>
      <c r="M452" s="485"/>
      <c r="N452" s="33"/>
      <c r="O452" s="33"/>
      <c r="P452" s="33"/>
      <c r="Q452" s="33"/>
      <c r="R452" s="33"/>
      <c r="S452" s="33"/>
      <c r="T452" s="33"/>
      <c r="U452" s="33"/>
      <c r="V452" s="33"/>
      <c r="W452" s="33"/>
      <c r="X452" s="33"/>
      <c r="Y452" s="33"/>
      <c r="Z452" s="33"/>
    </row>
    <row x14ac:dyDescent="0.25" r="453" customHeight="1" ht="13.5">
      <c r="A453" s="483"/>
      <c r="B453" s="484"/>
      <c r="C453" s="484"/>
      <c r="D453" s="484"/>
      <c r="E453" s="484"/>
      <c r="F453" s="484"/>
      <c r="G453" s="33"/>
      <c r="H453" s="485"/>
      <c r="I453" s="486"/>
      <c r="J453" s="487"/>
      <c r="K453" s="488"/>
      <c r="L453" s="488"/>
      <c r="M453" s="485"/>
      <c r="N453" s="33"/>
      <c r="O453" s="33"/>
      <c r="P453" s="33"/>
      <c r="Q453" s="33"/>
      <c r="R453" s="33"/>
      <c r="S453" s="33"/>
      <c r="T453" s="33"/>
      <c r="U453" s="33"/>
      <c r="V453" s="33"/>
      <c r="W453" s="33"/>
      <c r="X453" s="33"/>
      <c r="Y453" s="33"/>
      <c r="Z453" s="33"/>
    </row>
    <row x14ac:dyDescent="0.25" r="454" customHeight="1" ht="13.5">
      <c r="A454" s="483"/>
      <c r="B454" s="484"/>
      <c r="C454" s="484"/>
      <c r="D454" s="484"/>
      <c r="E454" s="484"/>
      <c r="F454" s="484"/>
      <c r="G454" s="33"/>
      <c r="H454" s="485"/>
      <c r="I454" s="486"/>
      <c r="J454" s="487"/>
      <c r="K454" s="488"/>
      <c r="L454" s="488"/>
      <c r="M454" s="485"/>
      <c r="N454" s="33"/>
      <c r="O454" s="33"/>
      <c r="P454" s="33"/>
      <c r="Q454" s="33"/>
      <c r="R454" s="33"/>
      <c r="S454" s="33"/>
      <c r="T454" s="33"/>
      <c r="U454" s="33"/>
      <c r="V454" s="33"/>
      <c r="W454" s="33"/>
      <c r="X454" s="33"/>
      <c r="Y454" s="33"/>
      <c r="Z454" s="33"/>
    </row>
    <row x14ac:dyDescent="0.25" r="455" customHeight="1" ht="13.5">
      <c r="A455" s="483"/>
      <c r="B455" s="484"/>
      <c r="C455" s="484"/>
      <c r="D455" s="484"/>
      <c r="E455" s="484"/>
      <c r="F455" s="484"/>
      <c r="G455" s="33"/>
      <c r="H455" s="485"/>
      <c r="I455" s="486"/>
      <c r="J455" s="487"/>
      <c r="K455" s="488"/>
      <c r="L455" s="488"/>
      <c r="M455" s="485"/>
      <c r="N455" s="33"/>
      <c r="O455" s="33"/>
      <c r="P455" s="33"/>
      <c r="Q455" s="33"/>
      <c r="R455" s="33"/>
      <c r="S455" s="33"/>
      <c r="T455" s="33"/>
      <c r="U455" s="33"/>
      <c r="V455" s="33"/>
      <c r="W455" s="33"/>
      <c r="X455" s="33"/>
      <c r="Y455" s="33"/>
      <c r="Z455" s="33"/>
    </row>
    <row x14ac:dyDescent="0.25" r="456" customHeight="1" ht="13.5">
      <c r="A456" s="483"/>
      <c r="B456" s="484"/>
      <c r="C456" s="484"/>
      <c r="D456" s="484"/>
      <c r="E456" s="484"/>
      <c r="F456" s="484"/>
      <c r="G456" s="33"/>
      <c r="H456" s="485"/>
      <c r="I456" s="486"/>
      <c r="J456" s="487"/>
      <c r="K456" s="488"/>
      <c r="L456" s="488"/>
      <c r="M456" s="485"/>
      <c r="N456" s="33"/>
      <c r="O456" s="33"/>
      <c r="P456" s="33"/>
      <c r="Q456" s="33"/>
      <c r="R456" s="33"/>
      <c r="S456" s="33"/>
      <c r="T456" s="33"/>
      <c r="U456" s="33"/>
      <c r="V456" s="33"/>
      <c r="W456" s="33"/>
      <c r="X456" s="33"/>
      <c r="Y456" s="33"/>
      <c r="Z456" s="33"/>
    </row>
    <row x14ac:dyDescent="0.25" r="457" customHeight="1" ht="13.5">
      <c r="A457" s="483"/>
      <c r="B457" s="484"/>
      <c r="C457" s="484"/>
      <c r="D457" s="484"/>
      <c r="E457" s="484"/>
      <c r="F457" s="484"/>
      <c r="G457" s="33"/>
      <c r="H457" s="485"/>
      <c r="I457" s="486"/>
      <c r="J457" s="487"/>
      <c r="K457" s="488"/>
      <c r="L457" s="488"/>
      <c r="M457" s="485"/>
      <c r="N457" s="33"/>
      <c r="O457" s="33"/>
      <c r="P457" s="33"/>
      <c r="Q457" s="33"/>
      <c r="R457" s="33"/>
      <c r="S457" s="33"/>
      <c r="T457" s="33"/>
      <c r="U457" s="33"/>
      <c r="V457" s="33"/>
      <c r="W457" s="33"/>
      <c r="X457" s="33"/>
      <c r="Y457" s="33"/>
      <c r="Z457" s="33"/>
    </row>
    <row x14ac:dyDescent="0.25" r="458" customHeight="1" ht="13.5">
      <c r="A458" s="483"/>
      <c r="B458" s="484"/>
      <c r="C458" s="484"/>
      <c r="D458" s="484"/>
      <c r="E458" s="484"/>
      <c r="F458" s="484"/>
      <c r="G458" s="33"/>
      <c r="H458" s="485"/>
      <c r="I458" s="486"/>
      <c r="J458" s="487"/>
      <c r="K458" s="488"/>
      <c r="L458" s="488"/>
      <c r="M458" s="485"/>
      <c r="N458" s="33"/>
      <c r="O458" s="33"/>
      <c r="P458" s="33"/>
      <c r="Q458" s="33"/>
      <c r="R458" s="33"/>
      <c r="S458" s="33"/>
      <c r="T458" s="33"/>
      <c r="U458" s="33"/>
      <c r="V458" s="33"/>
      <c r="W458" s="33"/>
      <c r="X458" s="33"/>
      <c r="Y458" s="33"/>
      <c r="Z458" s="33"/>
    </row>
    <row x14ac:dyDescent="0.25" r="459" customHeight="1" ht="13.5">
      <c r="A459" s="483"/>
      <c r="B459" s="484"/>
      <c r="C459" s="484"/>
      <c r="D459" s="484"/>
      <c r="E459" s="484"/>
      <c r="F459" s="484"/>
      <c r="G459" s="33"/>
      <c r="H459" s="485"/>
      <c r="I459" s="486"/>
      <c r="J459" s="487"/>
      <c r="K459" s="488"/>
      <c r="L459" s="488"/>
      <c r="M459" s="485"/>
      <c r="N459" s="33"/>
      <c r="O459" s="33"/>
      <c r="P459" s="33"/>
      <c r="Q459" s="33"/>
      <c r="R459" s="33"/>
      <c r="S459" s="33"/>
      <c r="T459" s="33"/>
      <c r="U459" s="33"/>
      <c r="V459" s="33"/>
      <c r="W459" s="33"/>
      <c r="X459" s="33"/>
      <c r="Y459" s="33"/>
      <c r="Z459" s="33"/>
    </row>
    <row x14ac:dyDescent="0.25" r="460" customHeight="1" ht="13.5">
      <c r="A460" s="483"/>
      <c r="B460" s="484"/>
      <c r="C460" s="484"/>
      <c r="D460" s="484"/>
      <c r="E460" s="484"/>
      <c r="F460" s="484"/>
      <c r="G460" s="33"/>
      <c r="H460" s="485"/>
      <c r="I460" s="486"/>
      <c r="J460" s="487"/>
      <c r="K460" s="488"/>
      <c r="L460" s="488"/>
      <c r="M460" s="485"/>
      <c r="N460" s="33"/>
      <c r="O460" s="33"/>
      <c r="P460" s="33"/>
      <c r="Q460" s="33"/>
      <c r="R460" s="33"/>
      <c r="S460" s="33"/>
      <c r="T460" s="33"/>
      <c r="U460" s="33"/>
      <c r="V460" s="33"/>
      <c r="W460" s="33"/>
      <c r="X460" s="33"/>
      <c r="Y460" s="33"/>
      <c r="Z460" s="33"/>
    </row>
    <row x14ac:dyDescent="0.25" r="461" customHeight="1" ht="13.5">
      <c r="A461" s="483"/>
      <c r="B461" s="484"/>
      <c r="C461" s="484"/>
      <c r="D461" s="484"/>
      <c r="E461" s="484"/>
      <c r="F461" s="484"/>
      <c r="G461" s="33"/>
      <c r="H461" s="485"/>
      <c r="I461" s="486"/>
      <c r="J461" s="487"/>
      <c r="K461" s="488"/>
      <c r="L461" s="488"/>
      <c r="M461" s="485"/>
      <c r="N461" s="33"/>
      <c r="O461" s="33"/>
      <c r="P461" s="33"/>
      <c r="Q461" s="33"/>
      <c r="R461" s="33"/>
      <c r="S461" s="33"/>
      <c r="T461" s="33"/>
      <c r="U461" s="33"/>
      <c r="V461" s="33"/>
      <c r="W461" s="33"/>
      <c r="X461" s="33"/>
      <c r="Y461" s="33"/>
      <c r="Z461" s="33"/>
    </row>
    <row x14ac:dyDescent="0.25" r="462" customHeight="1" ht="13.5">
      <c r="A462" s="483"/>
      <c r="B462" s="484"/>
      <c r="C462" s="484"/>
      <c r="D462" s="484"/>
      <c r="E462" s="484"/>
      <c r="F462" s="484"/>
      <c r="G462" s="33"/>
      <c r="H462" s="485"/>
      <c r="I462" s="486"/>
      <c r="J462" s="487"/>
      <c r="K462" s="488"/>
      <c r="L462" s="488"/>
      <c r="M462" s="485"/>
      <c r="N462" s="33"/>
      <c r="O462" s="33"/>
      <c r="P462" s="33"/>
      <c r="Q462" s="33"/>
      <c r="R462" s="33"/>
      <c r="S462" s="33"/>
      <c r="T462" s="33"/>
      <c r="U462" s="33"/>
      <c r="V462" s="33"/>
      <c r="W462" s="33"/>
      <c r="X462" s="33"/>
      <c r="Y462" s="33"/>
      <c r="Z462" s="33"/>
    </row>
    <row x14ac:dyDescent="0.25" r="463" customHeight="1" ht="13.5">
      <c r="A463" s="483"/>
      <c r="B463" s="484"/>
      <c r="C463" s="484"/>
      <c r="D463" s="484"/>
      <c r="E463" s="484"/>
      <c r="F463" s="484"/>
      <c r="G463" s="33"/>
      <c r="H463" s="485"/>
      <c r="I463" s="486"/>
      <c r="J463" s="487"/>
      <c r="K463" s="488"/>
      <c r="L463" s="488"/>
      <c r="M463" s="485"/>
      <c r="N463" s="33"/>
      <c r="O463" s="33"/>
      <c r="P463" s="33"/>
      <c r="Q463" s="33"/>
      <c r="R463" s="33"/>
      <c r="S463" s="33"/>
      <c r="T463" s="33"/>
      <c r="U463" s="33"/>
      <c r="V463" s="33"/>
      <c r="W463" s="33"/>
      <c r="X463" s="33"/>
      <c r="Y463" s="33"/>
      <c r="Z463" s="33"/>
    </row>
    <row x14ac:dyDescent="0.25" r="464" customHeight="1" ht="13.5">
      <c r="A464" s="483"/>
      <c r="B464" s="484"/>
      <c r="C464" s="484"/>
      <c r="D464" s="484"/>
      <c r="E464" s="484"/>
      <c r="F464" s="484"/>
      <c r="G464" s="33"/>
      <c r="H464" s="485"/>
      <c r="I464" s="486"/>
      <c r="J464" s="487"/>
      <c r="K464" s="488"/>
      <c r="L464" s="488"/>
      <c r="M464" s="485"/>
      <c r="N464" s="33"/>
      <c r="O464" s="33"/>
      <c r="P464" s="33"/>
      <c r="Q464" s="33"/>
      <c r="R464" s="33"/>
      <c r="S464" s="33"/>
      <c r="T464" s="33"/>
      <c r="U464" s="33"/>
      <c r="V464" s="33"/>
      <c r="W464" s="33"/>
      <c r="X464" s="33"/>
      <c r="Y464" s="33"/>
      <c r="Z464" s="33"/>
    </row>
    <row x14ac:dyDescent="0.25" r="465" customHeight="1" ht="13.5">
      <c r="A465" s="483"/>
      <c r="B465" s="484"/>
      <c r="C465" s="484"/>
      <c r="D465" s="484"/>
      <c r="E465" s="484"/>
      <c r="F465" s="484"/>
      <c r="G465" s="33"/>
      <c r="H465" s="485"/>
      <c r="I465" s="486"/>
      <c r="J465" s="487"/>
      <c r="K465" s="488"/>
      <c r="L465" s="488"/>
      <c r="M465" s="485"/>
      <c r="N465" s="33"/>
      <c r="O465" s="33"/>
      <c r="P465" s="33"/>
      <c r="Q465" s="33"/>
      <c r="R465" s="33"/>
      <c r="S465" s="33"/>
      <c r="T465" s="33"/>
      <c r="U465" s="33"/>
      <c r="V465" s="33"/>
      <c r="W465" s="33"/>
      <c r="X465" s="33"/>
      <c r="Y465" s="33"/>
      <c r="Z465" s="33"/>
    </row>
    <row x14ac:dyDescent="0.25" r="466" customHeight="1" ht="13.5">
      <c r="A466" s="483"/>
      <c r="B466" s="484"/>
      <c r="C466" s="484"/>
      <c r="D466" s="484"/>
      <c r="E466" s="484"/>
      <c r="F466" s="484"/>
      <c r="G466" s="33"/>
      <c r="H466" s="485"/>
      <c r="I466" s="486"/>
      <c r="J466" s="487"/>
      <c r="K466" s="488"/>
      <c r="L466" s="488"/>
      <c r="M466" s="485"/>
      <c r="N466" s="33"/>
      <c r="O466" s="33"/>
      <c r="P466" s="33"/>
      <c r="Q466" s="33"/>
      <c r="R466" s="33"/>
      <c r="S466" s="33"/>
      <c r="T466" s="33"/>
      <c r="U466" s="33"/>
      <c r="V466" s="33"/>
      <c r="W466" s="33"/>
      <c r="X466" s="33"/>
      <c r="Y466" s="33"/>
      <c r="Z466" s="33"/>
    </row>
    <row x14ac:dyDescent="0.25" r="467" customHeight="1" ht="13.5">
      <c r="A467" s="483"/>
      <c r="B467" s="484"/>
      <c r="C467" s="484"/>
      <c r="D467" s="484"/>
      <c r="E467" s="484"/>
      <c r="F467" s="484"/>
      <c r="G467" s="33"/>
      <c r="H467" s="485"/>
      <c r="I467" s="486"/>
      <c r="J467" s="487"/>
      <c r="K467" s="488"/>
      <c r="L467" s="488"/>
      <c r="M467" s="485"/>
      <c r="N467" s="33"/>
      <c r="O467" s="33"/>
      <c r="P467" s="33"/>
      <c r="Q467" s="33"/>
      <c r="R467" s="33"/>
      <c r="S467" s="33"/>
      <c r="T467" s="33"/>
      <c r="U467" s="33"/>
      <c r="V467" s="33"/>
      <c r="W467" s="33"/>
      <c r="X467" s="33"/>
      <c r="Y467" s="33"/>
      <c r="Z467" s="33"/>
    </row>
    <row x14ac:dyDescent="0.25" r="468" customHeight="1" ht="13.5">
      <c r="A468" s="483"/>
      <c r="B468" s="484"/>
      <c r="C468" s="484"/>
      <c r="D468" s="484"/>
      <c r="E468" s="484"/>
      <c r="F468" s="484"/>
      <c r="G468" s="33"/>
      <c r="H468" s="485"/>
      <c r="I468" s="486"/>
      <c r="J468" s="487"/>
      <c r="K468" s="488"/>
      <c r="L468" s="488"/>
      <c r="M468" s="485"/>
      <c r="N468" s="33"/>
      <c r="O468" s="33"/>
      <c r="P468" s="33"/>
      <c r="Q468" s="33"/>
      <c r="R468" s="33"/>
      <c r="S468" s="33"/>
      <c r="T468" s="33"/>
      <c r="U468" s="33"/>
      <c r="V468" s="33"/>
      <c r="W468" s="33"/>
      <c r="X468" s="33"/>
      <c r="Y468" s="33"/>
      <c r="Z468" s="33"/>
    </row>
    <row x14ac:dyDescent="0.25" r="469" customHeight="1" ht="13.5">
      <c r="A469" s="483"/>
      <c r="B469" s="484"/>
      <c r="C469" s="484"/>
      <c r="D469" s="484"/>
      <c r="E469" s="484"/>
      <c r="F469" s="484"/>
      <c r="G469" s="33"/>
      <c r="H469" s="485"/>
      <c r="I469" s="486"/>
      <c r="J469" s="487"/>
      <c r="K469" s="488"/>
      <c r="L469" s="488"/>
      <c r="M469" s="485"/>
      <c r="N469" s="33"/>
      <c r="O469" s="33"/>
      <c r="P469" s="33"/>
      <c r="Q469" s="33"/>
      <c r="R469" s="33"/>
      <c r="S469" s="33"/>
      <c r="T469" s="33"/>
      <c r="U469" s="33"/>
      <c r="V469" s="33"/>
      <c r="W469" s="33"/>
      <c r="X469" s="33"/>
      <c r="Y469" s="33"/>
      <c r="Z469" s="33"/>
    </row>
    <row x14ac:dyDescent="0.25" r="470" customHeight="1" ht="13.5">
      <c r="A470" s="483"/>
      <c r="B470" s="484"/>
      <c r="C470" s="484"/>
      <c r="D470" s="484"/>
      <c r="E470" s="484"/>
      <c r="F470" s="484"/>
      <c r="G470" s="33"/>
      <c r="H470" s="485"/>
      <c r="I470" s="486"/>
      <c r="J470" s="487"/>
      <c r="K470" s="488"/>
      <c r="L470" s="488"/>
      <c r="M470" s="485"/>
      <c r="N470" s="33"/>
      <c r="O470" s="33"/>
      <c r="P470" s="33"/>
      <c r="Q470" s="33"/>
      <c r="R470" s="33"/>
      <c r="S470" s="33"/>
      <c r="T470" s="33"/>
      <c r="U470" s="33"/>
      <c r="V470" s="33"/>
      <c r="W470" s="33"/>
      <c r="X470" s="33"/>
      <c r="Y470" s="33"/>
      <c r="Z470" s="33"/>
    </row>
    <row x14ac:dyDescent="0.25" r="471" customHeight="1" ht="13.5">
      <c r="A471" s="483"/>
      <c r="B471" s="484"/>
      <c r="C471" s="484"/>
      <c r="D471" s="484"/>
      <c r="E471" s="484"/>
      <c r="F471" s="484"/>
      <c r="G471" s="33"/>
      <c r="H471" s="485"/>
      <c r="I471" s="486"/>
      <c r="J471" s="487"/>
      <c r="K471" s="488"/>
      <c r="L471" s="488"/>
      <c r="M471" s="485"/>
      <c r="N471" s="33"/>
      <c r="O471" s="33"/>
      <c r="P471" s="33"/>
      <c r="Q471" s="33"/>
      <c r="R471" s="33"/>
      <c r="S471" s="33"/>
      <c r="T471" s="33"/>
      <c r="U471" s="33"/>
      <c r="V471" s="33"/>
      <c r="W471" s="33"/>
      <c r="X471" s="33"/>
      <c r="Y471" s="33"/>
      <c r="Z471" s="33"/>
    </row>
    <row x14ac:dyDescent="0.25" r="472" customHeight="1" ht="13.5">
      <c r="A472" s="483"/>
      <c r="B472" s="484"/>
      <c r="C472" s="484"/>
      <c r="D472" s="484"/>
      <c r="E472" s="484"/>
      <c r="F472" s="484"/>
      <c r="G472" s="33"/>
      <c r="H472" s="485"/>
      <c r="I472" s="486"/>
      <c r="J472" s="487"/>
      <c r="K472" s="488"/>
      <c r="L472" s="488"/>
      <c r="M472" s="485"/>
      <c r="N472" s="33"/>
      <c r="O472" s="33"/>
      <c r="P472" s="33"/>
      <c r="Q472" s="33"/>
      <c r="R472" s="33"/>
      <c r="S472" s="33"/>
      <c r="T472" s="33"/>
      <c r="U472" s="33"/>
      <c r="V472" s="33"/>
      <c r="W472" s="33"/>
      <c r="X472" s="33"/>
      <c r="Y472" s="33"/>
      <c r="Z472" s="33"/>
    </row>
    <row x14ac:dyDescent="0.25" r="473" customHeight="1" ht="13.5">
      <c r="A473" s="483"/>
      <c r="B473" s="484"/>
      <c r="C473" s="484"/>
      <c r="D473" s="484"/>
      <c r="E473" s="484"/>
      <c r="F473" s="484"/>
      <c r="G473" s="33"/>
      <c r="H473" s="485"/>
      <c r="I473" s="486"/>
      <c r="J473" s="487"/>
      <c r="K473" s="488"/>
      <c r="L473" s="488"/>
      <c r="M473" s="485"/>
      <c r="N473" s="33"/>
      <c r="O473" s="33"/>
      <c r="P473" s="33"/>
      <c r="Q473" s="33"/>
      <c r="R473" s="33"/>
      <c r="S473" s="33"/>
      <c r="T473" s="33"/>
      <c r="U473" s="33"/>
      <c r="V473" s="33"/>
      <c r="W473" s="33"/>
      <c r="X473" s="33"/>
      <c r="Y473" s="33"/>
      <c r="Z473" s="33"/>
    </row>
    <row x14ac:dyDescent="0.25" r="474" customHeight="1" ht="13.5">
      <c r="A474" s="483"/>
      <c r="B474" s="484"/>
      <c r="C474" s="484"/>
      <c r="D474" s="484"/>
      <c r="E474" s="484"/>
      <c r="F474" s="484"/>
      <c r="G474" s="33"/>
      <c r="H474" s="485"/>
      <c r="I474" s="486"/>
      <c r="J474" s="487"/>
      <c r="K474" s="488"/>
      <c r="L474" s="488"/>
      <c r="M474" s="485"/>
      <c r="N474" s="33"/>
      <c r="O474" s="33"/>
      <c r="P474" s="33"/>
      <c r="Q474" s="33"/>
      <c r="R474" s="33"/>
      <c r="S474" s="33"/>
      <c r="T474" s="33"/>
      <c r="U474" s="33"/>
      <c r="V474" s="33"/>
      <c r="W474" s="33"/>
      <c r="X474" s="33"/>
      <c r="Y474" s="33"/>
      <c r="Z474" s="33"/>
    </row>
    <row x14ac:dyDescent="0.25" r="475" customHeight="1" ht="13.5">
      <c r="A475" s="483"/>
      <c r="B475" s="484"/>
      <c r="C475" s="484"/>
      <c r="D475" s="484"/>
      <c r="E475" s="484"/>
      <c r="F475" s="484"/>
      <c r="G475" s="33"/>
      <c r="H475" s="485"/>
      <c r="I475" s="486"/>
      <c r="J475" s="487"/>
      <c r="K475" s="488"/>
      <c r="L475" s="488"/>
      <c r="M475" s="485"/>
      <c r="N475" s="33"/>
      <c r="O475" s="33"/>
      <c r="P475" s="33"/>
      <c r="Q475" s="33"/>
      <c r="R475" s="33"/>
      <c r="S475" s="33"/>
      <c r="T475" s="33"/>
      <c r="U475" s="33"/>
      <c r="V475" s="33"/>
      <c r="W475" s="33"/>
      <c r="X475" s="33"/>
      <c r="Y475" s="33"/>
      <c r="Z475" s="33"/>
    </row>
    <row x14ac:dyDescent="0.25" r="476" customHeight="1" ht="13.5">
      <c r="A476" s="483"/>
      <c r="B476" s="484"/>
      <c r="C476" s="484"/>
      <c r="D476" s="484"/>
      <c r="E476" s="484"/>
      <c r="F476" s="484"/>
      <c r="G476" s="33"/>
      <c r="H476" s="485"/>
      <c r="I476" s="486"/>
      <c r="J476" s="487"/>
      <c r="K476" s="488"/>
      <c r="L476" s="488"/>
      <c r="M476" s="485"/>
      <c r="N476" s="33"/>
      <c r="O476" s="33"/>
      <c r="P476" s="33"/>
      <c r="Q476" s="33"/>
      <c r="R476" s="33"/>
      <c r="S476" s="33"/>
      <c r="T476" s="33"/>
      <c r="U476" s="33"/>
      <c r="V476" s="33"/>
      <c r="W476" s="33"/>
      <c r="X476" s="33"/>
      <c r="Y476" s="33"/>
      <c r="Z476" s="33"/>
    </row>
    <row x14ac:dyDescent="0.25" r="477" customHeight="1" ht="13.5">
      <c r="A477" s="483"/>
      <c r="B477" s="484"/>
      <c r="C477" s="484"/>
      <c r="D477" s="484"/>
      <c r="E477" s="484"/>
      <c r="F477" s="484"/>
      <c r="G477" s="33"/>
      <c r="H477" s="485"/>
      <c r="I477" s="486"/>
      <c r="J477" s="487"/>
      <c r="K477" s="488"/>
      <c r="L477" s="488"/>
      <c r="M477" s="485"/>
      <c r="N477" s="33"/>
      <c r="O477" s="33"/>
      <c r="P477" s="33"/>
      <c r="Q477" s="33"/>
      <c r="R477" s="33"/>
      <c r="S477" s="33"/>
      <c r="T477" s="33"/>
      <c r="U477" s="33"/>
      <c r="V477" s="33"/>
      <c r="W477" s="33"/>
      <c r="X477" s="33"/>
      <c r="Y477" s="33"/>
      <c r="Z477" s="33"/>
    </row>
    <row x14ac:dyDescent="0.25" r="478" customHeight="1" ht="13.5">
      <c r="A478" s="483"/>
      <c r="B478" s="484"/>
      <c r="C478" s="484"/>
      <c r="D478" s="484"/>
      <c r="E478" s="484"/>
      <c r="F478" s="484"/>
      <c r="G478" s="33"/>
      <c r="H478" s="485"/>
      <c r="I478" s="486"/>
      <c r="J478" s="487"/>
      <c r="K478" s="488"/>
      <c r="L478" s="488"/>
      <c r="M478" s="485"/>
      <c r="N478" s="33"/>
      <c r="O478" s="33"/>
      <c r="P478" s="33"/>
      <c r="Q478" s="33"/>
      <c r="R478" s="33"/>
      <c r="S478" s="33"/>
      <c r="T478" s="33"/>
      <c r="U478" s="33"/>
      <c r="V478" s="33"/>
      <c r="W478" s="33"/>
      <c r="X478" s="33"/>
      <c r="Y478" s="33"/>
      <c r="Z478" s="33"/>
    </row>
    <row x14ac:dyDescent="0.25" r="479" customHeight="1" ht="13.5">
      <c r="A479" s="483"/>
      <c r="B479" s="484"/>
      <c r="C479" s="484"/>
      <c r="D479" s="484"/>
      <c r="E479" s="484"/>
      <c r="F479" s="484"/>
      <c r="G479" s="33"/>
      <c r="H479" s="485"/>
      <c r="I479" s="486"/>
      <c r="J479" s="487"/>
      <c r="K479" s="488"/>
      <c r="L479" s="488"/>
      <c r="M479" s="485"/>
      <c r="N479" s="33"/>
      <c r="O479" s="33"/>
      <c r="P479" s="33"/>
      <c r="Q479" s="33"/>
      <c r="R479" s="33"/>
      <c r="S479" s="33"/>
      <c r="T479" s="33"/>
      <c r="U479" s="33"/>
      <c r="V479" s="33"/>
      <c r="W479" s="33"/>
      <c r="X479" s="33"/>
      <c r="Y479" s="33"/>
      <c r="Z479" s="33"/>
    </row>
    <row x14ac:dyDescent="0.25" r="480" customHeight="1" ht="13.5">
      <c r="A480" s="483"/>
      <c r="B480" s="484"/>
      <c r="C480" s="484"/>
      <c r="D480" s="484"/>
      <c r="E480" s="484"/>
      <c r="F480" s="484"/>
      <c r="G480" s="33"/>
      <c r="H480" s="485"/>
      <c r="I480" s="486"/>
      <c r="J480" s="487"/>
      <c r="K480" s="488"/>
      <c r="L480" s="488"/>
      <c r="M480" s="485"/>
      <c r="N480" s="33"/>
      <c r="O480" s="33"/>
      <c r="P480" s="33"/>
      <c r="Q480" s="33"/>
      <c r="R480" s="33"/>
      <c r="S480" s="33"/>
      <c r="T480" s="33"/>
      <c r="U480" s="33"/>
      <c r="V480" s="33"/>
      <c r="W480" s="33"/>
      <c r="X480" s="33"/>
      <c r="Y480" s="33"/>
      <c r="Z480" s="33"/>
    </row>
    <row x14ac:dyDescent="0.25" r="481" customHeight="1" ht="13.5">
      <c r="A481" s="483"/>
      <c r="B481" s="484"/>
      <c r="C481" s="484"/>
      <c r="D481" s="484"/>
      <c r="E481" s="484"/>
      <c r="F481" s="484"/>
      <c r="G481" s="33"/>
      <c r="H481" s="485"/>
      <c r="I481" s="486"/>
      <c r="J481" s="487"/>
      <c r="K481" s="488"/>
      <c r="L481" s="488"/>
      <c r="M481" s="485"/>
      <c r="N481" s="33"/>
      <c r="O481" s="33"/>
      <c r="P481" s="33"/>
      <c r="Q481" s="33"/>
      <c r="R481" s="33"/>
      <c r="S481" s="33"/>
      <c r="T481" s="33"/>
      <c r="U481" s="33"/>
      <c r="V481" s="33"/>
      <c r="W481" s="33"/>
      <c r="X481" s="33"/>
      <c r="Y481" s="33"/>
      <c r="Z481" s="33"/>
    </row>
    <row x14ac:dyDescent="0.25" r="482" customHeight="1" ht="13.5">
      <c r="A482" s="483"/>
      <c r="B482" s="484"/>
      <c r="C482" s="484"/>
      <c r="D482" s="484"/>
      <c r="E482" s="484"/>
      <c r="F482" s="484"/>
      <c r="G482" s="33"/>
      <c r="H482" s="485"/>
      <c r="I482" s="486"/>
      <c r="J482" s="487"/>
      <c r="K482" s="488"/>
      <c r="L482" s="488"/>
      <c r="M482" s="485"/>
      <c r="N482" s="33"/>
      <c r="O482" s="33"/>
      <c r="P482" s="33"/>
      <c r="Q482" s="33"/>
      <c r="R482" s="33"/>
      <c r="S482" s="33"/>
      <c r="T482" s="33"/>
      <c r="U482" s="33"/>
      <c r="V482" s="33"/>
      <c r="W482" s="33"/>
      <c r="X482" s="33"/>
      <c r="Y482" s="33"/>
      <c r="Z482" s="33"/>
    </row>
    <row x14ac:dyDescent="0.25" r="483" customHeight="1" ht="13.5">
      <c r="A483" s="483"/>
      <c r="B483" s="484"/>
      <c r="C483" s="484"/>
      <c r="D483" s="484"/>
      <c r="E483" s="484"/>
      <c r="F483" s="484"/>
      <c r="G483" s="33"/>
      <c r="H483" s="485"/>
      <c r="I483" s="486"/>
      <c r="J483" s="487"/>
      <c r="K483" s="488"/>
      <c r="L483" s="488"/>
      <c r="M483" s="485"/>
      <c r="N483" s="33"/>
      <c r="O483" s="33"/>
      <c r="P483" s="33"/>
      <c r="Q483" s="33"/>
      <c r="R483" s="33"/>
      <c r="S483" s="33"/>
      <c r="T483" s="33"/>
      <c r="U483" s="33"/>
      <c r="V483" s="33"/>
      <c r="W483" s="33"/>
      <c r="X483" s="33"/>
      <c r="Y483" s="33"/>
      <c r="Z483" s="33"/>
    </row>
    <row x14ac:dyDescent="0.25" r="484" customHeight="1" ht="13.5">
      <c r="A484" s="483"/>
      <c r="B484" s="484"/>
      <c r="C484" s="484"/>
      <c r="D484" s="484"/>
      <c r="E484" s="484"/>
      <c r="F484" s="484"/>
      <c r="G484" s="33"/>
      <c r="H484" s="485"/>
      <c r="I484" s="486"/>
      <c r="J484" s="487"/>
      <c r="K484" s="488"/>
      <c r="L484" s="488"/>
      <c r="M484" s="485"/>
      <c r="N484" s="33"/>
      <c r="O484" s="33"/>
      <c r="P484" s="33"/>
      <c r="Q484" s="33"/>
      <c r="R484" s="33"/>
      <c r="S484" s="33"/>
      <c r="T484" s="33"/>
      <c r="U484" s="33"/>
      <c r="V484" s="33"/>
      <c r="W484" s="33"/>
      <c r="X484" s="33"/>
      <c r="Y484" s="33"/>
      <c r="Z484" s="33"/>
    </row>
    <row x14ac:dyDescent="0.25" r="485" customHeight="1" ht="13.5">
      <c r="A485" s="483"/>
      <c r="B485" s="484"/>
      <c r="C485" s="484"/>
      <c r="D485" s="484"/>
      <c r="E485" s="484"/>
      <c r="F485" s="484"/>
      <c r="G485" s="33"/>
      <c r="H485" s="485"/>
      <c r="I485" s="486"/>
      <c r="J485" s="487"/>
      <c r="K485" s="488"/>
      <c r="L485" s="488"/>
      <c r="M485" s="485"/>
      <c r="N485" s="33"/>
      <c r="O485" s="33"/>
      <c r="P485" s="33"/>
      <c r="Q485" s="33"/>
      <c r="R485" s="33"/>
      <c r="S485" s="33"/>
      <c r="T485" s="33"/>
      <c r="U485" s="33"/>
      <c r="V485" s="33"/>
      <c r="W485" s="33"/>
      <c r="X485" s="33"/>
      <c r="Y485" s="33"/>
      <c r="Z485" s="33"/>
    </row>
    <row x14ac:dyDescent="0.25" r="486" customHeight="1" ht="13.5">
      <c r="A486" s="483"/>
      <c r="B486" s="484"/>
      <c r="C486" s="484"/>
      <c r="D486" s="484"/>
      <c r="E486" s="484"/>
      <c r="F486" s="484"/>
      <c r="G486" s="33"/>
      <c r="H486" s="485"/>
      <c r="I486" s="486"/>
      <c r="J486" s="487"/>
      <c r="K486" s="488"/>
      <c r="L486" s="488"/>
      <c r="M486" s="485"/>
      <c r="N486" s="33"/>
      <c r="O486" s="33"/>
      <c r="P486" s="33"/>
      <c r="Q486" s="33"/>
      <c r="R486" s="33"/>
      <c r="S486" s="33"/>
      <c r="T486" s="33"/>
      <c r="U486" s="33"/>
      <c r="V486" s="33"/>
      <c r="W486" s="33"/>
      <c r="X486" s="33"/>
      <c r="Y486" s="33"/>
      <c r="Z486" s="33"/>
    </row>
    <row x14ac:dyDescent="0.25" r="487" customHeight="1" ht="13.5">
      <c r="A487" s="483"/>
      <c r="B487" s="484"/>
      <c r="C487" s="484"/>
      <c r="D487" s="484"/>
      <c r="E487" s="484"/>
      <c r="F487" s="484"/>
      <c r="G487" s="33"/>
      <c r="H487" s="485"/>
      <c r="I487" s="486"/>
      <c r="J487" s="487"/>
      <c r="K487" s="488"/>
      <c r="L487" s="488"/>
      <c r="M487" s="485"/>
      <c r="N487" s="33"/>
      <c r="O487" s="33"/>
      <c r="P487" s="33"/>
      <c r="Q487" s="33"/>
      <c r="R487" s="33"/>
      <c r="S487" s="33"/>
      <c r="T487" s="33"/>
      <c r="U487" s="33"/>
      <c r="V487" s="33"/>
      <c r="W487" s="33"/>
      <c r="X487" s="33"/>
      <c r="Y487" s="33"/>
      <c r="Z487" s="33"/>
    </row>
    <row x14ac:dyDescent="0.25" r="488" customHeight="1" ht="13.5">
      <c r="A488" s="483"/>
      <c r="B488" s="484"/>
      <c r="C488" s="484"/>
      <c r="D488" s="484"/>
      <c r="E488" s="484"/>
      <c r="F488" s="484"/>
      <c r="G488" s="33"/>
      <c r="H488" s="485"/>
      <c r="I488" s="486"/>
      <c r="J488" s="487"/>
      <c r="K488" s="488"/>
      <c r="L488" s="488"/>
      <c r="M488" s="485"/>
      <c r="N488" s="33"/>
      <c r="O488" s="33"/>
      <c r="P488" s="33"/>
      <c r="Q488" s="33"/>
      <c r="R488" s="33"/>
      <c r="S488" s="33"/>
      <c r="T488" s="33"/>
      <c r="U488" s="33"/>
      <c r="V488" s="33"/>
      <c r="W488" s="33"/>
      <c r="X488" s="33"/>
      <c r="Y488" s="33"/>
      <c r="Z488" s="33"/>
    </row>
    <row x14ac:dyDescent="0.25" r="489" customHeight="1" ht="13.5">
      <c r="A489" s="483"/>
      <c r="B489" s="484"/>
      <c r="C489" s="484"/>
      <c r="D489" s="484"/>
      <c r="E489" s="484"/>
      <c r="F489" s="484"/>
      <c r="G489" s="33"/>
      <c r="H489" s="485"/>
      <c r="I489" s="486"/>
      <c r="J489" s="487"/>
      <c r="K489" s="488"/>
      <c r="L489" s="488"/>
      <c r="M489" s="485"/>
      <c r="N489" s="33"/>
      <c r="O489" s="33"/>
      <c r="P489" s="33"/>
      <c r="Q489" s="33"/>
      <c r="R489" s="33"/>
      <c r="S489" s="33"/>
      <c r="T489" s="33"/>
      <c r="U489" s="33"/>
      <c r="V489" s="33"/>
      <c r="W489" s="33"/>
      <c r="X489" s="33"/>
      <c r="Y489" s="33"/>
      <c r="Z489" s="33"/>
    </row>
    <row x14ac:dyDescent="0.25" r="490" customHeight="1" ht="13.5">
      <c r="A490" s="483"/>
      <c r="B490" s="484"/>
      <c r="C490" s="484"/>
      <c r="D490" s="484"/>
      <c r="E490" s="484"/>
      <c r="F490" s="484"/>
      <c r="G490" s="33"/>
      <c r="H490" s="485"/>
      <c r="I490" s="486"/>
      <c r="J490" s="487"/>
      <c r="K490" s="488"/>
      <c r="L490" s="488"/>
      <c r="M490" s="485"/>
      <c r="N490" s="33"/>
      <c r="O490" s="33"/>
      <c r="P490" s="33"/>
      <c r="Q490" s="33"/>
      <c r="R490" s="33"/>
      <c r="S490" s="33"/>
      <c r="T490" s="33"/>
      <c r="U490" s="33"/>
      <c r="V490" s="33"/>
      <c r="W490" s="33"/>
      <c r="X490" s="33"/>
      <c r="Y490" s="33"/>
      <c r="Z490" s="33"/>
    </row>
    <row x14ac:dyDescent="0.25" r="491" customHeight="1" ht="13.5">
      <c r="A491" s="483"/>
      <c r="B491" s="484"/>
      <c r="C491" s="484"/>
      <c r="D491" s="484"/>
      <c r="E491" s="484"/>
      <c r="F491" s="484"/>
      <c r="G491" s="33"/>
      <c r="H491" s="485"/>
      <c r="I491" s="486"/>
      <c r="J491" s="487"/>
      <c r="K491" s="488"/>
      <c r="L491" s="488"/>
      <c r="M491" s="485"/>
      <c r="N491" s="33"/>
      <c r="O491" s="33"/>
      <c r="P491" s="33"/>
      <c r="Q491" s="33"/>
      <c r="R491" s="33"/>
      <c r="S491" s="33"/>
      <c r="T491" s="33"/>
      <c r="U491" s="33"/>
      <c r="V491" s="33"/>
      <c r="W491" s="33"/>
      <c r="X491" s="33"/>
      <c r="Y491" s="33"/>
      <c r="Z491" s="33"/>
    </row>
    <row x14ac:dyDescent="0.25" r="492" customHeight="1" ht="13.5">
      <c r="A492" s="483"/>
      <c r="B492" s="484"/>
      <c r="C492" s="484"/>
      <c r="D492" s="484"/>
      <c r="E492" s="484"/>
      <c r="F492" s="484"/>
      <c r="G492" s="33"/>
      <c r="H492" s="485"/>
      <c r="I492" s="486"/>
      <c r="J492" s="487"/>
      <c r="K492" s="488"/>
      <c r="L492" s="488"/>
      <c r="M492" s="485"/>
      <c r="N492" s="33"/>
      <c r="O492" s="33"/>
      <c r="P492" s="33"/>
      <c r="Q492" s="33"/>
      <c r="R492" s="33"/>
      <c r="S492" s="33"/>
      <c r="T492" s="33"/>
      <c r="U492" s="33"/>
      <c r="V492" s="33"/>
      <c r="W492" s="33"/>
      <c r="X492" s="33"/>
      <c r="Y492" s="33"/>
      <c r="Z492" s="33"/>
    </row>
    <row x14ac:dyDescent="0.25" r="493" customHeight="1" ht="13.5">
      <c r="A493" s="483"/>
      <c r="B493" s="484"/>
      <c r="C493" s="484"/>
      <c r="D493" s="484"/>
      <c r="E493" s="484"/>
      <c r="F493" s="484"/>
      <c r="G493" s="33"/>
      <c r="H493" s="485"/>
      <c r="I493" s="486"/>
      <c r="J493" s="487"/>
      <c r="K493" s="488"/>
      <c r="L493" s="488"/>
      <c r="M493" s="485"/>
      <c r="N493" s="33"/>
      <c r="O493" s="33"/>
      <c r="P493" s="33"/>
      <c r="Q493" s="33"/>
      <c r="R493" s="33"/>
      <c r="S493" s="33"/>
      <c r="T493" s="33"/>
      <c r="U493" s="33"/>
      <c r="V493" s="33"/>
      <c r="W493" s="33"/>
      <c r="X493" s="33"/>
      <c r="Y493" s="33"/>
      <c r="Z493" s="33"/>
    </row>
    <row x14ac:dyDescent="0.25" r="494" customHeight="1" ht="13.5">
      <c r="A494" s="483"/>
      <c r="B494" s="484"/>
      <c r="C494" s="484"/>
      <c r="D494" s="484"/>
      <c r="E494" s="484"/>
      <c r="F494" s="484"/>
      <c r="G494" s="33"/>
      <c r="H494" s="485"/>
      <c r="I494" s="486"/>
      <c r="J494" s="487"/>
      <c r="K494" s="488"/>
      <c r="L494" s="488"/>
      <c r="M494" s="485"/>
      <c r="N494" s="33"/>
      <c r="O494" s="33"/>
      <c r="P494" s="33"/>
      <c r="Q494" s="33"/>
      <c r="R494" s="33"/>
      <c r="S494" s="33"/>
      <c r="T494" s="33"/>
      <c r="U494" s="33"/>
      <c r="V494" s="33"/>
      <c r="W494" s="33"/>
      <c r="X494" s="33"/>
      <c r="Y494" s="33"/>
      <c r="Z494" s="33"/>
    </row>
    <row x14ac:dyDescent="0.25" r="495" customHeight="1" ht="13.5">
      <c r="A495" s="483"/>
      <c r="B495" s="484"/>
      <c r="C495" s="484"/>
      <c r="D495" s="484"/>
      <c r="E495" s="484"/>
      <c r="F495" s="484"/>
      <c r="G495" s="33"/>
      <c r="H495" s="485"/>
      <c r="I495" s="486"/>
      <c r="J495" s="487"/>
      <c r="K495" s="488"/>
      <c r="L495" s="488"/>
      <c r="M495" s="485"/>
      <c r="N495" s="33"/>
      <c r="O495" s="33"/>
      <c r="P495" s="33"/>
      <c r="Q495" s="33"/>
      <c r="R495" s="33"/>
      <c r="S495" s="33"/>
      <c r="T495" s="33"/>
      <c r="U495" s="33"/>
      <c r="V495" s="33"/>
      <c r="W495" s="33"/>
      <c r="X495" s="33"/>
      <c r="Y495" s="33"/>
      <c r="Z495" s="33"/>
    </row>
    <row x14ac:dyDescent="0.25" r="496" customHeight="1" ht="13.5">
      <c r="A496" s="483"/>
      <c r="B496" s="484"/>
      <c r="C496" s="484"/>
      <c r="D496" s="484"/>
      <c r="E496" s="484"/>
      <c r="F496" s="484"/>
      <c r="G496" s="33"/>
      <c r="H496" s="485"/>
      <c r="I496" s="486"/>
      <c r="J496" s="487"/>
      <c r="K496" s="488"/>
      <c r="L496" s="488"/>
      <c r="M496" s="485"/>
      <c r="N496" s="33"/>
      <c r="O496" s="33"/>
      <c r="P496" s="33"/>
      <c r="Q496" s="33"/>
      <c r="R496" s="33"/>
      <c r="S496" s="33"/>
      <c r="T496" s="33"/>
      <c r="U496" s="33"/>
      <c r="V496" s="33"/>
      <c r="W496" s="33"/>
      <c r="X496" s="33"/>
      <c r="Y496" s="33"/>
      <c r="Z496" s="33"/>
    </row>
    <row x14ac:dyDescent="0.25" r="497" customHeight="1" ht="13.5">
      <c r="A497" s="483"/>
      <c r="B497" s="484"/>
      <c r="C497" s="484"/>
      <c r="D497" s="484"/>
      <c r="E497" s="484"/>
      <c r="F497" s="484"/>
      <c r="G497" s="33"/>
      <c r="H497" s="485"/>
      <c r="I497" s="486"/>
      <c r="J497" s="487"/>
      <c r="K497" s="488"/>
      <c r="L497" s="488"/>
      <c r="M497" s="485"/>
      <c r="N497" s="33"/>
      <c r="O497" s="33"/>
      <c r="P497" s="33"/>
      <c r="Q497" s="33"/>
      <c r="R497" s="33"/>
      <c r="S497" s="33"/>
      <c r="T497" s="33"/>
      <c r="U497" s="33"/>
      <c r="V497" s="33"/>
      <c r="W497" s="33"/>
      <c r="X497" s="33"/>
      <c r="Y497" s="33"/>
      <c r="Z497" s="33"/>
    </row>
    <row x14ac:dyDescent="0.25" r="498" customHeight="1" ht="13.5">
      <c r="A498" s="483"/>
      <c r="B498" s="484"/>
      <c r="C498" s="484"/>
      <c r="D498" s="484"/>
      <c r="E498" s="484"/>
      <c r="F498" s="484"/>
      <c r="G498" s="33"/>
      <c r="H498" s="485"/>
      <c r="I498" s="486"/>
      <c r="J498" s="487"/>
      <c r="K498" s="488"/>
      <c r="L498" s="488"/>
      <c r="M498" s="485"/>
      <c r="N498" s="33"/>
      <c r="O498" s="33"/>
      <c r="P498" s="33"/>
      <c r="Q498" s="33"/>
      <c r="R498" s="33"/>
      <c r="S498" s="33"/>
      <c r="T498" s="33"/>
      <c r="U498" s="33"/>
      <c r="V498" s="33"/>
      <c r="W498" s="33"/>
      <c r="X498" s="33"/>
      <c r="Y498" s="33"/>
      <c r="Z498" s="33"/>
    </row>
    <row x14ac:dyDescent="0.25" r="499" customHeight="1" ht="13.5">
      <c r="A499" s="483"/>
      <c r="B499" s="484"/>
      <c r="C499" s="484"/>
      <c r="D499" s="484"/>
      <c r="E499" s="484"/>
      <c r="F499" s="484"/>
      <c r="G499" s="33"/>
      <c r="H499" s="485"/>
      <c r="I499" s="486"/>
      <c r="J499" s="487"/>
      <c r="K499" s="488"/>
      <c r="L499" s="488"/>
      <c r="M499" s="485"/>
      <c r="N499" s="33"/>
      <c r="O499" s="33"/>
      <c r="P499" s="33"/>
      <c r="Q499" s="33"/>
      <c r="R499" s="33"/>
      <c r="S499" s="33"/>
      <c r="T499" s="33"/>
      <c r="U499" s="33"/>
      <c r="V499" s="33"/>
      <c r="W499" s="33"/>
      <c r="X499" s="33"/>
      <c r="Y499" s="33"/>
      <c r="Z499" s="33"/>
    </row>
    <row x14ac:dyDescent="0.25" r="500" customHeight="1" ht="13.5">
      <c r="A500" s="483"/>
      <c r="B500" s="484"/>
      <c r="C500" s="484"/>
      <c r="D500" s="484"/>
      <c r="E500" s="484"/>
      <c r="F500" s="484"/>
      <c r="G500" s="33"/>
      <c r="H500" s="485"/>
      <c r="I500" s="486"/>
      <c r="J500" s="487"/>
      <c r="K500" s="488"/>
      <c r="L500" s="488"/>
      <c r="M500" s="485"/>
      <c r="N500" s="33"/>
      <c r="O500" s="33"/>
      <c r="P500" s="33"/>
      <c r="Q500" s="33"/>
      <c r="R500" s="33"/>
      <c r="S500" s="33"/>
      <c r="T500" s="33"/>
      <c r="U500" s="33"/>
      <c r="V500" s="33"/>
      <c r="W500" s="33"/>
      <c r="X500" s="33"/>
      <c r="Y500" s="33"/>
      <c r="Z500" s="33"/>
    </row>
    <row x14ac:dyDescent="0.25" r="501" customHeight="1" ht="13.5">
      <c r="A501" s="483"/>
      <c r="B501" s="484"/>
      <c r="C501" s="484"/>
      <c r="D501" s="484"/>
      <c r="E501" s="484"/>
      <c r="F501" s="484"/>
      <c r="G501" s="33"/>
      <c r="H501" s="485"/>
      <c r="I501" s="486"/>
      <c r="J501" s="487"/>
      <c r="K501" s="488"/>
      <c r="L501" s="488"/>
      <c r="M501" s="485"/>
      <c r="N501" s="33"/>
      <c r="O501" s="33"/>
      <c r="P501" s="33"/>
      <c r="Q501" s="33"/>
      <c r="R501" s="33"/>
      <c r="S501" s="33"/>
      <c r="T501" s="33"/>
      <c r="U501" s="33"/>
      <c r="V501" s="33"/>
      <c r="W501" s="33"/>
      <c r="X501" s="33"/>
      <c r="Y501" s="33"/>
      <c r="Z501" s="33"/>
    </row>
    <row x14ac:dyDescent="0.25" r="502" customHeight="1" ht="13.5">
      <c r="A502" s="483"/>
      <c r="B502" s="484"/>
      <c r="C502" s="484"/>
      <c r="D502" s="484"/>
      <c r="E502" s="484"/>
      <c r="F502" s="484"/>
      <c r="G502" s="33"/>
      <c r="H502" s="485"/>
      <c r="I502" s="486"/>
      <c r="J502" s="487"/>
      <c r="K502" s="488"/>
      <c r="L502" s="488"/>
      <c r="M502" s="485"/>
      <c r="N502" s="33"/>
      <c r="O502" s="33"/>
      <c r="P502" s="33"/>
      <c r="Q502" s="33"/>
      <c r="R502" s="33"/>
      <c r="S502" s="33"/>
      <c r="T502" s="33"/>
      <c r="U502" s="33"/>
      <c r="V502" s="33"/>
      <c r="W502" s="33"/>
      <c r="X502" s="33"/>
      <c r="Y502" s="33"/>
      <c r="Z502" s="33"/>
    </row>
    <row x14ac:dyDescent="0.25" r="503" customHeight="1" ht="13.5">
      <c r="A503" s="483"/>
      <c r="B503" s="484"/>
      <c r="C503" s="484"/>
      <c r="D503" s="484"/>
      <c r="E503" s="484"/>
      <c r="F503" s="484"/>
      <c r="G503" s="33"/>
      <c r="H503" s="485"/>
      <c r="I503" s="486"/>
      <c r="J503" s="487"/>
      <c r="K503" s="488"/>
      <c r="L503" s="488"/>
      <c r="M503" s="485"/>
      <c r="N503" s="33"/>
      <c r="O503" s="33"/>
      <c r="P503" s="33"/>
      <c r="Q503" s="33"/>
      <c r="R503" s="33"/>
      <c r="S503" s="33"/>
      <c r="T503" s="33"/>
      <c r="U503" s="33"/>
      <c r="V503" s="33"/>
      <c r="W503" s="33"/>
      <c r="X503" s="33"/>
      <c r="Y503" s="33"/>
      <c r="Z503" s="33"/>
    </row>
    <row x14ac:dyDescent="0.25" r="504" customHeight="1" ht="13.5">
      <c r="A504" s="483"/>
      <c r="B504" s="484"/>
      <c r="C504" s="484"/>
      <c r="D504" s="484"/>
      <c r="E504" s="484"/>
      <c r="F504" s="484"/>
      <c r="G504" s="33"/>
      <c r="H504" s="485"/>
      <c r="I504" s="486"/>
      <c r="J504" s="487"/>
      <c r="K504" s="488"/>
      <c r="L504" s="488"/>
      <c r="M504" s="485"/>
      <c r="N504" s="33"/>
      <c r="O504" s="33"/>
      <c r="P504" s="33"/>
      <c r="Q504" s="33"/>
      <c r="R504" s="33"/>
      <c r="S504" s="33"/>
      <c r="T504" s="33"/>
      <c r="U504" s="33"/>
      <c r="V504" s="33"/>
      <c r="W504" s="33"/>
      <c r="X504" s="33"/>
      <c r="Y504" s="33"/>
      <c r="Z504" s="33"/>
    </row>
    <row x14ac:dyDescent="0.25" r="505" customHeight="1" ht="13.5">
      <c r="A505" s="483"/>
      <c r="B505" s="484"/>
      <c r="C505" s="484"/>
      <c r="D505" s="484"/>
      <c r="E505" s="484"/>
      <c r="F505" s="484"/>
      <c r="G505" s="33"/>
      <c r="H505" s="485"/>
      <c r="I505" s="486"/>
      <c r="J505" s="487"/>
      <c r="K505" s="488"/>
      <c r="L505" s="488"/>
      <c r="M505" s="485"/>
      <c r="N505" s="33"/>
      <c r="O505" s="33"/>
      <c r="P505" s="33"/>
      <c r="Q505" s="33"/>
      <c r="R505" s="33"/>
      <c r="S505" s="33"/>
      <c r="T505" s="33"/>
      <c r="U505" s="33"/>
      <c r="V505" s="33"/>
      <c r="W505" s="33"/>
      <c r="X505" s="33"/>
      <c r="Y505" s="33"/>
      <c r="Z505" s="33"/>
    </row>
    <row x14ac:dyDescent="0.25" r="506" customHeight="1" ht="13.5">
      <c r="A506" s="483"/>
      <c r="B506" s="484"/>
      <c r="C506" s="484"/>
      <c r="D506" s="484"/>
      <c r="E506" s="484"/>
      <c r="F506" s="484"/>
      <c r="G506" s="33"/>
      <c r="H506" s="485"/>
      <c r="I506" s="486"/>
      <c r="J506" s="487"/>
      <c r="K506" s="488"/>
      <c r="L506" s="488"/>
      <c r="M506" s="485"/>
      <c r="N506" s="33"/>
      <c r="O506" s="33"/>
      <c r="P506" s="33"/>
      <c r="Q506" s="33"/>
      <c r="R506" s="33"/>
      <c r="S506" s="33"/>
      <c r="T506" s="33"/>
      <c r="U506" s="33"/>
      <c r="V506" s="33"/>
      <c r="W506" s="33"/>
      <c r="X506" s="33"/>
      <c r="Y506" s="33"/>
      <c r="Z506" s="33"/>
    </row>
    <row x14ac:dyDescent="0.25" r="507" customHeight="1" ht="13.5">
      <c r="A507" s="483"/>
      <c r="B507" s="484"/>
      <c r="C507" s="484"/>
      <c r="D507" s="484"/>
      <c r="E507" s="484"/>
      <c r="F507" s="484"/>
      <c r="G507" s="33"/>
      <c r="H507" s="485"/>
      <c r="I507" s="486"/>
      <c r="J507" s="487"/>
      <c r="K507" s="488"/>
      <c r="L507" s="488"/>
      <c r="M507" s="485"/>
      <c r="N507" s="33"/>
      <c r="O507" s="33"/>
      <c r="P507" s="33"/>
      <c r="Q507" s="33"/>
      <c r="R507" s="33"/>
      <c r="S507" s="33"/>
      <c r="T507" s="33"/>
      <c r="U507" s="33"/>
      <c r="V507" s="33"/>
      <c r="W507" s="33"/>
      <c r="X507" s="33"/>
      <c r="Y507" s="33"/>
      <c r="Z507" s="33"/>
    </row>
    <row x14ac:dyDescent="0.25" r="508" customHeight="1" ht="13.5">
      <c r="A508" s="483"/>
      <c r="B508" s="484"/>
      <c r="C508" s="484"/>
      <c r="D508" s="484"/>
      <c r="E508" s="484"/>
      <c r="F508" s="484"/>
      <c r="G508" s="33"/>
      <c r="H508" s="485"/>
      <c r="I508" s="486"/>
      <c r="J508" s="487"/>
      <c r="K508" s="488"/>
      <c r="L508" s="488"/>
      <c r="M508" s="485"/>
      <c r="N508" s="33"/>
      <c r="O508" s="33"/>
      <c r="P508" s="33"/>
      <c r="Q508" s="33"/>
      <c r="R508" s="33"/>
      <c r="S508" s="33"/>
      <c r="T508" s="33"/>
      <c r="U508" s="33"/>
      <c r="V508" s="33"/>
      <c r="W508" s="33"/>
      <c r="X508" s="33"/>
      <c r="Y508" s="33"/>
      <c r="Z508" s="33"/>
    </row>
    <row x14ac:dyDescent="0.25" r="509" customHeight="1" ht="13.5">
      <c r="A509" s="483"/>
      <c r="B509" s="484"/>
      <c r="C509" s="484"/>
      <c r="D509" s="484"/>
      <c r="E509" s="484"/>
      <c r="F509" s="484"/>
      <c r="G509" s="33"/>
      <c r="H509" s="485"/>
      <c r="I509" s="486"/>
      <c r="J509" s="487"/>
      <c r="K509" s="488"/>
      <c r="L509" s="488"/>
      <c r="M509" s="485"/>
      <c r="N509" s="33"/>
      <c r="O509" s="33"/>
      <c r="P509" s="33"/>
      <c r="Q509" s="33"/>
      <c r="R509" s="33"/>
      <c r="S509" s="33"/>
      <c r="T509" s="33"/>
      <c r="U509" s="33"/>
      <c r="V509" s="33"/>
      <c r="W509" s="33"/>
      <c r="X509" s="33"/>
      <c r="Y509" s="33"/>
      <c r="Z509" s="33"/>
    </row>
    <row x14ac:dyDescent="0.25" r="510" customHeight="1" ht="13.5">
      <c r="A510" s="483"/>
      <c r="B510" s="484"/>
      <c r="C510" s="484"/>
      <c r="D510" s="484"/>
      <c r="E510" s="484"/>
      <c r="F510" s="484"/>
      <c r="G510" s="33"/>
      <c r="H510" s="485"/>
      <c r="I510" s="486"/>
      <c r="J510" s="487"/>
      <c r="K510" s="488"/>
      <c r="L510" s="488"/>
      <c r="M510" s="485"/>
      <c r="N510" s="33"/>
      <c r="O510" s="33"/>
      <c r="P510" s="33"/>
      <c r="Q510" s="33"/>
      <c r="R510" s="33"/>
      <c r="S510" s="33"/>
      <c r="T510" s="33"/>
      <c r="U510" s="33"/>
      <c r="V510" s="33"/>
      <c r="W510" s="33"/>
      <c r="X510" s="33"/>
      <c r="Y510" s="33"/>
      <c r="Z510" s="33"/>
    </row>
    <row x14ac:dyDescent="0.25" r="511" customHeight="1" ht="13.5">
      <c r="A511" s="483"/>
      <c r="B511" s="484"/>
      <c r="C511" s="484"/>
      <c r="D511" s="484"/>
      <c r="E511" s="484"/>
      <c r="F511" s="484"/>
      <c r="G511" s="33"/>
      <c r="H511" s="485"/>
      <c r="I511" s="486"/>
      <c r="J511" s="487"/>
      <c r="K511" s="488"/>
      <c r="L511" s="488"/>
      <c r="M511" s="485"/>
      <c r="N511" s="33"/>
      <c r="O511" s="33"/>
      <c r="P511" s="33"/>
      <c r="Q511" s="33"/>
      <c r="R511" s="33"/>
      <c r="S511" s="33"/>
      <c r="T511" s="33"/>
      <c r="U511" s="33"/>
      <c r="V511" s="33"/>
      <c r="W511" s="33"/>
      <c r="X511" s="33"/>
      <c r="Y511" s="33"/>
      <c r="Z511" s="33"/>
    </row>
    <row x14ac:dyDescent="0.25" r="512" customHeight="1" ht="13.5">
      <c r="A512" s="483"/>
      <c r="B512" s="484"/>
      <c r="C512" s="484"/>
      <c r="D512" s="484"/>
      <c r="E512" s="484"/>
      <c r="F512" s="484"/>
      <c r="G512" s="33"/>
      <c r="H512" s="485"/>
      <c r="I512" s="486"/>
      <c r="J512" s="487"/>
      <c r="K512" s="488"/>
      <c r="L512" s="488"/>
      <c r="M512" s="485"/>
      <c r="N512" s="33"/>
      <c r="O512" s="33"/>
      <c r="P512" s="33"/>
      <c r="Q512" s="33"/>
      <c r="R512" s="33"/>
      <c r="S512" s="33"/>
      <c r="T512" s="33"/>
      <c r="U512" s="33"/>
      <c r="V512" s="33"/>
      <c r="W512" s="33"/>
      <c r="X512" s="33"/>
      <c r="Y512" s="33"/>
      <c r="Z512" s="33"/>
    </row>
    <row x14ac:dyDescent="0.25" r="513" customHeight="1" ht="13.5">
      <c r="A513" s="483"/>
      <c r="B513" s="484"/>
      <c r="C513" s="484"/>
      <c r="D513" s="484"/>
      <c r="E513" s="484"/>
      <c r="F513" s="484"/>
      <c r="G513" s="33"/>
      <c r="H513" s="485"/>
      <c r="I513" s="486"/>
      <c r="J513" s="487"/>
      <c r="K513" s="488"/>
      <c r="L513" s="488"/>
      <c r="M513" s="485"/>
      <c r="N513" s="33"/>
      <c r="O513" s="33"/>
      <c r="P513" s="33"/>
      <c r="Q513" s="33"/>
      <c r="R513" s="33"/>
      <c r="S513" s="33"/>
      <c r="T513" s="33"/>
      <c r="U513" s="33"/>
      <c r="V513" s="33"/>
      <c r="W513" s="33"/>
      <c r="X513" s="33"/>
      <c r="Y513" s="33"/>
      <c r="Z513" s="33"/>
    </row>
    <row x14ac:dyDescent="0.25" r="514" customHeight="1" ht="13.5">
      <c r="A514" s="483"/>
      <c r="B514" s="484"/>
      <c r="C514" s="484"/>
      <c r="D514" s="484"/>
      <c r="E514" s="484"/>
      <c r="F514" s="484"/>
      <c r="G514" s="33"/>
      <c r="H514" s="485"/>
      <c r="I514" s="486"/>
      <c r="J514" s="487"/>
      <c r="K514" s="488"/>
      <c r="L514" s="488"/>
      <c r="M514" s="485"/>
      <c r="N514" s="33"/>
      <c r="O514" s="33"/>
      <c r="P514" s="33"/>
      <c r="Q514" s="33"/>
      <c r="R514" s="33"/>
      <c r="S514" s="33"/>
      <c r="T514" s="33"/>
      <c r="U514" s="33"/>
      <c r="V514" s="33"/>
      <c r="W514" s="33"/>
      <c r="X514" s="33"/>
      <c r="Y514" s="33"/>
      <c r="Z514" s="33"/>
    </row>
    <row x14ac:dyDescent="0.25" r="515" customHeight="1" ht="13.5">
      <c r="A515" s="483"/>
      <c r="B515" s="484"/>
      <c r="C515" s="484"/>
      <c r="D515" s="484"/>
      <c r="E515" s="484"/>
      <c r="F515" s="484"/>
      <c r="G515" s="33"/>
      <c r="H515" s="485"/>
      <c r="I515" s="486"/>
      <c r="J515" s="487"/>
      <c r="K515" s="488"/>
      <c r="L515" s="488"/>
      <c r="M515" s="485"/>
      <c r="N515" s="33"/>
      <c r="O515" s="33"/>
      <c r="P515" s="33"/>
      <c r="Q515" s="33"/>
      <c r="R515" s="33"/>
      <c r="S515" s="33"/>
      <c r="T515" s="33"/>
      <c r="U515" s="33"/>
      <c r="V515" s="33"/>
      <c r="W515" s="33"/>
      <c r="X515" s="33"/>
      <c r="Y515" s="33"/>
      <c r="Z515" s="33"/>
    </row>
    <row x14ac:dyDescent="0.25" r="516" customHeight="1" ht="13.5">
      <c r="A516" s="483"/>
      <c r="B516" s="484"/>
      <c r="C516" s="484"/>
      <c r="D516" s="484"/>
      <c r="E516" s="484"/>
      <c r="F516" s="484"/>
      <c r="G516" s="33"/>
      <c r="H516" s="485"/>
      <c r="I516" s="486"/>
      <c r="J516" s="487"/>
      <c r="K516" s="488"/>
      <c r="L516" s="488"/>
      <c r="M516" s="485"/>
      <c r="N516" s="33"/>
      <c r="O516" s="33"/>
      <c r="P516" s="33"/>
      <c r="Q516" s="33"/>
      <c r="R516" s="33"/>
      <c r="S516" s="33"/>
      <c r="T516" s="33"/>
      <c r="U516" s="33"/>
      <c r="V516" s="33"/>
      <c r="W516" s="33"/>
      <c r="X516" s="33"/>
      <c r="Y516" s="33"/>
      <c r="Z516" s="33"/>
    </row>
    <row x14ac:dyDescent="0.25" r="517" customHeight="1" ht="13.5">
      <c r="A517" s="483"/>
      <c r="B517" s="484"/>
      <c r="C517" s="484"/>
      <c r="D517" s="484"/>
      <c r="E517" s="484"/>
      <c r="F517" s="484"/>
      <c r="G517" s="33"/>
      <c r="H517" s="485"/>
      <c r="I517" s="486"/>
      <c r="J517" s="487"/>
      <c r="K517" s="488"/>
      <c r="L517" s="488"/>
      <c r="M517" s="485"/>
      <c r="N517" s="33"/>
      <c r="O517" s="33"/>
      <c r="P517" s="33"/>
      <c r="Q517" s="33"/>
      <c r="R517" s="33"/>
      <c r="S517" s="33"/>
      <c r="T517" s="33"/>
      <c r="U517" s="33"/>
      <c r="V517" s="33"/>
      <c r="W517" s="33"/>
      <c r="X517" s="33"/>
      <c r="Y517" s="33"/>
      <c r="Z517" s="33"/>
    </row>
    <row x14ac:dyDescent="0.25" r="518" customHeight="1" ht="13.5">
      <c r="A518" s="483"/>
      <c r="B518" s="484"/>
      <c r="C518" s="484"/>
      <c r="D518" s="484"/>
      <c r="E518" s="484"/>
      <c r="F518" s="484"/>
      <c r="G518" s="33"/>
      <c r="H518" s="485"/>
      <c r="I518" s="486"/>
      <c r="J518" s="487"/>
      <c r="K518" s="488"/>
      <c r="L518" s="488"/>
      <c r="M518" s="485"/>
      <c r="N518" s="33"/>
      <c r="O518" s="33"/>
      <c r="P518" s="33"/>
      <c r="Q518" s="33"/>
      <c r="R518" s="33"/>
      <c r="S518" s="33"/>
      <c r="T518" s="33"/>
      <c r="U518" s="33"/>
      <c r="V518" s="33"/>
      <c r="W518" s="33"/>
      <c r="X518" s="33"/>
      <c r="Y518" s="33"/>
      <c r="Z518" s="33"/>
    </row>
    <row x14ac:dyDescent="0.25" r="519" customHeight="1" ht="13.5">
      <c r="A519" s="483"/>
      <c r="B519" s="484"/>
      <c r="C519" s="484"/>
      <c r="D519" s="484"/>
      <c r="E519" s="484"/>
      <c r="F519" s="484"/>
      <c r="G519" s="33"/>
      <c r="H519" s="485"/>
      <c r="I519" s="486"/>
      <c r="J519" s="487"/>
      <c r="K519" s="488"/>
      <c r="L519" s="488"/>
      <c r="M519" s="485"/>
      <c r="N519" s="33"/>
      <c r="O519" s="33"/>
      <c r="P519" s="33"/>
      <c r="Q519" s="33"/>
      <c r="R519" s="33"/>
      <c r="S519" s="33"/>
      <c r="T519" s="33"/>
      <c r="U519" s="33"/>
      <c r="V519" s="33"/>
      <c r="W519" s="33"/>
      <c r="X519" s="33"/>
      <c r="Y519" s="33"/>
      <c r="Z519" s="33"/>
    </row>
    <row x14ac:dyDescent="0.25" r="520" customHeight="1" ht="13.5">
      <c r="A520" s="483"/>
      <c r="B520" s="484"/>
      <c r="C520" s="484"/>
      <c r="D520" s="484"/>
      <c r="E520" s="484"/>
      <c r="F520" s="484"/>
      <c r="G520" s="33"/>
      <c r="H520" s="485"/>
      <c r="I520" s="486"/>
      <c r="J520" s="487"/>
      <c r="K520" s="488"/>
      <c r="L520" s="488"/>
      <c r="M520" s="485"/>
      <c r="N520" s="33"/>
      <c r="O520" s="33"/>
      <c r="P520" s="33"/>
      <c r="Q520" s="33"/>
      <c r="R520" s="33"/>
      <c r="S520" s="33"/>
      <c r="T520" s="33"/>
      <c r="U520" s="33"/>
      <c r="V520" s="33"/>
      <c r="W520" s="33"/>
      <c r="X520" s="33"/>
      <c r="Y520" s="33"/>
      <c r="Z520" s="33"/>
    </row>
    <row x14ac:dyDescent="0.25" r="521" customHeight="1" ht="13.5">
      <c r="A521" s="483"/>
      <c r="B521" s="484"/>
      <c r="C521" s="484"/>
      <c r="D521" s="484"/>
      <c r="E521" s="484"/>
      <c r="F521" s="484"/>
      <c r="G521" s="33"/>
      <c r="H521" s="485"/>
      <c r="I521" s="486"/>
      <c r="J521" s="487"/>
      <c r="K521" s="488"/>
      <c r="L521" s="488"/>
      <c r="M521" s="485"/>
      <c r="N521" s="33"/>
      <c r="O521" s="33"/>
      <c r="P521" s="33"/>
      <c r="Q521" s="33"/>
      <c r="R521" s="33"/>
      <c r="S521" s="33"/>
      <c r="T521" s="33"/>
      <c r="U521" s="33"/>
      <c r="V521" s="33"/>
      <c r="W521" s="33"/>
      <c r="X521" s="33"/>
      <c r="Y521" s="33"/>
      <c r="Z521" s="33"/>
    </row>
    <row x14ac:dyDescent="0.25" r="522" customHeight="1" ht="13.5">
      <c r="A522" s="483"/>
      <c r="B522" s="484"/>
      <c r="C522" s="484"/>
      <c r="D522" s="484"/>
      <c r="E522" s="484"/>
      <c r="F522" s="484"/>
      <c r="G522" s="33"/>
      <c r="H522" s="485"/>
      <c r="I522" s="486"/>
      <c r="J522" s="487"/>
      <c r="K522" s="488"/>
      <c r="L522" s="488"/>
      <c r="M522" s="485"/>
      <c r="N522" s="33"/>
      <c r="O522" s="33"/>
      <c r="P522" s="33"/>
      <c r="Q522" s="33"/>
      <c r="R522" s="33"/>
      <c r="S522" s="33"/>
      <c r="T522" s="33"/>
      <c r="U522" s="33"/>
      <c r="V522" s="33"/>
      <c r="W522" s="33"/>
      <c r="X522" s="33"/>
      <c r="Y522" s="33"/>
      <c r="Z522" s="33"/>
    </row>
    <row x14ac:dyDescent="0.25" r="523" customHeight="1" ht="13.5">
      <c r="A523" s="483"/>
      <c r="B523" s="484"/>
      <c r="C523" s="484"/>
      <c r="D523" s="484"/>
      <c r="E523" s="484"/>
      <c r="F523" s="484"/>
      <c r="G523" s="33"/>
      <c r="H523" s="485"/>
      <c r="I523" s="486"/>
      <c r="J523" s="487"/>
      <c r="K523" s="488"/>
      <c r="L523" s="488"/>
      <c r="M523" s="485"/>
      <c r="N523" s="33"/>
      <c r="O523" s="33"/>
      <c r="P523" s="33"/>
      <c r="Q523" s="33"/>
      <c r="R523" s="33"/>
      <c r="S523" s="33"/>
      <c r="T523" s="33"/>
      <c r="U523" s="33"/>
      <c r="V523" s="33"/>
      <c r="W523" s="33"/>
      <c r="X523" s="33"/>
      <c r="Y523" s="33"/>
      <c r="Z523" s="33"/>
    </row>
    <row x14ac:dyDescent="0.25" r="524" customHeight="1" ht="13.5">
      <c r="A524" s="483"/>
      <c r="B524" s="484"/>
      <c r="C524" s="484"/>
      <c r="D524" s="484"/>
      <c r="E524" s="484"/>
      <c r="F524" s="484"/>
      <c r="G524" s="33"/>
      <c r="H524" s="485"/>
      <c r="I524" s="486"/>
      <c r="J524" s="487"/>
      <c r="K524" s="488"/>
      <c r="L524" s="488"/>
      <c r="M524" s="485"/>
      <c r="N524" s="33"/>
      <c r="O524" s="33"/>
      <c r="P524" s="33"/>
      <c r="Q524" s="33"/>
      <c r="R524" s="33"/>
      <c r="S524" s="33"/>
      <c r="T524" s="33"/>
      <c r="U524" s="33"/>
      <c r="V524" s="33"/>
      <c r="W524" s="33"/>
      <c r="X524" s="33"/>
      <c r="Y524" s="33"/>
      <c r="Z524" s="33"/>
    </row>
    <row x14ac:dyDescent="0.25" r="525" customHeight="1" ht="13.5">
      <c r="A525" s="483"/>
      <c r="B525" s="484"/>
      <c r="C525" s="484"/>
      <c r="D525" s="484"/>
      <c r="E525" s="484"/>
      <c r="F525" s="484"/>
      <c r="G525" s="33"/>
      <c r="H525" s="485"/>
      <c r="I525" s="486"/>
      <c r="J525" s="487"/>
      <c r="K525" s="488"/>
      <c r="L525" s="488"/>
      <c r="M525" s="485"/>
      <c r="N525" s="33"/>
      <c r="O525" s="33"/>
      <c r="P525" s="33"/>
      <c r="Q525" s="33"/>
      <c r="R525" s="33"/>
      <c r="S525" s="33"/>
      <c r="T525" s="33"/>
      <c r="U525" s="33"/>
      <c r="V525" s="33"/>
      <c r="W525" s="33"/>
      <c r="X525" s="33"/>
      <c r="Y525" s="33"/>
      <c r="Z525" s="33"/>
    </row>
    <row x14ac:dyDescent="0.25" r="526" customHeight="1" ht="13.5">
      <c r="A526" s="483"/>
      <c r="B526" s="484"/>
      <c r="C526" s="484"/>
      <c r="D526" s="484"/>
      <c r="E526" s="484"/>
      <c r="F526" s="484"/>
      <c r="G526" s="33"/>
      <c r="H526" s="485"/>
      <c r="I526" s="486"/>
      <c r="J526" s="487"/>
      <c r="K526" s="488"/>
      <c r="L526" s="488"/>
      <c r="M526" s="485"/>
      <c r="N526" s="33"/>
      <c r="O526" s="33"/>
      <c r="P526" s="33"/>
      <c r="Q526" s="33"/>
      <c r="R526" s="33"/>
      <c r="S526" s="33"/>
      <c r="T526" s="33"/>
      <c r="U526" s="33"/>
      <c r="V526" s="33"/>
      <c r="W526" s="33"/>
      <c r="X526" s="33"/>
      <c r="Y526" s="33"/>
      <c r="Z526" s="33"/>
    </row>
    <row x14ac:dyDescent="0.25" r="527" customHeight="1" ht="13.5">
      <c r="A527" s="483"/>
      <c r="B527" s="484"/>
      <c r="C527" s="484"/>
      <c r="D527" s="484"/>
      <c r="E527" s="484"/>
      <c r="F527" s="484"/>
      <c r="G527" s="33"/>
      <c r="H527" s="485"/>
      <c r="I527" s="486"/>
      <c r="J527" s="487"/>
      <c r="K527" s="488"/>
      <c r="L527" s="488"/>
      <c r="M527" s="485"/>
      <c r="N527" s="33"/>
      <c r="O527" s="33"/>
      <c r="P527" s="33"/>
      <c r="Q527" s="33"/>
      <c r="R527" s="33"/>
      <c r="S527" s="33"/>
      <c r="T527" s="33"/>
      <c r="U527" s="33"/>
      <c r="V527" s="33"/>
      <c r="W527" s="33"/>
      <c r="X527" s="33"/>
      <c r="Y527" s="33"/>
      <c r="Z527" s="33"/>
    </row>
    <row x14ac:dyDescent="0.25" r="528" customHeight="1" ht="13.5">
      <c r="A528" s="483"/>
      <c r="B528" s="484"/>
      <c r="C528" s="484"/>
      <c r="D528" s="484"/>
      <c r="E528" s="484"/>
      <c r="F528" s="484"/>
      <c r="G528" s="33"/>
      <c r="H528" s="485"/>
      <c r="I528" s="486"/>
      <c r="J528" s="487"/>
      <c r="K528" s="488"/>
      <c r="L528" s="488"/>
      <c r="M528" s="485"/>
      <c r="N528" s="33"/>
      <c r="O528" s="33"/>
      <c r="P528" s="33"/>
      <c r="Q528" s="33"/>
      <c r="R528" s="33"/>
      <c r="S528" s="33"/>
      <c r="T528" s="33"/>
      <c r="U528" s="33"/>
      <c r="V528" s="33"/>
      <c r="W528" s="33"/>
      <c r="X528" s="33"/>
      <c r="Y528" s="33"/>
      <c r="Z528" s="33"/>
    </row>
    <row x14ac:dyDescent="0.25" r="529" customHeight="1" ht="13.5">
      <c r="A529" s="483"/>
      <c r="B529" s="484"/>
      <c r="C529" s="484"/>
      <c r="D529" s="484"/>
      <c r="E529" s="484"/>
      <c r="F529" s="484"/>
      <c r="G529" s="33"/>
      <c r="H529" s="485"/>
      <c r="I529" s="486"/>
      <c r="J529" s="487"/>
      <c r="K529" s="488"/>
      <c r="L529" s="488"/>
      <c r="M529" s="485"/>
      <c r="N529" s="33"/>
      <c r="O529" s="33"/>
      <c r="P529" s="33"/>
      <c r="Q529" s="33"/>
      <c r="R529" s="33"/>
      <c r="S529" s="33"/>
      <c r="T529" s="33"/>
      <c r="U529" s="33"/>
      <c r="V529" s="33"/>
      <c r="W529" s="33"/>
      <c r="X529" s="33"/>
      <c r="Y529" s="33"/>
      <c r="Z529" s="33"/>
    </row>
    <row x14ac:dyDescent="0.25" r="530" customHeight="1" ht="13.5">
      <c r="A530" s="483"/>
      <c r="B530" s="484"/>
      <c r="C530" s="484"/>
      <c r="D530" s="484"/>
      <c r="E530" s="484"/>
      <c r="F530" s="484"/>
      <c r="G530" s="33"/>
      <c r="H530" s="485"/>
      <c r="I530" s="486"/>
      <c r="J530" s="487"/>
      <c r="K530" s="488"/>
      <c r="L530" s="488"/>
      <c r="M530" s="485"/>
      <c r="N530" s="33"/>
      <c r="O530" s="33"/>
      <c r="P530" s="33"/>
      <c r="Q530" s="33"/>
      <c r="R530" s="33"/>
      <c r="S530" s="33"/>
      <c r="T530" s="33"/>
      <c r="U530" s="33"/>
      <c r="V530" s="33"/>
      <c r="W530" s="33"/>
      <c r="X530" s="33"/>
      <c r="Y530" s="33"/>
      <c r="Z530" s="33"/>
    </row>
    <row x14ac:dyDescent="0.25" r="531" customHeight="1" ht="13.5">
      <c r="A531" s="483"/>
      <c r="B531" s="484"/>
      <c r="C531" s="484"/>
      <c r="D531" s="484"/>
      <c r="E531" s="484"/>
      <c r="F531" s="484"/>
      <c r="G531" s="33"/>
      <c r="H531" s="485"/>
      <c r="I531" s="486"/>
      <c r="J531" s="487"/>
      <c r="K531" s="488"/>
      <c r="L531" s="488"/>
      <c r="M531" s="485"/>
      <c r="N531" s="33"/>
      <c r="O531" s="33"/>
      <c r="P531" s="33"/>
      <c r="Q531" s="33"/>
      <c r="R531" s="33"/>
      <c r="S531" s="33"/>
      <c r="T531" s="33"/>
      <c r="U531" s="33"/>
      <c r="V531" s="33"/>
      <c r="W531" s="33"/>
      <c r="X531" s="33"/>
      <c r="Y531" s="33"/>
      <c r="Z531" s="33"/>
    </row>
    <row x14ac:dyDescent="0.25" r="532" customHeight="1" ht="13.5">
      <c r="A532" s="483"/>
      <c r="B532" s="484"/>
      <c r="C532" s="484"/>
      <c r="D532" s="484"/>
      <c r="E532" s="484"/>
      <c r="F532" s="484"/>
      <c r="G532" s="33"/>
      <c r="H532" s="485"/>
      <c r="I532" s="486"/>
      <c r="J532" s="487"/>
      <c r="K532" s="488"/>
      <c r="L532" s="488"/>
      <c r="M532" s="485"/>
      <c r="N532" s="33"/>
      <c r="O532" s="33"/>
      <c r="P532" s="33"/>
      <c r="Q532" s="33"/>
      <c r="R532" s="33"/>
      <c r="S532" s="33"/>
      <c r="T532" s="33"/>
      <c r="U532" s="33"/>
      <c r="V532" s="33"/>
      <c r="W532" s="33"/>
      <c r="X532" s="33"/>
      <c r="Y532" s="33"/>
      <c r="Z532" s="33"/>
    </row>
    <row x14ac:dyDescent="0.25" r="533" customHeight="1" ht="13.5">
      <c r="A533" s="483"/>
      <c r="B533" s="484"/>
      <c r="C533" s="484"/>
      <c r="D533" s="484"/>
      <c r="E533" s="484"/>
      <c r="F533" s="484"/>
      <c r="G533" s="33"/>
      <c r="H533" s="485"/>
      <c r="I533" s="486"/>
      <c r="J533" s="487"/>
      <c r="K533" s="488"/>
      <c r="L533" s="488"/>
      <c r="M533" s="485"/>
      <c r="N533" s="33"/>
      <c r="O533" s="33"/>
      <c r="P533" s="33"/>
      <c r="Q533" s="33"/>
      <c r="R533" s="33"/>
      <c r="S533" s="33"/>
      <c r="T533" s="33"/>
      <c r="U533" s="33"/>
      <c r="V533" s="33"/>
      <c r="W533" s="33"/>
      <c r="X533" s="33"/>
      <c r="Y533" s="33"/>
      <c r="Z533" s="33"/>
    </row>
    <row x14ac:dyDescent="0.25" r="534" customHeight="1" ht="13.5">
      <c r="A534" s="483"/>
      <c r="B534" s="484"/>
      <c r="C534" s="484"/>
      <c r="D534" s="484"/>
      <c r="E534" s="484"/>
      <c r="F534" s="484"/>
      <c r="G534" s="33"/>
      <c r="H534" s="485"/>
      <c r="I534" s="486"/>
      <c r="J534" s="487"/>
      <c r="K534" s="488"/>
      <c r="L534" s="488"/>
      <c r="M534" s="485"/>
      <c r="N534" s="33"/>
      <c r="O534" s="33"/>
      <c r="P534" s="33"/>
      <c r="Q534" s="33"/>
      <c r="R534" s="33"/>
      <c r="S534" s="33"/>
      <c r="T534" s="33"/>
      <c r="U534" s="33"/>
      <c r="V534" s="33"/>
      <c r="W534" s="33"/>
      <c r="X534" s="33"/>
      <c r="Y534" s="33"/>
      <c r="Z534" s="33"/>
    </row>
    <row x14ac:dyDescent="0.25" r="535" customHeight="1" ht="13.5">
      <c r="A535" s="483"/>
      <c r="B535" s="484"/>
      <c r="C535" s="484"/>
      <c r="D535" s="484"/>
      <c r="E535" s="484"/>
      <c r="F535" s="484"/>
      <c r="G535" s="33"/>
      <c r="H535" s="485"/>
      <c r="I535" s="486"/>
      <c r="J535" s="487"/>
      <c r="K535" s="488"/>
      <c r="L535" s="488"/>
      <c r="M535" s="485"/>
      <c r="N535" s="33"/>
      <c r="O535" s="33"/>
      <c r="P535" s="33"/>
      <c r="Q535" s="33"/>
      <c r="R535" s="33"/>
      <c r="S535" s="33"/>
      <c r="T535" s="33"/>
      <c r="U535" s="33"/>
      <c r="V535" s="33"/>
      <c r="W535" s="33"/>
      <c r="X535" s="33"/>
      <c r="Y535" s="33"/>
      <c r="Z535" s="33"/>
    </row>
    <row x14ac:dyDescent="0.25" r="536" customHeight="1" ht="13.5">
      <c r="A536" s="483"/>
      <c r="B536" s="484"/>
      <c r="C536" s="484"/>
      <c r="D536" s="484"/>
      <c r="E536" s="484"/>
      <c r="F536" s="484"/>
      <c r="G536" s="33"/>
      <c r="H536" s="485"/>
      <c r="I536" s="486"/>
      <c r="J536" s="487"/>
      <c r="K536" s="488"/>
      <c r="L536" s="488"/>
      <c r="M536" s="485"/>
      <c r="N536" s="33"/>
      <c r="O536" s="33"/>
      <c r="P536" s="33"/>
      <c r="Q536" s="33"/>
      <c r="R536" s="33"/>
      <c r="S536" s="33"/>
      <c r="T536" s="33"/>
      <c r="U536" s="33"/>
      <c r="V536" s="33"/>
      <c r="W536" s="33"/>
      <c r="X536" s="33"/>
      <c r="Y536" s="33"/>
      <c r="Z536" s="33"/>
    </row>
    <row x14ac:dyDescent="0.25" r="537" customHeight="1" ht="13.5">
      <c r="A537" s="483"/>
      <c r="B537" s="484"/>
      <c r="C537" s="484"/>
      <c r="D537" s="484"/>
      <c r="E537" s="484"/>
      <c r="F537" s="484"/>
      <c r="G537" s="33"/>
      <c r="H537" s="485"/>
      <c r="I537" s="486"/>
      <c r="J537" s="487"/>
      <c r="K537" s="488"/>
      <c r="L537" s="488"/>
      <c r="M537" s="485"/>
      <c r="N537" s="33"/>
      <c r="O537" s="33"/>
      <c r="P537" s="33"/>
      <c r="Q537" s="33"/>
      <c r="R537" s="33"/>
      <c r="S537" s="33"/>
      <c r="T537" s="33"/>
      <c r="U537" s="33"/>
      <c r="V537" s="33"/>
      <c r="W537" s="33"/>
      <c r="X537" s="33"/>
      <c r="Y537" s="33"/>
      <c r="Z537" s="33"/>
    </row>
    <row x14ac:dyDescent="0.25" r="538" customHeight="1" ht="13.5">
      <c r="A538" s="483"/>
      <c r="B538" s="484"/>
      <c r="C538" s="484"/>
      <c r="D538" s="484"/>
      <c r="E538" s="484"/>
      <c r="F538" s="484"/>
      <c r="G538" s="33"/>
      <c r="H538" s="485"/>
      <c r="I538" s="486"/>
      <c r="J538" s="487"/>
      <c r="K538" s="488"/>
      <c r="L538" s="488"/>
      <c r="M538" s="485"/>
      <c r="N538" s="33"/>
      <c r="O538" s="33"/>
      <c r="P538" s="33"/>
      <c r="Q538" s="33"/>
      <c r="R538" s="33"/>
      <c r="S538" s="33"/>
      <c r="T538" s="33"/>
      <c r="U538" s="33"/>
      <c r="V538" s="33"/>
      <c r="W538" s="33"/>
      <c r="X538" s="33"/>
      <c r="Y538" s="33"/>
      <c r="Z538" s="33"/>
    </row>
    <row x14ac:dyDescent="0.25" r="539" customHeight="1" ht="13.5">
      <c r="A539" s="483"/>
      <c r="B539" s="484"/>
      <c r="C539" s="484"/>
      <c r="D539" s="484"/>
      <c r="E539" s="484"/>
      <c r="F539" s="484"/>
      <c r="G539" s="33"/>
      <c r="H539" s="485"/>
      <c r="I539" s="486"/>
      <c r="J539" s="487"/>
      <c r="K539" s="488"/>
      <c r="L539" s="488"/>
      <c r="M539" s="485"/>
      <c r="N539" s="33"/>
      <c r="O539" s="33"/>
      <c r="P539" s="33"/>
      <c r="Q539" s="33"/>
      <c r="R539" s="33"/>
      <c r="S539" s="33"/>
      <c r="T539" s="33"/>
      <c r="U539" s="33"/>
      <c r="V539" s="33"/>
      <c r="W539" s="33"/>
      <c r="X539" s="33"/>
      <c r="Y539" s="33"/>
      <c r="Z539" s="33"/>
    </row>
    <row x14ac:dyDescent="0.25" r="540" customHeight="1" ht="13.5">
      <c r="A540" s="483"/>
      <c r="B540" s="484"/>
      <c r="C540" s="484"/>
      <c r="D540" s="484"/>
      <c r="E540" s="484"/>
      <c r="F540" s="484"/>
      <c r="G540" s="33"/>
      <c r="H540" s="485"/>
      <c r="I540" s="486"/>
      <c r="J540" s="487"/>
      <c r="K540" s="488"/>
      <c r="L540" s="488"/>
      <c r="M540" s="485"/>
      <c r="N540" s="33"/>
      <c r="O540" s="33"/>
      <c r="P540" s="33"/>
      <c r="Q540" s="33"/>
      <c r="R540" s="33"/>
      <c r="S540" s="33"/>
      <c r="T540" s="33"/>
      <c r="U540" s="33"/>
      <c r="V540" s="33"/>
      <c r="W540" s="33"/>
      <c r="X540" s="33"/>
      <c r="Y540" s="33"/>
      <c r="Z540" s="33"/>
    </row>
    <row x14ac:dyDescent="0.25" r="541" customHeight="1" ht="13.5">
      <c r="A541" s="483"/>
      <c r="B541" s="484"/>
      <c r="C541" s="484"/>
      <c r="D541" s="484"/>
      <c r="E541" s="484"/>
      <c r="F541" s="484"/>
      <c r="G541" s="33"/>
      <c r="H541" s="485"/>
      <c r="I541" s="486"/>
      <c r="J541" s="487"/>
      <c r="K541" s="488"/>
      <c r="L541" s="488"/>
      <c r="M541" s="485"/>
      <c r="N541" s="33"/>
      <c r="O541" s="33"/>
      <c r="P541" s="33"/>
      <c r="Q541" s="33"/>
      <c r="R541" s="33"/>
      <c r="S541" s="33"/>
      <c r="T541" s="33"/>
      <c r="U541" s="33"/>
      <c r="V541" s="33"/>
      <c r="W541" s="33"/>
      <c r="X541" s="33"/>
      <c r="Y541" s="33"/>
      <c r="Z541" s="33"/>
    </row>
    <row x14ac:dyDescent="0.25" r="542" customHeight="1" ht="13.5">
      <c r="A542" s="483"/>
      <c r="B542" s="484"/>
      <c r="C542" s="484"/>
      <c r="D542" s="484"/>
      <c r="E542" s="484"/>
      <c r="F542" s="484"/>
      <c r="G542" s="33"/>
      <c r="H542" s="485"/>
      <c r="I542" s="486"/>
      <c r="J542" s="487"/>
      <c r="K542" s="488"/>
      <c r="L542" s="488"/>
      <c r="M542" s="485"/>
      <c r="N542" s="33"/>
      <c r="O542" s="33"/>
      <c r="P542" s="33"/>
      <c r="Q542" s="33"/>
      <c r="R542" s="33"/>
      <c r="S542" s="33"/>
      <c r="T542" s="33"/>
      <c r="U542" s="33"/>
      <c r="V542" s="33"/>
      <c r="W542" s="33"/>
      <c r="X542" s="33"/>
      <c r="Y542" s="33"/>
      <c r="Z542" s="33"/>
    </row>
    <row x14ac:dyDescent="0.25" r="543" customHeight="1" ht="13.5">
      <c r="A543" s="483"/>
      <c r="B543" s="484"/>
      <c r="C543" s="484"/>
      <c r="D543" s="484"/>
      <c r="E543" s="484"/>
      <c r="F543" s="484"/>
      <c r="G543" s="33"/>
      <c r="H543" s="485"/>
      <c r="I543" s="486"/>
      <c r="J543" s="487"/>
      <c r="K543" s="488"/>
      <c r="L543" s="488"/>
      <c r="M543" s="485"/>
      <c r="N543" s="33"/>
      <c r="O543" s="33"/>
      <c r="P543" s="33"/>
      <c r="Q543" s="33"/>
      <c r="R543" s="33"/>
      <c r="S543" s="33"/>
      <c r="T543" s="33"/>
      <c r="U543" s="33"/>
      <c r="V543" s="33"/>
      <c r="W543" s="33"/>
      <c r="X543" s="33"/>
      <c r="Y543" s="33"/>
      <c r="Z543" s="33"/>
    </row>
    <row x14ac:dyDescent="0.25" r="544" customHeight="1" ht="13.5">
      <c r="A544" s="483"/>
      <c r="B544" s="484"/>
      <c r="C544" s="484"/>
      <c r="D544" s="484"/>
      <c r="E544" s="484"/>
      <c r="F544" s="484"/>
      <c r="G544" s="33"/>
      <c r="H544" s="485"/>
      <c r="I544" s="486"/>
      <c r="J544" s="487"/>
      <c r="K544" s="488"/>
      <c r="L544" s="488"/>
      <c r="M544" s="485"/>
      <c r="N544" s="33"/>
      <c r="O544" s="33"/>
      <c r="P544" s="33"/>
      <c r="Q544" s="33"/>
      <c r="R544" s="33"/>
      <c r="S544" s="33"/>
      <c r="T544" s="33"/>
      <c r="U544" s="33"/>
      <c r="V544" s="33"/>
      <c r="W544" s="33"/>
      <c r="X544" s="33"/>
      <c r="Y544" s="33"/>
      <c r="Z544" s="33"/>
    </row>
    <row x14ac:dyDescent="0.25" r="545" customHeight="1" ht="13.5">
      <c r="A545" s="483"/>
      <c r="B545" s="484"/>
      <c r="C545" s="484"/>
      <c r="D545" s="484"/>
      <c r="E545" s="484"/>
      <c r="F545" s="484"/>
      <c r="G545" s="33"/>
      <c r="H545" s="485"/>
      <c r="I545" s="486"/>
      <c r="J545" s="487"/>
      <c r="K545" s="488"/>
      <c r="L545" s="488"/>
      <c r="M545" s="485"/>
      <c r="N545" s="33"/>
      <c r="O545" s="33"/>
      <c r="P545" s="33"/>
      <c r="Q545" s="33"/>
      <c r="R545" s="33"/>
      <c r="S545" s="33"/>
      <c r="T545" s="33"/>
      <c r="U545" s="33"/>
      <c r="V545" s="33"/>
      <c r="W545" s="33"/>
      <c r="X545" s="33"/>
      <c r="Y545" s="33"/>
      <c r="Z545" s="33"/>
    </row>
    <row x14ac:dyDescent="0.25" r="546" customHeight="1" ht="13.5">
      <c r="A546" s="483"/>
      <c r="B546" s="484"/>
      <c r="C546" s="484"/>
      <c r="D546" s="484"/>
      <c r="E546" s="484"/>
      <c r="F546" s="484"/>
      <c r="G546" s="33"/>
      <c r="H546" s="485"/>
      <c r="I546" s="486"/>
      <c r="J546" s="487"/>
      <c r="K546" s="488"/>
      <c r="L546" s="488"/>
      <c r="M546" s="485"/>
      <c r="N546" s="33"/>
      <c r="O546" s="33"/>
      <c r="P546" s="33"/>
      <c r="Q546" s="33"/>
      <c r="R546" s="33"/>
      <c r="S546" s="33"/>
      <c r="T546" s="33"/>
      <c r="U546" s="33"/>
      <c r="V546" s="33"/>
      <c r="W546" s="33"/>
      <c r="X546" s="33"/>
      <c r="Y546" s="33"/>
      <c r="Z546" s="33"/>
    </row>
    <row x14ac:dyDescent="0.25" r="547" customHeight="1" ht="13.5">
      <c r="A547" s="483"/>
      <c r="B547" s="484"/>
      <c r="C547" s="484"/>
      <c r="D547" s="484"/>
      <c r="E547" s="484"/>
      <c r="F547" s="484"/>
      <c r="G547" s="33"/>
      <c r="H547" s="485"/>
      <c r="I547" s="486"/>
      <c r="J547" s="487"/>
      <c r="K547" s="488"/>
      <c r="L547" s="488"/>
      <c r="M547" s="485"/>
      <c r="N547" s="33"/>
      <c r="O547" s="33"/>
      <c r="P547" s="33"/>
      <c r="Q547" s="33"/>
      <c r="R547" s="33"/>
      <c r="S547" s="33"/>
      <c r="T547" s="33"/>
      <c r="U547" s="33"/>
      <c r="V547" s="33"/>
      <c r="W547" s="33"/>
      <c r="X547" s="33"/>
      <c r="Y547" s="33"/>
      <c r="Z547" s="33"/>
    </row>
    <row x14ac:dyDescent="0.25" r="548" customHeight="1" ht="13.5">
      <c r="A548" s="483"/>
      <c r="B548" s="484"/>
      <c r="C548" s="484"/>
      <c r="D548" s="484"/>
      <c r="E548" s="484"/>
      <c r="F548" s="484"/>
      <c r="G548" s="33"/>
      <c r="H548" s="485"/>
      <c r="I548" s="486"/>
      <c r="J548" s="487"/>
      <c r="K548" s="488"/>
      <c r="L548" s="488"/>
      <c r="M548" s="485"/>
      <c r="N548" s="33"/>
      <c r="O548" s="33"/>
      <c r="P548" s="33"/>
      <c r="Q548" s="33"/>
      <c r="R548" s="33"/>
      <c r="S548" s="33"/>
      <c r="T548" s="33"/>
      <c r="U548" s="33"/>
      <c r="V548" s="33"/>
      <c r="W548" s="33"/>
      <c r="X548" s="33"/>
      <c r="Y548" s="33"/>
      <c r="Z548" s="33"/>
    </row>
    <row x14ac:dyDescent="0.25" r="549" customHeight="1" ht="13.5">
      <c r="A549" s="483"/>
      <c r="B549" s="484"/>
      <c r="C549" s="484"/>
      <c r="D549" s="484"/>
      <c r="E549" s="484"/>
      <c r="F549" s="484"/>
      <c r="G549" s="33"/>
      <c r="H549" s="485"/>
      <c r="I549" s="486"/>
      <c r="J549" s="487"/>
      <c r="K549" s="488"/>
      <c r="L549" s="488"/>
      <c r="M549" s="485"/>
      <c r="N549" s="33"/>
      <c r="O549" s="33"/>
      <c r="P549" s="33"/>
      <c r="Q549" s="33"/>
      <c r="R549" s="33"/>
      <c r="S549" s="33"/>
      <c r="T549" s="33"/>
      <c r="U549" s="33"/>
      <c r="V549" s="33"/>
      <c r="W549" s="33"/>
      <c r="X549" s="33"/>
      <c r="Y549" s="33"/>
      <c r="Z549" s="33"/>
    </row>
    <row x14ac:dyDescent="0.25" r="550" customHeight="1" ht="13.5">
      <c r="A550" s="483"/>
      <c r="B550" s="484"/>
      <c r="C550" s="484"/>
      <c r="D550" s="484"/>
      <c r="E550" s="484"/>
      <c r="F550" s="484"/>
      <c r="G550" s="33"/>
      <c r="H550" s="485"/>
      <c r="I550" s="486"/>
      <c r="J550" s="487"/>
      <c r="K550" s="488"/>
      <c r="L550" s="488"/>
      <c r="M550" s="485"/>
      <c r="N550" s="33"/>
      <c r="O550" s="33"/>
      <c r="P550" s="33"/>
      <c r="Q550" s="33"/>
      <c r="R550" s="33"/>
      <c r="S550" s="33"/>
      <c r="T550" s="33"/>
      <c r="U550" s="33"/>
      <c r="V550" s="33"/>
      <c r="W550" s="33"/>
      <c r="X550" s="33"/>
      <c r="Y550" s="33"/>
      <c r="Z550" s="33"/>
    </row>
    <row x14ac:dyDescent="0.25" r="551" customHeight="1" ht="13.5">
      <c r="A551" s="483"/>
      <c r="B551" s="484"/>
      <c r="C551" s="484"/>
      <c r="D551" s="484"/>
      <c r="E551" s="484"/>
      <c r="F551" s="484"/>
      <c r="G551" s="33"/>
      <c r="H551" s="485"/>
      <c r="I551" s="486"/>
      <c r="J551" s="487"/>
      <c r="K551" s="488"/>
      <c r="L551" s="488"/>
      <c r="M551" s="485"/>
      <c r="N551" s="33"/>
      <c r="O551" s="33"/>
      <c r="P551" s="33"/>
      <c r="Q551" s="33"/>
      <c r="R551" s="33"/>
      <c r="S551" s="33"/>
      <c r="T551" s="33"/>
      <c r="U551" s="33"/>
      <c r="V551" s="33"/>
      <c r="W551" s="33"/>
      <c r="X551" s="33"/>
      <c r="Y551" s="33"/>
      <c r="Z551" s="33"/>
    </row>
    <row x14ac:dyDescent="0.25" r="552" customHeight="1" ht="13.5">
      <c r="A552" s="483"/>
      <c r="B552" s="484"/>
      <c r="C552" s="484"/>
      <c r="D552" s="484"/>
      <c r="E552" s="484"/>
      <c r="F552" s="484"/>
      <c r="G552" s="33"/>
      <c r="H552" s="485"/>
      <c r="I552" s="486"/>
      <c r="J552" s="487"/>
      <c r="K552" s="488"/>
      <c r="L552" s="488"/>
      <c r="M552" s="485"/>
      <c r="N552" s="33"/>
      <c r="O552" s="33"/>
      <c r="P552" s="33"/>
      <c r="Q552" s="33"/>
      <c r="R552" s="33"/>
      <c r="S552" s="33"/>
      <c r="T552" s="33"/>
      <c r="U552" s="33"/>
      <c r="V552" s="33"/>
      <c r="W552" s="33"/>
      <c r="X552" s="33"/>
      <c r="Y552" s="33"/>
      <c r="Z552" s="33"/>
    </row>
    <row x14ac:dyDescent="0.25" r="553" customHeight="1" ht="13.5">
      <c r="A553" s="483"/>
      <c r="B553" s="484"/>
      <c r="C553" s="484"/>
      <c r="D553" s="484"/>
      <c r="E553" s="484"/>
      <c r="F553" s="484"/>
      <c r="G553" s="33"/>
      <c r="H553" s="485"/>
      <c r="I553" s="486"/>
      <c r="J553" s="487"/>
      <c r="K553" s="488"/>
      <c r="L553" s="488"/>
      <c r="M553" s="485"/>
      <c r="N553" s="33"/>
      <c r="O553" s="33"/>
      <c r="P553" s="33"/>
      <c r="Q553" s="33"/>
      <c r="R553" s="33"/>
      <c r="S553" s="33"/>
      <c r="T553" s="33"/>
      <c r="U553" s="33"/>
      <c r="V553" s="33"/>
      <c r="W553" s="33"/>
      <c r="X553" s="33"/>
      <c r="Y553" s="33"/>
      <c r="Z553" s="33"/>
    </row>
    <row x14ac:dyDescent="0.25" r="554" customHeight="1" ht="13.5">
      <c r="A554" s="483"/>
      <c r="B554" s="484"/>
      <c r="C554" s="484"/>
      <c r="D554" s="484"/>
      <c r="E554" s="484"/>
      <c r="F554" s="484"/>
      <c r="G554" s="33"/>
      <c r="H554" s="485"/>
      <c r="I554" s="486"/>
      <c r="J554" s="487"/>
      <c r="K554" s="488"/>
      <c r="L554" s="488"/>
      <c r="M554" s="485"/>
      <c r="N554" s="33"/>
      <c r="O554" s="33"/>
      <c r="P554" s="33"/>
      <c r="Q554" s="33"/>
      <c r="R554" s="33"/>
      <c r="S554" s="33"/>
      <c r="T554" s="33"/>
      <c r="U554" s="33"/>
      <c r="V554" s="33"/>
      <c r="W554" s="33"/>
      <c r="X554" s="33"/>
      <c r="Y554" s="33"/>
      <c r="Z554" s="33"/>
    </row>
    <row x14ac:dyDescent="0.25" r="555" customHeight="1" ht="13.5">
      <c r="A555" s="483"/>
      <c r="B555" s="484"/>
      <c r="C555" s="484"/>
      <c r="D555" s="484"/>
      <c r="E555" s="484"/>
      <c r="F555" s="484"/>
      <c r="G555" s="33"/>
      <c r="H555" s="485"/>
      <c r="I555" s="486"/>
      <c r="J555" s="487"/>
      <c r="K555" s="488"/>
      <c r="L555" s="488"/>
      <c r="M555" s="485"/>
      <c r="N555" s="33"/>
      <c r="O555" s="33"/>
      <c r="P555" s="33"/>
      <c r="Q555" s="33"/>
      <c r="R555" s="33"/>
      <c r="S555" s="33"/>
      <c r="T555" s="33"/>
      <c r="U555" s="33"/>
      <c r="V555" s="33"/>
      <c r="W555" s="33"/>
      <c r="X555" s="33"/>
      <c r="Y555" s="33"/>
      <c r="Z555" s="33"/>
    </row>
    <row x14ac:dyDescent="0.25" r="556" customHeight="1" ht="13.5">
      <c r="A556" s="483"/>
      <c r="B556" s="484"/>
      <c r="C556" s="484"/>
      <c r="D556" s="484"/>
      <c r="E556" s="484"/>
      <c r="F556" s="484"/>
      <c r="G556" s="33"/>
      <c r="H556" s="485"/>
      <c r="I556" s="486"/>
      <c r="J556" s="487"/>
      <c r="K556" s="488"/>
      <c r="L556" s="488"/>
      <c r="M556" s="485"/>
      <c r="N556" s="33"/>
      <c r="O556" s="33"/>
      <c r="P556" s="33"/>
      <c r="Q556" s="33"/>
      <c r="R556" s="33"/>
      <c r="S556" s="33"/>
      <c r="T556" s="33"/>
      <c r="U556" s="33"/>
      <c r="V556" s="33"/>
      <c r="W556" s="33"/>
      <c r="X556" s="33"/>
      <c r="Y556" s="33"/>
      <c r="Z556" s="33"/>
    </row>
    <row x14ac:dyDescent="0.25" r="557" customHeight="1" ht="13.5">
      <c r="A557" s="483"/>
      <c r="B557" s="484"/>
      <c r="C557" s="484"/>
      <c r="D557" s="484"/>
      <c r="E557" s="484"/>
      <c r="F557" s="484"/>
      <c r="G557" s="33"/>
      <c r="H557" s="485"/>
      <c r="I557" s="486"/>
      <c r="J557" s="487"/>
      <c r="K557" s="488"/>
      <c r="L557" s="488"/>
      <c r="M557" s="485"/>
      <c r="N557" s="33"/>
      <c r="O557" s="33"/>
      <c r="P557" s="33"/>
      <c r="Q557" s="33"/>
      <c r="R557" s="33"/>
      <c r="S557" s="33"/>
      <c r="T557" s="33"/>
      <c r="U557" s="33"/>
      <c r="V557" s="33"/>
      <c r="W557" s="33"/>
      <c r="X557" s="33"/>
      <c r="Y557" s="33"/>
      <c r="Z557" s="33"/>
    </row>
    <row x14ac:dyDescent="0.25" r="558" customHeight="1" ht="13.5">
      <c r="A558" s="483"/>
      <c r="B558" s="484"/>
      <c r="C558" s="484"/>
      <c r="D558" s="484"/>
      <c r="E558" s="484"/>
      <c r="F558" s="484"/>
      <c r="G558" s="33"/>
      <c r="H558" s="485"/>
      <c r="I558" s="486"/>
      <c r="J558" s="487"/>
      <c r="K558" s="488"/>
      <c r="L558" s="488"/>
      <c r="M558" s="485"/>
      <c r="N558" s="33"/>
      <c r="O558" s="33"/>
      <c r="P558" s="33"/>
      <c r="Q558" s="33"/>
      <c r="R558" s="33"/>
      <c r="S558" s="33"/>
      <c r="T558" s="33"/>
      <c r="U558" s="33"/>
      <c r="V558" s="33"/>
      <c r="W558" s="33"/>
      <c r="X558" s="33"/>
      <c r="Y558" s="33"/>
      <c r="Z558" s="33"/>
    </row>
    <row x14ac:dyDescent="0.25" r="559" customHeight="1" ht="13.5">
      <c r="A559" s="483"/>
      <c r="B559" s="484"/>
      <c r="C559" s="484"/>
      <c r="D559" s="484"/>
      <c r="E559" s="484"/>
      <c r="F559" s="484"/>
      <c r="G559" s="33"/>
      <c r="H559" s="485"/>
      <c r="I559" s="486"/>
      <c r="J559" s="487"/>
      <c r="K559" s="488"/>
      <c r="L559" s="488"/>
      <c r="M559" s="485"/>
      <c r="N559" s="33"/>
      <c r="O559" s="33"/>
      <c r="P559" s="33"/>
      <c r="Q559" s="33"/>
      <c r="R559" s="33"/>
      <c r="S559" s="33"/>
      <c r="T559" s="33"/>
      <c r="U559" s="33"/>
      <c r="V559" s="33"/>
      <c r="W559" s="33"/>
      <c r="X559" s="33"/>
      <c r="Y559" s="33"/>
      <c r="Z559" s="33"/>
    </row>
    <row x14ac:dyDescent="0.25" r="560" customHeight="1" ht="13.5">
      <c r="A560" s="483"/>
      <c r="B560" s="484"/>
      <c r="C560" s="484"/>
      <c r="D560" s="484"/>
      <c r="E560" s="484"/>
      <c r="F560" s="484"/>
      <c r="G560" s="33"/>
      <c r="H560" s="485"/>
      <c r="I560" s="486"/>
      <c r="J560" s="487"/>
      <c r="K560" s="488"/>
      <c r="L560" s="488"/>
      <c r="M560" s="485"/>
      <c r="N560" s="33"/>
      <c r="O560" s="33"/>
      <c r="P560" s="33"/>
      <c r="Q560" s="33"/>
      <c r="R560" s="33"/>
      <c r="S560" s="33"/>
      <c r="T560" s="33"/>
      <c r="U560" s="33"/>
      <c r="V560" s="33"/>
      <c r="W560" s="33"/>
      <c r="X560" s="33"/>
      <c r="Y560" s="33"/>
      <c r="Z560" s="33"/>
    </row>
    <row x14ac:dyDescent="0.25" r="561" customHeight="1" ht="13.5">
      <c r="A561" s="483"/>
      <c r="B561" s="484"/>
      <c r="C561" s="484"/>
      <c r="D561" s="484"/>
      <c r="E561" s="484"/>
      <c r="F561" s="484"/>
      <c r="G561" s="33"/>
      <c r="H561" s="485"/>
      <c r="I561" s="486"/>
      <c r="J561" s="487"/>
      <c r="K561" s="488"/>
      <c r="L561" s="488"/>
      <c r="M561" s="485"/>
      <c r="N561" s="33"/>
      <c r="O561" s="33"/>
      <c r="P561" s="33"/>
      <c r="Q561" s="33"/>
      <c r="R561" s="33"/>
      <c r="S561" s="33"/>
      <c r="T561" s="33"/>
      <c r="U561" s="33"/>
      <c r="V561" s="33"/>
      <c r="W561" s="33"/>
      <c r="X561" s="33"/>
      <c r="Y561" s="33"/>
      <c r="Z561" s="33"/>
    </row>
    <row x14ac:dyDescent="0.25" r="562" customHeight="1" ht="13.5">
      <c r="A562" s="483"/>
      <c r="B562" s="484"/>
      <c r="C562" s="484"/>
      <c r="D562" s="484"/>
      <c r="E562" s="484"/>
      <c r="F562" s="484"/>
      <c r="G562" s="33"/>
      <c r="H562" s="485"/>
      <c r="I562" s="486"/>
      <c r="J562" s="487"/>
      <c r="K562" s="488"/>
      <c r="L562" s="488"/>
      <c r="M562" s="485"/>
      <c r="N562" s="33"/>
      <c r="O562" s="33"/>
      <c r="P562" s="33"/>
      <c r="Q562" s="33"/>
      <c r="R562" s="33"/>
      <c r="S562" s="33"/>
      <c r="T562" s="33"/>
      <c r="U562" s="33"/>
      <c r="V562" s="33"/>
      <c r="W562" s="33"/>
      <c r="X562" s="33"/>
      <c r="Y562" s="33"/>
      <c r="Z562" s="33"/>
    </row>
    <row x14ac:dyDescent="0.25" r="563" customHeight="1" ht="13.5">
      <c r="A563" s="483"/>
      <c r="B563" s="484"/>
      <c r="C563" s="484"/>
      <c r="D563" s="484"/>
      <c r="E563" s="484"/>
      <c r="F563" s="484"/>
      <c r="G563" s="33"/>
      <c r="H563" s="485"/>
      <c r="I563" s="486"/>
      <c r="J563" s="487"/>
      <c r="K563" s="488"/>
      <c r="L563" s="488"/>
      <c r="M563" s="485"/>
      <c r="N563" s="33"/>
      <c r="O563" s="33"/>
      <c r="P563" s="33"/>
      <c r="Q563" s="33"/>
      <c r="R563" s="33"/>
      <c r="S563" s="33"/>
      <c r="T563" s="33"/>
      <c r="U563" s="33"/>
      <c r="V563" s="33"/>
      <c r="W563" s="33"/>
      <c r="X563" s="33"/>
      <c r="Y563" s="33"/>
      <c r="Z563" s="33"/>
    </row>
    <row x14ac:dyDescent="0.25" r="564" customHeight="1" ht="13.5">
      <c r="A564" s="483"/>
      <c r="B564" s="484"/>
      <c r="C564" s="484"/>
      <c r="D564" s="484"/>
      <c r="E564" s="484"/>
      <c r="F564" s="484"/>
      <c r="G564" s="33"/>
      <c r="H564" s="485"/>
      <c r="I564" s="486"/>
      <c r="J564" s="487"/>
      <c r="K564" s="488"/>
      <c r="L564" s="488"/>
      <c r="M564" s="485"/>
      <c r="N564" s="33"/>
      <c r="O564" s="33"/>
      <c r="P564" s="33"/>
      <c r="Q564" s="33"/>
      <c r="R564" s="33"/>
      <c r="S564" s="33"/>
      <c r="T564" s="33"/>
      <c r="U564" s="33"/>
      <c r="V564" s="33"/>
      <c r="W564" s="33"/>
      <c r="X564" s="33"/>
      <c r="Y564" s="33"/>
      <c r="Z564" s="33"/>
    </row>
    <row x14ac:dyDescent="0.25" r="565" customHeight="1" ht="13.5">
      <c r="A565" s="483"/>
      <c r="B565" s="484"/>
      <c r="C565" s="484"/>
      <c r="D565" s="484"/>
      <c r="E565" s="484"/>
      <c r="F565" s="484"/>
      <c r="G565" s="33"/>
      <c r="H565" s="485"/>
      <c r="I565" s="486"/>
      <c r="J565" s="487"/>
      <c r="K565" s="488"/>
      <c r="L565" s="488"/>
      <c r="M565" s="485"/>
      <c r="N565" s="33"/>
      <c r="O565" s="33"/>
      <c r="P565" s="33"/>
      <c r="Q565" s="33"/>
      <c r="R565" s="33"/>
      <c r="S565" s="33"/>
      <c r="T565" s="33"/>
      <c r="U565" s="33"/>
      <c r="V565" s="33"/>
      <c r="W565" s="33"/>
      <c r="X565" s="33"/>
      <c r="Y565" s="33"/>
      <c r="Z565" s="33"/>
    </row>
    <row x14ac:dyDescent="0.25" r="566" customHeight="1" ht="13.5">
      <c r="A566" s="483"/>
      <c r="B566" s="484"/>
      <c r="C566" s="484"/>
      <c r="D566" s="484"/>
      <c r="E566" s="484"/>
      <c r="F566" s="484"/>
      <c r="G566" s="33"/>
      <c r="H566" s="485"/>
      <c r="I566" s="486"/>
      <c r="J566" s="487"/>
      <c r="K566" s="488"/>
      <c r="L566" s="488"/>
      <c r="M566" s="485"/>
      <c r="N566" s="33"/>
      <c r="O566" s="33"/>
      <c r="P566" s="33"/>
      <c r="Q566" s="33"/>
      <c r="R566" s="33"/>
      <c r="S566" s="33"/>
      <c r="T566" s="33"/>
      <c r="U566" s="33"/>
      <c r="V566" s="33"/>
      <c r="W566" s="33"/>
      <c r="X566" s="33"/>
      <c r="Y566" s="33"/>
      <c r="Z566" s="33"/>
    </row>
    <row x14ac:dyDescent="0.25" r="567" customHeight="1" ht="13.5">
      <c r="A567" s="483"/>
      <c r="B567" s="484"/>
      <c r="C567" s="484"/>
      <c r="D567" s="484"/>
      <c r="E567" s="484"/>
      <c r="F567" s="484"/>
      <c r="G567" s="33"/>
      <c r="H567" s="485"/>
      <c r="I567" s="486"/>
      <c r="J567" s="487"/>
      <c r="K567" s="488"/>
      <c r="L567" s="488"/>
      <c r="M567" s="485"/>
      <c r="N567" s="33"/>
      <c r="O567" s="33"/>
      <c r="P567" s="33"/>
      <c r="Q567" s="33"/>
      <c r="R567" s="33"/>
      <c r="S567" s="33"/>
      <c r="T567" s="33"/>
      <c r="U567" s="33"/>
      <c r="V567" s="33"/>
      <c r="W567" s="33"/>
      <c r="X567" s="33"/>
      <c r="Y567" s="33"/>
      <c r="Z567" s="33"/>
    </row>
    <row x14ac:dyDescent="0.25" r="568" customHeight="1" ht="13.5">
      <c r="A568" s="483"/>
      <c r="B568" s="484"/>
      <c r="C568" s="484"/>
      <c r="D568" s="484"/>
      <c r="E568" s="484"/>
      <c r="F568" s="484"/>
      <c r="G568" s="33"/>
      <c r="H568" s="485"/>
      <c r="I568" s="486"/>
      <c r="J568" s="487"/>
      <c r="K568" s="488"/>
      <c r="L568" s="488"/>
      <c r="M568" s="485"/>
      <c r="N568" s="33"/>
      <c r="O568" s="33"/>
      <c r="P568" s="33"/>
      <c r="Q568" s="33"/>
      <c r="R568" s="33"/>
      <c r="S568" s="33"/>
      <c r="T568" s="33"/>
      <c r="U568" s="33"/>
      <c r="V568" s="33"/>
      <c r="W568" s="33"/>
      <c r="X568" s="33"/>
      <c r="Y568" s="33"/>
      <c r="Z568" s="33"/>
    </row>
    <row x14ac:dyDescent="0.25" r="569" customHeight="1" ht="13.5">
      <c r="A569" s="483"/>
      <c r="B569" s="484"/>
      <c r="C569" s="484"/>
      <c r="D569" s="484"/>
      <c r="E569" s="484"/>
      <c r="F569" s="484"/>
      <c r="G569" s="33"/>
      <c r="H569" s="485"/>
      <c r="I569" s="486"/>
      <c r="J569" s="487"/>
      <c r="K569" s="488"/>
      <c r="L569" s="488"/>
      <c r="M569" s="485"/>
      <c r="N569" s="33"/>
      <c r="O569" s="33"/>
      <c r="P569" s="33"/>
      <c r="Q569" s="33"/>
      <c r="R569" s="33"/>
      <c r="S569" s="33"/>
      <c r="T569" s="33"/>
      <c r="U569" s="33"/>
      <c r="V569" s="33"/>
      <c r="W569" s="33"/>
      <c r="X569" s="33"/>
      <c r="Y569" s="33"/>
      <c r="Z569" s="33"/>
    </row>
    <row x14ac:dyDescent="0.25" r="570" customHeight="1" ht="13.5">
      <c r="A570" s="483"/>
      <c r="B570" s="484"/>
      <c r="C570" s="484"/>
      <c r="D570" s="484"/>
      <c r="E570" s="484"/>
      <c r="F570" s="484"/>
      <c r="G570" s="33"/>
      <c r="H570" s="485"/>
      <c r="I570" s="486"/>
      <c r="J570" s="487"/>
      <c r="K570" s="488"/>
      <c r="L570" s="488"/>
      <c r="M570" s="485"/>
      <c r="N570" s="33"/>
      <c r="O570" s="33"/>
      <c r="P570" s="33"/>
      <c r="Q570" s="33"/>
      <c r="R570" s="33"/>
      <c r="S570" s="33"/>
      <c r="T570" s="33"/>
      <c r="U570" s="33"/>
      <c r="V570" s="33"/>
      <c r="W570" s="33"/>
      <c r="X570" s="33"/>
      <c r="Y570" s="33"/>
      <c r="Z570" s="33"/>
    </row>
    <row x14ac:dyDescent="0.25" r="571" customHeight="1" ht="13.5">
      <c r="A571" s="483"/>
      <c r="B571" s="484"/>
      <c r="C571" s="484"/>
      <c r="D571" s="484"/>
      <c r="E571" s="484"/>
      <c r="F571" s="484"/>
      <c r="G571" s="33"/>
      <c r="H571" s="485"/>
      <c r="I571" s="486"/>
      <c r="J571" s="487"/>
      <c r="K571" s="488"/>
      <c r="L571" s="488"/>
      <c r="M571" s="485"/>
      <c r="N571" s="33"/>
      <c r="O571" s="33"/>
      <c r="P571" s="33"/>
      <c r="Q571" s="33"/>
      <c r="R571" s="33"/>
      <c r="S571" s="33"/>
      <c r="T571" s="33"/>
      <c r="U571" s="33"/>
      <c r="V571" s="33"/>
      <c r="W571" s="33"/>
      <c r="X571" s="33"/>
      <c r="Y571" s="33"/>
      <c r="Z571" s="33"/>
    </row>
    <row x14ac:dyDescent="0.25" r="572" customHeight="1" ht="13.5">
      <c r="A572" s="483"/>
      <c r="B572" s="484"/>
      <c r="C572" s="484"/>
      <c r="D572" s="484"/>
      <c r="E572" s="484"/>
      <c r="F572" s="484"/>
      <c r="G572" s="33"/>
      <c r="H572" s="485"/>
      <c r="I572" s="486"/>
      <c r="J572" s="487"/>
      <c r="K572" s="488"/>
      <c r="L572" s="488"/>
      <c r="M572" s="485"/>
      <c r="N572" s="33"/>
      <c r="O572" s="33"/>
      <c r="P572" s="33"/>
      <c r="Q572" s="33"/>
      <c r="R572" s="33"/>
      <c r="S572" s="33"/>
      <c r="T572" s="33"/>
      <c r="U572" s="33"/>
      <c r="V572" s="33"/>
      <c r="W572" s="33"/>
      <c r="X572" s="33"/>
      <c r="Y572" s="33"/>
      <c r="Z572" s="33"/>
    </row>
    <row x14ac:dyDescent="0.25" r="573" customHeight="1" ht="13.5">
      <c r="A573" s="483"/>
      <c r="B573" s="484"/>
      <c r="C573" s="484"/>
      <c r="D573" s="484"/>
      <c r="E573" s="484"/>
      <c r="F573" s="484"/>
      <c r="G573" s="33"/>
      <c r="H573" s="485"/>
      <c r="I573" s="486"/>
      <c r="J573" s="487"/>
      <c r="K573" s="488"/>
      <c r="L573" s="488"/>
      <c r="M573" s="485"/>
      <c r="N573" s="33"/>
      <c r="O573" s="33"/>
      <c r="P573" s="33"/>
      <c r="Q573" s="33"/>
      <c r="R573" s="33"/>
      <c r="S573" s="33"/>
      <c r="T573" s="33"/>
      <c r="U573" s="33"/>
      <c r="V573" s="33"/>
      <c r="W573" s="33"/>
      <c r="X573" s="33"/>
      <c r="Y573" s="33"/>
      <c r="Z573" s="33"/>
    </row>
    <row x14ac:dyDescent="0.25" r="574" customHeight="1" ht="13.5">
      <c r="A574" s="483"/>
      <c r="B574" s="484"/>
      <c r="C574" s="484"/>
      <c r="D574" s="484"/>
      <c r="E574" s="484"/>
      <c r="F574" s="484"/>
      <c r="G574" s="33"/>
      <c r="H574" s="485"/>
      <c r="I574" s="486"/>
      <c r="J574" s="487"/>
      <c r="K574" s="488"/>
      <c r="L574" s="488"/>
      <c r="M574" s="485"/>
      <c r="N574" s="33"/>
      <c r="O574" s="33"/>
      <c r="P574" s="33"/>
      <c r="Q574" s="33"/>
      <c r="R574" s="33"/>
      <c r="S574" s="33"/>
      <c r="T574" s="33"/>
      <c r="U574" s="33"/>
      <c r="V574" s="33"/>
      <c r="W574" s="33"/>
      <c r="X574" s="33"/>
      <c r="Y574" s="33"/>
      <c r="Z574" s="33"/>
    </row>
    <row x14ac:dyDescent="0.25" r="575" customHeight="1" ht="13.5">
      <c r="A575" s="483"/>
      <c r="B575" s="484"/>
      <c r="C575" s="484"/>
      <c r="D575" s="484"/>
      <c r="E575" s="484"/>
      <c r="F575" s="484"/>
      <c r="G575" s="33"/>
      <c r="H575" s="485"/>
      <c r="I575" s="486"/>
      <c r="J575" s="487"/>
      <c r="K575" s="488"/>
      <c r="L575" s="488"/>
      <c r="M575" s="485"/>
      <c r="N575" s="33"/>
      <c r="O575" s="33"/>
      <c r="P575" s="33"/>
      <c r="Q575" s="33"/>
      <c r="R575" s="33"/>
      <c r="S575" s="33"/>
      <c r="T575" s="33"/>
      <c r="U575" s="33"/>
      <c r="V575" s="33"/>
      <c r="W575" s="33"/>
      <c r="X575" s="33"/>
      <c r="Y575" s="33"/>
      <c r="Z575" s="33"/>
    </row>
    <row x14ac:dyDescent="0.25" r="576" customHeight="1" ht="13.5">
      <c r="A576" s="483"/>
      <c r="B576" s="484"/>
      <c r="C576" s="484"/>
      <c r="D576" s="484"/>
      <c r="E576" s="484"/>
      <c r="F576" s="484"/>
      <c r="G576" s="33"/>
      <c r="H576" s="485"/>
      <c r="I576" s="486"/>
      <c r="J576" s="487"/>
      <c r="K576" s="488"/>
      <c r="L576" s="488"/>
      <c r="M576" s="485"/>
      <c r="N576" s="33"/>
      <c r="O576" s="33"/>
      <c r="P576" s="33"/>
      <c r="Q576" s="33"/>
      <c r="R576" s="33"/>
      <c r="S576" s="33"/>
      <c r="T576" s="33"/>
      <c r="U576" s="33"/>
      <c r="V576" s="33"/>
      <c r="W576" s="33"/>
      <c r="X576" s="33"/>
      <c r="Y576" s="33"/>
      <c r="Z576" s="33"/>
    </row>
    <row x14ac:dyDescent="0.25" r="577" customHeight="1" ht="13.5">
      <c r="A577" s="483"/>
      <c r="B577" s="484"/>
      <c r="C577" s="484"/>
      <c r="D577" s="484"/>
      <c r="E577" s="484"/>
      <c r="F577" s="484"/>
      <c r="G577" s="33"/>
      <c r="H577" s="485"/>
      <c r="I577" s="486"/>
      <c r="J577" s="487"/>
      <c r="K577" s="488"/>
      <c r="L577" s="488"/>
      <c r="M577" s="485"/>
      <c r="N577" s="33"/>
      <c r="O577" s="33"/>
      <c r="P577" s="33"/>
      <c r="Q577" s="33"/>
      <c r="R577" s="33"/>
      <c r="S577" s="33"/>
      <c r="T577" s="33"/>
      <c r="U577" s="33"/>
      <c r="V577" s="33"/>
      <c r="W577" s="33"/>
      <c r="X577" s="33"/>
      <c r="Y577" s="33"/>
      <c r="Z577" s="33"/>
    </row>
    <row x14ac:dyDescent="0.25" r="578" customHeight="1" ht="13.5">
      <c r="A578" s="483"/>
      <c r="B578" s="484"/>
      <c r="C578" s="484"/>
      <c r="D578" s="484"/>
      <c r="E578" s="484"/>
      <c r="F578" s="484"/>
      <c r="G578" s="33"/>
      <c r="H578" s="485"/>
      <c r="I578" s="486"/>
      <c r="J578" s="487"/>
      <c r="K578" s="488"/>
      <c r="L578" s="488"/>
      <c r="M578" s="485"/>
      <c r="N578" s="33"/>
      <c r="O578" s="33"/>
      <c r="P578" s="33"/>
      <c r="Q578" s="33"/>
      <c r="R578" s="33"/>
      <c r="S578" s="33"/>
      <c r="T578" s="33"/>
      <c r="U578" s="33"/>
      <c r="V578" s="33"/>
      <c r="W578" s="33"/>
      <c r="X578" s="33"/>
      <c r="Y578" s="33"/>
      <c r="Z578" s="33"/>
    </row>
    <row x14ac:dyDescent="0.25" r="579" customHeight="1" ht="13.5">
      <c r="A579" s="483"/>
      <c r="B579" s="484"/>
      <c r="C579" s="484"/>
      <c r="D579" s="484"/>
      <c r="E579" s="484"/>
      <c r="F579" s="484"/>
      <c r="G579" s="33"/>
      <c r="H579" s="485"/>
      <c r="I579" s="486"/>
      <c r="J579" s="487"/>
      <c r="K579" s="488"/>
      <c r="L579" s="488"/>
      <c r="M579" s="485"/>
      <c r="N579" s="33"/>
      <c r="O579" s="33"/>
      <c r="P579" s="33"/>
      <c r="Q579" s="33"/>
      <c r="R579" s="33"/>
      <c r="S579" s="33"/>
      <c r="T579" s="33"/>
      <c r="U579" s="33"/>
      <c r="V579" s="33"/>
      <c r="W579" s="33"/>
      <c r="X579" s="33"/>
      <c r="Y579" s="33"/>
      <c r="Z579" s="33"/>
    </row>
    <row x14ac:dyDescent="0.25" r="580" customHeight="1" ht="13.5">
      <c r="A580" s="483"/>
      <c r="B580" s="484"/>
      <c r="C580" s="484"/>
      <c r="D580" s="484"/>
      <c r="E580" s="484"/>
      <c r="F580" s="484"/>
      <c r="G580" s="33"/>
      <c r="H580" s="485"/>
      <c r="I580" s="486"/>
      <c r="J580" s="487"/>
      <c r="K580" s="488"/>
      <c r="L580" s="488"/>
      <c r="M580" s="485"/>
      <c r="N580" s="33"/>
      <c r="O580" s="33"/>
      <c r="P580" s="33"/>
      <c r="Q580" s="33"/>
      <c r="R580" s="33"/>
      <c r="S580" s="33"/>
      <c r="T580" s="33"/>
      <c r="U580" s="33"/>
      <c r="V580" s="33"/>
      <c r="W580" s="33"/>
      <c r="X580" s="33"/>
      <c r="Y580" s="33"/>
      <c r="Z580" s="33"/>
    </row>
    <row x14ac:dyDescent="0.25" r="581" customHeight="1" ht="13.5">
      <c r="A581" s="483"/>
      <c r="B581" s="484"/>
      <c r="C581" s="484"/>
      <c r="D581" s="484"/>
      <c r="E581" s="484"/>
      <c r="F581" s="484"/>
      <c r="G581" s="33"/>
      <c r="H581" s="485"/>
      <c r="I581" s="486"/>
      <c r="J581" s="487"/>
      <c r="K581" s="488"/>
      <c r="L581" s="488"/>
      <c r="M581" s="485"/>
      <c r="N581" s="33"/>
      <c r="O581" s="33"/>
      <c r="P581" s="33"/>
      <c r="Q581" s="33"/>
      <c r="R581" s="33"/>
      <c r="S581" s="33"/>
      <c r="T581" s="33"/>
      <c r="U581" s="33"/>
      <c r="V581" s="33"/>
      <c r="W581" s="33"/>
      <c r="X581" s="33"/>
      <c r="Y581" s="33"/>
      <c r="Z581" s="33"/>
    </row>
    <row x14ac:dyDescent="0.25" r="582" customHeight="1" ht="13.5">
      <c r="A582" s="483"/>
      <c r="B582" s="484"/>
      <c r="C582" s="484"/>
      <c r="D582" s="484"/>
      <c r="E582" s="484"/>
      <c r="F582" s="484"/>
      <c r="G582" s="33"/>
      <c r="H582" s="485"/>
      <c r="I582" s="486"/>
      <c r="J582" s="487"/>
      <c r="K582" s="488"/>
      <c r="L582" s="488"/>
      <c r="M582" s="485"/>
      <c r="N582" s="33"/>
      <c r="O582" s="33"/>
      <c r="P582" s="33"/>
      <c r="Q582" s="33"/>
      <c r="R582" s="33"/>
      <c r="S582" s="33"/>
      <c r="T582" s="33"/>
      <c r="U582" s="33"/>
      <c r="V582" s="33"/>
      <c r="W582" s="33"/>
      <c r="X582" s="33"/>
      <c r="Y582" s="33"/>
      <c r="Z582" s="33"/>
    </row>
    <row x14ac:dyDescent="0.25" r="583" customHeight="1" ht="13.5">
      <c r="A583" s="483"/>
      <c r="B583" s="484"/>
      <c r="C583" s="484"/>
      <c r="D583" s="484"/>
      <c r="E583" s="484"/>
      <c r="F583" s="484"/>
      <c r="G583" s="33"/>
      <c r="H583" s="485"/>
      <c r="I583" s="486"/>
      <c r="J583" s="487"/>
      <c r="K583" s="488"/>
      <c r="L583" s="488"/>
      <c r="M583" s="485"/>
      <c r="N583" s="33"/>
      <c r="O583" s="33"/>
      <c r="P583" s="33"/>
      <c r="Q583" s="33"/>
      <c r="R583" s="33"/>
      <c r="S583" s="33"/>
      <c r="T583" s="33"/>
      <c r="U583" s="33"/>
      <c r="V583" s="33"/>
      <c r="W583" s="33"/>
      <c r="X583" s="33"/>
      <c r="Y583" s="33"/>
      <c r="Z583" s="33"/>
    </row>
    <row x14ac:dyDescent="0.25" r="584" customHeight="1" ht="13.5">
      <c r="A584" s="483"/>
      <c r="B584" s="484"/>
      <c r="C584" s="484"/>
      <c r="D584" s="484"/>
      <c r="E584" s="484"/>
      <c r="F584" s="484"/>
      <c r="G584" s="33"/>
      <c r="H584" s="485"/>
      <c r="I584" s="486"/>
      <c r="J584" s="487"/>
      <c r="K584" s="488"/>
      <c r="L584" s="488"/>
      <c r="M584" s="485"/>
      <c r="N584" s="33"/>
      <c r="O584" s="33"/>
      <c r="P584" s="33"/>
      <c r="Q584" s="33"/>
      <c r="R584" s="33"/>
      <c r="S584" s="33"/>
      <c r="T584" s="33"/>
      <c r="U584" s="33"/>
      <c r="V584" s="33"/>
      <c r="W584" s="33"/>
      <c r="X584" s="33"/>
      <c r="Y584" s="33"/>
      <c r="Z584" s="33"/>
    </row>
    <row x14ac:dyDescent="0.25" r="585" customHeight="1" ht="13.5">
      <c r="A585" s="483"/>
      <c r="B585" s="484"/>
      <c r="C585" s="484"/>
      <c r="D585" s="484"/>
      <c r="E585" s="484"/>
      <c r="F585" s="484"/>
      <c r="G585" s="33"/>
      <c r="H585" s="485"/>
      <c r="I585" s="486"/>
      <c r="J585" s="487"/>
      <c r="K585" s="488"/>
      <c r="L585" s="488"/>
      <c r="M585" s="485"/>
      <c r="N585" s="33"/>
      <c r="O585" s="33"/>
      <c r="P585" s="33"/>
      <c r="Q585" s="33"/>
      <c r="R585" s="33"/>
      <c r="S585" s="33"/>
      <c r="T585" s="33"/>
      <c r="U585" s="33"/>
      <c r="V585" s="33"/>
      <c r="W585" s="33"/>
      <c r="X585" s="33"/>
      <c r="Y585" s="33"/>
      <c r="Z585" s="33"/>
    </row>
    <row x14ac:dyDescent="0.25" r="586" customHeight="1" ht="13.5">
      <c r="A586" s="483"/>
      <c r="B586" s="484"/>
      <c r="C586" s="484"/>
      <c r="D586" s="484"/>
      <c r="E586" s="484"/>
      <c r="F586" s="484"/>
      <c r="G586" s="33"/>
      <c r="H586" s="485"/>
      <c r="I586" s="486"/>
      <c r="J586" s="487"/>
      <c r="K586" s="488"/>
      <c r="L586" s="488"/>
      <c r="M586" s="485"/>
      <c r="N586" s="33"/>
      <c r="O586" s="33"/>
      <c r="P586" s="33"/>
      <c r="Q586" s="33"/>
      <c r="R586" s="33"/>
      <c r="S586" s="33"/>
      <c r="T586" s="33"/>
      <c r="U586" s="33"/>
      <c r="V586" s="33"/>
      <c r="W586" s="33"/>
      <c r="X586" s="33"/>
      <c r="Y586" s="33"/>
      <c r="Z586" s="33"/>
    </row>
    <row x14ac:dyDescent="0.25" r="587" customHeight="1" ht="13.5">
      <c r="A587" s="483"/>
      <c r="B587" s="484"/>
      <c r="C587" s="484"/>
      <c r="D587" s="484"/>
      <c r="E587" s="484"/>
      <c r="F587" s="484"/>
      <c r="G587" s="33"/>
      <c r="H587" s="485"/>
      <c r="I587" s="486"/>
      <c r="J587" s="487"/>
      <c r="K587" s="488"/>
      <c r="L587" s="488"/>
      <c r="M587" s="485"/>
      <c r="N587" s="33"/>
      <c r="O587" s="33"/>
      <c r="P587" s="33"/>
      <c r="Q587" s="33"/>
      <c r="R587" s="33"/>
      <c r="S587" s="33"/>
      <c r="T587" s="33"/>
      <c r="U587" s="33"/>
      <c r="V587" s="33"/>
      <c r="W587" s="33"/>
      <c r="X587" s="33"/>
      <c r="Y587" s="33"/>
      <c r="Z587" s="33"/>
    </row>
    <row x14ac:dyDescent="0.25" r="588" customHeight="1" ht="13.5">
      <c r="A588" s="483"/>
      <c r="B588" s="484"/>
      <c r="C588" s="484"/>
      <c r="D588" s="484"/>
      <c r="E588" s="484"/>
      <c r="F588" s="484"/>
      <c r="G588" s="33"/>
      <c r="H588" s="485"/>
      <c r="I588" s="486"/>
      <c r="J588" s="487"/>
      <c r="K588" s="488"/>
      <c r="L588" s="488"/>
      <c r="M588" s="485"/>
      <c r="N588" s="33"/>
      <c r="O588" s="33"/>
      <c r="P588" s="33"/>
      <c r="Q588" s="33"/>
      <c r="R588" s="33"/>
      <c r="S588" s="33"/>
      <c r="T588" s="33"/>
      <c r="U588" s="33"/>
      <c r="V588" s="33"/>
      <c r="W588" s="33"/>
      <c r="X588" s="33"/>
      <c r="Y588" s="33"/>
      <c r="Z588" s="33"/>
    </row>
    <row x14ac:dyDescent="0.25" r="589" customHeight="1" ht="13.5">
      <c r="A589" s="483"/>
      <c r="B589" s="484"/>
      <c r="C589" s="484"/>
      <c r="D589" s="484"/>
      <c r="E589" s="484"/>
      <c r="F589" s="484"/>
      <c r="G589" s="33"/>
      <c r="H589" s="485"/>
      <c r="I589" s="486"/>
      <c r="J589" s="487"/>
      <c r="K589" s="488"/>
      <c r="L589" s="488"/>
      <c r="M589" s="485"/>
      <c r="N589" s="33"/>
      <c r="O589" s="33"/>
      <c r="P589" s="33"/>
      <c r="Q589" s="33"/>
      <c r="R589" s="33"/>
      <c r="S589" s="33"/>
      <c r="T589" s="33"/>
      <c r="U589" s="33"/>
      <c r="V589" s="33"/>
      <c r="W589" s="33"/>
      <c r="X589" s="33"/>
      <c r="Y589" s="33"/>
      <c r="Z589" s="33"/>
    </row>
    <row x14ac:dyDescent="0.25" r="590" customHeight="1" ht="13.5">
      <c r="A590" s="483"/>
      <c r="B590" s="484"/>
      <c r="C590" s="484"/>
      <c r="D590" s="484"/>
      <c r="E590" s="484"/>
      <c r="F590" s="484"/>
      <c r="G590" s="33"/>
      <c r="H590" s="485"/>
      <c r="I590" s="486"/>
      <c r="J590" s="487"/>
      <c r="K590" s="488"/>
      <c r="L590" s="488"/>
      <c r="M590" s="485"/>
      <c r="N590" s="33"/>
      <c r="O590" s="33"/>
      <c r="P590" s="33"/>
      <c r="Q590" s="33"/>
      <c r="R590" s="33"/>
      <c r="S590" s="33"/>
      <c r="T590" s="33"/>
      <c r="U590" s="33"/>
      <c r="V590" s="33"/>
      <c r="W590" s="33"/>
      <c r="X590" s="33"/>
      <c r="Y590" s="33"/>
      <c r="Z590" s="33"/>
    </row>
    <row x14ac:dyDescent="0.25" r="591" customHeight="1" ht="13.5">
      <c r="A591" s="483"/>
      <c r="B591" s="484"/>
      <c r="C591" s="484"/>
      <c r="D591" s="484"/>
      <c r="E591" s="484"/>
      <c r="F591" s="484"/>
      <c r="G591" s="33"/>
      <c r="H591" s="485"/>
      <c r="I591" s="486"/>
      <c r="J591" s="487"/>
      <c r="K591" s="488"/>
      <c r="L591" s="488"/>
      <c r="M591" s="485"/>
      <c r="N591" s="33"/>
      <c r="O591" s="33"/>
      <c r="P591" s="33"/>
      <c r="Q591" s="33"/>
      <c r="R591" s="33"/>
      <c r="S591" s="33"/>
      <c r="T591" s="33"/>
      <c r="U591" s="33"/>
      <c r="V591" s="33"/>
      <c r="W591" s="33"/>
      <c r="X591" s="33"/>
      <c r="Y591" s="33"/>
      <c r="Z591" s="33"/>
    </row>
    <row x14ac:dyDescent="0.25" r="592" customHeight="1" ht="13.5">
      <c r="A592" s="483"/>
      <c r="B592" s="484"/>
      <c r="C592" s="484"/>
      <c r="D592" s="484"/>
      <c r="E592" s="484"/>
      <c r="F592" s="484"/>
      <c r="G592" s="33"/>
      <c r="H592" s="485"/>
      <c r="I592" s="486"/>
      <c r="J592" s="487"/>
      <c r="K592" s="488"/>
      <c r="L592" s="488"/>
      <c r="M592" s="485"/>
      <c r="N592" s="33"/>
      <c r="O592" s="33"/>
      <c r="P592" s="33"/>
      <c r="Q592" s="33"/>
      <c r="R592" s="33"/>
      <c r="S592" s="33"/>
      <c r="T592" s="33"/>
      <c r="U592" s="33"/>
      <c r="V592" s="33"/>
      <c r="W592" s="33"/>
      <c r="X592" s="33"/>
      <c r="Y592" s="33"/>
      <c r="Z592" s="33"/>
    </row>
    <row x14ac:dyDescent="0.25" r="593" customHeight="1" ht="13.5">
      <c r="A593" s="483"/>
      <c r="B593" s="484"/>
      <c r="C593" s="484"/>
      <c r="D593" s="484"/>
      <c r="E593" s="484"/>
      <c r="F593" s="484"/>
      <c r="G593" s="33"/>
      <c r="H593" s="485"/>
      <c r="I593" s="486"/>
      <c r="J593" s="487"/>
      <c r="K593" s="488"/>
      <c r="L593" s="488"/>
      <c r="M593" s="485"/>
      <c r="N593" s="33"/>
      <c r="O593" s="33"/>
      <c r="P593" s="33"/>
      <c r="Q593" s="33"/>
      <c r="R593" s="33"/>
      <c r="S593" s="33"/>
      <c r="T593" s="33"/>
      <c r="U593" s="33"/>
      <c r="V593" s="33"/>
      <c r="W593" s="33"/>
      <c r="X593" s="33"/>
      <c r="Y593" s="33"/>
      <c r="Z593" s="33"/>
    </row>
    <row x14ac:dyDescent="0.25" r="594" customHeight="1" ht="13.5">
      <c r="A594" s="483"/>
      <c r="B594" s="484"/>
      <c r="C594" s="484"/>
      <c r="D594" s="484"/>
      <c r="E594" s="484"/>
      <c r="F594" s="484"/>
      <c r="G594" s="33"/>
      <c r="H594" s="485"/>
      <c r="I594" s="486"/>
      <c r="J594" s="487"/>
      <c r="K594" s="488"/>
      <c r="L594" s="488"/>
      <c r="M594" s="485"/>
      <c r="N594" s="33"/>
      <c r="O594" s="33"/>
      <c r="P594" s="33"/>
      <c r="Q594" s="33"/>
      <c r="R594" s="33"/>
      <c r="S594" s="33"/>
      <c r="T594" s="33"/>
      <c r="U594" s="33"/>
      <c r="V594" s="33"/>
      <c r="W594" s="33"/>
      <c r="X594" s="33"/>
      <c r="Y594" s="33"/>
      <c r="Z594" s="33"/>
    </row>
    <row x14ac:dyDescent="0.25" r="595" customHeight="1" ht="13.5">
      <c r="A595" s="483"/>
      <c r="B595" s="484"/>
      <c r="C595" s="484"/>
      <c r="D595" s="484"/>
      <c r="E595" s="484"/>
      <c r="F595" s="484"/>
      <c r="G595" s="33"/>
      <c r="H595" s="485"/>
      <c r="I595" s="486"/>
      <c r="J595" s="487"/>
      <c r="K595" s="488"/>
      <c r="L595" s="488"/>
      <c r="M595" s="485"/>
      <c r="N595" s="33"/>
      <c r="O595" s="33"/>
      <c r="P595" s="33"/>
      <c r="Q595" s="33"/>
      <c r="R595" s="33"/>
      <c r="S595" s="33"/>
      <c r="T595" s="33"/>
      <c r="U595" s="33"/>
      <c r="V595" s="33"/>
      <c r="W595" s="33"/>
      <c r="X595" s="33"/>
      <c r="Y595" s="33"/>
      <c r="Z595" s="33"/>
    </row>
    <row x14ac:dyDescent="0.25" r="596" customHeight="1" ht="13.5">
      <c r="A596" s="483"/>
      <c r="B596" s="484"/>
      <c r="C596" s="484"/>
      <c r="D596" s="484"/>
      <c r="E596" s="484"/>
      <c r="F596" s="484"/>
      <c r="G596" s="33"/>
      <c r="H596" s="485"/>
      <c r="I596" s="486"/>
      <c r="J596" s="487"/>
      <c r="K596" s="488"/>
      <c r="L596" s="488"/>
      <c r="M596" s="485"/>
      <c r="N596" s="33"/>
      <c r="O596" s="33"/>
      <c r="P596" s="33"/>
      <c r="Q596" s="33"/>
      <c r="R596" s="33"/>
      <c r="S596" s="33"/>
      <c r="T596" s="33"/>
      <c r="U596" s="33"/>
      <c r="V596" s="33"/>
      <c r="W596" s="33"/>
      <c r="X596" s="33"/>
      <c r="Y596" s="33"/>
      <c r="Z596" s="33"/>
    </row>
    <row x14ac:dyDescent="0.25" r="597" customHeight="1" ht="13.5">
      <c r="A597" s="483"/>
      <c r="B597" s="484"/>
      <c r="C597" s="484"/>
      <c r="D597" s="484"/>
      <c r="E597" s="484"/>
      <c r="F597" s="484"/>
      <c r="G597" s="33"/>
      <c r="H597" s="485"/>
      <c r="I597" s="486"/>
      <c r="J597" s="487"/>
      <c r="K597" s="488"/>
      <c r="L597" s="488"/>
      <c r="M597" s="485"/>
      <c r="N597" s="33"/>
      <c r="O597" s="33"/>
      <c r="P597" s="33"/>
      <c r="Q597" s="33"/>
      <c r="R597" s="33"/>
      <c r="S597" s="33"/>
      <c r="T597" s="33"/>
      <c r="U597" s="33"/>
      <c r="V597" s="33"/>
      <c r="W597" s="33"/>
      <c r="X597" s="33"/>
      <c r="Y597" s="33"/>
      <c r="Z597" s="33"/>
    </row>
    <row x14ac:dyDescent="0.25" r="598" customHeight="1" ht="13.5">
      <c r="A598" s="483"/>
      <c r="B598" s="484"/>
      <c r="C598" s="484"/>
      <c r="D598" s="484"/>
      <c r="E598" s="484"/>
      <c r="F598" s="484"/>
      <c r="G598" s="33"/>
      <c r="H598" s="485"/>
      <c r="I598" s="486"/>
      <c r="J598" s="487"/>
      <c r="K598" s="488"/>
      <c r="L598" s="488"/>
      <c r="M598" s="485"/>
      <c r="N598" s="33"/>
      <c r="O598" s="33"/>
      <c r="P598" s="33"/>
      <c r="Q598" s="33"/>
      <c r="R598" s="33"/>
      <c r="S598" s="33"/>
      <c r="T598" s="33"/>
      <c r="U598" s="33"/>
      <c r="V598" s="33"/>
      <c r="W598" s="33"/>
      <c r="X598" s="33"/>
      <c r="Y598" s="33"/>
      <c r="Z598" s="33"/>
    </row>
    <row x14ac:dyDescent="0.25" r="599" customHeight="1" ht="13.5">
      <c r="A599" s="483"/>
      <c r="B599" s="484"/>
      <c r="C599" s="484"/>
      <c r="D599" s="484"/>
      <c r="E599" s="484"/>
      <c r="F599" s="484"/>
      <c r="G599" s="33"/>
      <c r="H599" s="485"/>
      <c r="I599" s="486"/>
      <c r="J599" s="487"/>
      <c r="K599" s="488"/>
      <c r="L599" s="488"/>
      <c r="M599" s="485"/>
      <c r="N599" s="33"/>
      <c r="O599" s="33"/>
      <c r="P599" s="33"/>
      <c r="Q599" s="33"/>
      <c r="R599" s="33"/>
      <c r="S599" s="33"/>
      <c r="T599" s="33"/>
      <c r="U599" s="33"/>
      <c r="V599" s="33"/>
      <c r="W599" s="33"/>
      <c r="X599" s="33"/>
      <c r="Y599" s="33"/>
      <c r="Z599" s="33"/>
    </row>
    <row x14ac:dyDescent="0.25" r="600" customHeight="1" ht="13.5">
      <c r="A600" s="483"/>
      <c r="B600" s="484"/>
      <c r="C600" s="484"/>
      <c r="D600" s="484"/>
      <c r="E600" s="484"/>
      <c r="F600" s="484"/>
      <c r="G600" s="33"/>
      <c r="H600" s="485"/>
      <c r="I600" s="486"/>
      <c r="J600" s="487"/>
      <c r="K600" s="488"/>
      <c r="L600" s="488"/>
      <c r="M600" s="485"/>
      <c r="N600" s="33"/>
      <c r="O600" s="33"/>
      <c r="P600" s="33"/>
      <c r="Q600" s="33"/>
      <c r="R600" s="33"/>
      <c r="S600" s="33"/>
      <c r="T600" s="33"/>
      <c r="U600" s="33"/>
      <c r="V600" s="33"/>
      <c r="W600" s="33"/>
      <c r="X600" s="33"/>
      <c r="Y600" s="33"/>
      <c r="Z600" s="33"/>
    </row>
    <row x14ac:dyDescent="0.25" r="601" customHeight="1" ht="13.5">
      <c r="A601" s="483"/>
      <c r="B601" s="484"/>
      <c r="C601" s="484"/>
      <c r="D601" s="484"/>
      <c r="E601" s="484"/>
      <c r="F601" s="484"/>
      <c r="G601" s="33"/>
      <c r="H601" s="485"/>
      <c r="I601" s="486"/>
      <c r="J601" s="487"/>
      <c r="K601" s="488"/>
      <c r="L601" s="488"/>
      <c r="M601" s="485"/>
      <c r="N601" s="33"/>
      <c r="O601" s="33"/>
      <c r="P601" s="33"/>
      <c r="Q601" s="33"/>
      <c r="R601" s="33"/>
      <c r="S601" s="33"/>
      <c r="T601" s="33"/>
      <c r="U601" s="33"/>
      <c r="V601" s="33"/>
      <c r="W601" s="33"/>
      <c r="X601" s="33"/>
      <c r="Y601" s="33"/>
      <c r="Z601" s="33"/>
    </row>
    <row x14ac:dyDescent="0.25" r="602" customHeight="1" ht="13.5">
      <c r="A602" s="483"/>
      <c r="B602" s="484"/>
      <c r="C602" s="484"/>
      <c r="D602" s="484"/>
      <c r="E602" s="484"/>
      <c r="F602" s="484"/>
      <c r="G602" s="33"/>
      <c r="H602" s="485"/>
      <c r="I602" s="486"/>
      <c r="J602" s="487"/>
      <c r="K602" s="488"/>
      <c r="L602" s="488"/>
      <c r="M602" s="485"/>
      <c r="N602" s="33"/>
      <c r="O602" s="33"/>
      <c r="P602" s="33"/>
      <c r="Q602" s="33"/>
      <c r="R602" s="33"/>
      <c r="S602" s="33"/>
      <c r="T602" s="33"/>
      <c r="U602" s="33"/>
      <c r="V602" s="33"/>
      <c r="W602" s="33"/>
      <c r="X602" s="33"/>
      <c r="Y602" s="33"/>
      <c r="Z602" s="33"/>
    </row>
    <row x14ac:dyDescent="0.25" r="603" customHeight="1" ht="13.5">
      <c r="A603" s="483"/>
      <c r="B603" s="484"/>
      <c r="C603" s="484"/>
      <c r="D603" s="484"/>
      <c r="E603" s="484"/>
      <c r="F603" s="484"/>
      <c r="G603" s="33"/>
      <c r="H603" s="485"/>
      <c r="I603" s="486"/>
      <c r="J603" s="487"/>
      <c r="K603" s="488"/>
      <c r="L603" s="488"/>
      <c r="M603" s="485"/>
      <c r="N603" s="33"/>
      <c r="O603" s="33"/>
      <c r="P603" s="33"/>
      <c r="Q603" s="33"/>
      <c r="R603" s="33"/>
      <c r="S603" s="33"/>
      <c r="T603" s="33"/>
      <c r="U603" s="33"/>
      <c r="V603" s="33"/>
      <c r="W603" s="33"/>
      <c r="X603" s="33"/>
      <c r="Y603" s="33"/>
      <c r="Z603" s="33"/>
    </row>
    <row x14ac:dyDescent="0.25" r="604" customHeight="1" ht="13.5">
      <c r="A604" s="483"/>
      <c r="B604" s="484"/>
      <c r="C604" s="484"/>
      <c r="D604" s="484"/>
      <c r="E604" s="484"/>
      <c r="F604" s="484"/>
      <c r="G604" s="33"/>
      <c r="H604" s="485"/>
      <c r="I604" s="486"/>
      <c r="J604" s="487"/>
      <c r="K604" s="488"/>
      <c r="L604" s="488"/>
      <c r="M604" s="485"/>
      <c r="N604" s="33"/>
      <c r="O604" s="33"/>
      <c r="P604" s="33"/>
      <c r="Q604" s="33"/>
      <c r="R604" s="33"/>
      <c r="S604" s="33"/>
      <c r="T604" s="33"/>
      <c r="U604" s="33"/>
      <c r="V604" s="33"/>
      <c r="W604" s="33"/>
      <c r="X604" s="33"/>
      <c r="Y604" s="33"/>
      <c r="Z604" s="33"/>
    </row>
    <row x14ac:dyDescent="0.25" r="605" customHeight="1" ht="13.5">
      <c r="A605" s="483"/>
      <c r="B605" s="484"/>
      <c r="C605" s="484"/>
      <c r="D605" s="484"/>
      <c r="E605" s="484"/>
      <c r="F605" s="484"/>
      <c r="G605" s="33"/>
      <c r="H605" s="485"/>
      <c r="I605" s="486"/>
      <c r="J605" s="487"/>
      <c r="K605" s="488"/>
      <c r="L605" s="488"/>
      <c r="M605" s="485"/>
      <c r="N605" s="33"/>
      <c r="O605" s="33"/>
      <c r="P605" s="33"/>
      <c r="Q605" s="33"/>
      <c r="R605" s="33"/>
      <c r="S605" s="33"/>
      <c r="T605" s="33"/>
      <c r="U605" s="33"/>
      <c r="V605" s="33"/>
      <c r="W605" s="33"/>
      <c r="X605" s="33"/>
      <c r="Y605" s="33"/>
      <c r="Z605" s="33"/>
    </row>
    <row x14ac:dyDescent="0.25" r="606" customHeight="1" ht="13.5">
      <c r="A606" s="483"/>
      <c r="B606" s="484"/>
      <c r="C606" s="484"/>
      <c r="D606" s="484"/>
      <c r="E606" s="484"/>
      <c r="F606" s="484"/>
      <c r="G606" s="33"/>
      <c r="H606" s="485"/>
      <c r="I606" s="486"/>
      <c r="J606" s="487"/>
      <c r="K606" s="488"/>
      <c r="L606" s="488"/>
      <c r="M606" s="485"/>
      <c r="N606" s="33"/>
      <c r="O606" s="33"/>
      <c r="P606" s="33"/>
      <c r="Q606" s="33"/>
      <c r="R606" s="33"/>
      <c r="S606" s="33"/>
      <c r="T606" s="33"/>
      <c r="U606" s="33"/>
      <c r="V606" s="33"/>
      <c r="W606" s="33"/>
      <c r="X606" s="33"/>
      <c r="Y606" s="33"/>
      <c r="Z606" s="33"/>
    </row>
    <row x14ac:dyDescent="0.25" r="607" customHeight="1" ht="13.5">
      <c r="A607" s="483"/>
      <c r="B607" s="484"/>
      <c r="C607" s="484"/>
      <c r="D607" s="484"/>
      <c r="E607" s="484"/>
      <c r="F607" s="484"/>
      <c r="G607" s="33"/>
      <c r="H607" s="485"/>
      <c r="I607" s="486"/>
      <c r="J607" s="487"/>
      <c r="K607" s="488"/>
      <c r="L607" s="488"/>
      <c r="M607" s="485"/>
      <c r="N607" s="33"/>
      <c r="O607" s="33"/>
      <c r="P607" s="33"/>
      <c r="Q607" s="33"/>
      <c r="R607" s="33"/>
      <c r="S607" s="33"/>
      <c r="T607" s="33"/>
      <c r="U607" s="33"/>
      <c r="V607" s="33"/>
      <c r="W607" s="33"/>
      <c r="X607" s="33"/>
      <c r="Y607" s="33"/>
      <c r="Z607" s="33"/>
    </row>
    <row x14ac:dyDescent="0.25" r="608" customHeight="1" ht="13.5">
      <c r="A608" s="483"/>
      <c r="B608" s="484"/>
      <c r="C608" s="484"/>
      <c r="D608" s="484"/>
      <c r="E608" s="484"/>
      <c r="F608" s="484"/>
      <c r="G608" s="33"/>
      <c r="H608" s="485"/>
      <c r="I608" s="486"/>
      <c r="J608" s="487"/>
      <c r="K608" s="488"/>
      <c r="L608" s="488"/>
      <c r="M608" s="485"/>
      <c r="N608" s="33"/>
      <c r="O608" s="33"/>
      <c r="P608" s="33"/>
      <c r="Q608" s="33"/>
      <c r="R608" s="33"/>
      <c r="S608" s="33"/>
      <c r="T608" s="33"/>
      <c r="U608" s="33"/>
      <c r="V608" s="33"/>
      <c r="W608" s="33"/>
      <c r="X608" s="33"/>
      <c r="Y608" s="33"/>
      <c r="Z608" s="33"/>
    </row>
    <row x14ac:dyDescent="0.25" r="609" customHeight="1" ht="13.5">
      <c r="A609" s="483"/>
      <c r="B609" s="484"/>
      <c r="C609" s="484"/>
      <c r="D609" s="484"/>
      <c r="E609" s="484"/>
      <c r="F609" s="484"/>
      <c r="G609" s="33"/>
      <c r="H609" s="485"/>
      <c r="I609" s="486"/>
      <c r="J609" s="487"/>
      <c r="K609" s="488"/>
      <c r="L609" s="488"/>
      <c r="M609" s="485"/>
      <c r="N609" s="33"/>
      <c r="O609" s="33"/>
      <c r="P609" s="33"/>
      <c r="Q609" s="33"/>
      <c r="R609" s="33"/>
      <c r="S609" s="33"/>
      <c r="T609" s="33"/>
      <c r="U609" s="33"/>
      <c r="V609" s="33"/>
      <c r="W609" s="33"/>
      <c r="X609" s="33"/>
      <c r="Y609" s="33"/>
      <c r="Z609" s="33"/>
    </row>
    <row x14ac:dyDescent="0.25" r="610" customHeight="1" ht="13.5">
      <c r="A610" s="483"/>
      <c r="B610" s="484"/>
      <c r="C610" s="484"/>
      <c r="D610" s="484"/>
      <c r="E610" s="484"/>
      <c r="F610" s="484"/>
      <c r="G610" s="33"/>
      <c r="H610" s="485"/>
      <c r="I610" s="486"/>
      <c r="J610" s="487"/>
      <c r="K610" s="488"/>
      <c r="L610" s="488"/>
      <c r="M610" s="485"/>
      <c r="N610" s="33"/>
      <c r="O610" s="33"/>
      <c r="P610" s="33"/>
      <c r="Q610" s="33"/>
      <c r="R610" s="33"/>
      <c r="S610" s="33"/>
      <c r="T610" s="33"/>
      <c r="U610" s="33"/>
      <c r="V610" s="33"/>
      <c r="W610" s="33"/>
      <c r="X610" s="33"/>
      <c r="Y610" s="33"/>
      <c r="Z610" s="33"/>
    </row>
    <row x14ac:dyDescent="0.25" r="611" customHeight="1" ht="13.5">
      <c r="A611" s="483"/>
      <c r="B611" s="484"/>
      <c r="C611" s="484"/>
      <c r="D611" s="484"/>
      <c r="E611" s="484"/>
      <c r="F611" s="484"/>
      <c r="G611" s="33"/>
      <c r="H611" s="485"/>
      <c r="I611" s="486"/>
      <c r="J611" s="487"/>
      <c r="K611" s="488"/>
      <c r="L611" s="488"/>
      <c r="M611" s="485"/>
      <c r="N611" s="33"/>
      <c r="O611" s="33"/>
      <c r="P611" s="33"/>
      <c r="Q611" s="33"/>
      <c r="R611" s="33"/>
      <c r="S611" s="33"/>
      <c r="T611" s="33"/>
      <c r="U611" s="33"/>
      <c r="V611" s="33"/>
      <c r="W611" s="33"/>
      <c r="X611" s="33"/>
      <c r="Y611" s="33"/>
      <c r="Z611" s="33"/>
    </row>
    <row x14ac:dyDescent="0.25" r="612" customHeight="1" ht="13.5">
      <c r="A612" s="483"/>
      <c r="B612" s="484"/>
      <c r="C612" s="484"/>
      <c r="D612" s="484"/>
      <c r="E612" s="484"/>
      <c r="F612" s="484"/>
      <c r="G612" s="33"/>
      <c r="H612" s="485"/>
      <c r="I612" s="486"/>
      <c r="J612" s="487"/>
      <c r="K612" s="488"/>
      <c r="L612" s="488"/>
      <c r="M612" s="485"/>
      <c r="N612" s="33"/>
      <c r="O612" s="33"/>
      <c r="P612" s="33"/>
      <c r="Q612" s="33"/>
      <c r="R612" s="33"/>
      <c r="S612" s="33"/>
      <c r="T612" s="33"/>
      <c r="U612" s="33"/>
      <c r="V612" s="33"/>
      <c r="W612" s="33"/>
      <c r="X612" s="33"/>
      <c r="Y612" s="33"/>
      <c r="Z612" s="33"/>
    </row>
    <row x14ac:dyDescent="0.25" r="613" customHeight="1" ht="13.5">
      <c r="A613" s="483"/>
      <c r="B613" s="484"/>
      <c r="C613" s="484"/>
      <c r="D613" s="484"/>
      <c r="E613" s="484"/>
      <c r="F613" s="484"/>
      <c r="G613" s="33"/>
      <c r="H613" s="485"/>
      <c r="I613" s="486"/>
      <c r="J613" s="487"/>
      <c r="K613" s="488"/>
      <c r="L613" s="488"/>
      <c r="M613" s="485"/>
      <c r="N613" s="33"/>
      <c r="O613" s="33"/>
      <c r="P613" s="33"/>
      <c r="Q613" s="33"/>
      <c r="R613" s="33"/>
      <c r="S613" s="33"/>
      <c r="T613" s="33"/>
      <c r="U613" s="33"/>
      <c r="V613" s="33"/>
      <c r="W613" s="33"/>
      <c r="X613" s="33"/>
      <c r="Y613" s="33"/>
      <c r="Z613" s="33"/>
    </row>
    <row x14ac:dyDescent="0.25" r="614" customHeight="1" ht="13.5">
      <c r="A614" s="483"/>
      <c r="B614" s="484"/>
      <c r="C614" s="484"/>
      <c r="D614" s="484"/>
      <c r="E614" s="484"/>
      <c r="F614" s="484"/>
      <c r="G614" s="33"/>
      <c r="H614" s="485"/>
      <c r="I614" s="486"/>
      <c r="J614" s="487"/>
      <c r="K614" s="488"/>
      <c r="L614" s="488"/>
      <c r="M614" s="485"/>
      <c r="N614" s="33"/>
      <c r="O614" s="33"/>
      <c r="P614" s="33"/>
      <c r="Q614" s="33"/>
      <c r="R614" s="33"/>
      <c r="S614" s="33"/>
      <c r="T614" s="33"/>
      <c r="U614" s="33"/>
      <c r="V614" s="33"/>
      <c r="W614" s="33"/>
      <c r="X614" s="33"/>
      <c r="Y614" s="33"/>
      <c r="Z614" s="33"/>
    </row>
    <row x14ac:dyDescent="0.25" r="615" customHeight="1" ht="13.5">
      <c r="A615" s="483"/>
      <c r="B615" s="484"/>
      <c r="C615" s="484"/>
      <c r="D615" s="484"/>
      <c r="E615" s="484"/>
      <c r="F615" s="484"/>
      <c r="G615" s="33"/>
      <c r="H615" s="485"/>
      <c r="I615" s="486"/>
      <c r="J615" s="487"/>
      <c r="K615" s="488"/>
      <c r="L615" s="488"/>
      <c r="M615" s="485"/>
      <c r="N615" s="33"/>
      <c r="O615" s="33"/>
      <c r="P615" s="33"/>
      <c r="Q615" s="33"/>
      <c r="R615" s="33"/>
      <c r="S615" s="33"/>
      <c r="T615" s="33"/>
      <c r="U615" s="33"/>
      <c r="V615" s="33"/>
      <c r="W615" s="33"/>
      <c r="X615" s="33"/>
      <c r="Y615" s="33"/>
      <c r="Z615" s="33"/>
    </row>
    <row x14ac:dyDescent="0.25" r="616" customHeight="1" ht="13.5">
      <c r="A616" s="483"/>
      <c r="B616" s="484"/>
      <c r="C616" s="484"/>
      <c r="D616" s="484"/>
      <c r="E616" s="484"/>
      <c r="F616" s="484"/>
      <c r="G616" s="33"/>
      <c r="H616" s="485"/>
      <c r="I616" s="486"/>
      <c r="J616" s="487"/>
      <c r="K616" s="488"/>
      <c r="L616" s="488"/>
      <c r="M616" s="485"/>
      <c r="N616" s="33"/>
      <c r="O616" s="33"/>
      <c r="P616" s="33"/>
      <c r="Q616" s="33"/>
      <c r="R616" s="33"/>
      <c r="S616" s="33"/>
      <c r="T616" s="33"/>
      <c r="U616" s="33"/>
      <c r="V616" s="33"/>
      <c r="W616" s="33"/>
      <c r="X616" s="33"/>
      <c r="Y616" s="33"/>
      <c r="Z616" s="33"/>
    </row>
    <row x14ac:dyDescent="0.25" r="617" customHeight="1" ht="13.5">
      <c r="A617" s="483"/>
      <c r="B617" s="484"/>
      <c r="C617" s="484"/>
      <c r="D617" s="484"/>
      <c r="E617" s="484"/>
      <c r="F617" s="484"/>
      <c r="G617" s="33"/>
      <c r="H617" s="485"/>
      <c r="I617" s="486"/>
      <c r="J617" s="487"/>
      <c r="K617" s="488"/>
      <c r="L617" s="488"/>
      <c r="M617" s="485"/>
      <c r="N617" s="33"/>
      <c r="O617" s="33"/>
      <c r="P617" s="33"/>
      <c r="Q617" s="33"/>
      <c r="R617" s="33"/>
      <c r="S617" s="33"/>
      <c r="T617" s="33"/>
      <c r="U617" s="33"/>
      <c r="V617" s="33"/>
      <c r="W617" s="33"/>
      <c r="X617" s="33"/>
      <c r="Y617" s="33"/>
      <c r="Z617" s="33"/>
    </row>
    <row x14ac:dyDescent="0.25" r="618" customHeight="1" ht="13.5">
      <c r="A618" s="483"/>
      <c r="B618" s="484"/>
      <c r="C618" s="484"/>
      <c r="D618" s="484"/>
      <c r="E618" s="484"/>
      <c r="F618" s="484"/>
      <c r="G618" s="33"/>
      <c r="H618" s="485"/>
      <c r="I618" s="486"/>
      <c r="J618" s="487"/>
      <c r="K618" s="488"/>
      <c r="L618" s="488"/>
      <c r="M618" s="485"/>
      <c r="N618" s="33"/>
      <c r="O618" s="33"/>
      <c r="P618" s="33"/>
      <c r="Q618" s="33"/>
      <c r="R618" s="33"/>
      <c r="S618" s="33"/>
      <c r="T618" s="33"/>
      <c r="U618" s="33"/>
      <c r="V618" s="33"/>
      <c r="W618" s="33"/>
      <c r="X618" s="33"/>
      <c r="Y618" s="33"/>
      <c r="Z618" s="33"/>
    </row>
    <row x14ac:dyDescent="0.25" r="619" customHeight="1" ht="13.5">
      <c r="A619" s="483"/>
      <c r="B619" s="484"/>
      <c r="C619" s="484"/>
      <c r="D619" s="484"/>
      <c r="E619" s="484"/>
      <c r="F619" s="484"/>
      <c r="G619" s="33"/>
      <c r="H619" s="485"/>
      <c r="I619" s="486"/>
      <c r="J619" s="487"/>
      <c r="K619" s="488"/>
      <c r="L619" s="488"/>
      <c r="M619" s="485"/>
      <c r="N619" s="33"/>
      <c r="O619" s="33"/>
      <c r="P619" s="33"/>
      <c r="Q619" s="33"/>
      <c r="R619" s="33"/>
      <c r="S619" s="33"/>
      <c r="T619" s="33"/>
      <c r="U619" s="33"/>
      <c r="V619" s="33"/>
      <c r="W619" s="33"/>
      <c r="X619" s="33"/>
      <c r="Y619" s="33"/>
      <c r="Z619" s="33"/>
    </row>
    <row x14ac:dyDescent="0.25" r="620" customHeight="1" ht="13.5">
      <c r="A620" s="483"/>
      <c r="B620" s="484"/>
      <c r="C620" s="484"/>
      <c r="D620" s="484"/>
      <c r="E620" s="484"/>
      <c r="F620" s="484"/>
      <c r="G620" s="33"/>
      <c r="H620" s="485"/>
      <c r="I620" s="486"/>
      <c r="J620" s="487"/>
      <c r="K620" s="488"/>
      <c r="L620" s="488"/>
      <c r="M620" s="485"/>
      <c r="N620" s="33"/>
      <c r="O620" s="33"/>
      <c r="P620" s="33"/>
      <c r="Q620" s="33"/>
      <c r="R620" s="33"/>
      <c r="S620" s="33"/>
      <c r="T620" s="33"/>
      <c r="U620" s="33"/>
      <c r="V620" s="33"/>
      <c r="W620" s="33"/>
      <c r="X620" s="33"/>
      <c r="Y620" s="33"/>
      <c r="Z620" s="33"/>
    </row>
    <row x14ac:dyDescent="0.25" r="621" customHeight="1" ht="13.5">
      <c r="A621" s="483"/>
      <c r="B621" s="484"/>
      <c r="C621" s="484"/>
      <c r="D621" s="484"/>
      <c r="E621" s="484"/>
      <c r="F621" s="484"/>
      <c r="G621" s="33"/>
      <c r="H621" s="485"/>
      <c r="I621" s="486"/>
      <c r="J621" s="487"/>
      <c r="K621" s="488"/>
      <c r="L621" s="488"/>
      <c r="M621" s="485"/>
      <c r="N621" s="33"/>
      <c r="O621" s="33"/>
      <c r="P621" s="33"/>
      <c r="Q621" s="33"/>
      <c r="R621" s="33"/>
      <c r="S621" s="33"/>
      <c r="T621" s="33"/>
      <c r="U621" s="33"/>
      <c r="V621" s="33"/>
      <c r="W621" s="33"/>
      <c r="X621" s="33"/>
      <c r="Y621" s="33"/>
      <c r="Z621" s="33"/>
    </row>
    <row x14ac:dyDescent="0.25" r="622" customHeight="1" ht="13.5">
      <c r="A622" s="483"/>
      <c r="B622" s="484"/>
      <c r="C622" s="484"/>
      <c r="D622" s="484"/>
      <c r="E622" s="484"/>
      <c r="F622" s="484"/>
      <c r="G622" s="33"/>
      <c r="H622" s="485"/>
      <c r="I622" s="486"/>
      <c r="J622" s="487"/>
      <c r="K622" s="488"/>
      <c r="L622" s="488"/>
      <c r="M622" s="485"/>
      <c r="N622" s="33"/>
      <c r="O622" s="33"/>
      <c r="P622" s="33"/>
      <c r="Q622" s="33"/>
      <c r="R622" s="33"/>
      <c r="S622" s="33"/>
      <c r="T622" s="33"/>
      <c r="U622" s="33"/>
      <c r="V622" s="33"/>
      <c r="W622" s="33"/>
      <c r="X622" s="33"/>
      <c r="Y622" s="33"/>
      <c r="Z622" s="33"/>
    </row>
    <row x14ac:dyDescent="0.25" r="623" customHeight="1" ht="13.5">
      <c r="A623" s="483"/>
      <c r="B623" s="484"/>
      <c r="C623" s="484"/>
      <c r="D623" s="484"/>
      <c r="E623" s="484"/>
      <c r="F623" s="484"/>
      <c r="G623" s="33"/>
      <c r="H623" s="485"/>
      <c r="I623" s="486"/>
      <c r="J623" s="487"/>
      <c r="K623" s="488"/>
      <c r="L623" s="488"/>
      <c r="M623" s="485"/>
      <c r="N623" s="33"/>
      <c r="O623" s="33"/>
      <c r="P623" s="33"/>
      <c r="Q623" s="33"/>
      <c r="R623" s="33"/>
      <c r="S623" s="33"/>
      <c r="T623" s="33"/>
      <c r="U623" s="33"/>
      <c r="V623" s="33"/>
      <c r="W623" s="33"/>
      <c r="X623" s="33"/>
      <c r="Y623" s="33"/>
      <c r="Z623" s="33"/>
    </row>
    <row x14ac:dyDescent="0.25" r="624" customHeight="1" ht="13.5">
      <c r="A624" s="483"/>
      <c r="B624" s="484"/>
      <c r="C624" s="484"/>
      <c r="D624" s="484"/>
      <c r="E624" s="484"/>
      <c r="F624" s="484"/>
      <c r="G624" s="33"/>
      <c r="H624" s="485"/>
      <c r="I624" s="486"/>
      <c r="J624" s="487"/>
      <c r="K624" s="488"/>
      <c r="L624" s="488"/>
      <c r="M624" s="485"/>
      <c r="N624" s="33"/>
      <c r="O624" s="33"/>
      <c r="P624" s="33"/>
      <c r="Q624" s="33"/>
      <c r="R624" s="33"/>
      <c r="S624" s="33"/>
      <c r="T624" s="33"/>
      <c r="U624" s="33"/>
      <c r="V624" s="33"/>
      <c r="W624" s="33"/>
      <c r="X624" s="33"/>
      <c r="Y624" s="33"/>
      <c r="Z624" s="33"/>
    </row>
    <row x14ac:dyDescent="0.25" r="625" customHeight="1" ht="13.5">
      <c r="A625" s="483"/>
      <c r="B625" s="484"/>
      <c r="C625" s="484"/>
      <c r="D625" s="484"/>
      <c r="E625" s="484"/>
      <c r="F625" s="484"/>
      <c r="G625" s="33"/>
      <c r="H625" s="485"/>
      <c r="I625" s="486"/>
      <c r="J625" s="487"/>
      <c r="K625" s="488"/>
      <c r="L625" s="488"/>
      <c r="M625" s="485"/>
      <c r="N625" s="33"/>
      <c r="O625" s="33"/>
      <c r="P625" s="33"/>
      <c r="Q625" s="33"/>
      <c r="R625" s="33"/>
      <c r="S625" s="33"/>
      <c r="T625" s="33"/>
      <c r="U625" s="33"/>
      <c r="V625" s="33"/>
      <c r="W625" s="33"/>
      <c r="X625" s="33"/>
      <c r="Y625" s="33"/>
      <c r="Z625" s="33"/>
    </row>
    <row x14ac:dyDescent="0.25" r="626" customHeight="1" ht="13.5">
      <c r="A626" s="483"/>
      <c r="B626" s="484"/>
      <c r="C626" s="484"/>
      <c r="D626" s="484"/>
      <c r="E626" s="484"/>
      <c r="F626" s="484"/>
      <c r="G626" s="33"/>
      <c r="H626" s="485"/>
      <c r="I626" s="486"/>
      <c r="J626" s="487"/>
      <c r="K626" s="488"/>
      <c r="L626" s="488"/>
      <c r="M626" s="485"/>
      <c r="N626" s="33"/>
      <c r="O626" s="33"/>
      <c r="P626" s="33"/>
      <c r="Q626" s="33"/>
      <c r="R626" s="33"/>
      <c r="S626" s="33"/>
      <c r="T626" s="33"/>
      <c r="U626" s="33"/>
      <c r="V626" s="33"/>
      <c r="W626" s="33"/>
      <c r="X626" s="33"/>
      <c r="Y626" s="33"/>
      <c r="Z626" s="33"/>
    </row>
    <row x14ac:dyDescent="0.25" r="627" customHeight="1" ht="13.5">
      <c r="A627" s="483"/>
      <c r="B627" s="484"/>
      <c r="C627" s="484"/>
      <c r="D627" s="484"/>
      <c r="E627" s="484"/>
      <c r="F627" s="484"/>
      <c r="G627" s="33"/>
      <c r="H627" s="485"/>
      <c r="I627" s="486"/>
      <c r="J627" s="487"/>
      <c r="K627" s="488"/>
      <c r="L627" s="488"/>
      <c r="M627" s="485"/>
      <c r="N627" s="33"/>
      <c r="O627" s="33"/>
      <c r="P627" s="33"/>
      <c r="Q627" s="33"/>
      <c r="R627" s="33"/>
      <c r="S627" s="33"/>
      <c r="T627" s="33"/>
      <c r="U627" s="33"/>
      <c r="V627" s="33"/>
      <c r="W627" s="33"/>
      <c r="X627" s="33"/>
      <c r="Y627" s="33"/>
      <c r="Z627" s="33"/>
    </row>
    <row x14ac:dyDescent="0.25" r="628" customHeight="1" ht="13.5">
      <c r="A628" s="483"/>
      <c r="B628" s="484"/>
      <c r="C628" s="484"/>
      <c r="D628" s="484"/>
      <c r="E628" s="484"/>
      <c r="F628" s="484"/>
      <c r="G628" s="33"/>
      <c r="H628" s="485"/>
      <c r="I628" s="486"/>
      <c r="J628" s="487"/>
      <c r="K628" s="488"/>
      <c r="L628" s="488"/>
      <c r="M628" s="485"/>
      <c r="N628" s="33"/>
      <c r="O628" s="33"/>
      <c r="P628" s="33"/>
      <c r="Q628" s="33"/>
      <c r="R628" s="33"/>
      <c r="S628" s="33"/>
      <c r="T628" s="33"/>
      <c r="U628" s="33"/>
      <c r="V628" s="33"/>
      <c r="W628" s="33"/>
      <c r="X628" s="33"/>
      <c r="Y628" s="33"/>
      <c r="Z628" s="33"/>
    </row>
    <row x14ac:dyDescent="0.25" r="629" customHeight="1" ht="13.5">
      <c r="A629" s="483"/>
      <c r="B629" s="484"/>
      <c r="C629" s="484"/>
      <c r="D629" s="484"/>
      <c r="E629" s="484"/>
      <c r="F629" s="484"/>
      <c r="G629" s="33"/>
      <c r="H629" s="485"/>
      <c r="I629" s="486"/>
      <c r="J629" s="487"/>
      <c r="K629" s="488"/>
      <c r="L629" s="488"/>
      <c r="M629" s="485"/>
      <c r="N629" s="33"/>
      <c r="O629" s="33"/>
      <c r="P629" s="33"/>
      <c r="Q629" s="33"/>
      <c r="R629" s="33"/>
      <c r="S629" s="33"/>
      <c r="T629" s="33"/>
      <c r="U629" s="33"/>
      <c r="V629" s="33"/>
      <c r="W629" s="33"/>
      <c r="X629" s="33"/>
      <c r="Y629" s="33"/>
      <c r="Z629" s="33"/>
    </row>
    <row x14ac:dyDescent="0.25" r="630" customHeight="1" ht="13.5">
      <c r="A630" s="483"/>
      <c r="B630" s="484"/>
      <c r="C630" s="484"/>
      <c r="D630" s="484"/>
      <c r="E630" s="484"/>
      <c r="F630" s="484"/>
      <c r="G630" s="33"/>
      <c r="H630" s="485"/>
      <c r="I630" s="486"/>
      <c r="J630" s="487"/>
      <c r="K630" s="488"/>
      <c r="L630" s="488"/>
      <c r="M630" s="485"/>
      <c r="N630" s="33"/>
      <c r="O630" s="33"/>
      <c r="P630" s="33"/>
      <c r="Q630" s="33"/>
      <c r="R630" s="33"/>
      <c r="S630" s="33"/>
      <c r="T630" s="33"/>
      <c r="U630" s="33"/>
      <c r="V630" s="33"/>
      <c r="W630" s="33"/>
      <c r="X630" s="33"/>
      <c r="Y630" s="33"/>
      <c r="Z630" s="33"/>
    </row>
    <row x14ac:dyDescent="0.25" r="631" customHeight="1" ht="13.5">
      <c r="A631" s="483"/>
      <c r="B631" s="484"/>
      <c r="C631" s="484"/>
      <c r="D631" s="484"/>
      <c r="E631" s="484"/>
      <c r="F631" s="484"/>
      <c r="G631" s="33"/>
      <c r="H631" s="485"/>
      <c r="I631" s="486"/>
      <c r="J631" s="487"/>
      <c r="K631" s="488"/>
      <c r="L631" s="488"/>
      <c r="M631" s="485"/>
      <c r="N631" s="33"/>
      <c r="O631" s="33"/>
      <c r="P631" s="33"/>
      <c r="Q631" s="33"/>
      <c r="R631" s="33"/>
      <c r="S631" s="33"/>
      <c r="T631" s="33"/>
      <c r="U631" s="33"/>
      <c r="V631" s="33"/>
      <c r="W631" s="33"/>
      <c r="X631" s="33"/>
      <c r="Y631" s="33"/>
      <c r="Z631" s="33"/>
    </row>
    <row x14ac:dyDescent="0.25" r="632" customHeight="1" ht="13.5">
      <c r="A632" s="483"/>
      <c r="B632" s="484"/>
      <c r="C632" s="484"/>
      <c r="D632" s="484"/>
      <c r="E632" s="484"/>
      <c r="F632" s="484"/>
      <c r="G632" s="33"/>
      <c r="H632" s="485"/>
      <c r="I632" s="486"/>
      <c r="J632" s="487"/>
      <c r="K632" s="488"/>
      <c r="L632" s="488"/>
      <c r="M632" s="485"/>
      <c r="N632" s="33"/>
      <c r="O632" s="33"/>
      <c r="P632" s="33"/>
      <c r="Q632" s="33"/>
      <c r="R632" s="33"/>
      <c r="S632" s="33"/>
      <c r="T632" s="33"/>
      <c r="U632" s="33"/>
      <c r="V632" s="33"/>
      <c r="W632" s="33"/>
      <c r="X632" s="33"/>
      <c r="Y632" s="33"/>
      <c r="Z632" s="33"/>
    </row>
    <row x14ac:dyDescent="0.25" r="633" customHeight="1" ht="13.5">
      <c r="A633" s="483"/>
      <c r="B633" s="484"/>
      <c r="C633" s="484"/>
      <c r="D633" s="484"/>
      <c r="E633" s="484"/>
      <c r="F633" s="484"/>
      <c r="G633" s="33"/>
      <c r="H633" s="485"/>
      <c r="I633" s="486"/>
      <c r="J633" s="487"/>
      <c r="K633" s="488"/>
      <c r="L633" s="488"/>
      <c r="M633" s="485"/>
      <c r="N633" s="33"/>
      <c r="O633" s="33"/>
      <c r="P633" s="33"/>
      <c r="Q633" s="33"/>
      <c r="R633" s="33"/>
      <c r="S633" s="33"/>
      <c r="T633" s="33"/>
      <c r="U633" s="33"/>
      <c r="V633" s="33"/>
      <c r="W633" s="33"/>
      <c r="X633" s="33"/>
      <c r="Y633" s="33"/>
      <c r="Z633" s="33"/>
    </row>
    <row x14ac:dyDescent="0.25" r="634" customHeight="1" ht="13.5">
      <c r="A634" s="483"/>
      <c r="B634" s="484"/>
      <c r="C634" s="484"/>
      <c r="D634" s="484"/>
      <c r="E634" s="484"/>
      <c r="F634" s="484"/>
      <c r="G634" s="33"/>
      <c r="H634" s="485"/>
      <c r="I634" s="486"/>
      <c r="J634" s="487"/>
      <c r="K634" s="488"/>
      <c r="L634" s="488"/>
      <c r="M634" s="485"/>
      <c r="N634" s="33"/>
      <c r="O634" s="33"/>
      <c r="P634" s="33"/>
      <c r="Q634" s="33"/>
      <c r="R634" s="33"/>
      <c r="S634" s="33"/>
      <c r="T634" s="33"/>
      <c r="U634" s="33"/>
      <c r="V634" s="33"/>
      <c r="W634" s="33"/>
      <c r="X634" s="33"/>
      <c r="Y634" s="33"/>
      <c r="Z634" s="33"/>
    </row>
    <row x14ac:dyDescent="0.25" r="635" customHeight="1" ht="13.5">
      <c r="A635" s="483"/>
      <c r="B635" s="484"/>
      <c r="C635" s="484"/>
      <c r="D635" s="484"/>
      <c r="E635" s="484"/>
      <c r="F635" s="484"/>
      <c r="G635" s="33"/>
      <c r="H635" s="485"/>
      <c r="I635" s="486"/>
      <c r="J635" s="487"/>
      <c r="K635" s="488"/>
      <c r="L635" s="488"/>
      <c r="M635" s="485"/>
      <c r="N635" s="33"/>
      <c r="O635" s="33"/>
      <c r="P635" s="33"/>
      <c r="Q635" s="33"/>
      <c r="R635" s="33"/>
      <c r="S635" s="33"/>
      <c r="T635" s="33"/>
      <c r="U635" s="33"/>
      <c r="V635" s="33"/>
      <c r="W635" s="33"/>
      <c r="X635" s="33"/>
      <c r="Y635" s="33"/>
      <c r="Z635" s="33"/>
    </row>
    <row x14ac:dyDescent="0.25" r="636" customHeight="1" ht="13.5">
      <c r="A636" s="483"/>
      <c r="B636" s="484"/>
      <c r="C636" s="484"/>
      <c r="D636" s="484"/>
      <c r="E636" s="484"/>
      <c r="F636" s="484"/>
      <c r="G636" s="33"/>
      <c r="H636" s="485"/>
      <c r="I636" s="486"/>
      <c r="J636" s="487"/>
      <c r="K636" s="488"/>
      <c r="L636" s="488"/>
      <c r="M636" s="485"/>
      <c r="N636" s="33"/>
      <c r="O636" s="33"/>
      <c r="P636" s="33"/>
      <c r="Q636" s="33"/>
      <c r="R636" s="33"/>
      <c r="S636" s="33"/>
      <c r="T636" s="33"/>
      <c r="U636" s="33"/>
      <c r="V636" s="33"/>
      <c r="W636" s="33"/>
      <c r="X636" s="33"/>
      <c r="Y636" s="33"/>
      <c r="Z636" s="33"/>
    </row>
    <row x14ac:dyDescent="0.25" r="637" customHeight="1" ht="13.5">
      <c r="A637" s="483"/>
      <c r="B637" s="484"/>
      <c r="C637" s="484"/>
      <c r="D637" s="484"/>
      <c r="E637" s="484"/>
      <c r="F637" s="484"/>
      <c r="G637" s="33"/>
      <c r="H637" s="485"/>
      <c r="I637" s="486"/>
      <c r="J637" s="487"/>
      <c r="K637" s="488"/>
      <c r="L637" s="488"/>
      <c r="M637" s="485"/>
      <c r="N637" s="33"/>
      <c r="O637" s="33"/>
      <c r="P637" s="33"/>
      <c r="Q637" s="33"/>
      <c r="R637" s="33"/>
      <c r="S637" s="33"/>
      <c r="T637" s="33"/>
      <c r="U637" s="33"/>
      <c r="V637" s="33"/>
      <c r="W637" s="33"/>
      <c r="X637" s="33"/>
      <c r="Y637" s="33"/>
      <c r="Z637" s="33"/>
    </row>
    <row x14ac:dyDescent="0.25" r="638" customHeight="1" ht="13.5">
      <c r="A638" s="483"/>
      <c r="B638" s="484"/>
      <c r="C638" s="484"/>
      <c r="D638" s="484"/>
      <c r="E638" s="484"/>
      <c r="F638" s="484"/>
      <c r="G638" s="33"/>
      <c r="H638" s="485"/>
      <c r="I638" s="486"/>
      <c r="J638" s="487"/>
      <c r="K638" s="488"/>
      <c r="L638" s="488"/>
      <c r="M638" s="485"/>
      <c r="N638" s="33"/>
      <c r="O638" s="33"/>
      <c r="P638" s="33"/>
      <c r="Q638" s="33"/>
      <c r="R638" s="33"/>
      <c r="S638" s="33"/>
      <c r="T638" s="33"/>
      <c r="U638" s="33"/>
      <c r="V638" s="33"/>
      <c r="W638" s="33"/>
      <c r="X638" s="33"/>
      <c r="Y638" s="33"/>
      <c r="Z638" s="33"/>
    </row>
    <row x14ac:dyDescent="0.25" r="639" customHeight="1" ht="13.5">
      <c r="A639" s="483"/>
      <c r="B639" s="484"/>
      <c r="C639" s="484"/>
      <c r="D639" s="484"/>
      <c r="E639" s="484"/>
      <c r="F639" s="484"/>
      <c r="G639" s="33"/>
      <c r="H639" s="485"/>
      <c r="I639" s="486"/>
      <c r="J639" s="487"/>
      <c r="K639" s="488"/>
      <c r="L639" s="488"/>
      <c r="M639" s="485"/>
      <c r="N639" s="33"/>
      <c r="O639" s="33"/>
      <c r="P639" s="33"/>
      <c r="Q639" s="33"/>
      <c r="R639" s="33"/>
      <c r="S639" s="33"/>
      <c r="T639" s="33"/>
      <c r="U639" s="33"/>
      <c r="V639" s="33"/>
      <c r="W639" s="33"/>
      <c r="X639" s="33"/>
      <c r="Y639" s="33"/>
      <c r="Z639" s="33"/>
    </row>
    <row x14ac:dyDescent="0.25" r="640" customHeight="1" ht="13.5">
      <c r="A640" s="483"/>
      <c r="B640" s="484"/>
      <c r="C640" s="484"/>
      <c r="D640" s="484"/>
      <c r="E640" s="484"/>
      <c r="F640" s="484"/>
      <c r="G640" s="33"/>
      <c r="H640" s="485"/>
      <c r="I640" s="486"/>
      <c r="J640" s="487"/>
      <c r="K640" s="488"/>
      <c r="L640" s="488"/>
      <c r="M640" s="485"/>
      <c r="N640" s="33"/>
      <c r="O640" s="33"/>
      <c r="P640" s="33"/>
      <c r="Q640" s="33"/>
      <c r="R640" s="33"/>
      <c r="S640" s="33"/>
      <c r="T640" s="33"/>
      <c r="U640" s="33"/>
      <c r="V640" s="33"/>
      <c r="W640" s="33"/>
      <c r="X640" s="33"/>
      <c r="Y640" s="33"/>
      <c r="Z640" s="33"/>
    </row>
    <row x14ac:dyDescent="0.25" r="641" customHeight="1" ht="13.5">
      <c r="A641" s="483"/>
      <c r="B641" s="484"/>
      <c r="C641" s="484"/>
      <c r="D641" s="484"/>
      <c r="E641" s="484"/>
      <c r="F641" s="484"/>
      <c r="G641" s="33"/>
      <c r="H641" s="485"/>
      <c r="I641" s="486"/>
      <c r="J641" s="487"/>
      <c r="K641" s="488"/>
      <c r="L641" s="488"/>
      <c r="M641" s="485"/>
      <c r="N641" s="33"/>
      <c r="O641" s="33"/>
      <c r="P641" s="33"/>
      <c r="Q641" s="33"/>
      <c r="R641" s="33"/>
      <c r="S641" s="33"/>
      <c r="T641" s="33"/>
      <c r="U641" s="33"/>
      <c r="V641" s="33"/>
      <c r="W641" s="33"/>
      <c r="X641" s="33"/>
      <c r="Y641" s="33"/>
      <c r="Z641" s="33"/>
    </row>
    <row x14ac:dyDescent="0.25" r="642" customHeight="1" ht="13.5">
      <c r="A642" s="483"/>
      <c r="B642" s="484"/>
      <c r="C642" s="484"/>
      <c r="D642" s="484"/>
      <c r="E642" s="484"/>
      <c r="F642" s="484"/>
      <c r="G642" s="33"/>
      <c r="H642" s="485"/>
      <c r="I642" s="486"/>
      <c r="J642" s="487"/>
      <c r="K642" s="488"/>
      <c r="L642" s="488"/>
      <c r="M642" s="485"/>
      <c r="N642" s="33"/>
      <c r="O642" s="33"/>
      <c r="P642" s="33"/>
      <c r="Q642" s="33"/>
      <c r="R642" s="33"/>
      <c r="S642" s="33"/>
      <c r="T642" s="33"/>
      <c r="U642" s="33"/>
      <c r="V642" s="33"/>
      <c r="W642" s="33"/>
      <c r="X642" s="33"/>
      <c r="Y642" s="33"/>
      <c r="Z642" s="33"/>
    </row>
    <row x14ac:dyDescent="0.25" r="643" customHeight="1" ht="13.5">
      <c r="A643" s="483"/>
      <c r="B643" s="484"/>
      <c r="C643" s="484"/>
      <c r="D643" s="484"/>
      <c r="E643" s="484"/>
      <c r="F643" s="484"/>
      <c r="G643" s="33"/>
      <c r="H643" s="485"/>
      <c r="I643" s="486"/>
      <c r="J643" s="487"/>
      <c r="K643" s="488"/>
      <c r="L643" s="488"/>
      <c r="M643" s="485"/>
      <c r="N643" s="33"/>
      <c r="O643" s="33"/>
      <c r="P643" s="33"/>
      <c r="Q643" s="33"/>
      <c r="R643" s="33"/>
      <c r="S643" s="33"/>
      <c r="T643" s="33"/>
      <c r="U643" s="33"/>
      <c r="V643" s="33"/>
      <c r="W643" s="33"/>
      <c r="X643" s="33"/>
      <c r="Y643" s="33"/>
      <c r="Z643" s="33"/>
    </row>
    <row x14ac:dyDescent="0.25" r="644" customHeight="1" ht="13.5">
      <c r="A644" s="483"/>
      <c r="B644" s="484"/>
      <c r="C644" s="484"/>
      <c r="D644" s="484"/>
      <c r="E644" s="484"/>
      <c r="F644" s="484"/>
      <c r="G644" s="33"/>
      <c r="H644" s="485"/>
      <c r="I644" s="486"/>
      <c r="J644" s="487"/>
      <c r="K644" s="488"/>
      <c r="L644" s="488"/>
      <c r="M644" s="485"/>
      <c r="N644" s="33"/>
      <c r="O644" s="33"/>
      <c r="P644" s="33"/>
      <c r="Q644" s="33"/>
      <c r="R644" s="33"/>
      <c r="S644" s="33"/>
      <c r="T644" s="33"/>
      <c r="U644" s="33"/>
      <c r="V644" s="33"/>
      <c r="W644" s="33"/>
      <c r="X644" s="33"/>
      <c r="Y644" s="33"/>
      <c r="Z644" s="33"/>
    </row>
    <row x14ac:dyDescent="0.25" r="645" customHeight="1" ht="13.5">
      <c r="A645" s="483"/>
      <c r="B645" s="484"/>
      <c r="C645" s="484"/>
      <c r="D645" s="484"/>
      <c r="E645" s="484"/>
      <c r="F645" s="484"/>
      <c r="G645" s="33"/>
      <c r="H645" s="485"/>
      <c r="I645" s="486"/>
      <c r="J645" s="487"/>
      <c r="K645" s="488"/>
      <c r="L645" s="488"/>
      <c r="M645" s="485"/>
      <c r="N645" s="33"/>
      <c r="O645" s="33"/>
      <c r="P645" s="33"/>
      <c r="Q645" s="33"/>
      <c r="R645" s="33"/>
      <c r="S645" s="33"/>
      <c r="T645" s="33"/>
      <c r="U645" s="33"/>
      <c r="V645" s="33"/>
      <c r="W645" s="33"/>
      <c r="X645" s="33"/>
      <c r="Y645" s="33"/>
      <c r="Z645" s="33"/>
    </row>
    <row x14ac:dyDescent="0.25" r="646" customHeight="1" ht="13.5">
      <c r="A646" s="483"/>
      <c r="B646" s="484"/>
      <c r="C646" s="484"/>
      <c r="D646" s="484"/>
      <c r="E646" s="484"/>
      <c r="F646" s="484"/>
      <c r="G646" s="33"/>
      <c r="H646" s="485"/>
      <c r="I646" s="486"/>
      <c r="J646" s="487"/>
      <c r="K646" s="488"/>
      <c r="L646" s="488"/>
      <c r="M646" s="485"/>
      <c r="N646" s="33"/>
      <c r="O646" s="33"/>
      <c r="P646" s="33"/>
      <c r="Q646" s="33"/>
      <c r="R646" s="33"/>
      <c r="S646" s="33"/>
      <c r="T646" s="33"/>
      <c r="U646" s="33"/>
      <c r="V646" s="33"/>
      <c r="W646" s="33"/>
      <c r="X646" s="33"/>
      <c r="Y646" s="33"/>
      <c r="Z646" s="33"/>
    </row>
    <row x14ac:dyDescent="0.25" r="647" customHeight="1" ht="13.5">
      <c r="A647" s="483"/>
      <c r="B647" s="484"/>
      <c r="C647" s="484"/>
      <c r="D647" s="484"/>
      <c r="E647" s="484"/>
      <c r="F647" s="484"/>
      <c r="G647" s="33"/>
      <c r="H647" s="485"/>
      <c r="I647" s="486"/>
      <c r="J647" s="487"/>
      <c r="K647" s="488"/>
      <c r="L647" s="488"/>
      <c r="M647" s="485"/>
      <c r="N647" s="33"/>
      <c r="O647" s="33"/>
      <c r="P647" s="33"/>
      <c r="Q647" s="33"/>
      <c r="R647" s="33"/>
      <c r="S647" s="33"/>
      <c r="T647" s="33"/>
      <c r="U647" s="33"/>
      <c r="V647" s="33"/>
      <c r="W647" s="33"/>
      <c r="X647" s="33"/>
      <c r="Y647" s="33"/>
      <c r="Z647" s="33"/>
    </row>
    <row x14ac:dyDescent="0.25" r="648" customHeight="1" ht="13.5">
      <c r="A648" s="483"/>
      <c r="B648" s="484"/>
      <c r="C648" s="484"/>
      <c r="D648" s="484"/>
      <c r="E648" s="484"/>
      <c r="F648" s="484"/>
      <c r="G648" s="33"/>
      <c r="H648" s="485"/>
      <c r="I648" s="486"/>
      <c r="J648" s="487"/>
      <c r="K648" s="488"/>
      <c r="L648" s="488"/>
      <c r="M648" s="485"/>
      <c r="N648" s="33"/>
      <c r="O648" s="33"/>
      <c r="P648" s="33"/>
      <c r="Q648" s="33"/>
      <c r="R648" s="33"/>
      <c r="S648" s="33"/>
      <c r="T648" s="33"/>
      <c r="U648" s="33"/>
      <c r="V648" s="33"/>
      <c r="W648" s="33"/>
      <c r="X648" s="33"/>
      <c r="Y648" s="33"/>
      <c r="Z648" s="33"/>
    </row>
    <row x14ac:dyDescent="0.25" r="649" customHeight="1" ht="13.5">
      <c r="A649" s="483"/>
      <c r="B649" s="484"/>
      <c r="C649" s="484"/>
      <c r="D649" s="484"/>
      <c r="E649" s="484"/>
      <c r="F649" s="484"/>
      <c r="G649" s="33"/>
      <c r="H649" s="485"/>
      <c r="I649" s="486"/>
      <c r="J649" s="487"/>
      <c r="K649" s="488"/>
      <c r="L649" s="488"/>
      <c r="M649" s="485"/>
      <c r="N649" s="33"/>
      <c r="O649" s="33"/>
      <c r="P649" s="33"/>
      <c r="Q649" s="33"/>
      <c r="R649" s="33"/>
      <c r="S649" s="33"/>
      <c r="T649" s="33"/>
      <c r="U649" s="33"/>
      <c r="V649" s="33"/>
      <c r="W649" s="33"/>
      <c r="X649" s="33"/>
      <c r="Y649" s="33"/>
      <c r="Z649" s="33"/>
    </row>
    <row x14ac:dyDescent="0.25" r="650" customHeight="1" ht="13.5">
      <c r="A650" s="483"/>
      <c r="B650" s="484"/>
      <c r="C650" s="484"/>
      <c r="D650" s="484"/>
      <c r="E650" s="484"/>
      <c r="F650" s="484"/>
      <c r="G650" s="33"/>
      <c r="H650" s="485"/>
      <c r="I650" s="486"/>
      <c r="J650" s="487"/>
      <c r="K650" s="488"/>
      <c r="L650" s="488"/>
      <c r="M650" s="485"/>
      <c r="N650" s="33"/>
      <c r="O650" s="33"/>
      <c r="P650" s="33"/>
      <c r="Q650" s="33"/>
      <c r="R650" s="33"/>
      <c r="S650" s="33"/>
      <c r="T650" s="33"/>
      <c r="U650" s="33"/>
      <c r="V650" s="33"/>
      <c r="W650" s="33"/>
      <c r="X650" s="33"/>
      <c r="Y650" s="33"/>
      <c r="Z650" s="33"/>
    </row>
    <row x14ac:dyDescent="0.25" r="651" customHeight="1" ht="13.5">
      <c r="A651" s="483"/>
      <c r="B651" s="484"/>
      <c r="C651" s="484"/>
      <c r="D651" s="484"/>
      <c r="E651" s="484"/>
      <c r="F651" s="484"/>
      <c r="G651" s="33"/>
      <c r="H651" s="485"/>
      <c r="I651" s="486"/>
      <c r="J651" s="487"/>
      <c r="K651" s="488"/>
      <c r="L651" s="488"/>
      <c r="M651" s="485"/>
      <c r="N651" s="33"/>
      <c r="O651" s="33"/>
      <c r="P651" s="33"/>
      <c r="Q651" s="33"/>
      <c r="R651" s="33"/>
      <c r="S651" s="33"/>
      <c r="T651" s="33"/>
      <c r="U651" s="33"/>
      <c r="V651" s="33"/>
      <c r="W651" s="33"/>
      <c r="X651" s="33"/>
      <c r="Y651" s="33"/>
      <c r="Z651" s="33"/>
    </row>
    <row x14ac:dyDescent="0.25" r="652" customHeight="1" ht="13.5">
      <c r="A652" s="483"/>
      <c r="B652" s="484"/>
      <c r="C652" s="484"/>
      <c r="D652" s="484"/>
      <c r="E652" s="484"/>
      <c r="F652" s="484"/>
      <c r="G652" s="33"/>
      <c r="H652" s="485"/>
      <c r="I652" s="486"/>
      <c r="J652" s="487"/>
      <c r="K652" s="488"/>
      <c r="L652" s="488"/>
      <c r="M652" s="485"/>
      <c r="N652" s="33"/>
      <c r="O652" s="33"/>
      <c r="P652" s="33"/>
      <c r="Q652" s="33"/>
      <c r="R652" s="33"/>
      <c r="S652" s="33"/>
      <c r="T652" s="33"/>
      <c r="U652" s="33"/>
      <c r="V652" s="33"/>
      <c r="W652" s="33"/>
      <c r="X652" s="33"/>
      <c r="Y652" s="33"/>
      <c r="Z652" s="33"/>
    </row>
    <row x14ac:dyDescent="0.25" r="653" customHeight="1" ht="13.5">
      <c r="A653" s="483"/>
      <c r="B653" s="484"/>
      <c r="C653" s="484"/>
      <c r="D653" s="484"/>
      <c r="E653" s="484"/>
      <c r="F653" s="484"/>
      <c r="G653" s="33"/>
      <c r="H653" s="485"/>
      <c r="I653" s="486"/>
      <c r="J653" s="487"/>
      <c r="K653" s="488"/>
      <c r="L653" s="488"/>
      <c r="M653" s="485"/>
      <c r="N653" s="33"/>
      <c r="O653" s="33"/>
      <c r="P653" s="33"/>
      <c r="Q653" s="33"/>
      <c r="R653" s="33"/>
      <c r="S653" s="33"/>
      <c r="T653" s="33"/>
      <c r="U653" s="33"/>
      <c r="V653" s="33"/>
      <c r="W653" s="33"/>
      <c r="X653" s="33"/>
      <c r="Y653" s="33"/>
      <c r="Z653" s="33"/>
    </row>
    <row x14ac:dyDescent="0.25" r="654" customHeight="1" ht="13.5">
      <c r="A654" s="483"/>
      <c r="B654" s="484"/>
      <c r="C654" s="484"/>
      <c r="D654" s="484"/>
      <c r="E654" s="484"/>
      <c r="F654" s="484"/>
      <c r="G654" s="33"/>
      <c r="H654" s="485"/>
      <c r="I654" s="486"/>
      <c r="J654" s="487"/>
      <c r="K654" s="488"/>
      <c r="L654" s="488"/>
      <c r="M654" s="485"/>
      <c r="N654" s="33"/>
      <c r="O654" s="33"/>
      <c r="P654" s="33"/>
      <c r="Q654" s="33"/>
      <c r="R654" s="33"/>
      <c r="S654" s="33"/>
      <c r="T654" s="33"/>
      <c r="U654" s="33"/>
      <c r="V654" s="33"/>
      <c r="W654" s="33"/>
      <c r="X654" s="33"/>
      <c r="Y654" s="33"/>
      <c r="Z654" s="33"/>
    </row>
    <row x14ac:dyDescent="0.25" r="655" customHeight="1" ht="13.5">
      <c r="A655" s="483"/>
      <c r="B655" s="484"/>
      <c r="C655" s="484"/>
      <c r="D655" s="484"/>
      <c r="E655" s="484"/>
      <c r="F655" s="484"/>
      <c r="G655" s="33"/>
      <c r="H655" s="485"/>
      <c r="I655" s="486"/>
      <c r="J655" s="487"/>
      <c r="K655" s="488"/>
      <c r="L655" s="488"/>
      <c r="M655" s="485"/>
      <c r="N655" s="33"/>
      <c r="O655" s="33"/>
      <c r="P655" s="33"/>
      <c r="Q655" s="33"/>
      <c r="R655" s="33"/>
      <c r="S655" s="33"/>
      <c r="T655" s="33"/>
      <c r="U655" s="33"/>
      <c r="V655" s="33"/>
      <c r="W655" s="33"/>
      <c r="X655" s="33"/>
      <c r="Y655" s="33"/>
      <c r="Z655" s="33"/>
    </row>
    <row x14ac:dyDescent="0.25" r="656" customHeight="1" ht="13.5">
      <c r="A656" s="483"/>
      <c r="B656" s="484"/>
      <c r="C656" s="484"/>
      <c r="D656" s="484"/>
      <c r="E656" s="484"/>
      <c r="F656" s="484"/>
      <c r="G656" s="33"/>
      <c r="H656" s="485"/>
      <c r="I656" s="486"/>
      <c r="J656" s="487"/>
      <c r="K656" s="488"/>
      <c r="L656" s="488"/>
      <c r="M656" s="485"/>
      <c r="N656" s="33"/>
      <c r="O656" s="33"/>
      <c r="P656" s="33"/>
      <c r="Q656" s="33"/>
      <c r="R656" s="33"/>
      <c r="S656" s="33"/>
      <c r="T656" s="33"/>
      <c r="U656" s="33"/>
      <c r="V656" s="33"/>
      <c r="W656" s="33"/>
      <c r="X656" s="33"/>
      <c r="Y656" s="33"/>
      <c r="Z656" s="33"/>
    </row>
    <row x14ac:dyDescent="0.25" r="657" customHeight="1" ht="13.5">
      <c r="A657" s="483"/>
      <c r="B657" s="484"/>
      <c r="C657" s="484"/>
      <c r="D657" s="484"/>
      <c r="E657" s="484"/>
      <c r="F657" s="484"/>
      <c r="G657" s="33"/>
      <c r="H657" s="485"/>
      <c r="I657" s="486"/>
      <c r="J657" s="487"/>
      <c r="K657" s="488"/>
      <c r="L657" s="488"/>
      <c r="M657" s="485"/>
      <c r="N657" s="33"/>
      <c r="O657" s="33"/>
      <c r="P657" s="33"/>
      <c r="Q657" s="33"/>
      <c r="R657" s="33"/>
      <c r="S657" s="33"/>
      <c r="T657" s="33"/>
      <c r="U657" s="33"/>
      <c r="V657" s="33"/>
      <c r="W657" s="33"/>
      <c r="X657" s="33"/>
      <c r="Y657" s="33"/>
      <c r="Z657" s="33"/>
    </row>
    <row x14ac:dyDescent="0.25" r="658" customHeight="1" ht="13.5">
      <c r="A658" s="483"/>
      <c r="B658" s="484"/>
      <c r="C658" s="484"/>
      <c r="D658" s="484"/>
      <c r="E658" s="484"/>
      <c r="F658" s="484"/>
      <c r="G658" s="33"/>
      <c r="H658" s="485"/>
      <c r="I658" s="486"/>
      <c r="J658" s="487"/>
      <c r="K658" s="488"/>
      <c r="L658" s="488"/>
      <c r="M658" s="485"/>
      <c r="N658" s="33"/>
      <c r="O658" s="33"/>
      <c r="P658" s="33"/>
      <c r="Q658" s="33"/>
      <c r="R658" s="33"/>
      <c r="S658" s="33"/>
      <c r="T658" s="33"/>
      <c r="U658" s="33"/>
      <c r="V658" s="33"/>
      <c r="W658" s="33"/>
      <c r="X658" s="33"/>
      <c r="Y658" s="33"/>
      <c r="Z658" s="33"/>
    </row>
    <row x14ac:dyDescent="0.25" r="659" customHeight="1" ht="13.5">
      <c r="A659" s="483"/>
      <c r="B659" s="484"/>
      <c r="C659" s="484"/>
      <c r="D659" s="484"/>
      <c r="E659" s="484"/>
      <c r="F659" s="484"/>
      <c r="G659" s="33"/>
      <c r="H659" s="485"/>
      <c r="I659" s="486"/>
      <c r="J659" s="487"/>
      <c r="K659" s="488"/>
      <c r="L659" s="488"/>
      <c r="M659" s="485"/>
      <c r="N659" s="33"/>
      <c r="O659" s="33"/>
      <c r="P659" s="33"/>
      <c r="Q659" s="33"/>
      <c r="R659" s="33"/>
      <c r="S659" s="33"/>
      <c r="T659" s="33"/>
      <c r="U659" s="33"/>
      <c r="V659" s="33"/>
      <c r="W659" s="33"/>
      <c r="X659" s="33"/>
      <c r="Y659" s="33"/>
      <c r="Z659" s="33"/>
    </row>
    <row x14ac:dyDescent="0.25" r="660" customHeight="1" ht="13.5">
      <c r="A660" s="483"/>
      <c r="B660" s="484"/>
      <c r="C660" s="484"/>
      <c r="D660" s="484"/>
      <c r="E660" s="484"/>
      <c r="F660" s="484"/>
      <c r="G660" s="33"/>
      <c r="H660" s="485"/>
      <c r="I660" s="486"/>
      <c r="J660" s="487"/>
      <c r="K660" s="488"/>
      <c r="L660" s="488"/>
      <c r="M660" s="485"/>
      <c r="N660" s="33"/>
      <c r="O660" s="33"/>
      <c r="P660" s="33"/>
      <c r="Q660" s="33"/>
      <c r="R660" s="33"/>
      <c r="S660" s="33"/>
      <c r="T660" s="33"/>
      <c r="U660" s="33"/>
      <c r="V660" s="33"/>
      <c r="W660" s="33"/>
      <c r="X660" s="33"/>
      <c r="Y660" s="33"/>
      <c r="Z660" s="33"/>
    </row>
    <row x14ac:dyDescent="0.25" r="661" customHeight="1" ht="13.5">
      <c r="A661" s="483"/>
      <c r="B661" s="484"/>
      <c r="C661" s="484"/>
      <c r="D661" s="484"/>
      <c r="E661" s="484"/>
      <c r="F661" s="484"/>
      <c r="G661" s="33"/>
      <c r="H661" s="485"/>
      <c r="I661" s="486"/>
      <c r="J661" s="487"/>
      <c r="K661" s="488"/>
      <c r="L661" s="488"/>
      <c r="M661" s="485"/>
      <c r="N661" s="33"/>
      <c r="O661" s="33"/>
      <c r="P661" s="33"/>
      <c r="Q661" s="33"/>
      <c r="R661" s="33"/>
      <c r="S661" s="33"/>
      <c r="T661" s="33"/>
      <c r="U661" s="33"/>
      <c r="V661" s="33"/>
      <c r="W661" s="33"/>
      <c r="X661" s="33"/>
      <c r="Y661" s="33"/>
      <c r="Z661" s="33"/>
    </row>
    <row x14ac:dyDescent="0.25" r="662" customHeight="1" ht="13.5">
      <c r="A662" s="483"/>
      <c r="B662" s="484"/>
      <c r="C662" s="484"/>
      <c r="D662" s="484"/>
      <c r="E662" s="484"/>
      <c r="F662" s="484"/>
      <c r="G662" s="33"/>
      <c r="H662" s="485"/>
      <c r="I662" s="486"/>
      <c r="J662" s="487"/>
      <c r="K662" s="488"/>
      <c r="L662" s="488"/>
      <c r="M662" s="485"/>
      <c r="N662" s="33"/>
      <c r="O662" s="33"/>
      <c r="P662" s="33"/>
      <c r="Q662" s="33"/>
      <c r="R662" s="33"/>
      <c r="S662" s="33"/>
      <c r="T662" s="33"/>
      <c r="U662" s="33"/>
      <c r="V662" s="33"/>
      <c r="W662" s="33"/>
      <c r="X662" s="33"/>
      <c r="Y662" s="33"/>
      <c r="Z662" s="33"/>
    </row>
    <row x14ac:dyDescent="0.25" r="663" customHeight="1" ht="13.5">
      <c r="A663" s="483"/>
      <c r="B663" s="484"/>
      <c r="C663" s="484"/>
      <c r="D663" s="484"/>
      <c r="E663" s="484"/>
      <c r="F663" s="484"/>
      <c r="G663" s="33"/>
      <c r="H663" s="485"/>
      <c r="I663" s="486"/>
      <c r="J663" s="487"/>
      <c r="K663" s="488"/>
      <c r="L663" s="488"/>
      <c r="M663" s="485"/>
      <c r="N663" s="33"/>
      <c r="O663" s="33"/>
      <c r="P663" s="33"/>
      <c r="Q663" s="33"/>
      <c r="R663" s="33"/>
      <c r="S663" s="33"/>
      <c r="T663" s="33"/>
      <c r="U663" s="33"/>
      <c r="V663" s="33"/>
      <c r="W663" s="33"/>
      <c r="X663" s="33"/>
      <c r="Y663" s="33"/>
      <c r="Z663" s="33"/>
    </row>
    <row x14ac:dyDescent="0.25" r="664" customHeight="1" ht="13.5">
      <c r="A664" s="483"/>
      <c r="B664" s="484"/>
      <c r="C664" s="484"/>
      <c r="D664" s="484"/>
      <c r="E664" s="484"/>
      <c r="F664" s="484"/>
      <c r="G664" s="33"/>
      <c r="H664" s="485"/>
      <c r="I664" s="486"/>
      <c r="J664" s="487"/>
      <c r="K664" s="488"/>
      <c r="L664" s="488"/>
      <c r="M664" s="485"/>
      <c r="N664" s="33"/>
      <c r="O664" s="33"/>
      <c r="P664" s="33"/>
      <c r="Q664" s="33"/>
      <c r="R664" s="33"/>
      <c r="S664" s="33"/>
      <c r="T664" s="33"/>
      <c r="U664" s="33"/>
      <c r="V664" s="33"/>
      <c r="W664" s="33"/>
      <c r="X664" s="33"/>
      <c r="Y664" s="33"/>
      <c r="Z664" s="33"/>
    </row>
    <row x14ac:dyDescent="0.25" r="665" customHeight="1" ht="13.5">
      <c r="A665" s="483"/>
      <c r="B665" s="484"/>
      <c r="C665" s="484"/>
      <c r="D665" s="484"/>
      <c r="E665" s="484"/>
      <c r="F665" s="484"/>
      <c r="G665" s="33"/>
      <c r="H665" s="485"/>
      <c r="I665" s="486"/>
      <c r="J665" s="487"/>
      <c r="K665" s="488"/>
      <c r="L665" s="488"/>
      <c r="M665" s="485"/>
      <c r="N665" s="33"/>
      <c r="O665" s="33"/>
      <c r="P665" s="33"/>
      <c r="Q665" s="33"/>
      <c r="R665" s="33"/>
      <c r="S665" s="33"/>
      <c r="T665" s="33"/>
      <c r="U665" s="33"/>
      <c r="V665" s="33"/>
      <c r="W665" s="33"/>
      <c r="X665" s="33"/>
      <c r="Y665" s="33"/>
      <c r="Z665" s="33"/>
    </row>
    <row x14ac:dyDescent="0.25" r="666" customHeight="1" ht="13.5">
      <c r="A666" s="483"/>
      <c r="B666" s="484"/>
      <c r="C666" s="484"/>
      <c r="D666" s="484"/>
      <c r="E666" s="484"/>
      <c r="F666" s="484"/>
      <c r="G666" s="33"/>
      <c r="H666" s="485"/>
      <c r="I666" s="486"/>
      <c r="J666" s="487"/>
      <c r="K666" s="488"/>
      <c r="L666" s="488"/>
      <c r="M666" s="485"/>
      <c r="N666" s="33"/>
      <c r="O666" s="33"/>
      <c r="P666" s="33"/>
      <c r="Q666" s="33"/>
      <c r="R666" s="33"/>
      <c r="S666" s="33"/>
      <c r="T666" s="33"/>
      <c r="U666" s="33"/>
      <c r="V666" s="33"/>
      <c r="W666" s="33"/>
      <c r="X666" s="33"/>
      <c r="Y666" s="33"/>
      <c r="Z666" s="33"/>
    </row>
    <row x14ac:dyDescent="0.25" r="667" customHeight="1" ht="13.5">
      <c r="A667" s="483"/>
      <c r="B667" s="484"/>
      <c r="C667" s="484"/>
      <c r="D667" s="484"/>
      <c r="E667" s="484"/>
      <c r="F667" s="484"/>
      <c r="G667" s="33"/>
      <c r="H667" s="485"/>
      <c r="I667" s="486"/>
      <c r="J667" s="487"/>
      <c r="K667" s="488"/>
      <c r="L667" s="488"/>
      <c r="M667" s="485"/>
      <c r="N667" s="33"/>
      <c r="O667" s="33"/>
      <c r="P667" s="33"/>
      <c r="Q667" s="33"/>
      <c r="R667" s="33"/>
      <c r="S667" s="33"/>
      <c r="T667" s="33"/>
      <c r="U667" s="33"/>
      <c r="V667" s="33"/>
      <c r="W667" s="33"/>
      <c r="X667" s="33"/>
      <c r="Y667" s="33"/>
      <c r="Z667" s="33"/>
    </row>
    <row x14ac:dyDescent="0.25" r="668" customHeight="1" ht="13.5">
      <c r="A668" s="483"/>
      <c r="B668" s="484"/>
      <c r="C668" s="484"/>
      <c r="D668" s="484"/>
      <c r="E668" s="484"/>
      <c r="F668" s="484"/>
      <c r="G668" s="33"/>
      <c r="H668" s="485"/>
      <c r="I668" s="486"/>
      <c r="J668" s="487"/>
      <c r="K668" s="488"/>
      <c r="L668" s="488"/>
      <c r="M668" s="485"/>
      <c r="N668" s="33"/>
      <c r="O668" s="33"/>
      <c r="P668" s="33"/>
      <c r="Q668" s="33"/>
      <c r="R668" s="33"/>
      <c r="S668" s="33"/>
      <c r="T668" s="33"/>
      <c r="U668" s="33"/>
      <c r="V668" s="33"/>
      <c r="W668" s="33"/>
      <c r="X668" s="33"/>
      <c r="Y668" s="33"/>
      <c r="Z668" s="33"/>
    </row>
    <row x14ac:dyDescent="0.25" r="669" customHeight="1" ht="13.5">
      <c r="A669" s="483"/>
      <c r="B669" s="484"/>
      <c r="C669" s="484"/>
      <c r="D669" s="484"/>
      <c r="E669" s="484"/>
      <c r="F669" s="484"/>
      <c r="G669" s="33"/>
      <c r="H669" s="485"/>
      <c r="I669" s="486"/>
      <c r="J669" s="487"/>
      <c r="K669" s="488"/>
      <c r="L669" s="488"/>
      <c r="M669" s="485"/>
      <c r="N669" s="33"/>
      <c r="O669" s="33"/>
      <c r="P669" s="33"/>
      <c r="Q669" s="33"/>
      <c r="R669" s="33"/>
      <c r="S669" s="33"/>
      <c r="T669" s="33"/>
      <c r="U669" s="33"/>
      <c r="V669" s="33"/>
      <c r="W669" s="33"/>
      <c r="X669" s="33"/>
      <c r="Y669" s="33"/>
      <c r="Z669" s="33"/>
    </row>
    <row x14ac:dyDescent="0.25" r="670" customHeight="1" ht="13.5">
      <c r="A670" s="483"/>
      <c r="B670" s="484"/>
      <c r="C670" s="484"/>
      <c r="D670" s="484"/>
      <c r="E670" s="484"/>
      <c r="F670" s="484"/>
      <c r="G670" s="33"/>
      <c r="H670" s="485"/>
      <c r="I670" s="486"/>
      <c r="J670" s="487"/>
      <c r="K670" s="488"/>
      <c r="L670" s="488"/>
      <c r="M670" s="485"/>
      <c r="N670" s="33"/>
      <c r="O670" s="33"/>
      <c r="P670" s="33"/>
      <c r="Q670" s="33"/>
      <c r="R670" s="33"/>
      <c r="S670" s="33"/>
      <c r="T670" s="33"/>
      <c r="U670" s="33"/>
      <c r="V670" s="33"/>
      <c r="W670" s="33"/>
      <c r="X670" s="33"/>
      <c r="Y670" s="33"/>
      <c r="Z670" s="33"/>
    </row>
    <row x14ac:dyDescent="0.25" r="671" customHeight="1" ht="13.5">
      <c r="A671" s="483"/>
      <c r="B671" s="484"/>
      <c r="C671" s="484"/>
      <c r="D671" s="484"/>
      <c r="E671" s="484"/>
      <c r="F671" s="484"/>
      <c r="G671" s="33"/>
      <c r="H671" s="485"/>
      <c r="I671" s="486"/>
      <c r="J671" s="487"/>
      <c r="K671" s="488"/>
      <c r="L671" s="488"/>
      <c r="M671" s="485"/>
      <c r="N671" s="33"/>
      <c r="O671" s="33"/>
      <c r="P671" s="33"/>
      <c r="Q671" s="33"/>
      <c r="R671" s="33"/>
      <c r="S671" s="33"/>
      <c r="T671" s="33"/>
      <c r="U671" s="33"/>
      <c r="V671" s="33"/>
      <c r="W671" s="33"/>
      <c r="X671" s="33"/>
      <c r="Y671" s="33"/>
      <c r="Z671" s="33"/>
    </row>
    <row x14ac:dyDescent="0.25" r="672" customHeight="1" ht="13.5">
      <c r="A672" s="483"/>
      <c r="B672" s="484"/>
      <c r="C672" s="484"/>
      <c r="D672" s="484"/>
      <c r="E672" s="484"/>
      <c r="F672" s="484"/>
      <c r="G672" s="33"/>
      <c r="H672" s="485"/>
      <c r="I672" s="486"/>
      <c r="J672" s="487"/>
      <c r="K672" s="488"/>
      <c r="L672" s="488"/>
      <c r="M672" s="485"/>
      <c r="N672" s="33"/>
      <c r="O672" s="33"/>
      <c r="P672" s="33"/>
      <c r="Q672" s="33"/>
      <c r="R672" s="33"/>
      <c r="S672" s="33"/>
      <c r="T672" s="33"/>
      <c r="U672" s="33"/>
      <c r="V672" s="33"/>
      <c r="W672" s="33"/>
      <c r="X672" s="33"/>
      <c r="Y672" s="33"/>
      <c r="Z672" s="33"/>
    </row>
    <row x14ac:dyDescent="0.25" r="673" customHeight="1" ht="13.5">
      <c r="A673" s="483"/>
      <c r="B673" s="484"/>
      <c r="C673" s="484"/>
      <c r="D673" s="484"/>
      <c r="E673" s="484"/>
      <c r="F673" s="484"/>
      <c r="G673" s="33"/>
      <c r="H673" s="485"/>
      <c r="I673" s="486"/>
      <c r="J673" s="487"/>
      <c r="K673" s="488"/>
      <c r="L673" s="488"/>
      <c r="M673" s="485"/>
      <c r="N673" s="33"/>
      <c r="O673" s="33"/>
      <c r="P673" s="33"/>
      <c r="Q673" s="33"/>
      <c r="R673" s="33"/>
      <c r="S673" s="33"/>
      <c r="T673" s="33"/>
      <c r="U673" s="33"/>
      <c r="V673" s="33"/>
      <c r="W673" s="33"/>
      <c r="X673" s="33"/>
      <c r="Y673" s="33"/>
      <c r="Z673" s="33"/>
    </row>
    <row x14ac:dyDescent="0.25" r="674" customHeight="1" ht="13.5">
      <c r="A674" s="483"/>
      <c r="B674" s="484"/>
      <c r="C674" s="484"/>
      <c r="D674" s="484"/>
      <c r="E674" s="484"/>
      <c r="F674" s="484"/>
      <c r="G674" s="33"/>
      <c r="H674" s="485"/>
      <c r="I674" s="486"/>
      <c r="J674" s="487"/>
      <c r="K674" s="488"/>
      <c r="L674" s="488"/>
      <c r="M674" s="485"/>
      <c r="N674" s="33"/>
      <c r="O674" s="33"/>
      <c r="P674" s="33"/>
      <c r="Q674" s="33"/>
      <c r="R674" s="33"/>
      <c r="S674" s="33"/>
      <c r="T674" s="33"/>
      <c r="U674" s="33"/>
      <c r="V674" s="33"/>
      <c r="W674" s="33"/>
      <c r="X674" s="33"/>
      <c r="Y674" s="33"/>
      <c r="Z674" s="33"/>
    </row>
    <row x14ac:dyDescent="0.25" r="675" customHeight="1" ht="13.5">
      <c r="A675" s="483"/>
      <c r="B675" s="484"/>
      <c r="C675" s="484"/>
      <c r="D675" s="484"/>
      <c r="E675" s="484"/>
      <c r="F675" s="484"/>
      <c r="G675" s="33"/>
      <c r="H675" s="485"/>
      <c r="I675" s="486"/>
      <c r="J675" s="487"/>
      <c r="K675" s="488"/>
      <c r="L675" s="488"/>
      <c r="M675" s="485"/>
      <c r="N675" s="33"/>
      <c r="O675" s="33"/>
      <c r="P675" s="33"/>
      <c r="Q675" s="33"/>
      <c r="R675" s="33"/>
      <c r="S675" s="33"/>
      <c r="T675" s="33"/>
      <c r="U675" s="33"/>
      <c r="V675" s="33"/>
      <c r="W675" s="33"/>
      <c r="X675" s="33"/>
      <c r="Y675" s="33"/>
      <c r="Z675" s="33"/>
    </row>
    <row x14ac:dyDescent="0.25" r="676" customHeight="1" ht="13.5">
      <c r="A676" s="483"/>
      <c r="B676" s="484"/>
      <c r="C676" s="484"/>
      <c r="D676" s="484"/>
      <c r="E676" s="484"/>
      <c r="F676" s="484"/>
      <c r="G676" s="33"/>
      <c r="H676" s="485"/>
      <c r="I676" s="486"/>
      <c r="J676" s="487"/>
      <c r="K676" s="488"/>
      <c r="L676" s="488"/>
      <c r="M676" s="485"/>
      <c r="N676" s="33"/>
      <c r="O676" s="33"/>
      <c r="P676" s="33"/>
      <c r="Q676" s="33"/>
      <c r="R676" s="33"/>
      <c r="S676" s="33"/>
      <c r="T676" s="33"/>
      <c r="U676" s="33"/>
      <c r="V676" s="33"/>
      <c r="W676" s="33"/>
      <c r="X676" s="33"/>
      <c r="Y676" s="33"/>
      <c r="Z676" s="33"/>
    </row>
    <row x14ac:dyDescent="0.25" r="677" customHeight="1" ht="13.5">
      <c r="A677" s="483"/>
      <c r="B677" s="484"/>
      <c r="C677" s="484"/>
      <c r="D677" s="484"/>
      <c r="E677" s="484"/>
      <c r="F677" s="484"/>
      <c r="G677" s="33"/>
      <c r="H677" s="485"/>
      <c r="I677" s="486"/>
      <c r="J677" s="487"/>
      <c r="K677" s="488"/>
      <c r="L677" s="488"/>
      <c r="M677" s="485"/>
      <c r="N677" s="33"/>
      <c r="O677" s="33"/>
      <c r="P677" s="33"/>
      <c r="Q677" s="33"/>
      <c r="R677" s="33"/>
      <c r="S677" s="33"/>
      <c r="T677" s="33"/>
      <c r="U677" s="33"/>
      <c r="V677" s="33"/>
      <c r="W677" s="33"/>
      <c r="X677" s="33"/>
      <c r="Y677" s="33"/>
      <c r="Z677" s="33"/>
    </row>
    <row x14ac:dyDescent="0.25" r="678" customHeight="1" ht="13.5">
      <c r="A678" s="483"/>
      <c r="B678" s="484"/>
      <c r="C678" s="484"/>
      <c r="D678" s="484"/>
      <c r="E678" s="484"/>
      <c r="F678" s="484"/>
      <c r="G678" s="33"/>
      <c r="H678" s="485"/>
      <c r="I678" s="486"/>
      <c r="J678" s="487"/>
      <c r="K678" s="488"/>
      <c r="L678" s="488"/>
      <c r="M678" s="485"/>
      <c r="N678" s="33"/>
      <c r="O678" s="33"/>
      <c r="P678" s="33"/>
      <c r="Q678" s="33"/>
      <c r="R678" s="33"/>
      <c r="S678" s="33"/>
      <c r="T678" s="33"/>
      <c r="U678" s="33"/>
      <c r="V678" s="33"/>
      <c r="W678" s="33"/>
      <c r="X678" s="33"/>
      <c r="Y678" s="33"/>
      <c r="Z678" s="33"/>
    </row>
    <row x14ac:dyDescent="0.25" r="679" customHeight="1" ht="13.5">
      <c r="A679" s="483"/>
      <c r="B679" s="484"/>
      <c r="C679" s="484"/>
      <c r="D679" s="484"/>
      <c r="E679" s="484"/>
      <c r="F679" s="484"/>
      <c r="G679" s="33"/>
      <c r="H679" s="485"/>
      <c r="I679" s="486"/>
      <c r="J679" s="487"/>
      <c r="K679" s="488"/>
      <c r="L679" s="488"/>
      <c r="M679" s="485"/>
      <c r="N679" s="33"/>
      <c r="O679" s="33"/>
      <c r="P679" s="33"/>
      <c r="Q679" s="33"/>
      <c r="R679" s="33"/>
      <c r="S679" s="33"/>
      <c r="T679" s="33"/>
      <c r="U679" s="33"/>
      <c r="V679" s="33"/>
      <c r="W679" s="33"/>
      <c r="X679" s="33"/>
      <c r="Y679" s="33"/>
      <c r="Z679" s="33"/>
    </row>
    <row x14ac:dyDescent="0.25" r="680" customHeight="1" ht="13.5">
      <c r="A680" s="483"/>
      <c r="B680" s="484"/>
      <c r="C680" s="484"/>
      <c r="D680" s="484"/>
      <c r="E680" s="484"/>
      <c r="F680" s="484"/>
      <c r="G680" s="33"/>
      <c r="H680" s="485"/>
      <c r="I680" s="486"/>
      <c r="J680" s="487"/>
      <c r="K680" s="488"/>
      <c r="L680" s="488"/>
      <c r="M680" s="485"/>
      <c r="N680" s="33"/>
      <c r="O680" s="33"/>
      <c r="P680" s="33"/>
      <c r="Q680" s="33"/>
      <c r="R680" s="33"/>
      <c r="S680" s="33"/>
      <c r="T680" s="33"/>
      <c r="U680" s="33"/>
      <c r="V680" s="33"/>
      <c r="W680" s="33"/>
      <c r="X680" s="33"/>
      <c r="Y680" s="33"/>
      <c r="Z680" s="33"/>
    </row>
    <row x14ac:dyDescent="0.25" r="681" customHeight="1" ht="13.5">
      <c r="A681" s="483"/>
      <c r="B681" s="484"/>
      <c r="C681" s="484"/>
      <c r="D681" s="484"/>
      <c r="E681" s="484"/>
      <c r="F681" s="484"/>
      <c r="G681" s="33"/>
      <c r="H681" s="485"/>
      <c r="I681" s="486"/>
      <c r="J681" s="487"/>
      <c r="K681" s="488"/>
      <c r="L681" s="488"/>
      <c r="M681" s="485"/>
      <c r="N681" s="33"/>
      <c r="O681" s="33"/>
      <c r="P681" s="33"/>
      <c r="Q681" s="33"/>
      <c r="R681" s="33"/>
      <c r="S681" s="33"/>
      <c r="T681" s="33"/>
      <c r="U681" s="33"/>
      <c r="V681" s="33"/>
      <c r="W681" s="33"/>
      <c r="X681" s="33"/>
      <c r="Y681" s="33"/>
      <c r="Z681" s="33"/>
    </row>
    <row x14ac:dyDescent="0.25" r="682" customHeight="1" ht="13.5">
      <c r="A682" s="483"/>
      <c r="B682" s="484"/>
      <c r="C682" s="484"/>
      <c r="D682" s="484"/>
      <c r="E682" s="484"/>
      <c r="F682" s="484"/>
      <c r="G682" s="33"/>
      <c r="H682" s="485"/>
      <c r="I682" s="486"/>
      <c r="J682" s="487"/>
      <c r="K682" s="488"/>
      <c r="L682" s="488"/>
      <c r="M682" s="485"/>
      <c r="N682" s="33"/>
      <c r="O682" s="33"/>
      <c r="P682" s="33"/>
      <c r="Q682" s="33"/>
      <c r="R682" s="33"/>
      <c r="S682" s="33"/>
      <c r="T682" s="33"/>
      <c r="U682" s="33"/>
      <c r="V682" s="33"/>
      <c r="W682" s="33"/>
      <c r="X682" s="33"/>
      <c r="Y682" s="33"/>
      <c r="Z682" s="33"/>
    </row>
    <row x14ac:dyDescent="0.25" r="683" customHeight="1" ht="13.5">
      <c r="A683" s="483"/>
      <c r="B683" s="484"/>
      <c r="C683" s="484"/>
      <c r="D683" s="484"/>
      <c r="E683" s="484"/>
      <c r="F683" s="484"/>
      <c r="G683" s="33"/>
      <c r="H683" s="485"/>
      <c r="I683" s="486"/>
      <c r="J683" s="487"/>
      <c r="K683" s="488"/>
      <c r="L683" s="488"/>
      <c r="M683" s="485"/>
      <c r="N683" s="33"/>
      <c r="O683" s="33"/>
      <c r="P683" s="33"/>
      <c r="Q683" s="33"/>
      <c r="R683" s="33"/>
      <c r="S683" s="33"/>
      <c r="T683" s="33"/>
      <c r="U683" s="33"/>
      <c r="V683" s="33"/>
      <c r="W683" s="33"/>
      <c r="X683" s="33"/>
      <c r="Y683" s="33"/>
      <c r="Z683" s="33"/>
    </row>
    <row x14ac:dyDescent="0.25" r="684" customHeight="1" ht="13.5">
      <c r="A684" s="483"/>
      <c r="B684" s="484"/>
      <c r="C684" s="484"/>
      <c r="D684" s="484"/>
      <c r="E684" s="484"/>
      <c r="F684" s="484"/>
      <c r="G684" s="33"/>
      <c r="H684" s="485"/>
      <c r="I684" s="486"/>
      <c r="J684" s="487"/>
      <c r="K684" s="488"/>
      <c r="L684" s="488"/>
      <c r="M684" s="485"/>
      <c r="N684" s="33"/>
      <c r="O684" s="33"/>
      <c r="P684" s="33"/>
      <c r="Q684" s="33"/>
      <c r="R684" s="33"/>
      <c r="S684" s="33"/>
      <c r="T684" s="33"/>
      <c r="U684" s="33"/>
      <c r="V684" s="33"/>
      <c r="W684" s="33"/>
      <c r="X684" s="33"/>
      <c r="Y684" s="33"/>
      <c r="Z684" s="33"/>
    </row>
    <row x14ac:dyDescent="0.25" r="685" customHeight="1" ht="13.5">
      <c r="A685" s="483"/>
      <c r="B685" s="484"/>
      <c r="C685" s="484"/>
      <c r="D685" s="484"/>
      <c r="E685" s="484"/>
      <c r="F685" s="484"/>
      <c r="G685" s="33"/>
      <c r="H685" s="485"/>
      <c r="I685" s="486"/>
      <c r="J685" s="487"/>
      <c r="K685" s="488"/>
      <c r="L685" s="488"/>
      <c r="M685" s="485"/>
      <c r="N685" s="33"/>
      <c r="O685" s="33"/>
      <c r="P685" s="33"/>
      <c r="Q685" s="33"/>
      <c r="R685" s="33"/>
      <c r="S685" s="33"/>
      <c r="T685" s="33"/>
      <c r="U685" s="33"/>
      <c r="V685" s="33"/>
      <c r="W685" s="33"/>
      <c r="X685" s="33"/>
      <c r="Y685" s="33"/>
      <c r="Z685" s="33"/>
    </row>
    <row x14ac:dyDescent="0.25" r="686" customHeight="1" ht="13.5">
      <c r="A686" s="483"/>
      <c r="B686" s="484"/>
      <c r="C686" s="484"/>
      <c r="D686" s="484"/>
      <c r="E686" s="484"/>
      <c r="F686" s="484"/>
      <c r="G686" s="33"/>
      <c r="H686" s="485"/>
      <c r="I686" s="486"/>
      <c r="J686" s="487"/>
      <c r="K686" s="488"/>
      <c r="L686" s="488"/>
      <c r="M686" s="485"/>
      <c r="N686" s="33"/>
      <c r="O686" s="33"/>
      <c r="P686" s="33"/>
      <c r="Q686" s="33"/>
      <c r="R686" s="33"/>
      <c r="S686" s="33"/>
      <c r="T686" s="33"/>
      <c r="U686" s="33"/>
      <c r="V686" s="33"/>
      <c r="W686" s="33"/>
      <c r="X686" s="33"/>
      <c r="Y686" s="33"/>
      <c r="Z686" s="33"/>
    </row>
    <row x14ac:dyDescent="0.25" r="687" customHeight="1" ht="13.5">
      <c r="A687" s="483"/>
      <c r="B687" s="484"/>
      <c r="C687" s="484"/>
      <c r="D687" s="484"/>
      <c r="E687" s="484"/>
      <c r="F687" s="484"/>
      <c r="G687" s="33"/>
      <c r="H687" s="485"/>
      <c r="I687" s="486"/>
      <c r="J687" s="487"/>
      <c r="K687" s="488"/>
      <c r="L687" s="488"/>
      <c r="M687" s="485"/>
      <c r="N687" s="33"/>
      <c r="O687" s="33"/>
      <c r="P687" s="33"/>
      <c r="Q687" s="33"/>
      <c r="R687" s="33"/>
      <c r="S687" s="33"/>
      <c r="T687" s="33"/>
      <c r="U687" s="33"/>
      <c r="V687" s="33"/>
      <c r="W687" s="33"/>
      <c r="X687" s="33"/>
      <c r="Y687" s="33"/>
      <c r="Z687" s="33"/>
    </row>
    <row x14ac:dyDescent="0.25" r="688" customHeight="1" ht="13.5">
      <c r="A688" s="483"/>
      <c r="B688" s="484"/>
      <c r="C688" s="484"/>
      <c r="D688" s="484"/>
      <c r="E688" s="484"/>
      <c r="F688" s="484"/>
      <c r="G688" s="33"/>
      <c r="H688" s="485"/>
      <c r="I688" s="486"/>
      <c r="J688" s="487"/>
      <c r="K688" s="488"/>
      <c r="L688" s="488"/>
      <c r="M688" s="485"/>
      <c r="N688" s="33"/>
      <c r="O688" s="33"/>
      <c r="P688" s="33"/>
      <c r="Q688" s="33"/>
      <c r="R688" s="33"/>
      <c r="S688" s="33"/>
      <c r="T688" s="33"/>
      <c r="U688" s="33"/>
      <c r="V688" s="33"/>
      <c r="W688" s="33"/>
      <c r="X688" s="33"/>
      <c r="Y688" s="33"/>
      <c r="Z688" s="33"/>
    </row>
    <row x14ac:dyDescent="0.25" r="689" customHeight="1" ht="13.5">
      <c r="A689" s="483"/>
      <c r="B689" s="484"/>
      <c r="C689" s="484"/>
      <c r="D689" s="484"/>
      <c r="E689" s="484"/>
      <c r="F689" s="484"/>
      <c r="G689" s="33"/>
      <c r="H689" s="485"/>
      <c r="I689" s="486"/>
      <c r="J689" s="487"/>
      <c r="K689" s="488"/>
      <c r="L689" s="488"/>
      <c r="M689" s="485"/>
      <c r="N689" s="33"/>
      <c r="O689" s="33"/>
      <c r="P689" s="33"/>
      <c r="Q689" s="33"/>
      <c r="R689" s="33"/>
      <c r="S689" s="33"/>
      <c r="T689" s="33"/>
      <c r="U689" s="33"/>
      <c r="V689" s="33"/>
      <c r="W689" s="33"/>
      <c r="X689" s="33"/>
      <c r="Y689" s="33"/>
      <c r="Z689" s="33"/>
    </row>
    <row x14ac:dyDescent="0.25" r="690" customHeight="1" ht="13.5">
      <c r="A690" s="483"/>
      <c r="B690" s="484"/>
      <c r="C690" s="484"/>
      <c r="D690" s="484"/>
      <c r="E690" s="484"/>
      <c r="F690" s="484"/>
      <c r="G690" s="33"/>
      <c r="H690" s="485"/>
      <c r="I690" s="486"/>
      <c r="J690" s="487"/>
      <c r="K690" s="488"/>
      <c r="L690" s="488"/>
      <c r="M690" s="485"/>
      <c r="N690" s="33"/>
      <c r="O690" s="33"/>
      <c r="P690" s="33"/>
      <c r="Q690" s="33"/>
      <c r="R690" s="33"/>
      <c r="S690" s="33"/>
      <c r="T690" s="33"/>
      <c r="U690" s="33"/>
      <c r="V690" s="33"/>
      <c r="W690" s="33"/>
      <c r="X690" s="33"/>
      <c r="Y690" s="33"/>
      <c r="Z690" s="33"/>
    </row>
    <row x14ac:dyDescent="0.25" r="691" customHeight="1" ht="13.5">
      <c r="A691" s="483"/>
      <c r="B691" s="484"/>
      <c r="C691" s="484"/>
      <c r="D691" s="484"/>
      <c r="E691" s="484"/>
      <c r="F691" s="484"/>
      <c r="G691" s="33"/>
      <c r="H691" s="485"/>
      <c r="I691" s="486"/>
      <c r="J691" s="487"/>
      <c r="K691" s="488"/>
      <c r="L691" s="488"/>
      <c r="M691" s="485"/>
      <c r="N691" s="33"/>
      <c r="O691" s="33"/>
      <c r="P691" s="33"/>
      <c r="Q691" s="33"/>
      <c r="R691" s="33"/>
      <c r="S691" s="33"/>
      <c r="T691" s="33"/>
      <c r="U691" s="33"/>
      <c r="V691" s="33"/>
      <c r="W691" s="33"/>
      <c r="X691" s="33"/>
      <c r="Y691" s="33"/>
      <c r="Z691" s="33"/>
    </row>
    <row x14ac:dyDescent="0.25" r="692" customHeight="1" ht="13.5">
      <c r="A692" s="483"/>
      <c r="B692" s="484"/>
      <c r="C692" s="484"/>
      <c r="D692" s="484"/>
      <c r="E692" s="484"/>
      <c r="F692" s="484"/>
      <c r="G692" s="33"/>
      <c r="H692" s="485"/>
      <c r="I692" s="486"/>
      <c r="J692" s="487"/>
      <c r="K692" s="488"/>
      <c r="L692" s="488"/>
      <c r="M692" s="485"/>
      <c r="N692" s="33"/>
      <c r="O692" s="33"/>
      <c r="P692" s="33"/>
      <c r="Q692" s="33"/>
      <c r="R692" s="33"/>
      <c r="S692" s="33"/>
      <c r="T692" s="33"/>
      <c r="U692" s="33"/>
      <c r="V692" s="33"/>
      <c r="W692" s="33"/>
      <c r="X692" s="33"/>
      <c r="Y692" s="33"/>
      <c r="Z692" s="33"/>
    </row>
    <row x14ac:dyDescent="0.25" r="693" customHeight="1" ht="13.5">
      <c r="A693" s="483"/>
      <c r="B693" s="484"/>
      <c r="C693" s="484"/>
      <c r="D693" s="484"/>
      <c r="E693" s="484"/>
      <c r="F693" s="484"/>
      <c r="G693" s="33"/>
      <c r="H693" s="485"/>
      <c r="I693" s="486"/>
      <c r="J693" s="487"/>
      <c r="K693" s="488"/>
      <c r="L693" s="488"/>
      <c r="M693" s="485"/>
      <c r="N693" s="33"/>
      <c r="O693" s="33"/>
      <c r="P693" s="33"/>
      <c r="Q693" s="33"/>
      <c r="R693" s="33"/>
      <c r="S693" s="33"/>
      <c r="T693" s="33"/>
      <c r="U693" s="33"/>
      <c r="V693" s="33"/>
      <c r="W693" s="33"/>
      <c r="X693" s="33"/>
      <c r="Y693" s="33"/>
      <c r="Z693" s="33"/>
    </row>
    <row x14ac:dyDescent="0.25" r="694" customHeight="1" ht="13.5">
      <c r="A694" s="483"/>
      <c r="B694" s="484"/>
      <c r="C694" s="484"/>
      <c r="D694" s="484"/>
      <c r="E694" s="484"/>
      <c r="F694" s="484"/>
      <c r="G694" s="33"/>
      <c r="H694" s="485"/>
      <c r="I694" s="486"/>
      <c r="J694" s="487"/>
      <c r="K694" s="488"/>
      <c r="L694" s="488"/>
      <c r="M694" s="485"/>
      <c r="N694" s="33"/>
      <c r="O694" s="33"/>
      <c r="P694" s="33"/>
      <c r="Q694" s="33"/>
      <c r="R694" s="33"/>
      <c r="S694" s="33"/>
      <c r="T694" s="33"/>
      <c r="U694" s="33"/>
      <c r="V694" s="33"/>
      <c r="W694" s="33"/>
      <c r="X694" s="33"/>
      <c r="Y694" s="33"/>
      <c r="Z694" s="33"/>
    </row>
    <row x14ac:dyDescent="0.25" r="695" customHeight="1" ht="13.5">
      <c r="A695" s="483"/>
      <c r="B695" s="484"/>
      <c r="C695" s="484"/>
      <c r="D695" s="484"/>
      <c r="E695" s="484"/>
      <c r="F695" s="484"/>
      <c r="G695" s="33"/>
      <c r="H695" s="485"/>
      <c r="I695" s="486"/>
      <c r="J695" s="487"/>
      <c r="K695" s="488"/>
      <c r="L695" s="488"/>
      <c r="M695" s="485"/>
      <c r="N695" s="33"/>
      <c r="O695" s="33"/>
      <c r="P695" s="33"/>
      <c r="Q695" s="33"/>
      <c r="R695" s="33"/>
      <c r="S695" s="33"/>
      <c r="T695" s="33"/>
      <c r="U695" s="33"/>
      <c r="V695" s="33"/>
      <c r="W695" s="33"/>
      <c r="X695" s="33"/>
      <c r="Y695" s="33"/>
      <c r="Z695" s="33"/>
    </row>
    <row x14ac:dyDescent="0.25" r="696" customHeight="1" ht="13.5">
      <c r="A696" s="483"/>
      <c r="B696" s="484"/>
      <c r="C696" s="484"/>
      <c r="D696" s="484"/>
      <c r="E696" s="484"/>
      <c r="F696" s="484"/>
      <c r="G696" s="33"/>
      <c r="H696" s="485"/>
      <c r="I696" s="486"/>
      <c r="J696" s="487"/>
      <c r="K696" s="488"/>
      <c r="L696" s="488"/>
      <c r="M696" s="485"/>
      <c r="N696" s="33"/>
      <c r="O696" s="33"/>
      <c r="P696" s="33"/>
      <c r="Q696" s="33"/>
      <c r="R696" s="33"/>
      <c r="S696" s="33"/>
      <c r="T696" s="33"/>
      <c r="U696" s="33"/>
      <c r="V696" s="33"/>
      <c r="W696" s="33"/>
      <c r="X696" s="33"/>
      <c r="Y696" s="33"/>
      <c r="Z696" s="33"/>
    </row>
    <row x14ac:dyDescent="0.25" r="697" customHeight="1" ht="13.5">
      <c r="A697" s="483"/>
      <c r="B697" s="484"/>
      <c r="C697" s="484"/>
      <c r="D697" s="484"/>
      <c r="E697" s="484"/>
      <c r="F697" s="484"/>
      <c r="G697" s="33"/>
      <c r="H697" s="485"/>
      <c r="I697" s="486"/>
      <c r="J697" s="487"/>
      <c r="K697" s="488"/>
      <c r="L697" s="488"/>
      <c r="M697" s="485"/>
      <c r="N697" s="33"/>
      <c r="O697" s="33"/>
      <c r="P697" s="33"/>
      <c r="Q697" s="33"/>
      <c r="R697" s="33"/>
      <c r="S697" s="33"/>
      <c r="T697" s="33"/>
      <c r="U697" s="33"/>
      <c r="V697" s="33"/>
      <c r="W697" s="33"/>
      <c r="X697" s="33"/>
      <c r="Y697" s="33"/>
      <c r="Z697" s="33"/>
    </row>
    <row x14ac:dyDescent="0.25" r="698" customHeight="1" ht="13.5">
      <c r="A698" s="483"/>
      <c r="B698" s="484"/>
      <c r="C698" s="484"/>
      <c r="D698" s="484"/>
      <c r="E698" s="484"/>
      <c r="F698" s="484"/>
      <c r="G698" s="33"/>
      <c r="H698" s="485"/>
      <c r="I698" s="486"/>
      <c r="J698" s="487"/>
      <c r="K698" s="488"/>
      <c r="L698" s="488"/>
      <c r="M698" s="485"/>
      <c r="N698" s="33"/>
      <c r="O698" s="33"/>
      <c r="P698" s="33"/>
      <c r="Q698" s="33"/>
      <c r="R698" s="33"/>
      <c r="S698" s="33"/>
      <c r="T698" s="33"/>
      <c r="U698" s="33"/>
      <c r="V698" s="33"/>
      <c r="W698" s="33"/>
      <c r="X698" s="33"/>
      <c r="Y698" s="33"/>
      <c r="Z698" s="33"/>
    </row>
    <row x14ac:dyDescent="0.25" r="699" customHeight="1" ht="13.5">
      <c r="A699" s="483"/>
      <c r="B699" s="484"/>
      <c r="C699" s="484"/>
      <c r="D699" s="484"/>
      <c r="E699" s="484"/>
      <c r="F699" s="484"/>
      <c r="G699" s="33"/>
      <c r="H699" s="485"/>
      <c r="I699" s="486"/>
      <c r="J699" s="487"/>
      <c r="K699" s="488"/>
      <c r="L699" s="488"/>
      <c r="M699" s="485"/>
      <c r="N699" s="33"/>
      <c r="O699" s="33"/>
      <c r="P699" s="33"/>
      <c r="Q699" s="33"/>
      <c r="R699" s="33"/>
      <c r="S699" s="33"/>
      <c r="T699" s="33"/>
      <c r="U699" s="33"/>
      <c r="V699" s="33"/>
      <c r="W699" s="33"/>
      <c r="X699" s="33"/>
      <c r="Y699" s="33"/>
      <c r="Z699" s="33"/>
    </row>
    <row x14ac:dyDescent="0.25" r="700" customHeight="1" ht="13.5">
      <c r="A700" s="483"/>
      <c r="B700" s="484"/>
      <c r="C700" s="484"/>
      <c r="D700" s="484"/>
      <c r="E700" s="484"/>
      <c r="F700" s="484"/>
      <c r="G700" s="33"/>
      <c r="H700" s="485"/>
      <c r="I700" s="486"/>
      <c r="J700" s="487"/>
      <c r="K700" s="488"/>
      <c r="L700" s="488"/>
      <c r="M700" s="485"/>
      <c r="N700" s="33"/>
      <c r="O700" s="33"/>
      <c r="P700" s="33"/>
      <c r="Q700" s="33"/>
      <c r="R700" s="33"/>
      <c r="S700" s="33"/>
      <c r="T700" s="33"/>
      <c r="U700" s="33"/>
      <c r="V700" s="33"/>
      <c r="W700" s="33"/>
      <c r="X700" s="33"/>
      <c r="Y700" s="33"/>
      <c r="Z700" s="33"/>
    </row>
    <row x14ac:dyDescent="0.25" r="701" customHeight="1" ht="13.5">
      <c r="A701" s="483"/>
      <c r="B701" s="484"/>
      <c r="C701" s="484"/>
      <c r="D701" s="484"/>
      <c r="E701" s="484"/>
      <c r="F701" s="484"/>
      <c r="G701" s="33"/>
      <c r="H701" s="485"/>
      <c r="I701" s="486"/>
      <c r="J701" s="487"/>
      <c r="K701" s="488"/>
      <c r="L701" s="488"/>
      <c r="M701" s="485"/>
      <c r="N701" s="33"/>
      <c r="O701" s="33"/>
      <c r="P701" s="33"/>
      <c r="Q701" s="33"/>
      <c r="R701" s="33"/>
      <c r="S701" s="33"/>
      <c r="T701" s="33"/>
      <c r="U701" s="33"/>
      <c r="V701" s="33"/>
      <c r="W701" s="33"/>
      <c r="X701" s="33"/>
      <c r="Y701" s="33"/>
      <c r="Z701" s="33"/>
    </row>
    <row x14ac:dyDescent="0.25" r="702" customHeight="1" ht="13.5">
      <c r="A702" s="483"/>
      <c r="B702" s="484"/>
      <c r="C702" s="484"/>
      <c r="D702" s="484"/>
      <c r="E702" s="484"/>
      <c r="F702" s="484"/>
      <c r="G702" s="33"/>
      <c r="H702" s="485"/>
      <c r="I702" s="486"/>
      <c r="J702" s="487"/>
      <c r="K702" s="488"/>
      <c r="L702" s="488"/>
      <c r="M702" s="485"/>
      <c r="N702" s="33"/>
      <c r="O702" s="33"/>
      <c r="P702" s="33"/>
      <c r="Q702" s="33"/>
      <c r="R702" s="33"/>
      <c r="S702" s="33"/>
      <c r="T702" s="33"/>
      <c r="U702" s="33"/>
      <c r="V702" s="33"/>
      <c r="W702" s="33"/>
      <c r="X702" s="33"/>
      <c r="Y702" s="33"/>
      <c r="Z702" s="33"/>
    </row>
    <row x14ac:dyDescent="0.25" r="703" customHeight="1" ht="13.5">
      <c r="A703" s="483"/>
      <c r="B703" s="484"/>
      <c r="C703" s="484"/>
      <c r="D703" s="484"/>
      <c r="E703" s="484"/>
      <c r="F703" s="484"/>
      <c r="G703" s="33"/>
      <c r="H703" s="485"/>
      <c r="I703" s="486"/>
      <c r="J703" s="487"/>
      <c r="K703" s="488"/>
      <c r="L703" s="488"/>
      <c r="M703" s="485"/>
      <c r="N703" s="33"/>
      <c r="O703" s="33"/>
      <c r="P703" s="33"/>
      <c r="Q703" s="33"/>
      <c r="R703" s="33"/>
      <c r="S703" s="33"/>
      <c r="T703" s="33"/>
      <c r="U703" s="33"/>
      <c r="V703" s="33"/>
      <c r="W703" s="33"/>
      <c r="X703" s="33"/>
      <c r="Y703" s="33"/>
      <c r="Z703" s="33"/>
    </row>
    <row x14ac:dyDescent="0.25" r="704" customHeight="1" ht="13.5">
      <c r="A704" s="483"/>
      <c r="B704" s="484"/>
      <c r="C704" s="484"/>
      <c r="D704" s="484"/>
      <c r="E704" s="484"/>
      <c r="F704" s="484"/>
      <c r="G704" s="33"/>
      <c r="H704" s="485"/>
      <c r="I704" s="486"/>
      <c r="J704" s="487"/>
      <c r="K704" s="488"/>
      <c r="L704" s="488"/>
      <c r="M704" s="485"/>
      <c r="N704" s="33"/>
      <c r="O704" s="33"/>
      <c r="P704" s="33"/>
      <c r="Q704" s="33"/>
      <c r="R704" s="33"/>
      <c r="S704" s="33"/>
      <c r="T704" s="33"/>
      <c r="U704" s="33"/>
      <c r="V704" s="33"/>
      <c r="W704" s="33"/>
      <c r="X704" s="33"/>
      <c r="Y704" s="33"/>
      <c r="Z704" s="33"/>
    </row>
    <row x14ac:dyDescent="0.25" r="705" customHeight="1" ht="13.5">
      <c r="A705" s="483"/>
      <c r="B705" s="484"/>
      <c r="C705" s="484"/>
      <c r="D705" s="484"/>
      <c r="E705" s="484"/>
      <c r="F705" s="484"/>
      <c r="G705" s="33"/>
      <c r="H705" s="485"/>
      <c r="I705" s="486"/>
      <c r="J705" s="487"/>
      <c r="K705" s="488"/>
      <c r="L705" s="488"/>
      <c r="M705" s="485"/>
      <c r="N705" s="33"/>
      <c r="O705" s="33"/>
      <c r="P705" s="33"/>
      <c r="Q705" s="33"/>
      <c r="R705" s="33"/>
      <c r="S705" s="33"/>
      <c r="T705" s="33"/>
      <c r="U705" s="33"/>
      <c r="V705" s="33"/>
      <c r="W705" s="33"/>
      <c r="X705" s="33"/>
      <c r="Y705" s="33"/>
      <c r="Z705" s="33"/>
    </row>
    <row x14ac:dyDescent="0.25" r="706" customHeight="1" ht="13.5">
      <c r="A706" s="483"/>
      <c r="B706" s="484"/>
      <c r="C706" s="484"/>
      <c r="D706" s="484"/>
      <c r="E706" s="484"/>
      <c r="F706" s="484"/>
      <c r="G706" s="33"/>
      <c r="H706" s="485"/>
      <c r="I706" s="486"/>
      <c r="J706" s="487"/>
      <c r="K706" s="488"/>
      <c r="L706" s="488"/>
      <c r="M706" s="485"/>
      <c r="N706" s="33"/>
      <c r="O706" s="33"/>
      <c r="P706" s="33"/>
      <c r="Q706" s="33"/>
      <c r="R706" s="33"/>
      <c r="S706" s="33"/>
      <c r="T706" s="33"/>
      <c r="U706" s="33"/>
      <c r="V706" s="33"/>
      <c r="W706" s="33"/>
      <c r="X706" s="33"/>
      <c r="Y706" s="33"/>
      <c r="Z706" s="33"/>
    </row>
    <row x14ac:dyDescent="0.25" r="707" customHeight="1" ht="13.5">
      <c r="A707" s="483"/>
      <c r="B707" s="484"/>
      <c r="C707" s="484"/>
      <c r="D707" s="484"/>
      <c r="E707" s="484"/>
      <c r="F707" s="484"/>
      <c r="G707" s="33"/>
      <c r="H707" s="485"/>
      <c r="I707" s="486"/>
      <c r="J707" s="487"/>
      <c r="K707" s="488"/>
      <c r="L707" s="488"/>
      <c r="M707" s="485"/>
      <c r="N707" s="33"/>
      <c r="O707" s="33"/>
      <c r="P707" s="33"/>
      <c r="Q707" s="33"/>
      <c r="R707" s="33"/>
      <c r="S707" s="33"/>
      <c r="T707" s="33"/>
      <c r="U707" s="33"/>
      <c r="V707" s="33"/>
      <c r="W707" s="33"/>
      <c r="X707" s="33"/>
      <c r="Y707" s="33"/>
      <c r="Z707" s="33"/>
    </row>
    <row x14ac:dyDescent="0.25" r="708" customHeight="1" ht="13.5">
      <c r="A708" s="483"/>
      <c r="B708" s="484"/>
      <c r="C708" s="484"/>
      <c r="D708" s="484"/>
      <c r="E708" s="484"/>
      <c r="F708" s="484"/>
      <c r="G708" s="33"/>
      <c r="H708" s="485"/>
      <c r="I708" s="486"/>
      <c r="J708" s="487"/>
      <c r="K708" s="488"/>
      <c r="L708" s="488"/>
      <c r="M708" s="485"/>
      <c r="N708" s="33"/>
      <c r="O708" s="33"/>
      <c r="P708" s="33"/>
      <c r="Q708" s="33"/>
      <c r="R708" s="33"/>
      <c r="S708" s="33"/>
      <c r="T708" s="33"/>
      <c r="U708" s="33"/>
      <c r="V708" s="33"/>
      <c r="W708" s="33"/>
      <c r="X708" s="33"/>
      <c r="Y708" s="33"/>
      <c r="Z708" s="33"/>
    </row>
    <row x14ac:dyDescent="0.25" r="709" customHeight="1" ht="13.5">
      <c r="A709" s="483"/>
      <c r="B709" s="484"/>
      <c r="C709" s="484"/>
      <c r="D709" s="484"/>
      <c r="E709" s="484"/>
      <c r="F709" s="484"/>
      <c r="G709" s="33"/>
      <c r="H709" s="485"/>
      <c r="I709" s="486"/>
      <c r="J709" s="487"/>
      <c r="K709" s="488"/>
      <c r="L709" s="488"/>
      <c r="M709" s="485"/>
      <c r="N709" s="33"/>
      <c r="O709" s="33"/>
      <c r="P709" s="33"/>
      <c r="Q709" s="33"/>
      <c r="R709" s="33"/>
      <c r="S709" s="33"/>
      <c r="T709" s="33"/>
      <c r="U709" s="33"/>
      <c r="V709" s="33"/>
      <c r="W709" s="33"/>
      <c r="X709" s="33"/>
      <c r="Y709" s="33"/>
      <c r="Z709" s="33"/>
    </row>
    <row x14ac:dyDescent="0.25" r="710" customHeight="1" ht="13.5">
      <c r="A710" s="483"/>
      <c r="B710" s="484"/>
      <c r="C710" s="484"/>
      <c r="D710" s="484"/>
      <c r="E710" s="484"/>
      <c r="F710" s="484"/>
      <c r="G710" s="33"/>
      <c r="H710" s="485"/>
      <c r="I710" s="486"/>
      <c r="J710" s="487"/>
      <c r="K710" s="488"/>
      <c r="L710" s="488"/>
      <c r="M710" s="485"/>
      <c r="N710" s="33"/>
      <c r="O710" s="33"/>
      <c r="P710" s="33"/>
      <c r="Q710" s="33"/>
      <c r="R710" s="33"/>
      <c r="S710" s="33"/>
      <c r="T710" s="33"/>
      <c r="U710" s="33"/>
      <c r="V710" s="33"/>
      <c r="W710" s="33"/>
      <c r="X710" s="33"/>
      <c r="Y710" s="33"/>
      <c r="Z710" s="33"/>
    </row>
    <row x14ac:dyDescent="0.25" r="711" customHeight="1" ht="13.5">
      <c r="A711" s="483"/>
      <c r="B711" s="484"/>
      <c r="C711" s="484"/>
      <c r="D711" s="484"/>
      <c r="E711" s="484"/>
      <c r="F711" s="484"/>
      <c r="G711" s="33"/>
      <c r="H711" s="485"/>
      <c r="I711" s="486"/>
      <c r="J711" s="487"/>
      <c r="K711" s="488"/>
      <c r="L711" s="488"/>
      <c r="M711" s="485"/>
      <c r="N711" s="33"/>
      <c r="O711" s="33"/>
      <c r="P711" s="33"/>
      <c r="Q711" s="33"/>
      <c r="R711" s="33"/>
      <c r="S711" s="33"/>
      <c r="T711" s="33"/>
      <c r="U711" s="33"/>
      <c r="V711" s="33"/>
      <c r="W711" s="33"/>
      <c r="X711" s="33"/>
      <c r="Y711" s="33"/>
      <c r="Z711" s="33"/>
    </row>
    <row x14ac:dyDescent="0.25" r="712" customHeight="1" ht="13.5">
      <c r="A712" s="483"/>
      <c r="B712" s="484"/>
      <c r="C712" s="484"/>
      <c r="D712" s="484"/>
      <c r="E712" s="484"/>
      <c r="F712" s="484"/>
      <c r="G712" s="33"/>
      <c r="H712" s="485"/>
      <c r="I712" s="486"/>
      <c r="J712" s="487"/>
      <c r="K712" s="488"/>
      <c r="L712" s="488"/>
      <c r="M712" s="485"/>
      <c r="N712" s="33"/>
      <c r="O712" s="33"/>
      <c r="P712" s="33"/>
      <c r="Q712" s="33"/>
      <c r="R712" s="33"/>
      <c r="S712" s="33"/>
      <c r="T712" s="33"/>
      <c r="U712" s="33"/>
      <c r="V712" s="33"/>
      <c r="W712" s="33"/>
      <c r="X712" s="33"/>
      <c r="Y712" s="33"/>
      <c r="Z712" s="33"/>
    </row>
    <row x14ac:dyDescent="0.25" r="713" customHeight="1" ht="13.5">
      <c r="A713" s="483"/>
      <c r="B713" s="484"/>
      <c r="C713" s="484"/>
      <c r="D713" s="484"/>
      <c r="E713" s="484"/>
      <c r="F713" s="484"/>
      <c r="G713" s="33"/>
      <c r="H713" s="485"/>
      <c r="I713" s="486"/>
      <c r="J713" s="487"/>
      <c r="K713" s="488"/>
      <c r="L713" s="488"/>
      <c r="M713" s="485"/>
      <c r="N713" s="33"/>
      <c r="O713" s="33"/>
      <c r="P713" s="33"/>
      <c r="Q713" s="33"/>
      <c r="R713" s="33"/>
      <c r="S713" s="33"/>
      <c r="T713" s="33"/>
      <c r="U713" s="33"/>
      <c r="V713" s="33"/>
      <c r="W713" s="33"/>
      <c r="X713" s="33"/>
      <c r="Y713" s="33"/>
      <c r="Z713" s="33"/>
    </row>
    <row x14ac:dyDescent="0.25" r="714" customHeight="1" ht="13.5">
      <c r="A714" s="483"/>
      <c r="B714" s="484"/>
      <c r="C714" s="484"/>
      <c r="D714" s="484"/>
      <c r="E714" s="484"/>
      <c r="F714" s="484"/>
      <c r="G714" s="33"/>
      <c r="H714" s="485"/>
      <c r="I714" s="486"/>
      <c r="J714" s="487"/>
      <c r="K714" s="488"/>
      <c r="L714" s="488"/>
      <c r="M714" s="485"/>
      <c r="N714" s="33"/>
      <c r="O714" s="33"/>
      <c r="P714" s="33"/>
      <c r="Q714" s="33"/>
      <c r="R714" s="33"/>
      <c r="S714" s="33"/>
      <c r="T714" s="33"/>
      <c r="U714" s="33"/>
      <c r="V714" s="33"/>
      <c r="W714" s="33"/>
      <c r="X714" s="33"/>
      <c r="Y714" s="33"/>
      <c r="Z714" s="33"/>
    </row>
    <row x14ac:dyDescent="0.25" r="715" customHeight="1" ht="13.5">
      <c r="A715" s="483"/>
      <c r="B715" s="484"/>
      <c r="C715" s="484"/>
      <c r="D715" s="484"/>
      <c r="E715" s="484"/>
      <c r="F715" s="484"/>
      <c r="G715" s="33"/>
      <c r="H715" s="485"/>
      <c r="I715" s="486"/>
      <c r="J715" s="487"/>
      <c r="K715" s="488"/>
      <c r="L715" s="488"/>
      <c r="M715" s="485"/>
      <c r="N715" s="33"/>
      <c r="O715" s="33"/>
      <c r="P715" s="33"/>
      <c r="Q715" s="33"/>
      <c r="R715" s="33"/>
      <c r="S715" s="33"/>
      <c r="T715" s="33"/>
      <c r="U715" s="33"/>
      <c r="V715" s="33"/>
      <c r="W715" s="33"/>
      <c r="X715" s="33"/>
      <c r="Y715" s="33"/>
      <c r="Z715" s="33"/>
    </row>
    <row x14ac:dyDescent="0.25" r="716" customHeight="1" ht="13.5">
      <c r="A716" s="483"/>
      <c r="B716" s="484"/>
      <c r="C716" s="484"/>
      <c r="D716" s="484"/>
      <c r="E716" s="484"/>
      <c r="F716" s="484"/>
      <c r="G716" s="33"/>
      <c r="H716" s="485"/>
      <c r="I716" s="486"/>
      <c r="J716" s="487"/>
      <c r="K716" s="488"/>
      <c r="L716" s="488"/>
      <c r="M716" s="485"/>
      <c r="N716" s="33"/>
      <c r="O716" s="33"/>
      <c r="P716" s="33"/>
      <c r="Q716" s="33"/>
      <c r="R716" s="33"/>
      <c r="S716" s="33"/>
      <c r="T716" s="33"/>
      <c r="U716" s="33"/>
      <c r="V716" s="33"/>
      <c r="W716" s="33"/>
      <c r="X716" s="33"/>
      <c r="Y716" s="33"/>
      <c r="Z716" s="33"/>
    </row>
    <row x14ac:dyDescent="0.25" r="717" customHeight="1" ht="13.5">
      <c r="A717" s="483"/>
      <c r="B717" s="484"/>
      <c r="C717" s="484"/>
      <c r="D717" s="484"/>
      <c r="E717" s="484"/>
      <c r="F717" s="484"/>
      <c r="G717" s="33"/>
      <c r="H717" s="485"/>
      <c r="I717" s="486"/>
      <c r="J717" s="487"/>
      <c r="K717" s="488"/>
      <c r="L717" s="488"/>
      <c r="M717" s="485"/>
      <c r="N717" s="33"/>
      <c r="O717" s="33"/>
      <c r="P717" s="33"/>
      <c r="Q717" s="33"/>
      <c r="R717" s="33"/>
      <c r="S717" s="33"/>
      <c r="T717" s="33"/>
      <c r="U717" s="33"/>
      <c r="V717" s="33"/>
      <c r="W717" s="33"/>
      <c r="X717" s="33"/>
      <c r="Y717" s="33"/>
      <c r="Z717" s="33"/>
    </row>
    <row x14ac:dyDescent="0.25" r="718" customHeight="1" ht="13.5">
      <c r="A718" s="483"/>
      <c r="B718" s="484"/>
      <c r="C718" s="484"/>
      <c r="D718" s="484"/>
      <c r="E718" s="484"/>
      <c r="F718" s="484"/>
      <c r="G718" s="33"/>
      <c r="H718" s="485"/>
      <c r="I718" s="486"/>
      <c r="J718" s="487"/>
      <c r="K718" s="488"/>
      <c r="L718" s="488"/>
      <c r="M718" s="485"/>
      <c r="N718" s="33"/>
      <c r="O718" s="33"/>
      <c r="P718" s="33"/>
      <c r="Q718" s="33"/>
      <c r="R718" s="33"/>
      <c r="S718" s="33"/>
      <c r="T718" s="33"/>
      <c r="U718" s="33"/>
      <c r="V718" s="33"/>
      <c r="W718" s="33"/>
      <c r="X718" s="33"/>
      <c r="Y718" s="33"/>
      <c r="Z718" s="33"/>
    </row>
    <row x14ac:dyDescent="0.25" r="719" customHeight="1" ht="13.5">
      <c r="A719" s="483"/>
      <c r="B719" s="484"/>
      <c r="C719" s="484"/>
      <c r="D719" s="484"/>
      <c r="E719" s="484"/>
      <c r="F719" s="484"/>
      <c r="G719" s="33"/>
      <c r="H719" s="485"/>
      <c r="I719" s="486"/>
      <c r="J719" s="487"/>
      <c r="K719" s="488"/>
      <c r="L719" s="488"/>
      <c r="M719" s="485"/>
      <c r="N719" s="33"/>
      <c r="O719" s="33"/>
      <c r="P719" s="33"/>
      <c r="Q719" s="33"/>
      <c r="R719" s="33"/>
      <c r="S719" s="33"/>
      <c r="T719" s="33"/>
      <c r="U719" s="33"/>
      <c r="V719" s="33"/>
      <c r="W719" s="33"/>
      <c r="X719" s="33"/>
      <c r="Y719" s="33"/>
      <c r="Z719" s="33"/>
    </row>
    <row x14ac:dyDescent="0.25" r="720" customHeight="1" ht="13.5">
      <c r="A720" s="483"/>
      <c r="B720" s="484"/>
      <c r="C720" s="484"/>
      <c r="D720" s="484"/>
      <c r="E720" s="484"/>
      <c r="F720" s="484"/>
      <c r="G720" s="33"/>
      <c r="H720" s="485"/>
      <c r="I720" s="486"/>
      <c r="J720" s="487"/>
      <c r="K720" s="488"/>
      <c r="L720" s="488"/>
      <c r="M720" s="485"/>
      <c r="N720" s="33"/>
      <c r="O720" s="33"/>
      <c r="P720" s="33"/>
      <c r="Q720" s="33"/>
      <c r="R720" s="33"/>
      <c r="S720" s="33"/>
      <c r="T720" s="33"/>
      <c r="U720" s="33"/>
      <c r="V720" s="33"/>
      <c r="W720" s="33"/>
      <c r="X720" s="33"/>
      <c r="Y720" s="33"/>
      <c r="Z720" s="33"/>
    </row>
    <row x14ac:dyDescent="0.25" r="721" customHeight="1" ht="13.5">
      <c r="A721" s="483"/>
      <c r="B721" s="484"/>
      <c r="C721" s="484"/>
      <c r="D721" s="484"/>
      <c r="E721" s="484"/>
      <c r="F721" s="484"/>
      <c r="G721" s="33"/>
      <c r="H721" s="485"/>
      <c r="I721" s="486"/>
      <c r="J721" s="487"/>
      <c r="K721" s="488"/>
      <c r="L721" s="488"/>
      <c r="M721" s="485"/>
      <c r="N721" s="33"/>
      <c r="O721" s="33"/>
      <c r="P721" s="33"/>
      <c r="Q721" s="33"/>
      <c r="R721" s="33"/>
      <c r="S721" s="33"/>
      <c r="T721" s="33"/>
      <c r="U721" s="33"/>
      <c r="V721" s="33"/>
      <c r="W721" s="33"/>
      <c r="X721" s="33"/>
      <c r="Y721" s="33"/>
      <c r="Z721" s="33"/>
    </row>
    <row x14ac:dyDescent="0.25" r="722" customHeight="1" ht="13.5">
      <c r="A722" s="483"/>
      <c r="B722" s="484"/>
      <c r="C722" s="484"/>
      <c r="D722" s="484"/>
      <c r="E722" s="484"/>
      <c r="F722" s="484"/>
      <c r="G722" s="33"/>
      <c r="H722" s="485"/>
      <c r="I722" s="486"/>
      <c r="J722" s="487"/>
      <c r="K722" s="488"/>
      <c r="L722" s="488"/>
      <c r="M722" s="485"/>
      <c r="N722" s="33"/>
      <c r="O722" s="33"/>
      <c r="P722" s="33"/>
      <c r="Q722" s="33"/>
      <c r="R722" s="33"/>
      <c r="S722" s="33"/>
      <c r="T722" s="33"/>
      <c r="U722" s="33"/>
      <c r="V722" s="33"/>
      <c r="W722" s="33"/>
      <c r="X722" s="33"/>
      <c r="Y722" s="33"/>
      <c r="Z722" s="33"/>
    </row>
    <row x14ac:dyDescent="0.25" r="723" customHeight="1" ht="13.5">
      <c r="A723" s="483"/>
      <c r="B723" s="484"/>
      <c r="C723" s="484"/>
      <c r="D723" s="484"/>
      <c r="E723" s="484"/>
      <c r="F723" s="484"/>
      <c r="G723" s="33"/>
      <c r="H723" s="485"/>
      <c r="I723" s="486"/>
      <c r="J723" s="487"/>
      <c r="K723" s="488"/>
      <c r="L723" s="488"/>
      <c r="M723" s="485"/>
      <c r="N723" s="33"/>
      <c r="O723" s="33"/>
      <c r="P723" s="33"/>
      <c r="Q723" s="33"/>
      <c r="R723" s="33"/>
      <c r="S723" s="33"/>
      <c r="T723" s="33"/>
      <c r="U723" s="33"/>
      <c r="V723" s="33"/>
      <c r="W723" s="33"/>
      <c r="X723" s="33"/>
      <c r="Y723" s="33"/>
      <c r="Z723" s="33"/>
    </row>
    <row x14ac:dyDescent="0.25" r="724" customHeight="1" ht="13.5">
      <c r="A724" s="483"/>
      <c r="B724" s="484"/>
      <c r="C724" s="484"/>
      <c r="D724" s="484"/>
      <c r="E724" s="484"/>
      <c r="F724" s="484"/>
      <c r="G724" s="33"/>
      <c r="H724" s="485"/>
      <c r="I724" s="486"/>
      <c r="J724" s="487"/>
      <c r="K724" s="488"/>
      <c r="L724" s="488"/>
      <c r="M724" s="485"/>
      <c r="N724" s="33"/>
      <c r="O724" s="33"/>
      <c r="P724" s="33"/>
      <c r="Q724" s="33"/>
      <c r="R724" s="33"/>
      <c r="S724" s="33"/>
      <c r="T724" s="33"/>
      <c r="U724" s="33"/>
      <c r="V724" s="33"/>
      <c r="W724" s="33"/>
      <c r="X724" s="33"/>
      <c r="Y724" s="33"/>
      <c r="Z724" s="33"/>
    </row>
    <row x14ac:dyDescent="0.25" r="725" customHeight="1" ht="13.5">
      <c r="A725" s="483"/>
      <c r="B725" s="484"/>
      <c r="C725" s="484"/>
      <c r="D725" s="484"/>
      <c r="E725" s="484"/>
      <c r="F725" s="484"/>
      <c r="G725" s="33"/>
      <c r="H725" s="485"/>
      <c r="I725" s="486"/>
      <c r="J725" s="487"/>
      <c r="K725" s="488"/>
      <c r="L725" s="488"/>
      <c r="M725" s="485"/>
      <c r="N725" s="33"/>
      <c r="O725" s="33"/>
      <c r="P725" s="33"/>
      <c r="Q725" s="33"/>
      <c r="R725" s="33"/>
      <c r="S725" s="33"/>
      <c r="T725" s="33"/>
      <c r="U725" s="33"/>
      <c r="V725" s="33"/>
      <c r="W725" s="33"/>
      <c r="X725" s="33"/>
      <c r="Y725" s="33"/>
      <c r="Z725" s="33"/>
    </row>
    <row x14ac:dyDescent="0.25" r="726" customHeight="1" ht="13.5">
      <c r="A726" s="483"/>
      <c r="B726" s="484"/>
      <c r="C726" s="484"/>
      <c r="D726" s="484"/>
      <c r="E726" s="484"/>
      <c r="F726" s="484"/>
      <c r="G726" s="33"/>
      <c r="H726" s="485"/>
      <c r="I726" s="486"/>
      <c r="J726" s="487"/>
      <c r="K726" s="488"/>
      <c r="L726" s="488"/>
      <c r="M726" s="485"/>
      <c r="N726" s="33"/>
      <c r="O726" s="33"/>
      <c r="P726" s="33"/>
      <c r="Q726" s="33"/>
      <c r="R726" s="33"/>
      <c r="S726" s="33"/>
      <c r="T726" s="33"/>
      <c r="U726" s="33"/>
      <c r="V726" s="33"/>
      <c r="W726" s="33"/>
      <c r="X726" s="33"/>
      <c r="Y726" s="33"/>
      <c r="Z726" s="33"/>
    </row>
    <row x14ac:dyDescent="0.25" r="727" customHeight="1" ht="13.5">
      <c r="A727" s="483"/>
      <c r="B727" s="484"/>
      <c r="C727" s="484"/>
      <c r="D727" s="484"/>
      <c r="E727" s="484"/>
      <c r="F727" s="484"/>
      <c r="G727" s="33"/>
      <c r="H727" s="485"/>
      <c r="I727" s="486"/>
      <c r="J727" s="487"/>
      <c r="K727" s="488"/>
      <c r="L727" s="488"/>
      <c r="M727" s="485"/>
      <c r="N727" s="33"/>
      <c r="O727" s="33"/>
      <c r="P727" s="33"/>
      <c r="Q727" s="33"/>
      <c r="R727" s="33"/>
      <c r="S727" s="33"/>
      <c r="T727" s="33"/>
      <c r="U727" s="33"/>
      <c r="V727" s="33"/>
      <c r="W727" s="33"/>
      <c r="X727" s="33"/>
      <c r="Y727" s="33"/>
      <c r="Z727" s="33"/>
    </row>
    <row x14ac:dyDescent="0.25" r="728" customHeight="1" ht="13.5">
      <c r="A728" s="483"/>
      <c r="B728" s="484"/>
      <c r="C728" s="484"/>
      <c r="D728" s="484"/>
      <c r="E728" s="484"/>
      <c r="F728" s="484"/>
      <c r="G728" s="33"/>
      <c r="H728" s="485"/>
      <c r="I728" s="486"/>
      <c r="J728" s="487"/>
      <c r="K728" s="488"/>
      <c r="L728" s="488"/>
      <c r="M728" s="485"/>
      <c r="N728" s="33"/>
      <c r="O728" s="33"/>
      <c r="P728" s="33"/>
      <c r="Q728" s="33"/>
      <c r="R728" s="33"/>
      <c r="S728" s="33"/>
      <c r="T728" s="33"/>
      <c r="U728" s="33"/>
      <c r="V728" s="33"/>
      <c r="W728" s="33"/>
      <c r="X728" s="33"/>
      <c r="Y728" s="33"/>
      <c r="Z728" s="33"/>
    </row>
    <row x14ac:dyDescent="0.25" r="729" customHeight="1" ht="13.5">
      <c r="A729" s="483"/>
      <c r="B729" s="484"/>
      <c r="C729" s="484"/>
      <c r="D729" s="484"/>
      <c r="E729" s="484"/>
      <c r="F729" s="484"/>
      <c r="G729" s="33"/>
      <c r="H729" s="485"/>
      <c r="I729" s="486"/>
      <c r="J729" s="487"/>
      <c r="K729" s="488"/>
      <c r="L729" s="488"/>
      <c r="M729" s="485"/>
      <c r="N729" s="33"/>
      <c r="O729" s="33"/>
      <c r="P729" s="33"/>
      <c r="Q729" s="33"/>
      <c r="R729" s="33"/>
      <c r="S729" s="33"/>
      <c r="T729" s="33"/>
      <c r="U729" s="33"/>
      <c r="V729" s="33"/>
      <c r="W729" s="33"/>
      <c r="X729" s="33"/>
      <c r="Y729" s="33"/>
      <c r="Z729" s="33"/>
    </row>
    <row x14ac:dyDescent="0.25" r="730" customHeight="1" ht="13.5">
      <c r="A730" s="483"/>
      <c r="B730" s="484"/>
      <c r="C730" s="484"/>
      <c r="D730" s="484"/>
      <c r="E730" s="484"/>
      <c r="F730" s="484"/>
      <c r="G730" s="33"/>
      <c r="H730" s="485"/>
      <c r="I730" s="486"/>
      <c r="J730" s="487"/>
      <c r="K730" s="488"/>
      <c r="L730" s="488"/>
      <c r="M730" s="485"/>
      <c r="N730" s="33"/>
      <c r="O730" s="33"/>
      <c r="P730" s="33"/>
      <c r="Q730" s="33"/>
      <c r="R730" s="33"/>
      <c r="S730" s="33"/>
      <c r="T730" s="33"/>
      <c r="U730" s="33"/>
      <c r="V730" s="33"/>
      <c r="W730" s="33"/>
      <c r="X730" s="33"/>
      <c r="Y730" s="33"/>
      <c r="Z730" s="33"/>
    </row>
    <row x14ac:dyDescent="0.25" r="731" customHeight="1" ht="13.5">
      <c r="A731" s="483"/>
      <c r="B731" s="484"/>
      <c r="C731" s="484"/>
      <c r="D731" s="484"/>
      <c r="E731" s="484"/>
      <c r="F731" s="484"/>
      <c r="G731" s="33"/>
      <c r="H731" s="485"/>
      <c r="I731" s="486"/>
      <c r="J731" s="487"/>
      <c r="K731" s="488"/>
      <c r="L731" s="488"/>
      <c r="M731" s="485"/>
      <c r="N731" s="33"/>
      <c r="O731" s="33"/>
      <c r="P731" s="33"/>
      <c r="Q731" s="33"/>
      <c r="R731" s="33"/>
      <c r="S731" s="33"/>
      <c r="T731" s="33"/>
      <c r="U731" s="33"/>
      <c r="V731" s="33"/>
      <c r="W731" s="33"/>
      <c r="X731" s="33"/>
      <c r="Y731" s="33"/>
      <c r="Z731" s="33"/>
    </row>
    <row x14ac:dyDescent="0.25" r="732" customHeight="1" ht="13.5">
      <c r="A732" s="483"/>
      <c r="B732" s="484"/>
      <c r="C732" s="484"/>
      <c r="D732" s="484"/>
      <c r="E732" s="484"/>
      <c r="F732" s="484"/>
      <c r="G732" s="33"/>
      <c r="H732" s="485"/>
      <c r="I732" s="486"/>
      <c r="J732" s="487"/>
      <c r="K732" s="488"/>
      <c r="L732" s="488"/>
      <c r="M732" s="485"/>
      <c r="N732" s="33"/>
      <c r="O732" s="33"/>
      <c r="P732" s="33"/>
      <c r="Q732" s="33"/>
      <c r="R732" s="33"/>
      <c r="S732" s="33"/>
      <c r="T732" s="33"/>
      <c r="U732" s="33"/>
      <c r="V732" s="33"/>
      <c r="W732" s="33"/>
      <c r="X732" s="33"/>
      <c r="Y732" s="33"/>
      <c r="Z732" s="33"/>
    </row>
    <row x14ac:dyDescent="0.25" r="733" customHeight="1" ht="13.5">
      <c r="A733" s="483"/>
      <c r="B733" s="484"/>
      <c r="C733" s="484"/>
      <c r="D733" s="484"/>
      <c r="E733" s="484"/>
      <c r="F733" s="484"/>
      <c r="G733" s="33"/>
      <c r="H733" s="485"/>
      <c r="I733" s="486"/>
      <c r="J733" s="487"/>
      <c r="K733" s="488"/>
      <c r="L733" s="488"/>
      <c r="M733" s="485"/>
      <c r="N733" s="33"/>
      <c r="O733" s="33"/>
      <c r="P733" s="33"/>
      <c r="Q733" s="33"/>
      <c r="R733" s="33"/>
      <c r="S733" s="33"/>
      <c r="T733" s="33"/>
      <c r="U733" s="33"/>
      <c r="V733" s="33"/>
      <c r="W733" s="33"/>
      <c r="X733" s="33"/>
      <c r="Y733" s="33"/>
      <c r="Z733" s="33"/>
    </row>
    <row x14ac:dyDescent="0.25" r="734" customHeight="1" ht="13.5">
      <c r="A734" s="483"/>
      <c r="B734" s="484"/>
      <c r="C734" s="484"/>
      <c r="D734" s="484"/>
      <c r="E734" s="484"/>
      <c r="F734" s="484"/>
      <c r="G734" s="33"/>
      <c r="H734" s="485"/>
      <c r="I734" s="486"/>
      <c r="J734" s="487"/>
      <c r="K734" s="488"/>
      <c r="L734" s="488"/>
      <c r="M734" s="485"/>
      <c r="N734" s="33"/>
      <c r="O734" s="33"/>
      <c r="P734" s="33"/>
      <c r="Q734" s="33"/>
      <c r="R734" s="33"/>
      <c r="S734" s="33"/>
      <c r="T734" s="33"/>
      <c r="U734" s="33"/>
      <c r="V734" s="33"/>
      <c r="W734" s="33"/>
      <c r="X734" s="33"/>
      <c r="Y734" s="33"/>
      <c r="Z734" s="33"/>
    </row>
    <row x14ac:dyDescent="0.25" r="735" customHeight="1" ht="13.5">
      <c r="A735" s="483"/>
      <c r="B735" s="484"/>
      <c r="C735" s="484"/>
      <c r="D735" s="484"/>
      <c r="E735" s="484"/>
      <c r="F735" s="484"/>
      <c r="G735" s="33"/>
      <c r="H735" s="485"/>
      <c r="I735" s="486"/>
      <c r="J735" s="487"/>
      <c r="K735" s="488"/>
      <c r="L735" s="488"/>
      <c r="M735" s="485"/>
      <c r="N735" s="33"/>
      <c r="O735" s="33"/>
      <c r="P735" s="33"/>
      <c r="Q735" s="33"/>
      <c r="R735" s="33"/>
      <c r="S735" s="33"/>
      <c r="T735" s="33"/>
      <c r="U735" s="33"/>
      <c r="V735" s="33"/>
      <c r="W735" s="33"/>
      <c r="X735" s="33"/>
      <c r="Y735" s="33"/>
      <c r="Z735" s="33"/>
    </row>
    <row x14ac:dyDescent="0.25" r="736" customHeight="1" ht="13.5">
      <c r="A736" s="483"/>
      <c r="B736" s="484"/>
      <c r="C736" s="484"/>
      <c r="D736" s="484"/>
      <c r="E736" s="484"/>
      <c r="F736" s="484"/>
      <c r="G736" s="33"/>
      <c r="H736" s="485"/>
      <c r="I736" s="486"/>
      <c r="J736" s="487"/>
      <c r="K736" s="488"/>
      <c r="L736" s="488"/>
      <c r="M736" s="485"/>
      <c r="N736" s="33"/>
      <c r="O736" s="33"/>
      <c r="P736" s="33"/>
      <c r="Q736" s="33"/>
      <c r="R736" s="33"/>
      <c r="S736" s="33"/>
      <c r="T736" s="33"/>
      <c r="U736" s="33"/>
      <c r="V736" s="33"/>
      <c r="W736" s="33"/>
      <c r="X736" s="33"/>
      <c r="Y736" s="33"/>
      <c r="Z736" s="33"/>
    </row>
    <row x14ac:dyDescent="0.25" r="737" customHeight="1" ht="13.5">
      <c r="A737" s="483"/>
      <c r="B737" s="484"/>
      <c r="C737" s="484"/>
      <c r="D737" s="484"/>
      <c r="E737" s="484"/>
      <c r="F737" s="484"/>
      <c r="G737" s="33"/>
      <c r="H737" s="485"/>
      <c r="I737" s="486"/>
      <c r="J737" s="487"/>
      <c r="K737" s="488"/>
      <c r="L737" s="488"/>
      <c r="M737" s="485"/>
      <c r="N737" s="33"/>
      <c r="O737" s="33"/>
      <c r="P737" s="33"/>
      <c r="Q737" s="33"/>
      <c r="R737" s="33"/>
      <c r="S737" s="33"/>
      <c r="T737" s="33"/>
      <c r="U737" s="33"/>
      <c r="V737" s="33"/>
      <c r="W737" s="33"/>
      <c r="X737" s="33"/>
      <c r="Y737" s="33"/>
      <c r="Z737" s="33"/>
    </row>
    <row x14ac:dyDescent="0.25" r="738" customHeight="1" ht="13.5">
      <c r="A738" s="483"/>
      <c r="B738" s="484"/>
      <c r="C738" s="484"/>
      <c r="D738" s="484"/>
      <c r="E738" s="484"/>
      <c r="F738" s="484"/>
      <c r="G738" s="33"/>
      <c r="H738" s="485"/>
      <c r="I738" s="486"/>
      <c r="J738" s="487"/>
      <c r="K738" s="488"/>
      <c r="L738" s="488"/>
      <c r="M738" s="485"/>
      <c r="N738" s="33"/>
      <c r="O738" s="33"/>
      <c r="P738" s="33"/>
      <c r="Q738" s="33"/>
      <c r="R738" s="33"/>
      <c r="S738" s="33"/>
      <c r="T738" s="33"/>
      <c r="U738" s="33"/>
      <c r="V738" s="33"/>
      <c r="W738" s="33"/>
      <c r="X738" s="33"/>
      <c r="Y738" s="33"/>
      <c r="Z738" s="33"/>
    </row>
    <row x14ac:dyDescent="0.25" r="739" customHeight="1" ht="13.5">
      <c r="A739" s="483"/>
      <c r="B739" s="484"/>
      <c r="C739" s="484"/>
      <c r="D739" s="484"/>
      <c r="E739" s="484"/>
      <c r="F739" s="484"/>
      <c r="G739" s="33"/>
      <c r="H739" s="485"/>
      <c r="I739" s="486"/>
      <c r="J739" s="487"/>
      <c r="K739" s="488"/>
      <c r="L739" s="488"/>
      <c r="M739" s="485"/>
      <c r="N739" s="33"/>
      <c r="O739" s="33"/>
      <c r="P739" s="33"/>
      <c r="Q739" s="33"/>
      <c r="R739" s="33"/>
      <c r="S739" s="33"/>
      <c r="T739" s="33"/>
      <c r="U739" s="33"/>
      <c r="V739" s="33"/>
      <c r="W739" s="33"/>
      <c r="X739" s="33"/>
      <c r="Y739" s="33"/>
      <c r="Z739" s="33"/>
    </row>
    <row x14ac:dyDescent="0.25" r="740" customHeight="1" ht="13.5">
      <c r="A740" s="483"/>
      <c r="B740" s="484"/>
      <c r="C740" s="484"/>
      <c r="D740" s="484"/>
      <c r="E740" s="484"/>
      <c r="F740" s="484"/>
      <c r="G740" s="33"/>
      <c r="H740" s="485"/>
      <c r="I740" s="486"/>
      <c r="J740" s="487"/>
      <c r="K740" s="488"/>
      <c r="L740" s="488"/>
      <c r="M740" s="485"/>
      <c r="N740" s="33"/>
      <c r="O740" s="33"/>
      <c r="P740" s="33"/>
      <c r="Q740" s="33"/>
      <c r="R740" s="33"/>
      <c r="S740" s="33"/>
      <c r="T740" s="33"/>
      <c r="U740" s="33"/>
      <c r="V740" s="33"/>
      <c r="W740" s="33"/>
      <c r="X740" s="33"/>
      <c r="Y740" s="33"/>
      <c r="Z740" s="33"/>
    </row>
    <row x14ac:dyDescent="0.25" r="741" customHeight="1" ht="13.5">
      <c r="A741" s="483"/>
      <c r="B741" s="484"/>
      <c r="C741" s="484"/>
      <c r="D741" s="484"/>
      <c r="E741" s="484"/>
      <c r="F741" s="484"/>
      <c r="G741" s="33"/>
      <c r="H741" s="485"/>
      <c r="I741" s="486"/>
      <c r="J741" s="487"/>
      <c r="K741" s="488"/>
      <c r="L741" s="488"/>
      <c r="M741" s="485"/>
      <c r="N741" s="33"/>
      <c r="O741" s="33"/>
      <c r="P741" s="33"/>
      <c r="Q741" s="33"/>
      <c r="R741" s="33"/>
      <c r="S741" s="33"/>
      <c r="T741" s="33"/>
      <c r="U741" s="33"/>
      <c r="V741" s="33"/>
      <c r="W741" s="33"/>
      <c r="X741" s="33"/>
      <c r="Y741" s="33"/>
      <c r="Z741" s="33"/>
    </row>
    <row x14ac:dyDescent="0.25" r="742" customHeight="1" ht="13.5">
      <c r="A742" s="483"/>
      <c r="B742" s="484"/>
      <c r="C742" s="484"/>
      <c r="D742" s="484"/>
      <c r="E742" s="484"/>
      <c r="F742" s="484"/>
      <c r="G742" s="33"/>
      <c r="H742" s="485"/>
      <c r="I742" s="486"/>
      <c r="J742" s="487"/>
      <c r="K742" s="488"/>
      <c r="L742" s="488"/>
      <c r="M742" s="485"/>
      <c r="N742" s="33"/>
      <c r="O742" s="33"/>
      <c r="P742" s="33"/>
      <c r="Q742" s="33"/>
      <c r="R742" s="33"/>
      <c r="S742" s="33"/>
      <c r="T742" s="33"/>
      <c r="U742" s="33"/>
      <c r="V742" s="33"/>
      <c r="W742" s="33"/>
      <c r="X742" s="33"/>
      <c r="Y742" s="33"/>
      <c r="Z742" s="33"/>
    </row>
    <row x14ac:dyDescent="0.25" r="743" customHeight="1" ht="13.5">
      <c r="A743" s="483"/>
      <c r="B743" s="484"/>
      <c r="C743" s="484"/>
      <c r="D743" s="484"/>
      <c r="E743" s="484"/>
      <c r="F743" s="484"/>
      <c r="G743" s="33"/>
      <c r="H743" s="485"/>
      <c r="I743" s="486"/>
      <c r="J743" s="487"/>
      <c r="K743" s="488"/>
      <c r="L743" s="488"/>
      <c r="M743" s="485"/>
      <c r="N743" s="33"/>
      <c r="O743" s="33"/>
      <c r="P743" s="33"/>
      <c r="Q743" s="33"/>
      <c r="R743" s="33"/>
      <c r="S743" s="33"/>
      <c r="T743" s="33"/>
      <c r="U743" s="33"/>
      <c r="V743" s="33"/>
      <c r="W743" s="33"/>
      <c r="X743" s="33"/>
      <c r="Y743" s="33"/>
      <c r="Z743" s="33"/>
    </row>
    <row x14ac:dyDescent="0.25" r="744" customHeight="1" ht="13.5">
      <c r="A744" s="483"/>
      <c r="B744" s="484"/>
      <c r="C744" s="484"/>
      <c r="D744" s="484"/>
      <c r="E744" s="484"/>
      <c r="F744" s="484"/>
      <c r="G744" s="33"/>
      <c r="H744" s="485"/>
      <c r="I744" s="486"/>
      <c r="J744" s="487"/>
      <c r="K744" s="488"/>
      <c r="L744" s="488"/>
      <c r="M744" s="485"/>
      <c r="N744" s="33"/>
      <c r="O744" s="33"/>
      <c r="P744" s="33"/>
      <c r="Q744" s="33"/>
      <c r="R744" s="33"/>
      <c r="S744" s="33"/>
      <c r="T744" s="33"/>
      <c r="U744" s="33"/>
      <c r="V744" s="33"/>
      <c r="W744" s="33"/>
      <c r="X744" s="33"/>
      <c r="Y744" s="33"/>
      <c r="Z744" s="33"/>
    </row>
    <row x14ac:dyDescent="0.25" r="745" customHeight="1" ht="13.5">
      <c r="A745" s="483"/>
      <c r="B745" s="484"/>
      <c r="C745" s="484"/>
      <c r="D745" s="484"/>
      <c r="E745" s="484"/>
      <c r="F745" s="484"/>
      <c r="G745" s="33"/>
      <c r="H745" s="485"/>
      <c r="I745" s="486"/>
      <c r="J745" s="487"/>
      <c r="K745" s="488"/>
      <c r="L745" s="488"/>
      <c r="M745" s="485"/>
      <c r="N745" s="33"/>
      <c r="O745" s="33"/>
      <c r="P745" s="33"/>
      <c r="Q745" s="33"/>
      <c r="R745" s="33"/>
      <c r="S745" s="33"/>
      <c r="T745" s="33"/>
      <c r="U745" s="33"/>
      <c r="V745" s="33"/>
      <c r="W745" s="33"/>
      <c r="X745" s="33"/>
      <c r="Y745" s="33"/>
      <c r="Z745" s="33"/>
    </row>
    <row x14ac:dyDescent="0.25" r="746" customHeight="1" ht="13.5">
      <c r="A746" s="483"/>
      <c r="B746" s="484"/>
      <c r="C746" s="484"/>
      <c r="D746" s="484"/>
      <c r="E746" s="484"/>
      <c r="F746" s="484"/>
      <c r="G746" s="33"/>
      <c r="H746" s="485"/>
      <c r="I746" s="486"/>
      <c r="J746" s="487"/>
      <c r="K746" s="488"/>
      <c r="L746" s="488"/>
      <c r="M746" s="485"/>
      <c r="N746" s="33"/>
      <c r="O746" s="33"/>
      <c r="P746" s="33"/>
      <c r="Q746" s="33"/>
      <c r="R746" s="33"/>
      <c r="S746" s="33"/>
      <c r="T746" s="33"/>
      <c r="U746" s="33"/>
      <c r="V746" s="33"/>
      <c r="W746" s="33"/>
      <c r="X746" s="33"/>
      <c r="Y746" s="33"/>
      <c r="Z746" s="33"/>
    </row>
    <row x14ac:dyDescent="0.25" r="747" customHeight="1" ht="13.5">
      <c r="A747" s="483"/>
      <c r="B747" s="484"/>
      <c r="C747" s="484"/>
      <c r="D747" s="484"/>
      <c r="E747" s="484"/>
      <c r="F747" s="484"/>
      <c r="G747" s="33"/>
      <c r="H747" s="485"/>
      <c r="I747" s="486"/>
      <c r="J747" s="487"/>
      <c r="K747" s="488"/>
      <c r="L747" s="488"/>
      <c r="M747" s="485"/>
      <c r="N747" s="33"/>
      <c r="O747" s="33"/>
      <c r="P747" s="33"/>
      <c r="Q747" s="33"/>
      <c r="R747" s="33"/>
      <c r="S747" s="33"/>
      <c r="T747" s="33"/>
      <c r="U747" s="33"/>
      <c r="V747" s="33"/>
      <c r="W747" s="33"/>
      <c r="X747" s="33"/>
      <c r="Y747" s="33"/>
      <c r="Z747" s="33"/>
    </row>
    <row x14ac:dyDescent="0.25" r="748" customHeight="1" ht="13.5">
      <c r="A748" s="483"/>
      <c r="B748" s="484"/>
      <c r="C748" s="484"/>
      <c r="D748" s="484"/>
      <c r="E748" s="484"/>
      <c r="F748" s="484"/>
      <c r="G748" s="33"/>
      <c r="H748" s="485"/>
      <c r="I748" s="486"/>
      <c r="J748" s="487"/>
      <c r="K748" s="488"/>
      <c r="L748" s="488"/>
      <c r="M748" s="485"/>
      <c r="N748" s="33"/>
      <c r="O748" s="33"/>
      <c r="P748" s="33"/>
      <c r="Q748" s="33"/>
      <c r="R748" s="33"/>
      <c r="S748" s="33"/>
      <c r="T748" s="33"/>
      <c r="U748" s="33"/>
      <c r="V748" s="33"/>
      <c r="W748" s="33"/>
      <c r="X748" s="33"/>
      <c r="Y748" s="33"/>
      <c r="Z748" s="33"/>
    </row>
    <row x14ac:dyDescent="0.25" r="749" customHeight="1" ht="13.5">
      <c r="A749" s="483"/>
      <c r="B749" s="484"/>
      <c r="C749" s="484"/>
      <c r="D749" s="484"/>
      <c r="E749" s="484"/>
      <c r="F749" s="484"/>
      <c r="G749" s="33"/>
      <c r="H749" s="485"/>
      <c r="I749" s="486"/>
      <c r="J749" s="487"/>
      <c r="K749" s="488"/>
      <c r="L749" s="488"/>
      <c r="M749" s="485"/>
      <c r="N749" s="33"/>
      <c r="O749" s="33"/>
      <c r="P749" s="33"/>
      <c r="Q749" s="33"/>
      <c r="R749" s="33"/>
      <c r="S749" s="33"/>
      <c r="T749" s="33"/>
      <c r="U749" s="33"/>
      <c r="V749" s="33"/>
      <c r="W749" s="33"/>
      <c r="X749" s="33"/>
      <c r="Y749" s="33"/>
      <c r="Z749" s="33"/>
    </row>
    <row x14ac:dyDescent="0.25" r="750" customHeight="1" ht="13.5">
      <c r="A750" s="483"/>
      <c r="B750" s="484"/>
      <c r="C750" s="484"/>
      <c r="D750" s="484"/>
      <c r="E750" s="484"/>
      <c r="F750" s="484"/>
      <c r="G750" s="33"/>
      <c r="H750" s="485"/>
      <c r="I750" s="486"/>
      <c r="J750" s="487"/>
      <c r="K750" s="488"/>
      <c r="L750" s="488"/>
      <c r="M750" s="485"/>
      <c r="N750" s="33"/>
      <c r="O750" s="33"/>
      <c r="P750" s="33"/>
      <c r="Q750" s="33"/>
      <c r="R750" s="33"/>
      <c r="S750" s="33"/>
      <c r="T750" s="33"/>
      <c r="U750" s="33"/>
      <c r="V750" s="33"/>
      <c r="W750" s="33"/>
      <c r="X750" s="33"/>
      <c r="Y750" s="33"/>
      <c r="Z750" s="33"/>
    </row>
    <row x14ac:dyDescent="0.25" r="751" customHeight="1" ht="13.5">
      <c r="A751" s="483"/>
      <c r="B751" s="484"/>
      <c r="C751" s="484"/>
      <c r="D751" s="484"/>
      <c r="E751" s="484"/>
      <c r="F751" s="484"/>
      <c r="G751" s="33"/>
      <c r="H751" s="485"/>
      <c r="I751" s="486"/>
      <c r="J751" s="487"/>
      <c r="K751" s="488"/>
      <c r="L751" s="488"/>
      <c r="M751" s="485"/>
      <c r="N751" s="33"/>
      <c r="O751" s="33"/>
      <c r="P751" s="33"/>
      <c r="Q751" s="33"/>
      <c r="R751" s="33"/>
      <c r="S751" s="33"/>
      <c r="T751" s="33"/>
      <c r="U751" s="33"/>
      <c r="V751" s="33"/>
      <c r="W751" s="33"/>
      <c r="X751" s="33"/>
      <c r="Y751" s="33"/>
      <c r="Z751" s="33"/>
    </row>
    <row x14ac:dyDescent="0.25" r="752" customHeight="1" ht="13.5">
      <c r="A752" s="483"/>
      <c r="B752" s="484"/>
      <c r="C752" s="484"/>
      <c r="D752" s="484"/>
      <c r="E752" s="484"/>
      <c r="F752" s="484"/>
      <c r="G752" s="33"/>
      <c r="H752" s="485"/>
      <c r="I752" s="486"/>
      <c r="J752" s="487"/>
      <c r="K752" s="488"/>
      <c r="L752" s="488"/>
      <c r="M752" s="485"/>
      <c r="N752" s="33"/>
      <c r="O752" s="33"/>
      <c r="P752" s="33"/>
      <c r="Q752" s="33"/>
      <c r="R752" s="33"/>
      <c r="S752" s="33"/>
      <c r="T752" s="33"/>
      <c r="U752" s="33"/>
      <c r="V752" s="33"/>
      <c r="W752" s="33"/>
      <c r="X752" s="33"/>
      <c r="Y752" s="33"/>
      <c r="Z752" s="33"/>
    </row>
    <row x14ac:dyDescent="0.25" r="753" customHeight="1" ht="13.5">
      <c r="A753" s="483"/>
      <c r="B753" s="484"/>
      <c r="C753" s="484"/>
      <c r="D753" s="484"/>
      <c r="E753" s="484"/>
      <c r="F753" s="484"/>
      <c r="G753" s="33"/>
      <c r="H753" s="485"/>
      <c r="I753" s="486"/>
      <c r="J753" s="487"/>
      <c r="K753" s="488"/>
      <c r="L753" s="488"/>
      <c r="M753" s="485"/>
      <c r="N753" s="33"/>
      <c r="O753" s="33"/>
      <c r="P753" s="33"/>
      <c r="Q753" s="33"/>
      <c r="R753" s="33"/>
      <c r="S753" s="33"/>
      <c r="T753" s="33"/>
      <c r="U753" s="33"/>
      <c r="V753" s="33"/>
      <c r="W753" s="33"/>
      <c r="X753" s="33"/>
      <c r="Y753" s="33"/>
      <c r="Z753" s="33"/>
    </row>
    <row x14ac:dyDescent="0.25" r="754" customHeight="1" ht="13.5">
      <c r="A754" s="483"/>
      <c r="B754" s="484"/>
      <c r="C754" s="484"/>
      <c r="D754" s="484"/>
      <c r="E754" s="484"/>
      <c r="F754" s="484"/>
      <c r="G754" s="33"/>
      <c r="H754" s="485"/>
      <c r="I754" s="486"/>
      <c r="J754" s="487"/>
      <c r="K754" s="488"/>
      <c r="L754" s="488"/>
      <c r="M754" s="485"/>
      <c r="N754" s="33"/>
      <c r="O754" s="33"/>
      <c r="P754" s="33"/>
      <c r="Q754" s="33"/>
      <c r="R754" s="33"/>
      <c r="S754" s="33"/>
      <c r="T754" s="33"/>
      <c r="U754" s="33"/>
      <c r="V754" s="33"/>
      <c r="W754" s="33"/>
      <c r="X754" s="33"/>
      <c r="Y754" s="33"/>
      <c r="Z754" s="33"/>
    </row>
    <row x14ac:dyDescent="0.25" r="755" customHeight="1" ht="13.5">
      <c r="A755" s="483"/>
      <c r="B755" s="484"/>
      <c r="C755" s="484"/>
      <c r="D755" s="484"/>
      <c r="E755" s="484"/>
      <c r="F755" s="484"/>
      <c r="G755" s="33"/>
      <c r="H755" s="485"/>
      <c r="I755" s="486"/>
      <c r="J755" s="487"/>
      <c r="K755" s="488"/>
      <c r="L755" s="488"/>
      <c r="M755" s="485"/>
      <c r="N755" s="33"/>
      <c r="O755" s="33"/>
      <c r="P755" s="33"/>
      <c r="Q755" s="33"/>
      <c r="R755" s="33"/>
      <c r="S755" s="33"/>
      <c r="T755" s="33"/>
      <c r="U755" s="33"/>
      <c r="V755" s="33"/>
      <c r="W755" s="33"/>
      <c r="X755" s="33"/>
      <c r="Y755" s="33"/>
      <c r="Z755" s="33"/>
    </row>
    <row x14ac:dyDescent="0.25" r="756" customHeight="1" ht="13.5">
      <c r="A756" s="483"/>
      <c r="B756" s="484"/>
      <c r="C756" s="484"/>
      <c r="D756" s="484"/>
      <c r="E756" s="484"/>
      <c r="F756" s="484"/>
      <c r="G756" s="33"/>
      <c r="H756" s="485"/>
      <c r="I756" s="486"/>
      <c r="J756" s="487"/>
      <c r="K756" s="488"/>
      <c r="L756" s="488"/>
      <c r="M756" s="485"/>
      <c r="N756" s="33"/>
      <c r="O756" s="33"/>
      <c r="P756" s="33"/>
      <c r="Q756" s="33"/>
      <c r="R756" s="33"/>
      <c r="S756" s="33"/>
      <c r="T756" s="33"/>
      <c r="U756" s="33"/>
      <c r="V756" s="33"/>
      <c r="W756" s="33"/>
      <c r="X756" s="33"/>
      <c r="Y756" s="33"/>
      <c r="Z756" s="33"/>
    </row>
    <row x14ac:dyDescent="0.25" r="757" customHeight="1" ht="13.5">
      <c r="A757" s="483"/>
      <c r="B757" s="484"/>
      <c r="C757" s="484"/>
      <c r="D757" s="484"/>
      <c r="E757" s="484"/>
      <c r="F757" s="484"/>
      <c r="G757" s="33"/>
      <c r="H757" s="485"/>
      <c r="I757" s="486"/>
      <c r="J757" s="487"/>
      <c r="K757" s="488"/>
      <c r="L757" s="488"/>
      <c r="M757" s="485"/>
      <c r="N757" s="33"/>
      <c r="O757" s="33"/>
      <c r="P757" s="33"/>
      <c r="Q757" s="33"/>
      <c r="R757" s="33"/>
      <c r="S757" s="33"/>
      <c r="T757" s="33"/>
      <c r="U757" s="33"/>
      <c r="V757" s="33"/>
      <c r="W757" s="33"/>
      <c r="X757" s="33"/>
      <c r="Y757" s="33"/>
      <c r="Z757" s="33"/>
    </row>
    <row x14ac:dyDescent="0.25" r="758" customHeight="1" ht="13.5">
      <c r="A758" s="483"/>
      <c r="B758" s="484"/>
      <c r="C758" s="484"/>
      <c r="D758" s="484"/>
      <c r="E758" s="484"/>
      <c r="F758" s="484"/>
      <c r="G758" s="33"/>
      <c r="H758" s="485"/>
      <c r="I758" s="486"/>
      <c r="J758" s="487"/>
      <c r="K758" s="488"/>
      <c r="L758" s="488"/>
      <c r="M758" s="485"/>
      <c r="N758" s="33"/>
      <c r="O758" s="33"/>
      <c r="P758" s="33"/>
      <c r="Q758" s="33"/>
      <c r="R758" s="33"/>
      <c r="S758" s="33"/>
      <c r="T758" s="33"/>
      <c r="U758" s="33"/>
      <c r="V758" s="33"/>
      <c r="W758" s="33"/>
      <c r="X758" s="33"/>
      <c r="Y758" s="33"/>
      <c r="Z758" s="33"/>
    </row>
    <row x14ac:dyDescent="0.25" r="759" customHeight="1" ht="13.5">
      <c r="A759" s="483"/>
      <c r="B759" s="484"/>
      <c r="C759" s="484"/>
      <c r="D759" s="484"/>
      <c r="E759" s="484"/>
      <c r="F759" s="484"/>
      <c r="G759" s="33"/>
      <c r="H759" s="485"/>
      <c r="I759" s="486"/>
      <c r="J759" s="487"/>
      <c r="K759" s="488"/>
      <c r="L759" s="488"/>
      <c r="M759" s="485"/>
      <c r="N759" s="33"/>
      <c r="O759" s="33"/>
      <c r="P759" s="33"/>
      <c r="Q759" s="33"/>
      <c r="R759" s="33"/>
      <c r="S759" s="33"/>
      <c r="T759" s="33"/>
      <c r="U759" s="33"/>
      <c r="V759" s="33"/>
      <c r="W759" s="33"/>
      <c r="X759" s="33"/>
      <c r="Y759" s="33"/>
      <c r="Z759" s="33"/>
    </row>
    <row x14ac:dyDescent="0.25" r="760" customHeight="1" ht="13.5">
      <c r="A760" s="483"/>
      <c r="B760" s="484"/>
      <c r="C760" s="484"/>
      <c r="D760" s="484"/>
      <c r="E760" s="484"/>
      <c r="F760" s="484"/>
      <c r="G760" s="33"/>
      <c r="H760" s="485"/>
      <c r="I760" s="486"/>
      <c r="J760" s="487"/>
      <c r="K760" s="488"/>
      <c r="L760" s="488"/>
      <c r="M760" s="485"/>
      <c r="N760" s="33"/>
      <c r="O760" s="33"/>
      <c r="P760" s="33"/>
      <c r="Q760" s="33"/>
      <c r="R760" s="33"/>
      <c r="S760" s="33"/>
      <c r="T760" s="33"/>
      <c r="U760" s="33"/>
      <c r="V760" s="33"/>
      <c r="W760" s="33"/>
      <c r="X760" s="33"/>
      <c r="Y760" s="33"/>
      <c r="Z760" s="33"/>
    </row>
    <row x14ac:dyDescent="0.25" r="761" customHeight="1" ht="13.5">
      <c r="A761" s="483"/>
      <c r="B761" s="484"/>
      <c r="C761" s="484"/>
      <c r="D761" s="484"/>
      <c r="E761" s="484"/>
      <c r="F761" s="484"/>
      <c r="G761" s="33"/>
      <c r="H761" s="485"/>
      <c r="I761" s="486"/>
      <c r="J761" s="487"/>
      <c r="K761" s="488"/>
      <c r="L761" s="488"/>
      <c r="M761" s="485"/>
      <c r="N761" s="33"/>
      <c r="O761" s="33"/>
      <c r="P761" s="33"/>
      <c r="Q761" s="33"/>
      <c r="R761" s="33"/>
      <c r="S761" s="33"/>
      <c r="T761" s="33"/>
      <c r="U761" s="33"/>
      <c r="V761" s="33"/>
      <c r="W761" s="33"/>
      <c r="X761" s="33"/>
      <c r="Y761" s="33"/>
      <c r="Z761" s="33"/>
    </row>
    <row x14ac:dyDescent="0.25" r="762" customHeight="1" ht="13.5">
      <c r="A762" s="483"/>
      <c r="B762" s="484"/>
      <c r="C762" s="484"/>
      <c r="D762" s="484"/>
      <c r="E762" s="484"/>
      <c r="F762" s="484"/>
      <c r="G762" s="33"/>
      <c r="H762" s="485"/>
      <c r="I762" s="486"/>
      <c r="J762" s="487"/>
      <c r="K762" s="488"/>
      <c r="L762" s="488"/>
      <c r="M762" s="485"/>
      <c r="N762" s="33"/>
      <c r="O762" s="33"/>
      <c r="P762" s="33"/>
      <c r="Q762" s="33"/>
      <c r="R762" s="33"/>
      <c r="S762" s="33"/>
      <c r="T762" s="33"/>
      <c r="U762" s="33"/>
      <c r="V762" s="33"/>
      <c r="W762" s="33"/>
      <c r="X762" s="33"/>
      <c r="Y762" s="33"/>
      <c r="Z762" s="33"/>
    </row>
    <row x14ac:dyDescent="0.25" r="763" customHeight="1" ht="13.5">
      <c r="A763" s="483"/>
      <c r="B763" s="484"/>
      <c r="C763" s="484"/>
      <c r="D763" s="484"/>
      <c r="E763" s="484"/>
      <c r="F763" s="484"/>
      <c r="G763" s="33"/>
      <c r="H763" s="485"/>
      <c r="I763" s="486"/>
      <c r="J763" s="487"/>
      <c r="K763" s="488"/>
      <c r="L763" s="488"/>
      <c r="M763" s="485"/>
      <c r="N763" s="33"/>
      <c r="O763" s="33"/>
      <c r="P763" s="33"/>
      <c r="Q763" s="33"/>
      <c r="R763" s="33"/>
      <c r="S763" s="33"/>
      <c r="T763" s="33"/>
      <c r="U763" s="33"/>
      <c r="V763" s="33"/>
      <c r="W763" s="33"/>
      <c r="X763" s="33"/>
      <c r="Y763" s="33"/>
      <c r="Z763" s="33"/>
    </row>
    <row x14ac:dyDescent="0.25" r="764" customHeight="1" ht="13.5">
      <c r="A764" s="483"/>
      <c r="B764" s="484"/>
      <c r="C764" s="484"/>
      <c r="D764" s="484"/>
      <c r="E764" s="484"/>
      <c r="F764" s="484"/>
      <c r="G764" s="33"/>
      <c r="H764" s="485"/>
      <c r="I764" s="486"/>
      <c r="J764" s="487"/>
      <c r="K764" s="488"/>
      <c r="L764" s="488"/>
      <c r="M764" s="485"/>
      <c r="N764" s="33"/>
      <c r="O764" s="33"/>
      <c r="P764" s="33"/>
      <c r="Q764" s="33"/>
      <c r="R764" s="33"/>
      <c r="S764" s="33"/>
      <c r="T764" s="33"/>
      <c r="U764" s="33"/>
      <c r="V764" s="33"/>
      <c r="W764" s="33"/>
      <c r="X764" s="33"/>
      <c r="Y764" s="33"/>
      <c r="Z764" s="33"/>
    </row>
    <row x14ac:dyDescent="0.25" r="765" customHeight="1" ht="13.5">
      <c r="A765" s="483"/>
      <c r="B765" s="484"/>
      <c r="C765" s="484"/>
      <c r="D765" s="484"/>
      <c r="E765" s="484"/>
      <c r="F765" s="484"/>
      <c r="G765" s="33"/>
      <c r="H765" s="485"/>
      <c r="I765" s="486"/>
      <c r="J765" s="487"/>
      <c r="K765" s="488"/>
      <c r="L765" s="488"/>
      <c r="M765" s="485"/>
      <c r="N765" s="33"/>
      <c r="O765" s="33"/>
      <c r="P765" s="33"/>
      <c r="Q765" s="33"/>
      <c r="R765" s="33"/>
      <c r="S765" s="33"/>
      <c r="T765" s="33"/>
      <c r="U765" s="33"/>
      <c r="V765" s="33"/>
      <c r="W765" s="33"/>
      <c r="X765" s="33"/>
      <c r="Y765" s="33"/>
      <c r="Z765" s="33"/>
    </row>
    <row x14ac:dyDescent="0.25" r="766" customHeight="1" ht="13.5">
      <c r="A766" s="483"/>
      <c r="B766" s="484"/>
      <c r="C766" s="484"/>
      <c r="D766" s="484"/>
      <c r="E766" s="484"/>
      <c r="F766" s="484"/>
      <c r="G766" s="33"/>
      <c r="H766" s="485"/>
      <c r="I766" s="486"/>
      <c r="J766" s="487"/>
      <c r="K766" s="488"/>
      <c r="L766" s="488"/>
      <c r="M766" s="485"/>
      <c r="N766" s="33"/>
      <c r="O766" s="33"/>
      <c r="P766" s="33"/>
      <c r="Q766" s="33"/>
      <c r="R766" s="33"/>
      <c r="S766" s="33"/>
      <c r="T766" s="33"/>
      <c r="U766" s="33"/>
      <c r="V766" s="33"/>
      <c r="W766" s="33"/>
      <c r="X766" s="33"/>
      <c r="Y766" s="33"/>
      <c r="Z766" s="33"/>
    </row>
    <row x14ac:dyDescent="0.25" r="767" customHeight="1" ht="13.5">
      <c r="A767" s="483"/>
      <c r="B767" s="484"/>
      <c r="C767" s="484"/>
      <c r="D767" s="484"/>
      <c r="E767" s="484"/>
      <c r="F767" s="484"/>
      <c r="G767" s="33"/>
      <c r="H767" s="485"/>
      <c r="I767" s="486"/>
      <c r="J767" s="487"/>
      <c r="K767" s="488"/>
      <c r="L767" s="488"/>
      <c r="M767" s="485"/>
      <c r="N767" s="33"/>
      <c r="O767" s="33"/>
      <c r="P767" s="33"/>
      <c r="Q767" s="33"/>
      <c r="R767" s="33"/>
      <c r="S767" s="33"/>
      <c r="T767" s="33"/>
      <c r="U767" s="33"/>
      <c r="V767" s="33"/>
      <c r="W767" s="33"/>
      <c r="X767" s="33"/>
      <c r="Y767" s="33"/>
      <c r="Z767" s="33"/>
    </row>
    <row x14ac:dyDescent="0.25" r="768" customHeight="1" ht="13.5">
      <c r="A768" s="483"/>
      <c r="B768" s="484"/>
      <c r="C768" s="484"/>
      <c r="D768" s="484"/>
      <c r="E768" s="484"/>
      <c r="F768" s="484"/>
      <c r="G768" s="33"/>
      <c r="H768" s="485"/>
      <c r="I768" s="486"/>
      <c r="J768" s="487"/>
      <c r="K768" s="488"/>
      <c r="L768" s="488"/>
      <c r="M768" s="485"/>
      <c r="N768" s="33"/>
      <c r="O768" s="33"/>
      <c r="P768" s="33"/>
      <c r="Q768" s="33"/>
      <c r="R768" s="33"/>
      <c r="S768" s="33"/>
      <c r="T768" s="33"/>
      <c r="U768" s="33"/>
      <c r="V768" s="33"/>
      <c r="W768" s="33"/>
      <c r="X768" s="33"/>
      <c r="Y768" s="33"/>
      <c r="Z768" s="33"/>
    </row>
    <row x14ac:dyDescent="0.25" r="769" customHeight="1" ht="13.5">
      <c r="A769" s="483"/>
      <c r="B769" s="484"/>
      <c r="C769" s="484"/>
      <c r="D769" s="484"/>
      <c r="E769" s="484"/>
      <c r="F769" s="484"/>
      <c r="G769" s="33"/>
      <c r="H769" s="485"/>
      <c r="I769" s="486"/>
      <c r="J769" s="487"/>
      <c r="K769" s="488"/>
      <c r="L769" s="488"/>
      <c r="M769" s="485"/>
      <c r="N769" s="33"/>
      <c r="O769" s="33"/>
      <c r="P769" s="33"/>
      <c r="Q769" s="33"/>
      <c r="R769" s="33"/>
      <c r="S769" s="33"/>
      <c r="T769" s="33"/>
      <c r="U769" s="33"/>
      <c r="V769" s="33"/>
      <c r="W769" s="33"/>
      <c r="X769" s="33"/>
      <c r="Y769" s="33"/>
      <c r="Z769" s="33"/>
    </row>
    <row x14ac:dyDescent="0.25" r="770" customHeight="1" ht="13.5">
      <c r="A770" s="483"/>
      <c r="B770" s="484"/>
      <c r="C770" s="484"/>
      <c r="D770" s="484"/>
      <c r="E770" s="484"/>
      <c r="F770" s="484"/>
      <c r="G770" s="33"/>
      <c r="H770" s="485"/>
      <c r="I770" s="486"/>
      <c r="J770" s="487"/>
      <c r="K770" s="488"/>
      <c r="L770" s="488"/>
      <c r="M770" s="485"/>
      <c r="N770" s="33"/>
      <c r="O770" s="33"/>
      <c r="P770" s="33"/>
      <c r="Q770" s="33"/>
      <c r="R770" s="33"/>
      <c r="S770" s="33"/>
      <c r="T770" s="33"/>
      <c r="U770" s="33"/>
      <c r="V770" s="33"/>
      <c r="W770" s="33"/>
      <c r="X770" s="33"/>
      <c r="Y770" s="33"/>
      <c r="Z770" s="33"/>
    </row>
    <row x14ac:dyDescent="0.25" r="771" customHeight="1" ht="13.5">
      <c r="A771" s="483"/>
      <c r="B771" s="484"/>
      <c r="C771" s="484"/>
      <c r="D771" s="484"/>
      <c r="E771" s="484"/>
      <c r="F771" s="484"/>
      <c r="G771" s="33"/>
      <c r="H771" s="485"/>
      <c r="I771" s="486"/>
      <c r="J771" s="487"/>
      <c r="K771" s="488"/>
      <c r="L771" s="488"/>
      <c r="M771" s="485"/>
      <c r="N771" s="33"/>
      <c r="O771" s="33"/>
      <c r="P771" s="33"/>
      <c r="Q771" s="33"/>
      <c r="R771" s="33"/>
      <c r="S771" s="33"/>
      <c r="T771" s="33"/>
      <c r="U771" s="33"/>
      <c r="V771" s="33"/>
      <c r="W771" s="33"/>
      <c r="X771" s="33"/>
      <c r="Y771" s="33"/>
      <c r="Z771" s="33"/>
    </row>
    <row x14ac:dyDescent="0.25" r="772" customHeight="1" ht="13.5">
      <c r="A772" s="483"/>
      <c r="B772" s="484"/>
      <c r="C772" s="484"/>
      <c r="D772" s="484"/>
      <c r="E772" s="484"/>
      <c r="F772" s="484"/>
      <c r="G772" s="33"/>
      <c r="H772" s="485"/>
      <c r="I772" s="486"/>
      <c r="J772" s="487"/>
      <c r="K772" s="488"/>
      <c r="L772" s="488"/>
      <c r="M772" s="485"/>
      <c r="N772" s="33"/>
      <c r="O772" s="33"/>
      <c r="P772" s="33"/>
      <c r="Q772" s="33"/>
      <c r="R772" s="33"/>
      <c r="S772" s="33"/>
      <c r="T772" s="33"/>
      <c r="U772" s="33"/>
      <c r="V772" s="33"/>
      <c r="W772" s="33"/>
      <c r="X772" s="33"/>
      <c r="Y772" s="33"/>
      <c r="Z772" s="33"/>
    </row>
    <row x14ac:dyDescent="0.25" r="773" customHeight="1" ht="13.5">
      <c r="A773" s="483"/>
      <c r="B773" s="484"/>
      <c r="C773" s="484"/>
      <c r="D773" s="484"/>
      <c r="E773" s="484"/>
      <c r="F773" s="484"/>
      <c r="G773" s="33"/>
      <c r="H773" s="485"/>
      <c r="I773" s="486"/>
      <c r="J773" s="487"/>
      <c r="K773" s="488"/>
      <c r="L773" s="488"/>
      <c r="M773" s="485"/>
      <c r="N773" s="33"/>
      <c r="O773" s="33"/>
      <c r="P773" s="33"/>
      <c r="Q773" s="33"/>
      <c r="R773" s="33"/>
      <c r="S773" s="33"/>
      <c r="T773" s="33"/>
      <c r="U773" s="33"/>
      <c r="V773" s="33"/>
      <c r="W773" s="33"/>
      <c r="X773" s="33"/>
      <c r="Y773" s="33"/>
      <c r="Z773" s="33"/>
    </row>
    <row x14ac:dyDescent="0.25" r="774" customHeight="1" ht="13.5">
      <c r="A774" s="483"/>
      <c r="B774" s="484"/>
      <c r="C774" s="484"/>
      <c r="D774" s="484"/>
      <c r="E774" s="484"/>
      <c r="F774" s="484"/>
      <c r="G774" s="33"/>
      <c r="H774" s="485"/>
      <c r="I774" s="486"/>
      <c r="J774" s="487"/>
      <c r="K774" s="488"/>
      <c r="L774" s="488"/>
      <c r="M774" s="485"/>
      <c r="N774" s="33"/>
      <c r="O774" s="33"/>
      <c r="P774" s="33"/>
      <c r="Q774" s="33"/>
      <c r="R774" s="33"/>
      <c r="S774" s="33"/>
      <c r="T774" s="33"/>
      <c r="U774" s="33"/>
      <c r="V774" s="33"/>
      <c r="W774" s="33"/>
      <c r="X774" s="33"/>
      <c r="Y774" s="33"/>
      <c r="Z774" s="33"/>
    </row>
    <row x14ac:dyDescent="0.25" r="775" customHeight="1" ht="13.5">
      <c r="A775" s="483"/>
      <c r="B775" s="484"/>
      <c r="C775" s="484"/>
      <c r="D775" s="484"/>
      <c r="E775" s="484"/>
      <c r="F775" s="484"/>
      <c r="G775" s="33"/>
      <c r="H775" s="485"/>
      <c r="I775" s="486"/>
      <c r="J775" s="487"/>
      <c r="K775" s="488"/>
      <c r="L775" s="488"/>
      <c r="M775" s="485"/>
      <c r="N775" s="33"/>
      <c r="O775" s="33"/>
      <c r="P775" s="33"/>
      <c r="Q775" s="33"/>
      <c r="R775" s="33"/>
      <c r="S775" s="33"/>
      <c r="T775" s="33"/>
      <c r="U775" s="33"/>
      <c r="V775" s="33"/>
      <c r="W775" s="33"/>
      <c r="X775" s="33"/>
      <c r="Y775" s="33"/>
      <c r="Z775" s="33"/>
    </row>
    <row x14ac:dyDescent="0.25" r="776" customHeight="1" ht="13.5">
      <c r="A776" s="483"/>
      <c r="B776" s="484"/>
      <c r="C776" s="484"/>
      <c r="D776" s="484"/>
      <c r="E776" s="484"/>
      <c r="F776" s="484"/>
      <c r="G776" s="33"/>
      <c r="H776" s="485"/>
      <c r="I776" s="486"/>
      <c r="J776" s="487"/>
      <c r="K776" s="488"/>
      <c r="L776" s="488"/>
      <c r="M776" s="485"/>
      <c r="N776" s="33"/>
      <c r="O776" s="33"/>
      <c r="P776" s="33"/>
      <c r="Q776" s="33"/>
      <c r="R776" s="33"/>
      <c r="S776" s="33"/>
      <c r="T776" s="33"/>
      <c r="U776" s="33"/>
      <c r="V776" s="33"/>
      <c r="W776" s="33"/>
      <c r="X776" s="33"/>
      <c r="Y776" s="33"/>
      <c r="Z776" s="33"/>
    </row>
    <row x14ac:dyDescent="0.25" r="777" customHeight="1" ht="13.5">
      <c r="A777" s="483"/>
      <c r="B777" s="484"/>
      <c r="C777" s="484"/>
      <c r="D777" s="484"/>
      <c r="E777" s="484"/>
      <c r="F777" s="484"/>
      <c r="G777" s="33"/>
      <c r="H777" s="485"/>
      <c r="I777" s="486"/>
      <c r="J777" s="487"/>
      <c r="K777" s="488"/>
      <c r="L777" s="488"/>
      <c r="M777" s="485"/>
      <c r="N777" s="33"/>
      <c r="O777" s="33"/>
      <c r="P777" s="33"/>
      <c r="Q777" s="33"/>
      <c r="R777" s="33"/>
      <c r="S777" s="33"/>
      <c r="T777" s="33"/>
      <c r="U777" s="33"/>
      <c r="V777" s="33"/>
      <c r="W777" s="33"/>
      <c r="X777" s="33"/>
      <c r="Y777" s="33"/>
      <c r="Z777" s="33"/>
    </row>
    <row x14ac:dyDescent="0.25" r="778" customHeight="1" ht="13.5">
      <c r="A778" s="483"/>
      <c r="B778" s="484"/>
      <c r="C778" s="484"/>
      <c r="D778" s="484"/>
      <c r="E778" s="484"/>
      <c r="F778" s="484"/>
      <c r="G778" s="33"/>
      <c r="H778" s="485"/>
      <c r="I778" s="486"/>
      <c r="J778" s="487"/>
      <c r="K778" s="488"/>
      <c r="L778" s="488"/>
      <c r="M778" s="485"/>
      <c r="N778" s="33"/>
      <c r="O778" s="33"/>
      <c r="P778" s="33"/>
      <c r="Q778" s="33"/>
      <c r="R778" s="33"/>
      <c r="S778" s="33"/>
      <c r="T778" s="33"/>
      <c r="U778" s="33"/>
      <c r="V778" s="33"/>
      <c r="W778" s="33"/>
      <c r="X778" s="33"/>
      <c r="Y778" s="33"/>
      <c r="Z778" s="33"/>
    </row>
    <row x14ac:dyDescent="0.25" r="779" customHeight="1" ht="13.5">
      <c r="A779" s="483"/>
      <c r="B779" s="484"/>
      <c r="C779" s="484"/>
      <c r="D779" s="484"/>
      <c r="E779" s="484"/>
      <c r="F779" s="484"/>
      <c r="G779" s="33"/>
      <c r="H779" s="485"/>
      <c r="I779" s="486"/>
      <c r="J779" s="487"/>
      <c r="K779" s="488"/>
      <c r="L779" s="488"/>
      <c r="M779" s="485"/>
      <c r="N779" s="33"/>
      <c r="O779" s="33"/>
      <c r="P779" s="33"/>
      <c r="Q779" s="33"/>
      <c r="R779" s="33"/>
      <c r="S779" s="33"/>
      <c r="T779" s="33"/>
      <c r="U779" s="33"/>
      <c r="V779" s="33"/>
      <c r="W779" s="33"/>
      <c r="X779" s="33"/>
      <c r="Y779" s="33"/>
      <c r="Z779" s="33"/>
    </row>
    <row x14ac:dyDescent="0.25" r="780" customHeight="1" ht="13.5">
      <c r="A780" s="483"/>
      <c r="B780" s="484"/>
      <c r="C780" s="484"/>
      <c r="D780" s="484"/>
      <c r="E780" s="484"/>
      <c r="F780" s="484"/>
      <c r="G780" s="33"/>
      <c r="H780" s="485"/>
      <c r="I780" s="486"/>
      <c r="J780" s="487"/>
      <c r="K780" s="488"/>
      <c r="L780" s="488"/>
      <c r="M780" s="485"/>
      <c r="N780" s="33"/>
      <c r="O780" s="33"/>
      <c r="P780" s="33"/>
      <c r="Q780" s="33"/>
      <c r="R780" s="33"/>
      <c r="S780" s="33"/>
      <c r="T780" s="33"/>
      <c r="U780" s="33"/>
      <c r="V780" s="33"/>
      <c r="W780" s="33"/>
      <c r="X780" s="33"/>
      <c r="Y780" s="33"/>
      <c r="Z780" s="33"/>
    </row>
    <row x14ac:dyDescent="0.25" r="781" customHeight="1" ht="13.5">
      <c r="A781" s="483"/>
      <c r="B781" s="484"/>
      <c r="C781" s="484"/>
      <c r="D781" s="484"/>
      <c r="E781" s="484"/>
      <c r="F781" s="484"/>
      <c r="G781" s="33"/>
      <c r="H781" s="485"/>
      <c r="I781" s="486"/>
      <c r="J781" s="487"/>
      <c r="K781" s="488"/>
      <c r="L781" s="488"/>
      <c r="M781" s="485"/>
      <c r="N781" s="33"/>
      <c r="O781" s="33"/>
      <c r="P781" s="33"/>
      <c r="Q781" s="33"/>
      <c r="R781" s="33"/>
      <c r="S781" s="33"/>
      <c r="T781" s="33"/>
      <c r="U781" s="33"/>
      <c r="V781" s="33"/>
      <c r="W781" s="33"/>
      <c r="X781" s="33"/>
      <c r="Y781" s="33"/>
      <c r="Z781" s="33"/>
    </row>
    <row x14ac:dyDescent="0.25" r="782" customHeight="1" ht="13.5">
      <c r="A782" s="483"/>
      <c r="B782" s="484"/>
      <c r="C782" s="484"/>
      <c r="D782" s="484"/>
      <c r="E782" s="484"/>
      <c r="F782" s="484"/>
      <c r="G782" s="33"/>
      <c r="H782" s="485"/>
      <c r="I782" s="486"/>
      <c r="J782" s="487"/>
      <c r="K782" s="488"/>
      <c r="L782" s="488"/>
      <c r="M782" s="485"/>
      <c r="N782" s="33"/>
      <c r="O782" s="33"/>
      <c r="P782" s="33"/>
      <c r="Q782" s="33"/>
      <c r="R782" s="33"/>
      <c r="S782" s="33"/>
      <c r="T782" s="33"/>
      <c r="U782" s="33"/>
      <c r="V782" s="33"/>
      <c r="W782" s="33"/>
      <c r="X782" s="33"/>
      <c r="Y782" s="33"/>
      <c r="Z782" s="33"/>
    </row>
    <row x14ac:dyDescent="0.25" r="783" customHeight="1" ht="13.5">
      <c r="A783" s="483"/>
      <c r="B783" s="484"/>
      <c r="C783" s="484"/>
      <c r="D783" s="484"/>
      <c r="E783" s="484"/>
      <c r="F783" s="484"/>
      <c r="G783" s="33"/>
      <c r="H783" s="485"/>
      <c r="I783" s="486"/>
      <c r="J783" s="487"/>
      <c r="K783" s="488"/>
      <c r="L783" s="488"/>
      <c r="M783" s="485"/>
      <c r="N783" s="33"/>
      <c r="O783" s="33"/>
      <c r="P783" s="33"/>
      <c r="Q783" s="33"/>
      <c r="R783" s="33"/>
      <c r="S783" s="33"/>
      <c r="T783" s="33"/>
      <c r="U783" s="33"/>
      <c r="V783" s="33"/>
      <c r="W783" s="33"/>
      <c r="X783" s="33"/>
      <c r="Y783" s="33"/>
      <c r="Z783" s="33"/>
    </row>
    <row x14ac:dyDescent="0.25" r="784" customHeight="1" ht="13.5">
      <c r="A784" s="483"/>
      <c r="B784" s="484"/>
      <c r="C784" s="484"/>
      <c r="D784" s="484"/>
      <c r="E784" s="484"/>
      <c r="F784" s="484"/>
      <c r="G784" s="33"/>
      <c r="H784" s="485"/>
      <c r="I784" s="486"/>
      <c r="J784" s="487"/>
      <c r="K784" s="488"/>
      <c r="L784" s="488"/>
      <c r="M784" s="485"/>
      <c r="N784" s="33"/>
      <c r="O784" s="33"/>
      <c r="P784" s="33"/>
      <c r="Q784" s="33"/>
      <c r="R784" s="33"/>
      <c r="S784" s="33"/>
      <c r="T784" s="33"/>
      <c r="U784" s="33"/>
      <c r="V784" s="33"/>
      <c r="W784" s="33"/>
      <c r="X784" s="33"/>
      <c r="Y784" s="33"/>
      <c r="Z784" s="33"/>
    </row>
    <row x14ac:dyDescent="0.25" r="785" customHeight="1" ht="13.5">
      <c r="A785" s="483"/>
      <c r="B785" s="484"/>
      <c r="C785" s="484"/>
      <c r="D785" s="484"/>
      <c r="E785" s="484"/>
      <c r="F785" s="484"/>
      <c r="G785" s="33"/>
      <c r="H785" s="485"/>
      <c r="I785" s="486"/>
      <c r="J785" s="487"/>
      <c r="K785" s="488"/>
      <c r="L785" s="488"/>
      <c r="M785" s="485"/>
      <c r="N785" s="33"/>
      <c r="O785" s="33"/>
      <c r="P785" s="33"/>
      <c r="Q785" s="33"/>
      <c r="R785" s="33"/>
      <c r="S785" s="33"/>
      <c r="T785" s="33"/>
      <c r="U785" s="33"/>
      <c r="V785" s="33"/>
      <c r="W785" s="33"/>
      <c r="X785" s="33"/>
      <c r="Y785" s="33"/>
      <c r="Z785" s="33"/>
    </row>
    <row x14ac:dyDescent="0.25" r="786" customHeight="1" ht="13.5">
      <c r="A786" s="483"/>
      <c r="B786" s="484"/>
      <c r="C786" s="484"/>
      <c r="D786" s="484"/>
      <c r="E786" s="484"/>
      <c r="F786" s="484"/>
      <c r="G786" s="33"/>
      <c r="H786" s="485"/>
      <c r="I786" s="486"/>
      <c r="J786" s="487"/>
      <c r="K786" s="488"/>
      <c r="L786" s="488"/>
      <c r="M786" s="485"/>
      <c r="N786" s="33"/>
      <c r="O786" s="33"/>
      <c r="P786" s="33"/>
      <c r="Q786" s="33"/>
      <c r="R786" s="33"/>
      <c r="S786" s="33"/>
      <c r="T786" s="33"/>
      <c r="U786" s="33"/>
      <c r="V786" s="33"/>
      <c r="W786" s="33"/>
      <c r="X786" s="33"/>
      <c r="Y786" s="33"/>
      <c r="Z786" s="33"/>
    </row>
    <row x14ac:dyDescent="0.25" r="787" customHeight="1" ht="13.5">
      <c r="A787" s="483"/>
      <c r="B787" s="484"/>
      <c r="C787" s="484"/>
      <c r="D787" s="484"/>
      <c r="E787" s="484"/>
      <c r="F787" s="484"/>
      <c r="G787" s="33"/>
      <c r="H787" s="485"/>
      <c r="I787" s="486"/>
      <c r="J787" s="487"/>
      <c r="K787" s="488"/>
      <c r="L787" s="488"/>
      <c r="M787" s="485"/>
      <c r="N787" s="33"/>
      <c r="O787" s="33"/>
      <c r="P787" s="33"/>
      <c r="Q787" s="33"/>
      <c r="R787" s="33"/>
      <c r="S787" s="33"/>
      <c r="T787" s="33"/>
      <c r="U787" s="33"/>
      <c r="V787" s="33"/>
      <c r="W787" s="33"/>
      <c r="X787" s="33"/>
      <c r="Y787" s="33"/>
      <c r="Z787" s="33"/>
    </row>
    <row x14ac:dyDescent="0.25" r="788" customHeight="1" ht="13.5">
      <c r="A788" s="483"/>
      <c r="B788" s="484"/>
      <c r="C788" s="484"/>
      <c r="D788" s="484"/>
      <c r="E788" s="484"/>
      <c r="F788" s="484"/>
      <c r="G788" s="33"/>
      <c r="H788" s="485"/>
      <c r="I788" s="486"/>
      <c r="J788" s="487"/>
      <c r="K788" s="488"/>
      <c r="L788" s="488"/>
      <c r="M788" s="485"/>
      <c r="N788" s="33"/>
      <c r="O788" s="33"/>
      <c r="P788" s="33"/>
      <c r="Q788" s="33"/>
      <c r="R788" s="33"/>
      <c r="S788" s="33"/>
      <c r="T788" s="33"/>
      <c r="U788" s="33"/>
      <c r="V788" s="33"/>
      <c r="W788" s="33"/>
      <c r="X788" s="33"/>
      <c r="Y788" s="33"/>
      <c r="Z788" s="33"/>
    </row>
    <row x14ac:dyDescent="0.25" r="789" customHeight="1" ht="13.5">
      <c r="A789" s="483"/>
      <c r="B789" s="484"/>
      <c r="C789" s="484"/>
      <c r="D789" s="484"/>
      <c r="E789" s="484"/>
      <c r="F789" s="484"/>
      <c r="G789" s="33"/>
      <c r="H789" s="485"/>
      <c r="I789" s="486"/>
      <c r="J789" s="487"/>
      <c r="K789" s="488"/>
      <c r="L789" s="488"/>
      <c r="M789" s="485"/>
      <c r="N789" s="33"/>
      <c r="O789" s="33"/>
      <c r="P789" s="33"/>
      <c r="Q789" s="33"/>
      <c r="R789" s="33"/>
      <c r="S789" s="33"/>
      <c r="T789" s="33"/>
      <c r="U789" s="33"/>
      <c r="V789" s="33"/>
      <c r="W789" s="33"/>
      <c r="X789" s="33"/>
      <c r="Y789" s="33"/>
      <c r="Z789" s="33"/>
    </row>
    <row x14ac:dyDescent="0.25" r="790" customHeight="1" ht="13.5">
      <c r="A790" s="483"/>
      <c r="B790" s="484"/>
      <c r="C790" s="484"/>
      <c r="D790" s="484"/>
      <c r="E790" s="484"/>
      <c r="F790" s="484"/>
      <c r="G790" s="33"/>
      <c r="H790" s="485"/>
      <c r="I790" s="486"/>
      <c r="J790" s="487"/>
      <c r="K790" s="488"/>
      <c r="L790" s="488"/>
      <c r="M790" s="485"/>
      <c r="N790" s="33"/>
      <c r="O790" s="33"/>
      <c r="P790" s="33"/>
      <c r="Q790" s="33"/>
      <c r="R790" s="33"/>
      <c r="S790" s="33"/>
      <c r="T790" s="33"/>
      <c r="U790" s="33"/>
      <c r="V790" s="33"/>
      <c r="W790" s="33"/>
      <c r="X790" s="33"/>
      <c r="Y790" s="33"/>
      <c r="Z790" s="33"/>
    </row>
    <row x14ac:dyDescent="0.25" r="791" customHeight="1" ht="13.5">
      <c r="A791" s="483"/>
      <c r="B791" s="484"/>
      <c r="C791" s="484"/>
      <c r="D791" s="484"/>
      <c r="E791" s="484"/>
      <c r="F791" s="484"/>
      <c r="G791" s="33"/>
      <c r="H791" s="485"/>
      <c r="I791" s="486"/>
      <c r="J791" s="487"/>
      <c r="K791" s="488"/>
      <c r="L791" s="488"/>
      <c r="M791" s="485"/>
      <c r="N791" s="33"/>
      <c r="O791" s="33"/>
      <c r="P791" s="33"/>
      <c r="Q791" s="33"/>
      <c r="R791" s="33"/>
      <c r="S791" s="33"/>
      <c r="T791" s="33"/>
      <c r="U791" s="33"/>
      <c r="V791" s="33"/>
      <c r="W791" s="33"/>
      <c r="X791" s="33"/>
      <c r="Y791" s="33"/>
      <c r="Z791" s="33"/>
    </row>
    <row x14ac:dyDescent="0.25" r="792" customHeight="1" ht="13.5">
      <c r="A792" s="483"/>
      <c r="B792" s="484"/>
      <c r="C792" s="484"/>
      <c r="D792" s="484"/>
      <c r="E792" s="484"/>
      <c r="F792" s="484"/>
      <c r="G792" s="33"/>
      <c r="H792" s="485"/>
      <c r="I792" s="486"/>
      <c r="J792" s="487"/>
      <c r="K792" s="488"/>
      <c r="L792" s="488"/>
      <c r="M792" s="485"/>
      <c r="N792" s="33"/>
      <c r="O792" s="33"/>
      <c r="P792" s="33"/>
      <c r="Q792" s="33"/>
      <c r="R792" s="33"/>
      <c r="S792" s="33"/>
      <c r="T792" s="33"/>
      <c r="U792" s="33"/>
      <c r="V792" s="33"/>
      <c r="W792" s="33"/>
      <c r="X792" s="33"/>
      <c r="Y792" s="33"/>
      <c r="Z792" s="33"/>
    </row>
    <row x14ac:dyDescent="0.25" r="793" customHeight="1" ht="13.5">
      <c r="A793" s="483"/>
      <c r="B793" s="484"/>
      <c r="C793" s="484"/>
      <c r="D793" s="484"/>
      <c r="E793" s="484"/>
      <c r="F793" s="484"/>
      <c r="G793" s="33"/>
      <c r="H793" s="485"/>
      <c r="I793" s="486"/>
      <c r="J793" s="487"/>
      <c r="K793" s="488"/>
      <c r="L793" s="488"/>
      <c r="M793" s="485"/>
      <c r="N793" s="33"/>
      <c r="O793" s="33"/>
      <c r="P793" s="33"/>
      <c r="Q793" s="33"/>
      <c r="R793" s="33"/>
      <c r="S793" s="33"/>
      <c r="T793" s="33"/>
      <c r="U793" s="33"/>
      <c r="V793" s="33"/>
      <c r="W793" s="33"/>
      <c r="X793" s="33"/>
      <c r="Y793" s="33"/>
      <c r="Z793" s="33"/>
    </row>
    <row x14ac:dyDescent="0.25" r="794" customHeight="1" ht="13.5">
      <c r="A794" s="483"/>
      <c r="B794" s="484"/>
      <c r="C794" s="484"/>
      <c r="D794" s="484"/>
      <c r="E794" s="484"/>
      <c r="F794" s="484"/>
      <c r="G794" s="33"/>
      <c r="H794" s="485"/>
      <c r="I794" s="486"/>
      <c r="J794" s="487"/>
      <c r="K794" s="488"/>
      <c r="L794" s="488"/>
      <c r="M794" s="485"/>
      <c r="N794" s="33"/>
      <c r="O794" s="33"/>
      <c r="P794" s="33"/>
      <c r="Q794" s="33"/>
      <c r="R794" s="33"/>
      <c r="S794" s="33"/>
      <c r="T794" s="33"/>
      <c r="U794" s="33"/>
      <c r="V794" s="33"/>
      <c r="W794" s="33"/>
      <c r="X794" s="33"/>
      <c r="Y794" s="33"/>
      <c r="Z794" s="33"/>
    </row>
    <row x14ac:dyDescent="0.25" r="795" customHeight="1" ht="13.5">
      <c r="A795" s="483"/>
      <c r="B795" s="484"/>
      <c r="C795" s="484"/>
      <c r="D795" s="484"/>
      <c r="E795" s="484"/>
      <c r="F795" s="484"/>
      <c r="G795" s="33"/>
      <c r="H795" s="485"/>
      <c r="I795" s="486"/>
      <c r="J795" s="487"/>
      <c r="K795" s="488"/>
      <c r="L795" s="488"/>
      <c r="M795" s="485"/>
      <c r="N795" s="33"/>
      <c r="O795" s="33"/>
      <c r="P795" s="33"/>
      <c r="Q795" s="33"/>
      <c r="R795" s="33"/>
      <c r="S795" s="33"/>
      <c r="T795" s="33"/>
      <c r="U795" s="33"/>
      <c r="V795" s="33"/>
      <c r="W795" s="33"/>
      <c r="X795" s="33"/>
      <c r="Y795" s="33"/>
      <c r="Z795" s="33"/>
    </row>
    <row x14ac:dyDescent="0.25" r="796" customHeight="1" ht="13.5">
      <c r="A796" s="483"/>
      <c r="B796" s="484"/>
      <c r="C796" s="484"/>
      <c r="D796" s="484"/>
      <c r="E796" s="484"/>
      <c r="F796" s="484"/>
      <c r="G796" s="33"/>
      <c r="H796" s="485"/>
      <c r="I796" s="486"/>
      <c r="J796" s="487"/>
      <c r="K796" s="488"/>
      <c r="L796" s="488"/>
      <c r="M796" s="485"/>
      <c r="N796" s="33"/>
      <c r="O796" s="33"/>
      <c r="P796" s="33"/>
      <c r="Q796" s="33"/>
      <c r="R796" s="33"/>
      <c r="S796" s="33"/>
      <c r="T796" s="33"/>
      <c r="U796" s="33"/>
      <c r="V796" s="33"/>
      <c r="W796" s="33"/>
      <c r="X796" s="33"/>
      <c r="Y796" s="33"/>
      <c r="Z796" s="33"/>
    </row>
    <row x14ac:dyDescent="0.25" r="797" customHeight="1" ht="13.5">
      <c r="A797" s="483"/>
      <c r="B797" s="484"/>
      <c r="C797" s="484"/>
      <c r="D797" s="484"/>
      <c r="E797" s="484"/>
      <c r="F797" s="484"/>
      <c r="G797" s="33"/>
      <c r="H797" s="485"/>
      <c r="I797" s="486"/>
      <c r="J797" s="487"/>
      <c r="K797" s="488"/>
      <c r="L797" s="488"/>
      <c r="M797" s="485"/>
      <c r="N797" s="33"/>
      <c r="O797" s="33"/>
      <c r="P797" s="33"/>
      <c r="Q797" s="33"/>
      <c r="R797" s="33"/>
      <c r="S797" s="33"/>
      <c r="T797" s="33"/>
      <c r="U797" s="33"/>
      <c r="V797" s="33"/>
      <c r="W797" s="33"/>
      <c r="X797" s="33"/>
      <c r="Y797" s="33"/>
      <c r="Z797" s="33"/>
    </row>
    <row x14ac:dyDescent="0.25" r="798" customHeight="1" ht="13.5">
      <c r="A798" s="483"/>
      <c r="B798" s="484"/>
      <c r="C798" s="484"/>
      <c r="D798" s="484"/>
      <c r="E798" s="484"/>
      <c r="F798" s="484"/>
      <c r="G798" s="33"/>
      <c r="H798" s="485"/>
      <c r="I798" s="486"/>
      <c r="J798" s="487"/>
      <c r="K798" s="488"/>
      <c r="L798" s="488"/>
      <c r="M798" s="485"/>
      <c r="N798" s="33"/>
      <c r="O798" s="33"/>
      <c r="P798" s="33"/>
      <c r="Q798" s="33"/>
      <c r="R798" s="33"/>
      <c r="S798" s="33"/>
      <c r="T798" s="33"/>
      <c r="U798" s="33"/>
      <c r="V798" s="33"/>
      <c r="W798" s="33"/>
      <c r="X798" s="33"/>
      <c r="Y798" s="33"/>
      <c r="Z798" s="33"/>
    </row>
    <row x14ac:dyDescent="0.25" r="799" customHeight="1" ht="13.5">
      <c r="A799" s="483"/>
      <c r="B799" s="484"/>
      <c r="C799" s="484"/>
      <c r="D799" s="484"/>
      <c r="E799" s="484"/>
      <c r="F799" s="484"/>
      <c r="G799" s="33"/>
      <c r="H799" s="485"/>
      <c r="I799" s="486"/>
      <c r="J799" s="487"/>
      <c r="K799" s="488"/>
      <c r="L799" s="488"/>
      <c r="M799" s="485"/>
      <c r="N799" s="33"/>
      <c r="O799" s="33"/>
      <c r="P799" s="33"/>
      <c r="Q799" s="33"/>
      <c r="R799" s="33"/>
      <c r="S799" s="33"/>
      <c r="T799" s="33"/>
      <c r="U799" s="33"/>
      <c r="V799" s="33"/>
      <c r="W799" s="33"/>
      <c r="X799" s="33"/>
      <c r="Y799" s="33"/>
      <c r="Z799" s="33"/>
    </row>
    <row x14ac:dyDescent="0.25" r="800" customHeight="1" ht="13.5">
      <c r="A800" s="483"/>
      <c r="B800" s="484"/>
      <c r="C800" s="484"/>
      <c r="D800" s="484"/>
      <c r="E800" s="484"/>
      <c r="F800" s="484"/>
      <c r="G800" s="33"/>
      <c r="H800" s="485"/>
      <c r="I800" s="486"/>
      <c r="J800" s="487"/>
      <c r="K800" s="488"/>
      <c r="L800" s="488"/>
      <c r="M800" s="485"/>
      <c r="N800" s="33"/>
      <c r="O800" s="33"/>
      <c r="P800" s="33"/>
      <c r="Q800" s="33"/>
      <c r="R800" s="33"/>
      <c r="S800" s="33"/>
      <c r="T800" s="33"/>
      <c r="U800" s="33"/>
      <c r="V800" s="33"/>
      <c r="W800" s="33"/>
      <c r="X800" s="33"/>
      <c r="Y800" s="33"/>
      <c r="Z800" s="33"/>
    </row>
    <row x14ac:dyDescent="0.25" r="801" customHeight="1" ht="13.5">
      <c r="A801" s="483"/>
      <c r="B801" s="484"/>
      <c r="C801" s="484"/>
      <c r="D801" s="484"/>
      <c r="E801" s="484"/>
      <c r="F801" s="484"/>
      <c r="G801" s="33"/>
      <c r="H801" s="485"/>
      <c r="I801" s="486"/>
      <c r="J801" s="487"/>
      <c r="K801" s="488"/>
      <c r="L801" s="488"/>
      <c r="M801" s="485"/>
      <c r="N801" s="33"/>
      <c r="O801" s="33"/>
      <c r="P801" s="33"/>
      <c r="Q801" s="33"/>
      <c r="R801" s="33"/>
      <c r="S801" s="33"/>
      <c r="T801" s="33"/>
      <c r="U801" s="33"/>
      <c r="V801" s="33"/>
      <c r="W801" s="33"/>
      <c r="X801" s="33"/>
      <c r="Y801" s="33"/>
      <c r="Z801" s="33"/>
    </row>
    <row x14ac:dyDescent="0.25" r="802" customHeight="1" ht="13.5">
      <c r="A802" s="483"/>
      <c r="B802" s="484"/>
      <c r="C802" s="484"/>
      <c r="D802" s="484"/>
      <c r="E802" s="484"/>
      <c r="F802" s="484"/>
      <c r="G802" s="33"/>
      <c r="H802" s="485"/>
      <c r="I802" s="486"/>
      <c r="J802" s="487"/>
      <c r="K802" s="488"/>
      <c r="L802" s="488"/>
      <c r="M802" s="485"/>
      <c r="N802" s="33"/>
      <c r="O802" s="33"/>
      <c r="P802" s="33"/>
      <c r="Q802" s="33"/>
      <c r="R802" s="33"/>
      <c r="S802" s="33"/>
      <c r="T802" s="33"/>
      <c r="U802" s="33"/>
      <c r="V802" s="33"/>
      <c r="W802" s="33"/>
      <c r="X802" s="33"/>
      <c r="Y802" s="33"/>
      <c r="Z802" s="33"/>
    </row>
    <row x14ac:dyDescent="0.25" r="803" customHeight="1" ht="13.5">
      <c r="A803" s="483"/>
      <c r="B803" s="484"/>
      <c r="C803" s="484"/>
      <c r="D803" s="484"/>
      <c r="E803" s="484"/>
      <c r="F803" s="484"/>
      <c r="G803" s="33"/>
      <c r="H803" s="485"/>
      <c r="I803" s="486"/>
      <c r="J803" s="487"/>
      <c r="K803" s="488"/>
      <c r="L803" s="488"/>
      <c r="M803" s="485"/>
      <c r="N803" s="33"/>
      <c r="O803" s="33"/>
      <c r="P803" s="33"/>
      <c r="Q803" s="33"/>
      <c r="R803" s="33"/>
      <c r="S803" s="33"/>
      <c r="T803" s="33"/>
      <c r="U803" s="33"/>
      <c r="V803" s="33"/>
      <c r="W803" s="33"/>
      <c r="X803" s="33"/>
      <c r="Y803" s="33"/>
      <c r="Z803" s="33"/>
    </row>
    <row x14ac:dyDescent="0.25" r="804" customHeight="1" ht="13.5">
      <c r="A804" s="483"/>
      <c r="B804" s="484"/>
      <c r="C804" s="484"/>
      <c r="D804" s="484"/>
      <c r="E804" s="484"/>
      <c r="F804" s="484"/>
      <c r="G804" s="33"/>
      <c r="H804" s="485"/>
      <c r="I804" s="486"/>
      <c r="J804" s="487"/>
      <c r="K804" s="488"/>
      <c r="L804" s="488"/>
      <c r="M804" s="485"/>
      <c r="N804" s="33"/>
      <c r="O804" s="33"/>
      <c r="P804" s="33"/>
      <c r="Q804" s="33"/>
      <c r="R804" s="33"/>
      <c r="S804" s="33"/>
      <c r="T804" s="33"/>
      <c r="U804" s="33"/>
      <c r="V804" s="33"/>
      <c r="W804" s="33"/>
      <c r="X804" s="33"/>
      <c r="Y804" s="33"/>
      <c r="Z804" s="33"/>
    </row>
    <row x14ac:dyDescent="0.25" r="805" customHeight="1" ht="13.5">
      <c r="A805" s="483"/>
      <c r="B805" s="484"/>
      <c r="C805" s="484"/>
      <c r="D805" s="484"/>
      <c r="E805" s="484"/>
      <c r="F805" s="484"/>
      <c r="G805" s="33"/>
      <c r="H805" s="485"/>
      <c r="I805" s="486"/>
      <c r="J805" s="487"/>
      <c r="K805" s="488"/>
      <c r="L805" s="488"/>
      <c r="M805" s="485"/>
      <c r="N805" s="33"/>
      <c r="O805" s="33"/>
      <c r="P805" s="33"/>
      <c r="Q805" s="33"/>
      <c r="R805" s="33"/>
      <c r="S805" s="33"/>
      <c r="T805" s="33"/>
      <c r="U805" s="33"/>
      <c r="V805" s="33"/>
      <c r="W805" s="33"/>
      <c r="X805" s="33"/>
      <c r="Y805" s="33"/>
      <c r="Z805" s="33"/>
    </row>
    <row x14ac:dyDescent="0.25" r="806" customHeight="1" ht="13.5">
      <c r="A806" s="483"/>
      <c r="B806" s="484"/>
      <c r="C806" s="484"/>
      <c r="D806" s="484"/>
      <c r="E806" s="484"/>
      <c r="F806" s="484"/>
      <c r="G806" s="33"/>
      <c r="H806" s="485"/>
      <c r="I806" s="486"/>
      <c r="J806" s="487"/>
      <c r="K806" s="488"/>
      <c r="L806" s="488"/>
      <c r="M806" s="485"/>
      <c r="N806" s="33"/>
      <c r="O806" s="33"/>
      <c r="P806" s="33"/>
      <c r="Q806" s="33"/>
      <c r="R806" s="33"/>
      <c r="S806" s="33"/>
      <c r="T806" s="33"/>
      <c r="U806" s="33"/>
      <c r="V806" s="33"/>
      <c r="W806" s="33"/>
      <c r="X806" s="33"/>
      <c r="Y806" s="33"/>
      <c r="Z806" s="33"/>
    </row>
    <row x14ac:dyDescent="0.25" r="807" customHeight="1" ht="13.5">
      <c r="A807" s="483"/>
      <c r="B807" s="484"/>
      <c r="C807" s="484"/>
      <c r="D807" s="484"/>
      <c r="E807" s="484"/>
      <c r="F807" s="484"/>
      <c r="G807" s="33"/>
      <c r="H807" s="485"/>
      <c r="I807" s="486"/>
      <c r="J807" s="487"/>
      <c r="K807" s="488"/>
      <c r="L807" s="488"/>
      <c r="M807" s="485"/>
      <c r="N807" s="33"/>
      <c r="O807" s="33"/>
      <c r="P807" s="33"/>
      <c r="Q807" s="33"/>
      <c r="R807" s="33"/>
      <c r="S807" s="33"/>
      <c r="T807" s="33"/>
      <c r="U807" s="33"/>
      <c r="V807" s="33"/>
      <c r="W807" s="33"/>
      <c r="X807" s="33"/>
      <c r="Y807" s="33"/>
      <c r="Z807" s="33"/>
    </row>
    <row x14ac:dyDescent="0.25" r="808" customHeight="1" ht="13.5">
      <c r="A808" s="483"/>
      <c r="B808" s="484"/>
      <c r="C808" s="484"/>
      <c r="D808" s="484"/>
      <c r="E808" s="484"/>
      <c r="F808" s="484"/>
      <c r="G808" s="33"/>
      <c r="H808" s="485"/>
      <c r="I808" s="486"/>
      <c r="J808" s="487"/>
      <c r="K808" s="488"/>
      <c r="L808" s="488"/>
      <c r="M808" s="485"/>
      <c r="N808" s="33"/>
      <c r="O808" s="33"/>
      <c r="P808" s="33"/>
      <c r="Q808" s="33"/>
      <c r="R808" s="33"/>
      <c r="S808" s="33"/>
      <c r="T808" s="33"/>
      <c r="U808" s="33"/>
      <c r="V808" s="33"/>
      <c r="W808" s="33"/>
      <c r="X808" s="33"/>
      <c r="Y808" s="33"/>
      <c r="Z808" s="33"/>
    </row>
    <row x14ac:dyDescent="0.25" r="809" customHeight="1" ht="13.5">
      <c r="A809" s="483"/>
      <c r="B809" s="484"/>
      <c r="C809" s="484"/>
      <c r="D809" s="484"/>
      <c r="E809" s="484"/>
      <c r="F809" s="484"/>
      <c r="G809" s="33"/>
      <c r="H809" s="485"/>
      <c r="I809" s="486"/>
      <c r="J809" s="487"/>
      <c r="K809" s="488"/>
      <c r="L809" s="488"/>
      <c r="M809" s="485"/>
      <c r="N809" s="33"/>
      <c r="O809" s="33"/>
      <c r="P809" s="33"/>
      <c r="Q809" s="33"/>
      <c r="R809" s="33"/>
      <c r="S809" s="33"/>
      <c r="T809" s="33"/>
      <c r="U809" s="33"/>
      <c r="V809" s="33"/>
      <c r="W809" s="33"/>
      <c r="X809" s="33"/>
      <c r="Y809" s="33"/>
      <c r="Z809" s="33"/>
    </row>
    <row x14ac:dyDescent="0.25" r="810" customHeight="1" ht="13.5">
      <c r="A810" s="483"/>
      <c r="B810" s="484"/>
      <c r="C810" s="484"/>
      <c r="D810" s="484"/>
      <c r="E810" s="484"/>
      <c r="F810" s="484"/>
      <c r="G810" s="33"/>
      <c r="H810" s="485"/>
      <c r="I810" s="486"/>
      <c r="J810" s="487"/>
      <c r="K810" s="488"/>
      <c r="L810" s="488"/>
      <c r="M810" s="485"/>
      <c r="N810" s="33"/>
      <c r="O810" s="33"/>
      <c r="P810" s="33"/>
      <c r="Q810" s="33"/>
      <c r="R810" s="33"/>
      <c r="S810" s="33"/>
      <c r="T810" s="33"/>
      <c r="U810" s="33"/>
      <c r="V810" s="33"/>
      <c r="W810" s="33"/>
      <c r="X810" s="33"/>
      <c r="Y810" s="33"/>
      <c r="Z810" s="33"/>
    </row>
    <row x14ac:dyDescent="0.25" r="811" customHeight="1" ht="13.5">
      <c r="A811" s="483"/>
      <c r="B811" s="484"/>
      <c r="C811" s="484"/>
      <c r="D811" s="484"/>
      <c r="E811" s="484"/>
      <c r="F811" s="484"/>
      <c r="G811" s="33"/>
      <c r="H811" s="485"/>
      <c r="I811" s="486"/>
      <c r="J811" s="487"/>
      <c r="K811" s="488"/>
      <c r="L811" s="488"/>
      <c r="M811" s="485"/>
      <c r="N811" s="33"/>
      <c r="O811" s="33"/>
      <c r="P811" s="33"/>
      <c r="Q811" s="33"/>
      <c r="R811" s="33"/>
      <c r="S811" s="33"/>
      <c r="T811" s="33"/>
      <c r="U811" s="33"/>
      <c r="V811" s="33"/>
      <c r="W811" s="33"/>
      <c r="X811" s="33"/>
      <c r="Y811" s="33"/>
      <c r="Z811" s="33"/>
    </row>
    <row x14ac:dyDescent="0.25" r="812" customHeight="1" ht="13.5">
      <c r="A812" s="483"/>
      <c r="B812" s="484"/>
      <c r="C812" s="484"/>
      <c r="D812" s="484"/>
      <c r="E812" s="484"/>
      <c r="F812" s="484"/>
      <c r="G812" s="33"/>
      <c r="H812" s="485"/>
      <c r="I812" s="486"/>
      <c r="J812" s="487"/>
      <c r="K812" s="488"/>
      <c r="L812" s="488"/>
      <c r="M812" s="485"/>
      <c r="N812" s="33"/>
      <c r="O812" s="33"/>
      <c r="P812" s="33"/>
      <c r="Q812" s="33"/>
      <c r="R812" s="33"/>
      <c r="S812" s="33"/>
      <c r="T812" s="33"/>
      <c r="U812" s="33"/>
      <c r="V812" s="33"/>
      <c r="W812" s="33"/>
      <c r="X812" s="33"/>
      <c r="Y812" s="33"/>
      <c r="Z812" s="33"/>
    </row>
    <row x14ac:dyDescent="0.25" r="813" customHeight="1" ht="13.5">
      <c r="A813" s="483"/>
      <c r="B813" s="484"/>
      <c r="C813" s="484"/>
      <c r="D813" s="484"/>
      <c r="E813" s="484"/>
      <c r="F813" s="484"/>
      <c r="G813" s="33"/>
      <c r="H813" s="485"/>
      <c r="I813" s="486"/>
      <c r="J813" s="487"/>
      <c r="K813" s="488"/>
      <c r="L813" s="488"/>
      <c r="M813" s="485"/>
      <c r="N813" s="33"/>
      <c r="O813" s="33"/>
      <c r="P813" s="33"/>
      <c r="Q813" s="33"/>
      <c r="R813" s="33"/>
      <c r="S813" s="33"/>
      <c r="T813" s="33"/>
      <c r="U813" s="33"/>
      <c r="V813" s="33"/>
      <c r="W813" s="33"/>
      <c r="X813" s="33"/>
      <c r="Y813" s="33"/>
      <c r="Z813" s="33"/>
    </row>
    <row x14ac:dyDescent="0.25" r="814" customHeight="1" ht="13.5">
      <c r="A814" s="483"/>
      <c r="B814" s="484"/>
      <c r="C814" s="484"/>
      <c r="D814" s="484"/>
      <c r="E814" s="484"/>
      <c r="F814" s="484"/>
      <c r="G814" s="33"/>
      <c r="H814" s="485"/>
      <c r="I814" s="486"/>
      <c r="J814" s="487"/>
      <c r="K814" s="488"/>
      <c r="L814" s="488"/>
      <c r="M814" s="485"/>
      <c r="N814" s="33"/>
      <c r="O814" s="33"/>
      <c r="P814" s="33"/>
      <c r="Q814" s="33"/>
      <c r="R814" s="33"/>
      <c r="S814" s="33"/>
      <c r="T814" s="33"/>
      <c r="U814" s="33"/>
      <c r="V814" s="33"/>
      <c r="W814" s="33"/>
      <c r="X814" s="33"/>
      <c r="Y814" s="33"/>
      <c r="Z814" s="33"/>
    </row>
    <row x14ac:dyDescent="0.25" r="815" customHeight="1" ht="13.5">
      <c r="A815" s="483"/>
      <c r="B815" s="484"/>
      <c r="C815" s="484"/>
      <c r="D815" s="484"/>
      <c r="E815" s="484"/>
      <c r="F815" s="484"/>
      <c r="G815" s="33"/>
      <c r="H815" s="485"/>
      <c r="I815" s="486"/>
      <c r="J815" s="487"/>
      <c r="K815" s="488"/>
      <c r="L815" s="488"/>
      <c r="M815" s="485"/>
      <c r="N815" s="33"/>
      <c r="O815" s="33"/>
      <c r="P815" s="33"/>
      <c r="Q815" s="33"/>
      <c r="R815" s="33"/>
      <c r="S815" s="33"/>
      <c r="T815" s="33"/>
      <c r="U815" s="33"/>
      <c r="V815" s="33"/>
      <c r="W815" s="33"/>
      <c r="X815" s="33"/>
      <c r="Y815" s="33"/>
      <c r="Z815" s="33"/>
    </row>
    <row x14ac:dyDescent="0.25" r="816" customHeight="1" ht="13.5">
      <c r="A816" s="483"/>
      <c r="B816" s="484"/>
      <c r="C816" s="484"/>
      <c r="D816" s="484"/>
      <c r="E816" s="484"/>
      <c r="F816" s="484"/>
      <c r="G816" s="33"/>
      <c r="H816" s="485"/>
      <c r="I816" s="486"/>
      <c r="J816" s="487"/>
      <c r="K816" s="488"/>
      <c r="L816" s="488"/>
      <c r="M816" s="485"/>
      <c r="N816" s="33"/>
      <c r="O816" s="33"/>
      <c r="P816" s="33"/>
      <c r="Q816" s="33"/>
      <c r="R816" s="33"/>
      <c r="S816" s="33"/>
      <c r="T816" s="33"/>
      <c r="U816" s="33"/>
      <c r="V816" s="33"/>
      <c r="W816" s="33"/>
      <c r="X816" s="33"/>
      <c r="Y816" s="33"/>
      <c r="Z816" s="33"/>
    </row>
    <row x14ac:dyDescent="0.25" r="817" customHeight="1" ht="13.5">
      <c r="A817" s="483"/>
      <c r="B817" s="484"/>
      <c r="C817" s="484"/>
      <c r="D817" s="484"/>
      <c r="E817" s="484"/>
      <c r="F817" s="484"/>
      <c r="G817" s="33"/>
      <c r="H817" s="485"/>
      <c r="I817" s="486"/>
      <c r="J817" s="487"/>
      <c r="K817" s="488"/>
      <c r="L817" s="488"/>
      <c r="M817" s="485"/>
      <c r="N817" s="33"/>
      <c r="O817" s="33"/>
      <c r="P817" s="33"/>
      <c r="Q817" s="33"/>
      <c r="R817" s="33"/>
      <c r="S817" s="33"/>
      <c r="T817" s="33"/>
      <c r="U817" s="33"/>
      <c r="V817" s="33"/>
      <c r="W817" s="33"/>
      <c r="X817" s="33"/>
      <c r="Y817" s="33"/>
      <c r="Z817" s="33"/>
    </row>
    <row x14ac:dyDescent="0.25" r="818" customHeight="1" ht="13.5">
      <c r="A818" s="483"/>
      <c r="B818" s="484"/>
      <c r="C818" s="484"/>
      <c r="D818" s="484"/>
      <c r="E818" s="484"/>
      <c r="F818" s="484"/>
      <c r="G818" s="33"/>
      <c r="H818" s="485"/>
      <c r="I818" s="486"/>
      <c r="J818" s="487"/>
      <c r="K818" s="488"/>
      <c r="L818" s="488"/>
      <c r="M818" s="485"/>
      <c r="N818" s="33"/>
      <c r="O818" s="33"/>
      <c r="P818" s="33"/>
      <c r="Q818" s="33"/>
      <c r="R818" s="33"/>
      <c r="S818" s="33"/>
      <c r="T818" s="33"/>
      <c r="U818" s="33"/>
      <c r="V818" s="33"/>
      <c r="W818" s="33"/>
      <c r="X818" s="33"/>
      <c r="Y818" s="33"/>
      <c r="Z818" s="33"/>
    </row>
    <row x14ac:dyDescent="0.25" r="819" customHeight="1" ht="13.5">
      <c r="A819" s="483"/>
      <c r="B819" s="484"/>
      <c r="C819" s="484"/>
      <c r="D819" s="484"/>
      <c r="E819" s="484"/>
      <c r="F819" s="484"/>
      <c r="G819" s="33"/>
      <c r="H819" s="485"/>
      <c r="I819" s="486"/>
      <c r="J819" s="487"/>
      <c r="K819" s="488"/>
      <c r="L819" s="488"/>
      <c r="M819" s="485"/>
      <c r="N819" s="33"/>
      <c r="O819" s="33"/>
      <c r="P819" s="33"/>
      <c r="Q819" s="33"/>
      <c r="R819" s="33"/>
      <c r="S819" s="33"/>
      <c r="T819" s="33"/>
      <c r="U819" s="33"/>
      <c r="V819" s="33"/>
      <c r="W819" s="33"/>
      <c r="X819" s="33"/>
      <c r="Y819" s="33"/>
      <c r="Z819" s="33"/>
    </row>
    <row x14ac:dyDescent="0.25" r="820" customHeight="1" ht="13.5">
      <c r="A820" s="483"/>
      <c r="B820" s="484"/>
      <c r="C820" s="484"/>
      <c r="D820" s="484"/>
      <c r="E820" s="484"/>
      <c r="F820" s="484"/>
      <c r="G820" s="33"/>
      <c r="H820" s="485"/>
      <c r="I820" s="486"/>
      <c r="J820" s="487"/>
      <c r="K820" s="488"/>
      <c r="L820" s="488"/>
      <c r="M820" s="485"/>
      <c r="N820" s="33"/>
      <c r="O820" s="33"/>
      <c r="P820" s="33"/>
      <c r="Q820" s="33"/>
      <c r="R820" s="33"/>
      <c r="S820" s="33"/>
      <c r="T820" s="33"/>
      <c r="U820" s="33"/>
      <c r="V820" s="33"/>
      <c r="W820" s="33"/>
      <c r="X820" s="33"/>
      <c r="Y820" s="33"/>
      <c r="Z820" s="33"/>
    </row>
    <row x14ac:dyDescent="0.25" r="821" customHeight="1" ht="13.5">
      <c r="A821" s="483"/>
      <c r="B821" s="484"/>
      <c r="C821" s="484"/>
      <c r="D821" s="484"/>
      <c r="E821" s="484"/>
      <c r="F821" s="484"/>
      <c r="G821" s="33"/>
      <c r="H821" s="485"/>
      <c r="I821" s="486"/>
      <c r="J821" s="487"/>
      <c r="K821" s="488"/>
      <c r="L821" s="488"/>
      <c r="M821" s="485"/>
      <c r="N821" s="33"/>
      <c r="O821" s="33"/>
      <c r="P821" s="33"/>
      <c r="Q821" s="33"/>
      <c r="R821" s="33"/>
      <c r="S821" s="33"/>
      <c r="T821" s="33"/>
      <c r="U821" s="33"/>
      <c r="V821" s="33"/>
      <c r="W821" s="33"/>
      <c r="X821" s="33"/>
      <c r="Y821" s="33"/>
      <c r="Z821" s="33"/>
    </row>
    <row x14ac:dyDescent="0.25" r="822" customHeight="1" ht="13.5">
      <c r="A822" s="483"/>
      <c r="B822" s="484"/>
      <c r="C822" s="484"/>
      <c r="D822" s="484"/>
      <c r="E822" s="484"/>
      <c r="F822" s="484"/>
      <c r="G822" s="33"/>
      <c r="H822" s="485"/>
      <c r="I822" s="486"/>
      <c r="J822" s="487"/>
      <c r="K822" s="488"/>
      <c r="L822" s="488"/>
      <c r="M822" s="485"/>
      <c r="N822" s="33"/>
      <c r="O822" s="33"/>
      <c r="P822" s="33"/>
      <c r="Q822" s="33"/>
      <c r="R822" s="33"/>
      <c r="S822" s="33"/>
      <c r="T822" s="33"/>
      <c r="U822" s="33"/>
      <c r="V822" s="33"/>
      <c r="W822" s="33"/>
      <c r="X822" s="33"/>
      <c r="Y822" s="33"/>
      <c r="Z822" s="33"/>
    </row>
    <row x14ac:dyDescent="0.25" r="823" customHeight="1" ht="13.5">
      <c r="A823" s="483"/>
      <c r="B823" s="484"/>
      <c r="C823" s="484"/>
      <c r="D823" s="484"/>
      <c r="E823" s="484"/>
      <c r="F823" s="484"/>
      <c r="G823" s="33"/>
      <c r="H823" s="485"/>
      <c r="I823" s="486"/>
      <c r="J823" s="487"/>
      <c r="K823" s="488"/>
      <c r="L823" s="488"/>
      <c r="M823" s="485"/>
      <c r="N823" s="33"/>
      <c r="O823" s="33"/>
      <c r="P823" s="33"/>
      <c r="Q823" s="33"/>
      <c r="R823" s="33"/>
      <c r="S823" s="33"/>
      <c r="T823" s="33"/>
      <c r="U823" s="33"/>
      <c r="V823" s="33"/>
      <c r="W823" s="33"/>
      <c r="X823" s="33"/>
      <c r="Y823" s="33"/>
      <c r="Z823" s="33"/>
    </row>
    <row x14ac:dyDescent="0.25" r="824" customHeight="1" ht="13.5">
      <c r="A824" s="483"/>
      <c r="B824" s="484"/>
      <c r="C824" s="484"/>
      <c r="D824" s="484"/>
      <c r="E824" s="484"/>
      <c r="F824" s="484"/>
      <c r="G824" s="33"/>
      <c r="H824" s="485"/>
      <c r="I824" s="486"/>
      <c r="J824" s="487"/>
      <c r="K824" s="488"/>
      <c r="L824" s="488"/>
      <c r="M824" s="485"/>
      <c r="N824" s="33"/>
      <c r="O824" s="33"/>
      <c r="P824" s="33"/>
      <c r="Q824" s="33"/>
      <c r="R824" s="33"/>
      <c r="S824" s="33"/>
      <c r="T824" s="33"/>
      <c r="U824" s="33"/>
      <c r="V824" s="33"/>
      <c r="W824" s="33"/>
      <c r="X824" s="33"/>
      <c r="Y824" s="33"/>
      <c r="Z824" s="33"/>
    </row>
    <row x14ac:dyDescent="0.25" r="825" customHeight="1" ht="13.5">
      <c r="A825" s="483"/>
      <c r="B825" s="484"/>
      <c r="C825" s="484"/>
      <c r="D825" s="484"/>
      <c r="E825" s="484"/>
      <c r="F825" s="484"/>
      <c r="G825" s="33"/>
      <c r="H825" s="485"/>
      <c r="I825" s="486"/>
      <c r="J825" s="487"/>
      <c r="K825" s="488"/>
      <c r="L825" s="488"/>
      <c r="M825" s="485"/>
      <c r="N825" s="33"/>
      <c r="O825" s="33"/>
      <c r="P825" s="33"/>
      <c r="Q825" s="33"/>
      <c r="R825" s="33"/>
      <c r="S825" s="33"/>
      <c r="T825" s="33"/>
      <c r="U825" s="33"/>
      <c r="V825" s="33"/>
      <c r="W825" s="33"/>
      <c r="X825" s="33"/>
      <c r="Y825" s="33"/>
      <c r="Z825" s="33"/>
    </row>
    <row x14ac:dyDescent="0.25" r="826" customHeight="1" ht="13.5">
      <c r="A826" s="483"/>
      <c r="B826" s="484"/>
      <c r="C826" s="484"/>
      <c r="D826" s="484"/>
      <c r="E826" s="484"/>
      <c r="F826" s="484"/>
      <c r="G826" s="33"/>
      <c r="H826" s="485"/>
      <c r="I826" s="486"/>
      <c r="J826" s="487"/>
      <c r="K826" s="488"/>
      <c r="L826" s="488"/>
      <c r="M826" s="485"/>
      <c r="N826" s="33"/>
      <c r="O826" s="33"/>
      <c r="P826" s="33"/>
      <c r="Q826" s="33"/>
      <c r="R826" s="33"/>
      <c r="S826" s="33"/>
      <c r="T826" s="33"/>
      <c r="U826" s="33"/>
      <c r="V826" s="33"/>
      <c r="W826" s="33"/>
      <c r="X826" s="33"/>
      <c r="Y826" s="33"/>
      <c r="Z826" s="33"/>
    </row>
    <row x14ac:dyDescent="0.25" r="827" customHeight="1" ht="13.5">
      <c r="A827" s="483"/>
      <c r="B827" s="484"/>
      <c r="C827" s="484"/>
      <c r="D827" s="484"/>
      <c r="E827" s="484"/>
      <c r="F827" s="484"/>
      <c r="G827" s="33"/>
      <c r="H827" s="485"/>
      <c r="I827" s="486"/>
      <c r="J827" s="487"/>
      <c r="K827" s="488"/>
      <c r="L827" s="488"/>
      <c r="M827" s="485"/>
      <c r="N827" s="33"/>
      <c r="O827" s="33"/>
      <c r="P827" s="33"/>
      <c r="Q827" s="33"/>
      <c r="R827" s="33"/>
      <c r="S827" s="33"/>
      <c r="T827" s="33"/>
      <c r="U827" s="33"/>
      <c r="V827" s="33"/>
      <c r="W827" s="33"/>
      <c r="X827" s="33"/>
      <c r="Y827" s="33"/>
      <c r="Z827" s="33"/>
    </row>
    <row x14ac:dyDescent="0.25" r="828" customHeight="1" ht="13.5">
      <c r="A828" s="483"/>
      <c r="B828" s="484"/>
      <c r="C828" s="484"/>
      <c r="D828" s="484"/>
      <c r="E828" s="484"/>
      <c r="F828" s="484"/>
      <c r="G828" s="33"/>
      <c r="H828" s="485"/>
      <c r="I828" s="486"/>
      <c r="J828" s="487"/>
      <c r="K828" s="488"/>
      <c r="L828" s="488"/>
      <c r="M828" s="485"/>
      <c r="N828" s="33"/>
      <c r="O828" s="33"/>
      <c r="P828" s="33"/>
      <c r="Q828" s="33"/>
      <c r="R828" s="33"/>
      <c r="S828" s="33"/>
      <c r="T828" s="33"/>
      <c r="U828" s="33"/>
      <c r="V828" s="33"/>
      <c r="W828" s="33"/>
      <c r="X828" s="33"/>
      <c r="Y828" s="33"/>
      <c r="Z828" s="33"/>
    </row>
    <row x14ac:dyDescent="0.25" r="829" customHeight="1" ht="13.5">
      <c r="A829" s="483"/>
      <c r="B829" s="484"/>
      <c r="C829" s="484"/>
      <c r="D829" s="484"/>
      <c r="E829" s="484"/>
      <c r="F829" s="484"/>
      <c r="G829" s="33"/>
      <c r="H829" s="485"/>
      <c r="I829" s="486"/>
      <c r="J829" s="487"/>
      <c r="K829" s="488"/>
      <c r="L829" s="488"/>
      <c r="M829" s="485"/>
      <c r="N829" s="33"/>
      <c r="O829" s="33"/>
      <c r="P829" s="33"/>
      <c r="Q829" s="33"/>
      <c r="R829" s="33"/>
      <c r="S829" s="33"/>
      <c r="T829" s="33"/>
      <c r="U829" s="33"/>
      <c r="V829" s="33"/>
      <c r="W829" s="33"/>
      <c r="X829" s="33"/>
      <c r="Y829" s="33"/>
      <c r="Z829" s="33"/>
    </row>
    <row x14ac:dyDescent="0.25" r="830" customHeight="1" ht="13.5">
      <c r="A830" s="483"/>
      <c r="B830" s="484"/>
      <c r="C830" s="484"/>
      <c r="D830" s="484"/>
      <c r="E830" s="484"/>
      <c r="F830" s="484"/>
      <c r="G830" s="33"/>
      <c r="H830" s="485"/>
      <c r="I830" s="486"/>
      <c r="J830" s="487"/>
      <c r="K830" s="488"/>
      <c r="L830" s="488"/>
      <c r="M830" s="485"/>
      <c r="N830" s="33"/>
      <c r="O830" s="33"/>
      <c r="P830" s="33"/>
      <c r="Q830" s="33"/>
      <c r="R830" s="33"/>
      <c r="S830" s="33"/>
      <c r="T830" s="33"/>
      <c r="U830" s="33"/>
      <c r="V830" s="33"/>
      <c r="W830" s="33"/>
      <c r="X830" s="33"/>
      <c r="Y830" s="33"/>
      <c r="Z830" s="33"/>
    </row>
    <row x14ac:dyDescent="0.25" r="831" customHeight="1" ht="13.5">
      <c r="A831" s="483"/>
      <c r="B831" s="484"/>
      <c r="C831" s="484"/>
      <c r="D831" s="484"/>
      <c r="E831" s="484"/>
      <c r="F831" s="484"/>
      <c r="G831" s="33"/>
      <c r="H831" s="485"/>
      <c r="I831" s="486"/>
      <c r="J831" s="487"/>
      <c r="K831" s="488"/>
      <c r="L831" s="488"/>
      <c r="M831" s="485"/>
      <c r="N831" s="33"/>
      <c r="O831" s="33"/>
      <c r="P831" s="33"/>
      <c r="Q831" s="33"/>
      <c r="R831" s="33"/>
      <c r="S831" s="33"/>
      <c r="T831" s="33"/>
      <c r="U831" s="33"/>
      <c r="V831" s="33"/>
      <c r="W831" s="33"/>
      <c r="X831" s="33"/>
      <c r="Y831" s="33"/>
      <c r="Z831" s="33"/>
    </row>
    <row x14ac:dyDescent="0.25" r="832" customHeight="1" ht="13.5">
      <c r="A832" s="483"/>
      <c r="B832" s="484"/>
      <c r="C832" s="484"/>
      <c r="D832" s="484"/>
      <c r="E832" s="484"/>
      <c r="F832" s="484"/>
      <c r="G832" s="33"/>
      <c r="H832" s="485"/>
      <c r="I832" s="486"/>
      <c r="J832" s="487"/>
      <c r="K832" s="488"/>
      <c r="L832" s="488"/>
      <c r="M832" s="485"/>
      <c r="N832" s="33"/>
      <c r="O832" s="33"/>
      <c r="P832" s="33"/>
      <c r="Q832" s="33"/>
      <c r="R832" s="33"/>
      <c r="S832" s="33"/>
      <c r="T832" s="33"/>
      <c r="U832" s="33"/>
      <c r="V832" s="33"/>
      <c r="W832" s="33"/>
      <c r="X832" s="33"/>
      <c r="Y832" s="33"/>
      <c r="Z832" s="33"/>
    </row>
    <row x14ac:dyDescent="0.25" r="833" customHeight="1" ht="13.5">
      <c r="A833" s="483"/>
      <c r="B833" s="484"/>
      <c r="C833" s="484"/>
      <c r="D833" s="484"/>
      <c r="E833" s="484"/>
      <c r="F833" s="484"/>
      <c r="G833" s="33"/>
      <c r="H833" s="485"/>
      <c r="I833" s="486"/>
      <c r="J833" s="487"/>
      <c r="K833" s="488"/>
      <c r="L833" s="488"/>
      <c r="M833" s="485"/>
      <c r="N833" s="33"/>
      <c r="O833" s="33"/>
      <c r="P833" s="33"/>
      <c r="Q833" s="33"/>
      <c r="R833" s="33"/>
      <c r="S833" s="33"/>
      <c r="T833" s="33"/>
      <c r="U833" s="33"/>
      <c r="V833" s="33"/>
      <c r="W833" s="33"/>
      <c r="X833" s="33"/>
      <c r="Y833" s="33"/>
      <c r="Z833" s="33"/>
    </row>
    <row x14ac:dyDescent="0.25" r="834" customHeight="1" ht="13.5">
      <c r="A834" s="483"/>
      <c r="B834" s="484"/>
      <c r="C834" s="484"/>
      <c r="D834" s="484"/>
      <c r="E834" s="484"/>
      <c r="F834" s="484"/>
      <c r="G834" s="33"/>
      <c r="H834" s="485"/>
      <c r="I834" s="486"/>
      <c r="J834" s="487"/>
      <c r="K834" s="488"/>
      <c r="L834" s="488"/>
      <c r="M834" s="485"/>
      <c r="N834" s="33"/>
      <c r="O834" s="33"/>
      <c r="P834" s="33"/>
      <c r="Q834" s="33"/>
      <c r="R834" s="33"/>
      <c r="S834" s="33"/>
      <c r="T834" s="33"/>
      <c r="U834" s="33"/>
      <c r="V834" s="33"/>
      <c r="W834" s="33"/>
      <c r="X834" s="33"/>
      <c r="Y834" s="33"/>
      <c r="Z834" s="33"/>
    </row>
    <row x14ac:dyDescent="0.25" r="835" customHeight="1" ht="13.5">
      <c r="A835" s="483"/>
      <c r="B835" s="484"/>
      <c r="C835" s="484"/>
      <c r="D835" s="484"/>
      <c r="E835" s="484"/>
      <c r="F835" s="484"/>
      <c r="G835" s="33"/>
      <c r="H835" s="485"/>
      <c r="I835" s="486"/>
      <c r="J835" s="487"/>
      <c r="K835" s="488"/>
      <c r="L835" s="488"/>
      <c r="M835" s="485"/>
      <c r="N835" s="33"/>
      <c r="O835" s="33"/>
      <c r="P835" s="33"/>
      <c r="Q835" s="33"/>
      <c r="R835" s="33"/>
      <c r="S835" s="33"/>
      <c r="T835" s="33"/>
      <c r="U835" s="33"/>
      <c r="V835" s="33"/>
      <c r="W835" s="33"/>
      <c r="X835" s="33"/>
      <c r="Y835" s="33"/>
      <c r="Z835" s="33"/>
    </row>
    <row x14ac:dyDescent="0.25" r="836" customHeight="1" ht="13.5">
      <c r="A836" s="483"/>
      <c r="B836" s="484"/>
      <c r="C836" s="484"/>
      <c r="D836" s="484"/>
      <c r="E836" s="484"/>
      <c r="F836" s="484"/>
      <c r="G836" s="33"/>
      <c r="H836" s="485"/>
      <c r="I836" s="486"/>
      <c r="J836" s="487"/>
      <c r="K836" s="488"/>
      <c r="L836" s="488"/>
      <c r="M836" s="485"/>
      <c r="N836" s="33"/>
      <c r="O836" s="33"/>
      <c r="P836" s="33"/>
      <c r="Q836" s="33"/>
      <c r="R836" s="33"/>
      <c r="S836" s="33"/>
      <c r="T836" s="33"/>
      <c r="U836" s="33"/>
      <c r="V836" s="33"/>
      <c r="W836" s="33"/>
      <c r="X836" s="33"/>
      <c r="Y836" s="33"/>
      <c r="Z836" s="33"/>
    </row>
    <row x14ac:dyDescent="0.25" r="837" customHeight="1" ht="13.5">
      <c r="A837" s="483"/>
      <c r="B837" s="484"/>
      <c r="C837" s="484"/>
      <c r="D837" s="484"/>
      <c r="E837" s="484"/>
      <c r="F837" s="484"/>
      <c r="G837" s="33"/>
      <c r="H837" s="485"/>
      <c r="I837" s="486"/>
      <c r="J837" s="487"/>
      <c r="K837" s="488"/>
      <c r="L837" s="488"/>
      <c r="M837" s="485"/>
      <c r="N837" s="33"/>
      <c r="O837" s="33"/>
      <c r="P837" s="33"/>
      <c r="Q837" s="33"/>
      <c r="R837" s="33"/>
      <c r="S837" s="33"/>
      <c r="T837" s="33"/>
      <c r="U837" s="33"/>
      <c r="V837" s="33"/>
      <c r="W837" s="33"/>
      <c r="X837" s="33"/>
      <c r="Y837" s="33"/>
      <c r="Z837" s="33"/>
    </row>
    <row x14ac:dyDescent="0.25" r="838" customHeight="1" ht="13.5">
      <c r="A838" s="483"/>
      <c r="B838" s="484"/>
      <c r="C838" s="484"/>
      <c r="D838" s="484"/>
      <c r="E838" s="484"/>
      <c r="F838" s="484"/>
      <c r="G838" s="33"/>
      <c r="H838" s="485"/>
      <c r="I838" s="486"/>
      <c r="J838" s="487"/>
      <c r="K838" s="488"/>
      <c r="L838" s="488"/>
      <c r="M838" s="485"/>
      <c r="N838" s="33"/>
      <c r="O838" s="33"/>
      <c r="P838" s="33"/>
      <c r="Q838" s="33"/>
      <c r="R838" s="33"/>
      <c r="S838" s="33"/>
      <c r="T838" s="33"/>
      <c r="U838" s="33"/>
      <c r="V838" s="33"/>
      <c r="W838" s="33"/>
      <c r="X838" s="33"/>
      <c r="Y838" s="33"/>
      <c r="Z838" s="33"/>
    </row>
    <row x14ac:dyDescent="0.25" r="839" customHeight="1" ht="13.5">
      <c r="A839" s="483"/>
      <c r="B839" s="484"/>
      <c r="C839" s="484"/>
      <c r="D839" s="484"/>
      <c r="E839" s="484"/>
      <c r="F839" s="484"/>
      <c r="G839" s="33"/>
      <c r="H839" s="485"/>
      <c r="I839" s="486"/>
      <c r="J839" s="487"/>
      <c r="K839" s="488"/>
      <c r="L839" s="488"/>
      <c r="M839" s="485"/>
      <c r="N839" s="33"/>
      <c r="O839" s="33"/>
      <c r="P839" s="33"/>
      <c r="Q839" s="33"/>
      <c r="R839" s="33"/>
      <c r="S839" s="33"/>
      <c r="T839" s="33"/>
      <c r="U839" s="33"/>
      <c r="V839" s="33"/>
      <c r="W839" s="33"/>
      <c r="X839" s="33"/>
      <c r="Y839" s="33"/>
      <c r="Z839" s="33"/>
    </row>
    <row x14ac:dyDescent="0.25" r="840" customHeight="1" ht="13.5">
      <c r="A840" s="483"/>
      <c r="B840" s="484"/>
      <c r="C840" s="484"/>
      <c r="D840" s="484"/>
      <c r="E840" s="484"/>
      <c r="F840" s="484"/>
      <c r="G840" s="33"/>
      <c r="H840" s="485"/>
      <c r="I840" s="486"/>
      <c r="J840" s="487"/>
      <c r="K840" s="488"/>
      <c r="L840" s="488"/>
      <c r="M840" s="485"/>
      <c r="N840" s="33"/>
      <c r="O840" s="33"/>
      <c r="P840" s="33"/>
      <c r="Q840" s="33"/>
      <c r="R840" s="33"/>
      <c r="S840" s="33"/>
      <c r="T840" s="33"/>
      <c r="U840" s="33"/>
      <c r="V840" s="33"/>
      <c r="W840" s="33"/>
      <c r="X840" s="33"/>
      <c r="Y840" s="33"/>
      <c r="Z840" s="33"/>
    </row>
    <row x14ac:dyDescent="0.25" r="841" customHeight="1" ht="13.5">
      <c r="A841" s="483"/>
      <c r="B841" s="484"/>
      <c r="C841" s="484"/>
      <c r="D841" s="484"/>
      <c r="E841" s="484"/>
      <c r="F841" s="484"/>
      <c r="G841" s="33"/>
      <c r="H841" s="485"/>
      <c r="I841" s="486"/>
      <c r="J841" s="487"/>
      <c r="K841" s="488"/>
      <c r="L841" s="488"/>
      <c r="M841" s="485"/>
      <c r="N841" s="33"/>
      <c r="O841" s="33"/>
      <c r="P841" s="33"/>
      <c r="Q841" s="33"/>
      <c r="R841" s="33"/>
      <c r="S841" s="33"/>
      <c r="T841" s="33"/>
      <c r="U841" s="33"/>
      <c r="V841" s="33"/>
      <c r="W841" s="33"/>
      <c r="X841" s="33"/>
      <c r="Y841" s="33"/>
      <c r="Z841" s="33"/>
    </row>
    <row x14ac:dyDescent="0.25" r="842" customHeight="1" ht="13.5">
      <c r="A842" s="483"/>
      <c r="B842" s="484"/>
      <c r="C842" s="484"/>
      <c r="D842" s="484"/>
      <c r="E842" s="484"/>
      <c r="F842" s="484"/>
      <c r="G842" s="33"/>
      <c r="H842" s="485"/>
      <c r="I842" s="486"/>
      <c r="J842" s="487"/>
      <c r="K842" s="488"/>
      <c r="L842" s="488"/>
      <c r="M842" s="485"/>
      <c r="N842" s="33"/>
      <c r="O842" s="33"/>
      <c r="P842" s="33"/>
      <c r="Q842" s="33"/>
      <c r="R842" s="33"/>
      <c r="S842" s="33"/>
      <c r="T842" s="33"/>
      <c r="U842" s="33"/>
      <c r="V842" s="33"/>
      <c r="W842" s="33"/>
      <c r="X842" s="33"/>
      <c r="Y842" s="33"/>
      <c r="Z842" s="33"/>
    </row>
    <row x14ac:dyDescent="0.25" r="843" customHeight="1" ht="13.5">
      <c r="A843" s="483"/>
      <c r="B843" s="484"/>
      <c r="C843" s="484"/>
      <c r="D843" s="484"/>
      <c r="E843" s="484"/>
      <c r="F843" s="484"/>
      <c r="G843" s="33"/>
      <c r="H843" s="485"/>
      <c r="I843" s="486"/>
      <c r="J843" s="487"/>
      <c r="K843" s="488"/>
      <c r="L843" s="488"/>
      <c r="M843" s="485"/>
      <c r="N843" s="33"/>
      <c r="O843" s="33"/>
      <c r="P843" s="33"/>
      <c r="Q843" s="33"/>
      <c r="R843" s="33"/>
      <c r="S843" s="33"/>
      <c r="T843" s="33"/>
      <c r="U843" s="33"/>
      <c r="V843" s="33"/>
      <c r="W843" s="33"/>
      <c r="X843" s="33"/>
      <c r="Y843" s="33"/>
      <c r="Z843" s="33"/>
    </row>
    <row x14ac:dyDescent="0.25" r="844" customHeight="1" ht="13.5">
      <c r="A844" s="483"/>
      <c r="B844" s="484"/>
      <c r="C844" s="484"/>
      <c r="D844" s="484"/>
      <c r="E844" s="484"/>
      <c r="F844" s="484"/>
      <c r="G844" s="33"/>
      <c r="H844" s="485"/>
      <c r="I844" s="486"/>
      <c r="J844" s="487"/>
      <c r="K844" s="488"/>
      <c r="L844" s="488"/>
      <c r="M844" s="485"/>
      <c r="N844" s="33"/>
      <c r="O844" s="33"/>
      <c r="P844" s="33"/>
      <c r="Q844" s="33"/>
      <c r="R844" s="33"/>
      <c r="S844" s="33"/>
      <c r="T844" s="33"/>
      <c r="U844" s="33"/>
      <c r="V844" s="33"/>
      <c r="W844" s="33"/>
      <c r="X844" s="33"/>
      <c r="Y844" s="33"/>
      <c r="Z844" s="33"/>
    </row>
    <row x14ac:dyDescent="0.25" r="845" customHeight="1" ht="13.5">
      <c r="A845" s="483"/>
      <c r="B845" s="484"/>
      <c r="C845" s="484"/>
      <c r="D845" s="484"/>
      <c r="E845" s="484"/>
      <c r="F845" s="484"/>
      <c r="G845" s="33"/>
      <c r="H845" s="485"/>
      <c r="I845" s="486"/>
      <c r="J845" s="487"/>
      <c r="K845" s="488"/>
      <c r="L845" s="488"/>
      <c r="M845" s="485"/>
      <c r="N845" s="33"/>
      <c r="O845" s="33"/>
      <c r="P845" s="33"/>
      <c r="Q845" s="33"/>
      <c r="R845" s="33"/>
      <c r="S845" s="33"/>
      <c r="T845" s="33"/>
      <c r="U845" s="33"/>
      <c r="V845" s="33"/>
      <c r="W845" s="33"/>
      <c r="X845" s="33"/>
      <c r="Y845" s="33"/>
      <c r="Z845" s="33"/>
    </row>
    <row x14ac:dyDescent="0.25" r="846" customHeight="1" ht="13.5">
      <c r="A846" s="483"/>
      <c r="B846" s="484"/>
      <c r="C846" s="484"/>
      <c r="D846" s="484"/>
      <c r="E846" s="484"/>
      <c r="F846" s="484"/>
      <c r="G846" s="33"/>
      <c r="H846" s="485"/>
      <c r="I846" s="486"/>
      <c r="J846" s="487"/>
      <c r="K846" s="488"/>
      <c r="L846" s="488"/>
      <c r="M846" s="485"/>
      <c r="N846" s="33"/>
      <c r="O846" s="33"/>
      <c r="P846" s="33"/>
      <c r="Q846" s="33"/>
      <c r="R846" s="33"/>
      <c r="S846" s="33"/>
      <c r="T846" s="33"/>
      <c r="U846" s="33"/>
      <c r="V846" s="33"/>
      <c r="W846" s="33"/>
      <c r="X846" s="33"/>
      <c r="Y846" s="33"/>
      <c r="Z846" s="33"/>
    </row>
    <row x14ac:dyDescent="0.25" r="847" customHeight="1" ht="13.5">
      <c r="A847" s="483"/>
      <c r="B847" s="484"/>
      <c r="C847" s="484"/>
      <c r="D847" s="484"/>
      <c r="E847" s="484"/>
      <c r="F847" s="484"/>
      <c r="G847" s="33"/>
      <c r="H847" s="485"/>
      <c r="I847" s="486"/>
      <c r="J847" s="487"/>
      <c r="K847" s="488"/>
      <c r="L847" s="488"/>
      <c r="M847" s="485"/>
      <c r="N847" s="33"/>
      <c r="O847" s="33"/>
      <c r="P847" s="33"/>
      <c r="Q847" s="33"/>
      <c r="R847" s="33"/>
      <c r="S847" s="33"/>
      <c r="T847" s="33"/>
      <c r="U847" s="33"/>
      <c r="V847" s="33"/>
      <c r="W847" s="33"/>
      <c r="X847" s="33"/>
      <c r="Y847" s="33"/>
      <c r="Z847" s="33"/>
    </row>
    <row x14ac:dyDescent="0.25" r="848" customHeight="1" ht="13.5">
      <c r="A848" s="483"/>
      <c r="B848" s="484"/>
      <c r="C848" s="484"/>
      <c r="D848" s="484"/>
      <c r="E848" s="484"/>
      <c r="F848" s="484"/>
      <c r="G848" s="33"/>
      <c r="H848" s="485"/>
      <c r="I848" s="486"/>
      <c r="J848" s="487"/>
      <c r="K848" s="488"/>
      <c r="L848" s="488"/>
      <c r="M848" s="485"/>
      <c r="N848" s="33"/>
      <c r="O848" s="33"/>
      <c r="P848" s="33"/>
      <c r="Q848" s="33"/>
      <c r="R848" s="33"/>
      <c r="S848" s="33"/>
      <c r="T848" s="33"/>
      <c r="U848" s="33"/>
      <c r="V848" s="33"/>
      <c r="W848" s="33"/>
      <c r="X848" s="33"/>
      <c r="Y848" s="33"/>
      <c r="Z848" s="33"/>
    </row>
    <row x14ac:dyDescent="0.25" r="849" customHeight="1" ht="13.5">
      <c r="A849" s="483"/>
      <c r="B849" s="484"/>
      <c r="C849" s="484"/>
      <c r="D849" s="484"/>
      <c r="E849" s="484"/>
      <c r="F849" s="484"/>
      <c r="G849" s="33"/>
      <c r="H849" s="485"/>
      <c r="I849" s="486"/>
      <c r="J849" s="487"/>
      <c r="K849" s="488"/>
      <c r="L849" s="488"/>
      <c r="M849" s="485"/>
      <c r="N849" s="33"/>
      <c r="O849" s="33"/>
      <c r="P849" s="33"/>
      <c r="Q849" s="33"/>
      <c r="R849" s="33"/>
      <c r="S849" s="33"/>
      <c r="T849" s="33"/>
      <c r="U849" s="33"/>
      <c r="V849" s="33"/>
      <c r="W849" s="33"/>
      <c r="X849" s="33"/>
      <c r="Y849" s="33"/>
      <c r="Z849" s="33"/>
    </row>
    <row x14ac:dyDescent="0.25" r="850" customHeight="1" ht="13.5">
      <c r="A850" s="483"/>
      <c r="B850" s="484"/>
      <c r="C850" s="484"/>
      <c r="D850" s="484"/>
      <c r="E850" s="484"/>
      <c r="F850" s="484"/>
      <c r="G850" s="33"/>
      <c r="H850" s="485"/>
      <c r="I850" s="486"/>
      <c r="J850" s="487"/>
      <c r="K850" s="488"/>
      <c r="L850" s="488"/>
      <c r="M850" s="485"/>
      <c r="N850" s="33"/>
      <c r="O850" s="33"/>
      <c r="P850" s="33"/>
      <c r="Q850" s="33"/>
      <c r="R850" s="33"/>
      <c r="S850" s="33"/>
      <c r="T850" s="33"/>
      <c r="U850" s="33"/>
      <c r="V850" s="33"/>
      <c r="W850" s="33"/>
      <c r="X850" s="33"/>
      <c r="Y850" s="33"/>
      <c r="Z850" s="33"/>
    </row>
    <row x14ac:dyDescent="0.25" r="851" customHeight="1" ht="13.5">
      <c r="A851" s="483"/>
      <c r="B851" s="484"/>
      <c r="C851" s="484"/>
      <c r="D851" s="484"/>
      <c r="E851" s="484"/>
      <c r="F851" s="484"/>
      <c r="G851" s="33"/>
      <c r="H851" s="485"/>
      <c r="I851" s="486"/>
      <c r="J851" s="487"/>
      <c r="K851" s="488"/>
      <c r="L851" s="488"/>
      <c r="M851" s="485"/>
      <c r="N851" s="33"/>
      <c r="O851" s="33"/>
      <c r="P851" s="33"/>
      <c r="Q851" s="33"/>
      <c r="R851" s="33"/>
      <c r="S851" s="33"/>
      <c r="T851" s="33"/>
      <c r="U851" s="33"/>
      <c r="V851" s="33"/>
      <c r="W851" s="33"/>
      <c r="X851" s="33"/>
      <c r="Y851" s="33"/>
      <c r="Z851" s="33"/>
    </row>
    <row x14ac:dyDescent="0.25" r="852" customHeight="1" ht="13.5">
      <c r="A852" s="483"/>
      <c r="B852" s="484"/>
      <c r="C852" s="484"/>
      <c r="D852" s="484"/>
      <c r="E852" s="484"/>
      <c r="F852" s="484"/>
      <c r="G852" s="33"/>
      <c r="H852" s="485"/>
      <c r="I852" s="486"/>
      <c r="J852" s="487"/>
      <c r="K852" s="488"/>
      <c r="L852" s="488"/>
      <c r="M852" s="485"/>
      <c r="N852" s="33"/>
      <c r="O852" s="33"/>
      <c r="P852" s="33"/>
      <c r="Q852" s="33"/>
      <c r="R852" s="33"/>
      <c r="S852" s="33"/>
      <c r="T852" s="33"/>
      <c r="U852" s="33"/>
      <c r="V852" s="33"/>
      <c r="W852" s="33"/>
      <c r="X852" s="33"/>
      <c r="Y852" s="33"/>
      <c r="Z852" s="33"/>
    </row>
    <row x14ac:dyDescent="0.25" r="853" customHeight="1" ht="13.5">
      <c r="A853" s="483"/>
      <c r="B853" s="484"/>
      <c r="C853" s="484"/>
      <c r="D853" s="484"/>
      <c r="E853" s="484"/>
      <c r="F853" s="484"/>
      <c r="G853" s="33"/>
      <c r="H853" s="485"/>
      <c r="I853" s="486"/>
      <c r="J853" s="487"/>
      <c r="K853" s="488"/>
      <c r="L853" s="488"/>
      <c r="M853" s="485"/>
      <c r="N853" s="33"/>
      <c r="O853" s="33"/>
      <c r="P853" s="33"/>
      <c r="Q853" s="33"/>
      <c r="R853" s="33"/>
      <c r="S853" s="33"/>
      <c r="T853" s="33"/>
      <c r="U853" s="33"/>
      <c r="V853" s="33"/>
      <c r="W853" s="33"/>
      <c r="X853" s="33"/>
      <c r="Y853" s="33"/>
      <c r="Z853" s="33"/>
    </row>
    <row x14ac:dyDescent="0.25" r="854" customHeight="1" ht="13.5">
      <c r="A854" s="483"/>
      <c r="B854" s="484"/>
      <c r="C854" s="484"/>
      <c r="D854" s="484"/>
      <c r="E854" s="484"/>
      <c r="F854" s="484"/>
      <c r="G854" s="33"/>
      <c r="H854" s="485"/>
      <c r="I854" s="486"/>
      <c r="J854" s="487"/>
      <c r="K854" s="488"/>
      <c r="L854" s="488"/>
      <c r="M854" s="485"/>
      <c r="N854" s="33"/>
      <c r="O854" s="33"/>
      <c r="P854" s="33"/>
      <c r="Q854" s="33"/>
      <c r="R854" s="33"/>
      <c r="S854" s="33"/>
      <c r="T854" s="33"/>
      <c r="U854" s="33"/>
      <c r="V854" s="33"/>
      <c r="W854" s="33"/>
      <c r="X854" s="33"/>
      <c r="Y854" s="33"/>
      <c r="Z854" s="33"/>
    </row>
    <row x14ac:dyDescent="0.25" r="855" customHeight="1" ht="13.5">
      <c r="A855" s="483"/>
      <c r="B855" s="484"/>
      <c r="C855" s="484"/>
      <c r="D855" s="484"/>
      <c r="E855" s="484"/>
      <c r="F855" s="484"/>
      <c r="G855" s="33"/>
      <c r="H855" s="485"/>
      <c r="I855" s="486"/>
      <c r="J855" s="487"/>
      <c r="K855" s="488"/>
      <c r="L855" s="488"/>
      <c r="M855" s="485"/>
      <c r="N855" s="33"/>
      <c r="O855" s="33"/>
      <c r="P855" s="33"/>
      <c r="Q855" s="33"/>
      <c r="R855" s="33"/>
      <c r="S855" s="33"/>
      <c r="T855" s="33"/>
      <c r="U855" s="33"/>
      <c r="V855" s="33"/>
      <c r="W855" s="33"/>
      <c r="X855" s="33"/>
      <c r="Y855" s="33"/>
      <c r="Z855" s="33"/>
    </row>
    <row x14ac:dyDescent="0.25" r="856" customHeight="1" ht="13.5">
      <c r="A856" s="483"/>
      <c r="B856" s="484"/>
      <c r="C856" s="484"/>
      <c r="D856" s="484"/>
      <c r="E856" s="484"/>
      <c r="F856" s="484"/>
      <c r="G856" s="33"/>
      <c r="H856" s="485"/>
      <c r="I856" s="486"/>
      <c r="J856" s="487"/>
      <c r="K856" s="488"/>
      <c r="L856" s="488"/>
      <c r="M856" s="485"/>
      <c r="N856" s="33"/>
      <c r="O856" s="33"/>
      <c r="P856" s="33"/>
      <c r="Q856" s="33"/>
      <c r="R856" s="33"/>
      <c r="S856" s="33"/>
      <c r="T856" s="33"/>
      <c r="U856" s="33"/>
      <c r="V856" s="33"/>
      <c r="W856" s="33"/>
      <c r="X856" s="33"/>
      <c r="Y856" s="33"/>
      <c r="Z856" s="33"/>
    </row>
    <row x14ac:dyDescent="0.25" r="857" customHeight="1" ht="13.5">
      <c r="A857" s="483"/>
      <c r="B857" s="484"/>
      <c r="C857" s="484"/>
      <c r="D857" s="484"/>
      <c r="E857" s="484"/>
      <c r="F857" s="484"/>
      <c r="G857" s="33"/>
      <c r="H857" s="485"/>
      <c r="I857" s="486"/>
      <c r="J857" s="487"/>
      <c r="K857" s="488"/>
      <c r="L857" s="488"/>
      <c r="M857" s="485"/>
      <c r="N857" s="33"/>
      <c r="O857" s="33"/>
      <c r="P857" s="33"/>
      <c r="Q857" s="33"/>
      <c r="R857" s="33"/>
      <c r="S857" s="33"/>
      <c r="T857" s="33"/>
      <c r="U857" s="33"/>
      <c r="V857" s="33"/>
      <c r="W857" s="33"/>
      <c r="X857" s="33"/>
      <c r="Y857" s="33"/>
      <c r="Z857" s="33"/>
    </row>
    <row x14ac:dyDescent="0.25" r="858" customHeight="1" ht="13.5">
      <c r="A858" s="483"/>
      <c r="B858" s="484"/>
      <c r="C858" s="484"/>
      <c r="D858" s="484"/>
      <c r="E858" s="484"/>
      <c r="F858" s="484"/>
      <c r="G858" s="33"/>
      <c r="H858" s="485"/>
      <c r="I858" s="486"/>
      <c r="J858" s="487"/>
      <c r="K858" s="488"/>
      <c r="L858" s="488"/>
      <c r="M858" s="485"/>
      <c r="N858" s="33"/>
      <c r="O858" s="33"/>
      <c r="P858" s="33"/>
      <c r="Q858" s="33"/>
      <c r="R858" s="33"/>
      <c r="S858" s="33"/>
      <c r="T858" s="33"/>
      <c r="U858" s="33"/>
      <c r="V858" s="33"/>
      <c r="W858" s="33"/>
      <c r="X858" s="33"/>
      <c r="Y858" s="33"/>
      <c r="Z858" s="33"/>
    </row>
    <row x14ac:dyDescent="0.25" r="859" customHeight="1" ht="13.5">
      <c r="A859" s="483"/>
      <c r="B859" s="484"/>
      <c r="C859" s="484"/>
      <c r="D859" s="484"/>
      <c r="E859" s="484"/>
      <c r="F859" s="484"/>
      <c r="G859" s="33"/>
      <c r="H859" s="485"/>
      <c r="I859" s="486"/>
      <c r="J859" s="487"/>
      <c r="K859" s="488"/>
      <c r="L859" s="488"/>
      <c r="M859" s="485"/>
      <c r="N859" s="33"/>
      <c r="O859" s="33"/>
      <c r="P859" s="33"/>
      <c r="Q859" s="33"/>
      <c r="R859" s="33"/>
      <c r="S859" s="33"/>
      <c r="T859" s="33"/>
      <c r="U859" s="33"/>
      <c r="V859" s="33"/>
      <c r="W859" s="33"/>
      <c r="X859" s="33"/>
      <c r="Y859" s="33"/>
      <c r="Z859" s="33"/>
    </row>
    <row x14ac:dyDescent="0.25" r="860" customHeight="1" ht="13.5">
      <c r="A860" s="483"/>
      <c r="B860" s="484"/>
      <c r="C860" s="484"/>
      <c r="D860" s="484"/>
      <c r="E860" s="484"/>
      <c r="F860" s="484"/>
      <c r="G860" s="33"/>
      <c r="H860" s="485"/>
      <c r="I860" s="486"/>
      <c r="J860" s="487"/>
      <c r="K860" s="488"/>
      <c r="L860" s="488"/>
      <c r="M860" s="485"/>
      <c r="N860" s="33"/>
      <c r="O860" s="33"/>
      <c r="P860" s="33"/>
      <c r="Q860" s="33"/>
      <c r="R860" s="33"/>
      <c r="S860" s="33"/>
      <c r="T860" s="33"/>
      <c r="U860" s="33"/>
      <c r="V860" s="33"/>
      <c r="W860" s="33"/>
      <c r="X860" s="33"/>
      <c r="Y860" s="33"/>
      <c r="Z860" s="33"/>
    </row>
    <row x14ac:dyDescent="0.25" r="861" customHeight="1" ht="13.5">
      <c r="A861" s="483"/>
      <c r="B861" s="484"/>
      <c r="C861" s="484"/>
      <c r="D861" s="484"/>
      <c r="E861" s="484"/>
      <c r="F861" s="484"/>
      <c r="G861" s="33"/>
      <c r="H861" s="485"/>
      <c r="I861" s="486"/>
      <c r="J861" s="487"/>
      <c r="K861" s="488"/>
      <c r="L861" s="488"/>
      <c r="M861" s="485"/>
      <c r="N861" s="33"/>
      <c r="O861" s="33"/>
      <c r="P861" s="33"/>
      <c r="Q861" s="33"/>
      <c r="R861" s="33"/>
      <c r="S861" s="33"/>
      <c r="T861" s="33"/>
      <c r="U861" s="33"/>
      <c r="V861" s="33"/>
      <c r="W861" s="33"/>
      <c r="X861" s="33"/>
      <c r="Y861" s="33"/>
      <c r="Z861" s="33"/>
    </row>
    <row x14ac:dyDescent="0.25" r="862" customHeight="1" ht="13.5">
      <c r="A862" s="483"/>
      <c r="B862" s="484"/>
      <c r="C862" s="484"/>
      <c r="D862" s="484"/>
      <c r="E862" s="484"/>
      <c r="F862" s="484"/>
      <c r="G862" s="33"/>
      <c r="H862" s="485"/>
      <c r="I862" s="486"/>
      <c r="J862" s="487"/>
      <c r="K862" s="488"/>
      <c r="L862" s="488"/>
      <c r="M862" s="485"/>
      <c r="N862" s="33"/>
      <c r="O862" s="33"/>
      <c r="P862" s="33"/>
      <c r="Q862" s="33"/>
      <c r="R862" s="33"/>
      <c r="S862" s="33"/>
      <c r="T862" s="33"/>
      <c r="U862" s="33"/>
      <c r="V862" s="33"/>
      <c r="W862" s="33"/>
      <c r="X862" s="33"/>
      <c r="Y862" s="33"/>
      <c r="Z862" s="33"/>
    </row>
    <row x14ac:dyDescent="0.25" r="863" customHeight="1" ht="13.5">
      <c r="A863" s="483"/>
      <c r="B863" s="484"/>
      <c r="C863" s="484"/>
      <c r="D863" s="484"/>
      <c r="E863" s="484"/>
      <c r="F863" s="484"/>
      <c r="G863" s="33"/>
      <c r="H863" s="485"/>
      <c r="I863" s="486"/>
      <c r="J863" s="487"/>
      <c r="K863" s="488"/>
      <c r="L863" s="488"/>
      <c r="M863" s="485"/>
      <c r="N863" s="33"/>
      <c r="O863" s="33"/>
      <c r="P863" s="33"/>
      <c r="Q863" s="33"/>
      <c r="R863" s="33"/>
      <c r="S863" s="33"/>
      <c r="T863" s="33"/>
      <c r="U863" s="33"/>
      <c r="V863" s="33"/>
      <c r="W863" s="33"/>
      <c r="X863" s="33"/>
      <c r="Y863" s="33"/>
      <c r="Z863" s="33"/>
    </row>
    <row x14ac:dyDescent="0.25" r="864" customHeight="1" ht="13.5">
      <c r="A864" s="483"/>
      <c r="B864" s="484"/>
      <c r="C864" s="484"/>
      <c r="D864" s="484"/>
      <c r="E864" s="484"/>
      <c r="F864" s="484"/>
      <c r="G864" s="33"/>
      <c r="H864" s="485"/>
      <c r="I864" s="486"/>
      <c r="J864" s="487"/>
      <c r="K864" s="488"/>
      <c r="L864" s="488"/>
      <c r="M864" s="485"/>
      <c r="N864" s="33"/>
      <c r="O864" s="33"/>
      <c r="P864" s="33"/>
      <c r="Q864" s="33"/>
      <c r="R864" s="33"/>
      <c r="S864" s="33"/>
      <c r="T864" s="33"/>
      <c r="U864" s="33"/>
      <c r="V864" s="33"/>
      <c r="W864" s="33"/>
      <c r="X864" s="33"/>
      <c r="Y864" s="33"/>
      <c r="Z864" s="33"/>
    </row>
    <row x14ac:dyDescent="0.25" r="865" customHeight="1" ht="13.5">
      <c r="A865" s="483"/>
      <c r="B865" s="484"/>
      <c r="C865" s="484"/>
      <c r="D865" s="484"/>
      <c r="E865" s="484"/>
      <c r="F865" s="484"/>
      <c r="G865" s="33"/>
      <c r="H865" s="485"/>
      <c r="I865" s="486"/>
      <c r="J865" s="487"/>
      <c r="K865" s="488"/>
      <c r="L865" s="488"/>
      <c r="M865" s="485"/>
      <c r="N865" s="33"/>
      <c r="O865" s="33"/>
      <c r="P865" s="33"/>
      <c r="Q865" s="33"/>
      <c r="R865" s="33"/>
      <c r="S865" s="33"/>
      <c r="T865" s="33"/>
      <c r="U865" s="33"/>
      <c r="V865" s="33"/>
      <c r="W865" s="33"/>
      <c r="X865" s="33"/>
      <c r="Y865" s="33"/>
      <c r="Z865" s="33"/>
    </row>
    <row x14ac:dyDescent="0.25" r="866" customHeight="1" ht="13.5">
      <c r="A866" s="483"/>
      <c r="B866" s="484"/>
      <c r="C866" s="484"/>
      <c r="D866" s="484"/>
      <c r="E866" s="484"/>
      <c r="F866" s="484"/>
      <c r="G866" s="33"/>
      <c r="H866" s="485"/>
      <c r="I866" s="486"/>
      <c r="J866" s="487"/>
      <c r="K866" s="488"/>
      <c r="L866" s="488"/>
      <c r="M866" s="485"/>
      <c r="N866" s="33"/>
      <c r="O866" s="33"/>
      <c r="P866" s="33"/>
      <c r="Q866" s="33"/>
      <c r="R866" s="33"/>
      <c r="S866" s="33"/>
      <c r="T866" s="33"/>
      <c r="U866" s="33"/>
      <c r="V866" s="33"/>
      <c r="W866" s="33"/>
      <c r="X866" s="33"/>
      <c r="Y866" s="33"/>
      <c r="Z866" s="33"/>
    </row>
    <row x14ac:dyDescent="0.25" r="867" customHeight="1" ht="13.5">
      <c r="A867" s="483"/>
      <c r="B867" s="484"/>
      <c r="C867" s="484"/>
      <c r="D867" s="484"/>
      <c r="E867" s="484"/>
      <c r="F867" s="484"/>
      <c r="G867" s="33"/>
      <c r="H867" s="485"/>
      <c r="I867" s="486"/>
      <c r="J867" s="487"/>
      <c r="K867" s="488"/>
      <c r="L867" s="488"/>
      <c r="M867" s="485"/>
      <c r="N867" s="33"/>
      <c r="O867" s="33"/>
      <c r="P867" s="33"/>
      <c r="Q867" s="33"/>
      <c r="R867" s="33"/>
      <c r="S867" s="33"/>
      <c r="T867" s="33"/>
      <c r="U867" s="33"/>
      <c r="V867" s="33"/>
      <c r="W867" s="33"/>
      <c r="X867" s="33"/>
      <c r="Y867" s="33"/>
      <c r="Z867" s="33"/>
    </row>
    <row x14ac:dyDescent="0.25" r="868" customHeight="1" ht="13.5">
      <c r="A868" s="483"/>
      <c r="B868" s="484"/>
      <c r="C868" s="484"/>
      <c r="D868" s="484"/>
      <c r="E868" s="484"/>
      <c r="F868" s="484"/>
      <c r="G868" s="33"/>
      <c r="H868" s="485"/>
      <c r="I868" s="486"/>
      <c r="J868" s="487"/>
      <c r="K868" s="488"/>
      <c r="L868" s="488"/>
      <c r="M868" s="485"/>
      <c r="N868" s="33"/>
      <c r="O868" s="33"/>
      <c r="P868" s="33"/>
      <c r="Q868" s="33"/>
      <c r="R868" s="33"/>
      <c r="S868" s="33"/>
      <c r="T868" s="33"/>
      <c r="U868" s="33"/>
      <c r="V868" s="33"/>
      <c r="W868" s="33"/>
      <c r="X868" s="33"/>
      <c r="Y868" s="33"/>
      <c r="Z868" s="33"/>
    </row>
    <row x14ac:dyDescent="0.25" r="869" customHeight="1" ht="13.5">
      <c r="A869" s="483"/>
      <c r="B869" s="484"/>
      <c r="C869" s="484"/>
      <c r="D869" s="484"/>
      <c r="E869" s="484"/>
      <c r="F869" s="484"/>
      <c r="G869" s="33"/>
      <c r="H869" s="485"/>
      <c r="I869" s="486"/>
      <c r="J869" s="487"/>
      <c r="K869" s="488"/>
      <c r="L869" s="488"/>
      <c r="M869" s="485"/>
      <c r="N869" s="33"/>
      <c r="O869" s="33"/>
      <c r="P869" s="33"/>
      <c r="Q869" s="33"/>
      <c r="R869" s="33"/>
      <c r="S869" s="33"/>
      <c r="T869" s="33"/>
      <c r="U869" s="33"/>
      <c r="V869" s="33"/>
      <c r="W869" s="33"/>
      <c r="X869" s="33"/>
      <c r="Y869" s="33"/>
      <c r="Z869" s="33"/>
    </row>
    <row x14ac:dyDescent="0.25" r="870" customHeight="1" ht="13.5">
      <c r="A870" s="483"/>
      <c r="B870" s="484"/>
      <c r="C870" s="484"/>
      <c r="D870" s="484"/>
      <c r="E870" s="484"/>
      <c r="F870" s="484"/>
      <c r="G870" s="33"/>
      <c r="H870" s="485"/>
      <c r="I870" s="486"/>
      <c r="J870" s="487"/>
      <c r="K870" s="488"/>
      <c r="L870" s="488"/>
      <c r="M870" s="485"/>
      <c r="N870" s="33"/>
      <c r="O870" s="33"/>
      <c r="P870" s="33"/>
      <c r="Q870" s="33"/>
      <c r="R870" s="33"/>
      <c r="S870" s="33"/>
      <c r="T870" s="33"/>
      <c r="U870" s="33"/>
      <c r="V870" s="33"/>
      <c r="W870" s="33"/>
      <c r="X870" s="33"/>
      <c r="Y870" s="33"/>
      <c r="Z870" s="33"/>
    </row>
    <row x14ac:dyDescent="0.25" r="871" customHeight="1" ht="13.5">
      <c r="A871" s="483"/>
      <c r="B871" s="484"/>
      <c r="C871" s="484"/>
      <c r="D871" s="484"/>
      <c r="E871" s="484"/>
      <c r="F871" s="484"/>
      <c r="G871" s="33"/>
      <c r="H871" s="485"/>
      <c r="I871" s="486"/>
      <c r="J871" s="487"/>
      <c r="K871" s="488"/>
      <c r="L871" s="488"/>
      <c r="M871" s="485"/>
      <c r="N871" s="33"/>
      <c r="O871" s="33"/>
      <c r="P871" s="33"/>
      <c r="Q871" s="33"/>
      <c r="R871" s="33"/>
      <c r="S871" s="33"/>
      <c r="T871" s="33"/>
      <c r="U871" s="33"/>
      <c r="V871" s="33"/>
      <c r="W871" s="33"/>
      <c r="X871" s="33"/>
      <c r="Y871" s="33"/>
      <c r="Z871" s="33"/>
    </row>
    <row x14ac:dyDescent="0.25" r="872" customHeight="1" ht="13.5">
      <c r="A872" s="483"/>
      <c r="B872" s="484"/>
      <c r="C872" s="484"/>
      <c r="D872" s="484"/>
      <c r="E872" s="484"/>
      <c r="F872" s="484"/>
      <c r="G872" s="33"/>
      <c r="H872" s="485"/>
      <c r="I872" s="486"/>
      <c r="J872" s="487"/>
      <c r="K872" s="488"/>
      <c r="L872" s="488"/>
      <c r="M872" s="485"/>
      <c r="N872" s="33"/>
      <c r="O872" s="33"/>
      <c r="P872" s="33"/>
      <c r="Q872" s="33"/>
      <c r="R872" s="33"/>
      <c r="S872" s="33"/>
      <c r="T872" s="33"/>
      <c r="U872" s="33"/>
      <c r="V872" s="33"/>
      <c r="W872" s="33"/>
      <c r="X872" s="33"/>
      <c r="Y872" s="33"/>
      <c r="Z872" s="33"/>
    </row>
    <row x14ac:dyDescent="0.25" r="873" customHeight="1" ht="13.5">
      <c r="A873" s="483"/>
      <c r="B873" s="484"/>
      <c r="C873" s="484"/>
      <c r="D873" s="484"/>
      <c r="E873" s="484"/>
      <c r="F873" s="484"/>
      <c r="G873" s="33"/>
      <c r="H873" s="485"/>
      <c r="I873" s="486"/>
      <c r="J873" s="487"/>
      <c r="K873" s="488"/>
      <c r="L873" s="488"/>
      <c r="M873" s="485"/>
      <c r="N873" s="33"/>
      <c r="O873" s="33"/>
      <c r="P873" s="33"/>
      <c r="Q873" s="33"/>
      <c r="R873" s="33"/>
      <c r="S873" s="33"/>
      <c r="T873" s="33"/>
      <c r="U873" s="33"/>
      <c r="V873" s="33"/>
      <c r="W873" s="33"/>
      <c r="X873" s="33"/>
      <c r="Y873" s="33"/>
      <c r="Z873" s="33"/>
    </row>
    <row x14ac:dyDescent="0.25" r="874" customHeight="1" ht="13.5">
      <c r="A874" s="483"/>
      <c r="B874" s="484"/>
      <c r="C874" s="484"/>
      <c r="D874" s="484"/>
      <c r="E874" s="484"/>
      <c r="F874" s="484"/>
      <c r="G874" s="33"/>
      <c r="H874" s="485"/>
      <c r="I874" s="486"/>
      <c r="J874" s="487"/>
      <c r="K874" s="488"/>
      <c r="L874" s="488"/>
      <c r="M874" s="485"/>
      <c r="N874" s="33"/>
      <c r="O874" s="33"/>
      <c r="P874" s="33"/>
      <c r="Q874" s="33"/>
      <c r="R874" s="33"/>
      <c r="S874" s="33"/>
      <c r="T874" s="33"/>
      <c r="U874" s="33"/>
      <c r="V874" s="33"/>
      <c r="W874" s="33"/>
      <c r="X874" s="33"/>
      <c r="Y874" s="33"/>
      <c r="Z874" s="33"/>
    </row>
    <row x14ac:dyDescent="0.25" r="875" customHeight="1" ht="13.5">
      <c r="A875" s="483"/>
      <c r="B875" s="484"/>
      <c r="C875" s="484"/>
      <c r="D875" s="484"/>
      <c r="E875" s="484"/>
      <c r="F875" s="484"/>
      <c r="G875" s="33"/>
      <c r="H875" s="485"/>
      <c r="I875" s="486"/>
      <c r="J875" s="487"/>
      <c r="K875" s="488"/>
      <c r="L875" s="488"/>
      <c r="M875" s="485"/>
      <c r="N875" s="33"/>
      <c r="O875" s="33"/>
      <c r="P875" s="33"/>
      <c r="Q875" s="33"/>
      <c r="R875" s="33"/>
      <c r="S875" s="33"/>
      <c r="T875" s="33"/>
      <c r="U875" s="33"/>
      <c r="V875" s="33"/>
      <c r="W875" s="33"/>
      <c r="X875" s="33"/>
      <c r="Y875" s="33"/>
      <c r="Z875" s="33"/>
    </row>
    <row x14ac:dyDescent="0.25" r="876" customHeight="1" ht="13.5">
      <c r="A876" s="483"/>
      <c r="B876" s="484"/>
      <c r="C876" s="484"/>
      <c r="D876" s="484"/>
      <c r="E876" s="484"/>
      <c r="F876" s="484"/>
      <c r="G876" s="33"/>
      <c r="H876" s="485"/>
      <c r="I876" s="486"/>
      <c r="J876" s="487"/>
      <c r="K876" s="488"/>
      <c r="L876" s="488"/>
      <c r="M876" s="485"/>
      <c r="N876" s="33"/>
      <c r="O876" s="33"/>
      <c r="P876" s="33"/>
      <c r="Q876" s="33"/>
      <c r="R876" s="33"/>
      <c r="S876" s="33"/>
      <c r="T876" s="33"/>
      <c r="U876" s="33"/>
      <c r="V876" s="33"/>
      <c r="W876" s="33"/>
      <c r="X876" s="33"/>
      <c r="Y876" s="33"/>
      <c r="Z876" s="33"/>
    </row>
    <row x14ac:dyDescent="0.25" r="877" customHeight="1" ht="13.5">
      <c r="A877" s="483"/>
      <c r="B877" s="484"/>
      <c r="C877" s="484"/>
      <c r="D877" s="484"/>
      <c r="E877" s="484"/>
      <c r="F877" s="484"/>
      <c r="G877" s="33"/>
      <c r="H877" s="485"/>
      <c r="I877" s="486"/>
      <c r="J877" s="487"/>
      <c r="K877" s="488"/>
      <c r="L877" s="488"/>
      <c r="M877" s="485"/>
      <c r="N877" s="33"/>
      <c r="O877" s="33"/>
      <c r="P877" s="33"/>
      <c r="Q877" s="33"/>
      <c r="R877" s="33"/>
      <c r="S877" s="33"/>
      <c r="T877" s="33"/>
      <c r="U877" s="33"/>
      <c r="V877" s="33"/>
      <c r="W877" s="33"/>
      <c r="X877" s="33"/>
      <c r="Y877" s="33"/>
      <c r="Z877" s="33"/>
    </row>
    <row x14ac:dyDescent="0.25" r="878" customHeight="1" ht="13.5">
      <c r="A878" s="483"/>
      <c r="B878" s="484"/>
      <c r="C878" s="484"/>
      <c r="D878" s="484"/>
      <c r="E878" s="484"/>
      <c r="F878" s="484"/>
      <c r="G878" s="33"/>
      <c r="H878" s="485"/>
      <c r="I878" s="486"/>
      <c r="J878" s="487"/>
      <c r="K878" s="488"/>
      <c r="L878" s="488"/>
      <c r="M878" s="485"/>
      <c r="N878" s="33"/>
      <c r="O878" s="33"/>
      <c r="P878" s="33"/>
      <c r="Q878" s="33"/>
      <c r="R878" s="33"/>
      <c r="S878" s="33"/>
      <c r="T878" s="33"/>
      <c r="U878" s="33"/>
      <c r="V878" s="33"/>
      <c r="W878" s="33"/>
      <c r="X878" s="33"/>
      <c r="Y878" s="33"/>
      <c r="Z878" s="33"/>
    </row>
    <row x14ac:dyDescent="0.25" r="879" customHeight="1" ht="13.5">
      <c r="A879" s="483"/>
      <c r="B879" s="484"/>
      <c r="C879" s="484"/>
      <c r="D879" s="484"/>
      <c r="E879" s="484"/>
      <c r="F879" s="484"/>
      <c r="G879" s="33"/>
      <c r="H879" s="485"/>
      <c r="I879" s="486"/>
      <c r="J879" s="487"/>
      <c r="K879" s="488"/>
      <c r="L879" s="488"/>
      <c r="M879" s="485"/>
      <c r="N879" s="33"/>
      <c r="O879" s="33"/>
      <c r="P879" s="33"/>
      <c r="Q879" s="33"/>
      <c r="R879" s="33"/>
      <c r="S879" s="33"/>
      <c r="T879" s="33"/>
      <c r="U879" s="33"/>
      <c r="V879" s="33"/>
      <c r="W879" s="33"/>
      <c r="X879" s="33"/>
      <c r="Y879" s="33"/>
      <c r="Z879" s="33"/>
    </row>
    <row x14ac:dyDescent="0.25" r="880" customHeight="1" ht="13.5">
      <c r="A880" s="483"/>
      <c r="B880" s="484"/>
      <c r="C880" s="484"/>
      <c r="D880" s="484"/>
      <c r="E880" s="484"/>
      <c r="F880" s="484"/>
      <c r="G880" s="33"/>
      <c r="H880" s="485"/>
      <c r="I880" s="486"/>
      <c r="J880" s="487"/>
      <c r="K880" s="488"/>
      <c r="L880" s="488"/>
      <c r="M880" s="485"/>
      <c r="N880" s="33"/>
      <c r="O880" s="33"/>
      <c r="P880" s="33"/>
      <c r="Q880" s="33"/>
      <c r="R880" s="33"/>
      <c r="S880" s="33"/>
      <c r="T880" s="33"/>
      <c r="U880" s="33"/>
      <c r="V880" s="33"/>
      <c r="W880" s="33"/>
      <c r="X880" s="33"/>
      <c r="Y880" s="33"/>
      <c r="Z880" s="33"/>
    </row>
    <row x14ac:dyDescent="0.25" r="881" customHeight="1" ht="13.5">
      <c r="A881" s="483"/>
      <c r="B881" s="484"/>
      <c r="C881" s="484"/>
      <c r="D881" s="484"/>
      <c r="E881" s="484"/>
      <c r="F881" s="484"/>
      <c r="G881" s="33"/>
      <c r="H881" s="485"/>
      <c r="I881" s="486"/>
      <c r="J881" s="487"/>
      <c r="K881" s="488"/>
      <c r="L881" s="488"/>
      <c r="M881" s="485"/>
      <c r="N881" s="33"/>
      <c r="O881" s="33"/>
      <c r="P881" s="33"/>
      <c r="Q881" s="33"/>
      <c r="R881" s="33"/>
      <c r="S881" s="33"/>
      <c r="T881" s="33"/>
      <c r="U881" s="33"/>
      <c r="V881" s="33"/>
      <c r="W881" s="33"/>
      <c r="X881" s="33"/>
      <c r="Y881" s="33"/>
      <c r="Z881" s="33"/>
    </row>
    <row x14ac:dyDescent="0.25" r="882" customHeight="1" ht="13.5">
      <c r="A882" s="483"/>
      <c r="B882" s="484"/>
      <c r="C882" s="484"/>
      <c r="D882" s="484"/>
      <c r="E882" s="484"/>
      <c r="F882" s="484"/>
      <c r="G882" s="33"/>
      <c r="H882" s="485"/>
      <c r="I882" s="486"/>
      <c r="J882" s="487"/>
      <c r="K882" s="488"/>
      <c r="L882" s="488"/>
      <c r="M882" s="485"/>
      <c r="N882" s="33"/>
      <c r="O882" s="33"/>
      <c r="P882" s="33"/>
      <c r="Q882" s="33"/>
      <c r="R882" s="33"/>
      <c r="S882" s="33"/>
      <c r="T882" s="33"/>
      <c r="U882" s="33"/>
      <c r="V882" s="33"/>
      <c r="W882" s="33"/>
      <c r="X882" s="33"/>
      <c r="Y882" s="33"/>
      <c r="Z882" s="33"/>
    </row>
    <row x14ac:dyDescent="0.25" r="883" customHeight="1" ht="13.5">
      <c r="A883" s="483"/>
      <c r="B883" s="484"/>
      <c r="C883" s="484"/>
      <c r="D883" s="484"/>
      <c r="E883" s="484"/>
      <c r="F883" s="484"/>
      <c r="G883" s="33"/>
      <c r="H883" s="485"/>
      <c r="I883" s="486"/>
      <c r="J883" s="487"/>
      <c r="K883" s="488"/>
      <c r="L883" s="488"/>
      <c r="M883" s="485"/>
      <c r="N883" s="33"/>
      <c r="O883" s="33"/>
      <c r="P883" s="33"/>
      <c r="Q883" s="33"/>
      <c r="R883" s="33"/>
      <c r="S883" s="33"/>
      <c r="T883" s="33"/>
      <c r="U883" s="33"/>
      <c r="V883" s="33"/>
      <c r="W883" s="33"/>
      <c r="X883" s="33"/>
      <c r="Y883" s="33"/>
      <c r="Z883" s="33"/>
    </row>
    <row x14ac:dyDescent="0.25" r="884" customHeight="1" ht="13.5">
      <c r="A884" s="483"/>
      <c r="B884" s="484"/>
      <c r="C884" s="484"/>
      <c r="D884" s="484"/>
      <c r="E884" s="484"/>
      <c r="F884" s="484"/>
      <c r="G884" s="33"/>
      <c r="H884" s="485"/>
      <c r="I884" s="486"/>
      <c r="J884" s="487"/>
      <c r="K884" s="488"/>
      <c r="L884" s="488"/>
      <c r="M884" s="485"/>
      <c r="N884" s="33"/>
      <c r="O884" s="33"/>
      <c r="P884" s="33"/>
      <c r="Q884" s="33"/>
      <c r="R884" s="33"/>
      <c r="S884" s="33"/>
      <c r="T884" s="33"/>
      <c r="U884" s="33"/>
      <c r="V884" s="33"/>
      <c r="W884" s="33"/>
      <c r="X884" s="33"/>
      <c r="Y884" s="33"/>
      <c r="Z884" s="33"/>
    </row>
    <row x14ac:dyDescent="0.25" r="885" customHeight="1" ht="13.5">
      <c r="A885" s="483"/>
      <c r="B885" s="484"/>
      <c r="C885" s="484"/>
      <c r="D885" s="484"/>
      <c r="E885" s="484"/>
      <c r="F885" s="484"/>
      <c r="G885" s="33"/>
      <c r="H885" s="485"/>
      <c r="I885" s="486"/>
      <c r="J885" s="487"/>
      <c r="K885" s="488"/>
      <c r="L885" s="488"/>
      <c r="M885" s="485"/>
      <c r="N885" s="33"/>
      <c r="O885" s="33"/>
      <c r="P885" s="33"/>
      <c r="Q885" s="33"/>
      <c r="R885" s="33"/>
      <c r="S885" s="33"/>
      <c r="T885" s="33"/>
      <c r="U885" s="33"/>
      <c r="V885" s="33"/>
      <c r="W885" s="33"/>
      <c r="X885" s="33"/>
      <c r="Y885" s="33"/>
      <c r="Z885" s="33"/>
    </row>
    <row x14ac:dyDescent="0.25" r="886" customHeight="1" ht="13.5">
      <c r="A886" s="483"/>
      <c r="B886" s="484"/>
      <c r="C886" s="484"/>
      <c r="D886" s="484"/>
      <c r="E886" s="484"/>
      <c r="F886" s="484"/>
      <c r="G886" s="33"/>
      <c r="H886" s="485"/>
      <c r="I886" s="486"/>
      <c r="J886" s="487"/>
      <c r="K886" s="488"/>
      <c r="L886" s="488"/>
      <c r="M886" s="485"/>
      <c r="N886" s="33"/>
      <c r="O886" s="33"/>
      <c r="P886" s="33"/>
      <c r="Q886" s="33"/>
      <c r="R886" s="33"/>
      <c r="S886" s="33"/>
      <c r="T886" s="33"/>
      <c r="U886" s="33"/>
      <c r="V886" s="33"/>
      <c r="W886" s="33"/>
      <c r="X886" s="33"/>
      <c r="Y886" s="33"/>
      <c r="Z886" s="33"/>
    </row>
    <row x14ac:dyDescent="0.25" r="887" customHeight="1" ht="13.5">
      <c r="A887" s="483"/>
      <c r="B887" s="484"/>
      <c r="C887" s="484"/>
      <c r="D887" s="484"/>
      <c r="E887" s="484"/>
      <c r="F887" s="484"/>
      <c r="G887" s="33"/>
      <c r="H887" s="485"/>
      <c r="I887" s="486"/>
      <c r="J887" s="487"/>
      <c r="K887" s="488"/>
      <c r="L887" s="488"/>
      <c r="M887" s="485"/>
      <c r="N887" s="33"/>
      <c r="O887" s="33"/>
      <c r="P887" s="33"/>
      <c r="Q887" s="33"/>
      <c r="R887" s="33"/>
      <c r="S887" s="33"/>
      <c r="T887" s="33"/>
      <c r="U887" s="33"/>
      <c r="V887" s="33"/>
      <c r="W887" s="33"/>
      <c r="X887" s="33"/>
      <c r="Y887" s="33"/>
      <c r="Z887" s="33"/>
    </row>
    <row x14ac:dyDescent="0.25" r="888" customHeight="1" ht="13.5">
      <c r="A888" s="483"/>
      <c r="B888" s="484"/>
      <c r="C888" s="484"/>
      <c r="D888" s="484"/>
      <c r="E888" s="484"/>
      <c r="F888" s="484"/>
      <c r="G888" s="33"/>
      <c r="H888" s="485"/>
      <c r="I888" s="486"/>
      <c r="J888" s="487"/>
      <c r="K888" s="488"/>
      <c r="L888" s="488"/>
      <c r="M888" s="485"/>
      <c r="N888" s="33"/>
      <c r="O888" s="33"/>
      <c r="P888" s="33"/>
      <c r="Q888" s="33"/>
      <c r="R888" s="33"/>
      <c r="S888" s="33"/>
      <c r="T888" s="33"/>
      <c r="U888" s="33"/>
      <c r="V888" s="33"/>
      <c r="W888" s="33"/>
      <c r="X888" s="33"/>
      <c r="Y888" s="33"/>
      <c r="Z888" s="33"/>
    </row>
    <row x14ac:dyDescent="0.25" r="889" customHeight="1" ht="13.5">
      <c r="A889" s="483"/>
      <c r="B889" s="484"/>
      <c r="C889" s="484"/>
      <c r="D889" s="484"/>
      <c r="E889" s="484"/>
      <c r="F889" s="484"/>
      <c r="G889" s="33"/>
      <c r="H889" s="485"/>
      <c r="I889" s="486"/>
      <c r="J889" s="487"/>
      <c r="K889" s="488"/>
      <c r="L889" s="488"/>
      <c r="M889" s="485"/>
      <c r="N889" s="33"/>
      <c r="O889" s="33"/>
      <c r="P889" s="33"/>
      <c r="Q889" s="33"/>
      <c r="R889" s="33"/>
      <c r="S889" s="33"/>
      <c r="T889" s="33"/>
      <c r="U889" s="33"/>
      <c r="V889" s="33"/>
      <c r="W889" s="33"/>
      <c r="X889" s="33"/>
      <c r="Y889" s="33"/>
      <c r="Z889" s="33"/>
    </row>
    <row x14ac:dyDescent="0.25" r="890" customHeight="1" ht="13.5">
      <c r="A890" s="483"/>
      <c r="B890" s="484"/>
      <c r="C890" s="484"/>
      <c r="D890" s="484"/>
      <c r="E890" s="484"/>
      <c r="F890" s="484"/>
      <c r="G890" s="33"/>
      <c r="H890" s="485"/>
      <c r="I890" s="486"/>
      <c r="J890" s="487"/>
      <c r="K890" s="488"/>
      <c r="L890" s="488"/>
      <c r="M890" s="485"/>
      <c r="N890" s="33"/>
      <c r="O890" s="33"/>
      <c r="P890" s="33"/>
      <c r="Q890" s="33"/>
      <c r="R890" s="33"/>
      <c r="S890" s="33"/>
      <c r="T890" s="33"/>
      <c r="U890" s="33"/>
      <c r="V890" s="33"/>
      <c r="W890" s="33"/>
      <c r="X890" s="33"/>
      <c r="Y890" s="33"/>
      <c r="Z890" s="33"/>
    </row>
    <row x14ac:dyDescent="0.25" r="891" customHeight="1" ht="13.5">
      <c r="A891" s="483"/>
      <c r="B891" s="484"/>
      <c r="C891" s="484"/>
      <c r="D891" s="484"/>
      <c r="E891" s="484"/>
      <c r="F891" s="484"/>
      <c r="G891" s="33"/>
      <c r="H891" s="485"/>
      <c r="I891" s="486"/>
      <c r="J891" s="487"/>
      <c r="K891" s="488"/>
      <c r="L891" s="488"/>
      <c r="M891" s="485"/>
      <c r="N891" s="33"/>
      <c r="O891" s="33"/>
      <c r="P891" s="33"/>
      <c r="Q891" s="33"/>
      <c r="R891" s="33"/>
      <c r="S891" s="33"/>
      <c r="T891" s="33"/>
      <c r="U891" s="33"/>
      <c r="V891" s="33"/>
      <c r="W891" s="33"/>
      <c r="X891" s="33"/>
      <c r="Y891" s="33"/>
      <c r="Z891" s="33"/>
    </row>
    <row x14ac:dyDescent="0.25" r="892" customHeight="1" ht="13.5">
      <c r="A892" s="483"/>
      <c r="B892" s="484"/>
      <c r="C892" s="484"/>
      <c r="D892" s="484"/>
      <c r="E892" s="484"/>
      <c r="F892" s="484"/>
      <c r="G892" s="33"/>
      <c r="H892" s="485"/>
      <c r="I892" s="486"/>
      <c r="J892" s="487"/>
      <c r="K892" s="488"/>
      <c r="L892" s="488"/>
      <c r="M892" s="485"/>
      <c r="N892" s="33"/>
      <c r="O892" s="33"/>
      <c r="P892" s="33"/>
      <c r="Q892" s="33"/>
      <c r="R892" s="33"/>
      <c r="S892" s="33"/>
      <c r="T892" s="33"/>
      <c r="U892" s="33"/>
      <c r="V892" s="33"/>
      <c r="W892" s="33"/>
      <c r="X892" s="33"/>
      <c r="Y892" s="33"/>
      <c r="Z892" s="33"/>
    </row>
    <row x14ac:dyDescent="0.25" r="893" customHeight="1" ht="13.5">
      <c r="A893" s="483"/>
      <c r="B893" s="484"/>
      <c r="C893" s="484"/>
      <c r="D893" s="484"/>
      <c r="E893" s="484"/>
      <c r="F893" s="484"/>
      <c r="G893" s="33"/>
      <c r="H893" s="485"/>
      <c r="I893" s="486"/>
      <c r="J893" s="487"/>
      <c r="K893" s="488"/>
      <c r="L893" s="488"/>
      <c r="M893" s="485"/>
      <c r="N893" s="33"/>
      <c r="O893" s="33"/>
      <c r="P893" s="33"/>
      <c r="Q893" s="33"/>
      <c r="R893" s="33"/>
      <c r="S893" s="33"/>
      <c r="T893" s="33"/>
      <c r="U893" s="33"/>
      <c r="V893" s="33"/>
      <c r="W893" s="33"/>
      <c r="X893" s="33"/>
      <c r="Y893" s="33"/>
      <c r="Z893" s="33"/>
    </row>
    <row x14ac:dyDescent="0.25" r="894" customHeight="1" ht="13.5">
      <c r="A894" s="483"/>
      <c r="B894" s="484"/>
      <c r="C894" s="484"/>
      <c r="D894" s="484"/>
      <c r="E894" s="484"/>
      <c r="F894" s="484"/>
      <c r="G894" s="33"/>
      <c r="H894" s="485"/>
      <c r="I894" s="486"/>
      <c r="J894" s="487"/>
      <c r="K894" s="488"/>
      <c r="L894" s="488"/>
      <c r="M894" s="485"/>
      <c r="N894" s="33"/>
      <c r="O894" s="33"/>
      <c r="P894" s="33"/>
      <c r="Q894" s="33"/>
      <c r="R894" s="33"/>
      <c r="S894" s="33"/>
      <c r="T894" s="33"/>
      <c r="U894" s="33"/>
      <c r="V894" s="33"/>
      <c r="W894" s="33"/>
      <c r="X894" s="33"/>
      <c r="Y894" s="33"/>
      <c r="Z894" s="33"/>
    </row>
    <row x14ac:dyDescent="0.25" r="895" customHeight="1" ht="13.5">
      <c r="A895" s="483"/>
      <c r="B895" s="484"/>
      <c r="C895" s="484"/>
      <c r="D895" s="484"/>
      <c r="E895" s="484"/>
      <c r="F895" s="484"/>
      <c r="G895" s="33"/>
      <c r="H895" s="485"/>
      <c r="I895" s="486"/>
      <c r="J895" s="487"/>
      <c r="K895" s="488"/>
      <c r="L895" s="488"/>
      <c r="M895" s="485"/>
      <c r="N895" s="33"/>
      <c r="O895" s="33"/>
      <c r="P895" s="33"/>
      <c r="Q895" s="33"/>
      <c r="R895" s="33"/>
      <c r="S895" s="33"/>
      <c r="T895" s="33"/>
      <c r="U895" s="33"/>
      <c r="V895" s="33"/>
      <c r="W895" s="33"/>
      <c r="X895" s="33"/>
      <c r="Y895" s="33"/>
      <c r="Z895" s="33"/>
    </row>
    <row x14ac:dyDescent="0.25" r="896" customHeight="1" ht="13.5">
      <c r="A896" s="483"/>
      <c r="B896" s="484"/>
      <c r="C896" s="484"/>
      <c r="D896" s="484"/>
      <c r="E896" s="484"/>
      <c r="F896" s="484"/>
      <c r="G896" s="33"/>
      <c r="H896" s="485"/>
      <c r="I896" s="486"/>
      <c r="J896" s="487"/>
      <c r="K896" s="488"/>
      <c r="L896" s="488"/>
      <c r="M896" s="485"/>
      <c r="N896" s="33"/>
      <c r="O896" s="33"/>
      <c r="P896" s="33"/>
      <c r="Q896" s="33"/>
      <c r="R896" s="33"/>
      <c r="S896" s="33"/>
      <c r="T896" s="33"/>
      <c r="U896" s="33"/>
      <c r="V896" s="33"/>
      <c r="W896" s="33"/>
      <c r="X896" s="33"/>
      <c r="Y896" s="33"/>
      <c r="Z896" s="33"/>
    </row>
    <row x14ac:dyDescent="0.25" r="897" customHeight="1" ht="13.5">
      <c r="A897" s="483"/>
      <c r="B897" s="484"/>
      <c r="C897" s="484"/>
      <c r="D897" s="484"/>
      <c r="E897" s="484"/>
      <c r="F897" s="484"/>
      <c r="G897" s="33"/>
      <c r="H897" s="485"/>
      <c r="I897" s="486"/>
      <c r="J897" s="487"/>
      <c r="K897" s="488"/>
      <c r="L897" s="488"/>
      <c r="M897" s="485"/>
      <c r="N897" s="33"/>
      <c r="O897" s="33"/>
      <c r="P897" s="33"/>
      <c r="Q897" s="33"/>
      <c r="R897" s="33"/>
      <c r="S897" s="33"/>
      <c r="T897" s="33"/>
      <c r="U897" s="33"/>
      <c r="V897" s="33"/>
      <c r="W897" s="33"/>
      <c r="X897" s="33"/>
      <c r="Y897" s="33"/>
      <c r="Z897" s="33"/>
    </row>
    <row x14ac:dyDescent="0.25" r="898" customHeight="1" ht="13.5">
      <c r="A898" s="483"/>
      <c r="B898" s="484"/>
      <c r="C898" s="484"/>
      <c r="D898" s="484"/>
      <c r="E898" s="484"/>
      <c r="F898" s="484"/>
      <c r="G898" s="33"/>
      <c r="H898" s="485"/>
      <c r="I898" s="486"/>
      <c r="J898" s="487"/>
      <c r="K898" s="488"/>
      <c r="L898" s="488"/>
      <c r="M898" s="485"/>
      <c r="N898" s="33"/>
      <c r="O898" s="33"/>
      <c r="P898" s="33"/>
      <c r="Q898" s="33"/>
      <c r="R898" s="33"/>
      <c r="S898" s="33"/>
      <c r="T898" s="33"/>
      <c r="U898" s="33"/>
      <c r="V898" s="33"/>
      <c r="W898" s="33"/>
      <c r="X898" s="33"/>
      <c r="Y898" s="33"/>
      <c r="Z898" s="33"/>
    </row>
    <row x14ac:dyDescent="0.25" r="899" customHeight="1" ht="13.5">
      <c r="A899" s="483"/>
      <c r="B899" s="484"/>
      <c r="C899" s="484"/>
      <c r="D899" s="484"/>
      <c r="E899" s="484"/>
      <c r="F899" s="484"/>
      <c r="G899" s="33"/>
      <c r="H899" s="485"/>
      <c r="I899" s="486"/>
      <c r="J899" s="487"/>
      <c r="K899" s="488"/>
      <c r="L899" s="488"/>
      <c r="M899" s="485"/>
      <c r="N899" s="33"/>
      <c r="O899" s="33"/>
      <c r="P899" s="33"/>
      <c r="Q899" s="33"/>
      <c r="R899" s="33"/>
      <c r="S899" s="33"/>
      <c r="T899" s="33"/>
      <c r="U899" s="33"/>
      <c r="V899" s="33"/>
      <c r="W899" s="33"/>
      <c r="X899" s="33"/>
      <c r="Y899" s="33"/>
      <c r="Z899" s="33"/>
    </row>
    <row x14ac:dyDescent="0.25" r="900" customHeight="1" ht="13.5">
      <c r="A900" s="483"/>
      <c r="B900" s="484"/>
      <c r="C900" s="484"/>
      <c r="D900" s="484"/>
      <c r="E900" s="484"/>
      <c r="F900" s="484"/>
      <c r="G900" s="33"/>
      <c r="H900" s="485"/>
      <c r="I900" s="486"/>
      <c r="J900" s="487"/>
      <c r="K900" s="488"/>
      <c r="L900" s="488"/>
      <c r="M900" s="485"/>
      <c r="N900" s="33"/>
      <c r="O900" s="33"/>
      <c r="P900" s="33"/>
      <c r="Q900" s="33"/>
      <c r="R900" s="33"/>
      <c r="S900" s="33"/>
      <c r="T900" s="33"/>
      <c r="U900" s="33"/>
      <c r="V900" s="33"/>
      <c r="W900" s="33"/>
      <c r="X900" s="33"/>
      <c r="Y900" s="33"/>
      <c r="Z900" s="33"/>
    </row>
    <row x14ac:dyDescent="0.25" r="901" customHeight="1" ht="13.5">
      <c r="A901" s="483"/>
      <c r="B901" s="484"/>
      <c r="C901" s="484"/>
      <c r="D901" s="484"/>
      <c r="E901" s="484"/>
      <c r="F901" s="484"/>
      <c r="G901" s="33"/>
      <c r="H901" s="485"/>
      <c r="I901" s="486"/>
      <c r="J901" s="487"/>
      <c r="K901" s="488"/>
      <c r="L901" s="488"/>
      <c r="M901" s="485"/>
      <c r="N901" s="33"/>
      <c r="O901" s="33"/>
      <c r="P901" s="33"/>
      <c r="Q901" s="33"/>
      <c r="R901" s="33"/>
      <c r="S901" s="33"/>
      <c r="T901" s="33"/>
      <c r="U901" s="33"/>
      <c r="V901" s="33"/>
      <c r="W901" s="33"/>
      <c r="X901" s="33"/>
      <c r="Y901" s="33"/>
      <c r="Z901" s="33"/>
    </row>
    <row x14ac:dyDescent="0.25" r="902" customHeight="1" ht="13.5">
      <c r="A902" s="483"/>
      <c r="B902" s="484"/>
      <c r="C902" s="484"/>
      <c r="D902" s="484"/>
      <c r="E902" s="484"/>
      <c r="F902" s="484"/>
      <c r="G902" s="33"/>
      <c r="H902" s="485"/>
      <c r="I902" s="486"/>
      <c r="J902" s="487"/>
      <c r="K902" s="488"/>
      <c r="L902" s="488"/>
      <c r="M902" s="485"/>
      <c r="N902" s="33"/>
      <c r="O902" s="33"/>
      <c r="P902" s="33"/>
      <c r="Q902" s="33"/>
      <c r="R902" s="33"/>
      <c r="S902" s="33"/>
      <c r="T902" s="33"/>
      <c r="U902" s="33"/>
      <c r="V902" s="33"/>
      <c r="W902" s="33"/>
      <c r="X902" s="33"/>
      <c r="Y902" s="33"/>
      <c r="Z902" s="33"/>
    </row>
    <row x14ac:dyDescent="0.25" r="903" customHeight="1" ht="13.5">
      <c r="A903" s="483"/>
      <c r="B903" s="484"/>
      <c r="C903" s="484"/>
      <c r="D903" s="484"/>
      <c r="E903" s="484"/>
      <c r="F903" s="484"/>
      <c r="G903" s="33"/>
      <c r="H903" s="485"/>
      <c r="I903" s="486"/>
      <c r="J903" s="487"/>
      <c r="K903" s="488"/>
      <c r="L903" s="488"/>
      <c r="M903" s="485"/>
      <c r="N903" s="33"/>
      <c r="O903" s="33"/>
      <c r="P903" s="33"/>
      <c r="Q903" s="33"/>
      <c r="R903" s="33"/>
      <c r="S903" s="33"/>
      <c r="T903" s="33"/>
      <c r="U903" s="33"/>
      <c r="V903" s="33"/>
      <c r="W903" s="33"/>
      <c r="X903" s="33"/>
      <c r="Y903" s="33"/>
      <c r="Z903" s="33"/>
    </row>
    <row x14ac:dyDescent="0.25" r="904" customHeight="1" ht="13.5">
      <c r="A904" s="483"/>
      <c r="B904" s="484"/>
      <c r="C904" s="484"/>
      <c r="D904" s="484"/>
      <c r="E904" s="484"/>
      <c r="F904" s="484"/>
      <c r="G904" s="33"/>
      <c r="H904" s="485"/>
      <c r="I904" s="486"/>
      <c r="J904" s="487"/>
      <c r="K904" s="488"/>
      <c r="L904" s="488"/>
      <c r="M904" s="485"/>
      <c r="N904" s="33"/>
      <c r="O904" s="33"/>
      <c r="P904" s="33"/>
      <c r="Q904" s="33"/>
      <c r="R904" s="33"/>
      <c r="S904" s="33"/>
      <c r="T904" s="33"/>
      <c r="U904" s="33"/>
      <c r="V904" s="33"/>
      <c r="W904" s="33"/>
      <c r="X904" s="33"/>
      <c r="Y904" s="33"/>
      <c r="Z904" s="33"/>
    </row>
    <row x14ac:dyDescent="0.25" r="905" customHeight="1" ht="13.5">
      <c r="A905" s="483"/>
      <c r="B905" s="484"/>
      <c r="C905" s="484"/>
      <c r="D905" s="484"/>
      <c r="E905" s="484"/>
      <c r="F905" s="484"/>
      <c r="G905" s="33"/>
      <c r="H905" s="485"/>
      <c r="I905" s="486"/>
      <c r="J905" s="487"/>
      <c r="K905" s="488"/>
      <c r="L905" s="488"/>
      <c r="M905" s="485"/>
      <c r="N905" s="33"/>
      <c r="O905" s="33"/>
      <c r="P905" s="33"/>
      <c r="Q905" s="33"/>
      <c r="R905" s="33"/>
      <c r="S905" s="33"/>
      <c r="T905" s="33"/>
      <c r="U905" s="33"/>
      <c r="V905" s="33"/>
      <c r="W905" s="33"/>
      <c r="X905" s="33"/>
      <c r="Y905" s="33"/>
      <c r="Z905" s="33"/>
    </row>
    <row x14ac:dyDescent="0.25" r="906" customHeight="1" ht="13.5">
      <c r="A906" s="483"/>
      <c r="B906" s="484"/>
      <c r="C906" s="484"/>
      <c r="D906" s="484"/>
      <c r="E906" s="484"/>
      <c r="F906" s="484"/>
      <c r="G906" s="33"/>
      <c r="H906" s="485"/>
      <c r="I906" s="486"/>
      <c r="J906" s="487"/>
      <c r="K906" s="488"/>
      <c r="L906" s="488"/>
      <c r="M906" s="485"/>
      <c r="N906" s="33"/>
      <c r="O906" s="33"/>
      <c r="P906" s="33"/>
      <c r="Q906" s="33"/>
      <c r="R906" s="33"/>
      <c r="S906" s="33"/>
      <c r="T906" s="33"/>
      <c r="U906" s="33"/>
      <c r="V906" s="33"/>
      <c r="W906" s="33"/>
      <c r="X906" s="33"/>
      <c r="Y906" s="33"/>
      <c r="Z906" s="33"/>
    </row>
    <row x14ac:dyDescent="0.25" r="907" customHeight="1" ht="13.5">
      <c r="A907" s="483"/>
      <c r="B907" s="484"/>
      <c r="C907" s="484"/>
      <c r="D907" s="484"/>
      <c r="E907" s="484"/>
      <c r="F907" s="484"/>
      <c r="G907" s="33"/>
      <c r="H907" s="485"/>
      <c r="I907" s="486"/>
      <c r="J907" s="487"/>
      <c r="K907" s="488"/>
      <c r="L907" s="488"/>
      <c r="M907" s="485"/>
      <c r="N907" s="33"/>
      <c r="O907" s="33"/>
      <c r="P907" s="33"/>
      <c r="Q907" s="33"/>
      <c r="R907" s="33"/>
      <c r="S907" s="33"/>
      <c r="T907" s="33"/>
      <c r="U907" s="33"/>
      <c r="V907" s="33"/>
      <c r="W907" s="33"/>
      <c r="X907" s="33"/>
      <c r="Y907" s="33"/>
      <c r="Z907" s="33"/>
    </row>
    <row x14ac:dyDescent="0.25" r="908" customHeight="1" ht="13.5">
      <c r="A908" s="483"/>
      <c r="B908" s="484"/>
      <c r="C908" s="484"/>
      <c r="D908" s="484"/>
      <c r="E908" s="484"/>
      <c r="F908" s="484"/>
      <c r="G908" s="33"/>
      <c r="H908" s="485"/>
      <c r="I908" s="486"/>
      <c r="J908" s="487"/>
      <c r="K908" s="488"/>
      <c r="L908" s="488"/>
      <c r="M908" s="485"/>
      <c r="N908" s="33"/>
      <c r="O908" s="33"/>
      <c r="P908" s="33"/>
      <c r="Q908" s="33"/>
      <c r="R908" s="33"/>
      <c r="S908" s="33"/>
      <c r="T908" s="33"/>
      <c r="U908" s="33"/>
      <c r="V908" s="33"/>
      <c r="W908" s="33"/>
      <c r="X908" s="33"/>
      <c r="Y908" s="33"/>
      <c r="Z908" s="33"/>
    </row>
    <row x14ac:dyDescent="0.25" r="909" customHeight="1" ht="13.5">
      <c r="A909" s="483"/>
      <c r="B909" s="484"/>
      <c r="C909" s="484"/>
      <c r="D909" s="484"/>
      <c r="E909" s="484"/>
      <c r="F909" s="484"/>
      <c r="G909" s="33"/>
      <c r="H909" s="485"/>
      <c r="I909" s="486"/>
      <c r="J909" s="487"/>
      <c r="K909" s="488"/>
      <c r="L909" s="488"/>
      <c r="M909" s="485"/>
      <c r="N909" s="33"/>
      <c r="O909" s="33"/>
      <c r="P909" s="33"/>
      <c r="Q909" s="33"/>
      <c r="R909" s="33"/>
      <c r="S909" s="33"/>
      <c r="T909" s="33"/>
      <c r="U909" s="33"/>
      <c r="V909" s="33"/>
      <c r="W909" s="33"/>
      <c r="X909" s="33"/>
      <c r="Y909" s="33"/>
      <c r="Z909" s="33"/>
    </row>
    <row x14ac:dyDescent="0.25" r="910" customHeight="1" ht="13.5">
      <c r="A910" s="483"/>
      <c r="B910" s="484"/>
      <c r="C910" s="484"/>
      <c r="D910" s="484"/>
      <c r="E910" s="484"/>
      <c r="F910" s="484"/>
      <c r="G910" s="33"/>
      <c r="H910" s="485"/>
      <c r="I910" s="486"/>
      <c r="J910" s="487"/>
      <c r="K910" s="488"/>
      <c r="L910" s="488"/>
      <c r="M910" s="485"/>
      <c r="N910" s="33"/>
      <c r="O910" s="33"/>
      <c r="P910" s="33"/>
      <c r="Q910" s="33"/>
      <c r="R910" s="33"/>
      <c r="S910" s="33"/>
      <c r="T910" s="33"/>
      <c r="U910" s="33"/>
      <c r="V910" s="33"/>
      <c r="W910" s="33"/>
      <c r="X910" s="33"/>
      <c r="Y910" s="33"/>
      <c r="Z910" s="33"/>
    </row>
    <row x14ac:dyDescent="0.25" r="911" customHeight="1" ht="13.5">
      <c r="A911" s="483"/>
      <c r="B911" s="484"/>
      <c r="C911" s="484"/>
      <c r="D911" s="484"/>
      <c r="E911" s="484"/>
      <c r="F911" s="484"/>
      <c r="G911" s="33"/>
      <c r="H911" s="485"/>
      <c r="I911" s="486"/>
      <c r="J911" s="487"/>
      <c r="K911" s="488"/>
      <c r="L911" s="488"/>
      <c r="M911" s="485"/>
      <c r="N911" s="33"/>
      <c r="O911" s="33"/>
      <c r="P911" s="33"/>
      <c r="Q911" s="33"/>
      <c r="R911" s="33"/>
      <c r="S911" s="33"/>
      <c r="T911" s="33"/>
      <c r="U911" s="33"/>
      <c r="V911" s="33"/>
      <c r="W911" s="33"/>
      <c r="X911" s="33"/>
      <c r="Y911" s="33"/>
      <c r="Z911" s="33"/>
    </row>
    <row x14ac:dyDescent="0.25" r="912" customHeight="1" ht="13.5">
      <c r="A912" s="483"/>
      <c r="B912" s="484"/>
      <c r="C912" s="484"/>
      <c r="D912" s="484"/>
      <c r="E912" s="484"/>
      <c r="F912" s="484"/>
      <c r="G912" s="33"/>
      <c r="H912" s="485"/>
      <c r="I912" s="486"/>
      <c r="J912" s="487"/>
      <c r="K912" s="488"/>
      <c r="L912" s="488"/>
      <c r="M912" s="485"/>
      <c r="N912" s="33"/>
      <c r="O912" s="33"/>
      <c r="P912" s="33"/>
      <c r="Q912" s="33"/>
      <c r="R912" s="33"/>
      <c r="S912" s="33"/>
      <c r="T912" s="33"/>
      <c r="U912" s="33"/>
      <c r="V912" s="33"/>
      <c r="W912" s="33"/>
      <c r="X912" s="33"/>
      <c r="Y912" s="33"/>
      <c r="Z912" s="33"/>
    </row>
    <row x14ac:dyDescent="0.25" r="913" customHeight="1" ht="13.5">
      <c r="A913" s="483"/>
      <c r="B913" s="484"/>
      <c r="C913" s="484"/>
      <c r="D913" s="484"/>
      <c r="E913" s="484"/>
      <c r="F913" s="484"/>
      <c r="G913" s="33"/>
      <c r="H913" s="485"/>
      <c r="I913" s="486"/>
      <c r="J913" s="487"/>
      <c r="K913" s="488"/>
      <c r="L913" s="488"/>
      <c r="M913" s="485"/>
      <c r="N913" s="33"/>
      <c r="O913" s="33"/>
      <c r="P913" s="33"/>
      <c r="Q913" s="33"/>
      <c r="R913" s="33"/>
      <c r="S913" s="33"/>
      <c r="T913" s="33"/>
      <c r="U913" s="33"/>
      <c r="V913" s="33"/>
      <c r="W913" s="33"/>
      <c r="X913" s="33"/>
      <c r="Y913" s="33"/>
      <c r="Z913" s="33"/>
    </row>
    <row x14ac:dyDescent="0.25" r="914" customHeight="1" ht="13.5">
      <c r="A914" s="483"/>
      <c r="B914" s="484"/>
      <c r="C914" s="484"/>
      <c r="D914" s="484"/>
      <c r="E914" s="484"/>
      <c r="F914" s="484"/>
      <c r="G914" s="33"/>
      <c r="H914" s="485"/>
      <c r="I914" s="486"/>
      <c r="J914" s="487"/>
      <c r="K914" s="488"/>
      <c r="L914" s="488"/>
      <c r="M914" s="485"/>
      <c r="N914" s="33"/>
      <c r="O914" s="33"/>
      <c r="P914" s="33"/>
      <c r="Q914" s="33"/>
      <c r="R914" s="33"/>
      <c r="S914" s="33"/>
      <c r="T914" s="33"/>
      <c r="U914" s="33"/>
      <c r="V914" s="33"/>
      <c r="W914" s="33"/>
      <c r="X914" s="33"/>
      <c r="Y914" s="33"/>
      <c r="Z914" s="33"/>
    </row>
    <row x14ac:dyDescent="0.25" r="915" customHeight="1" ht="13.5">
      <c r="A915" s="483"/>
      <c r="B915" s="484"/>
      <c r="C915" s="484"/>
      <c r="D915" s="484"/>
      <c r="E915" s="484"/>
      <c r="F915" s="484"/>
      <c r="G915" s="33"/>
      <c r="H915" s="485"/>
      <c r="I915" s="486"/>
      <c r="J915" s="487"/>
      <c r="K915" s="488"/>
      <c r="L915" s="488"/>
      <c r="M915" s="485"/>
      <c r="N915" s="33"/>
      <c r="O915" s="33"/>
      <c r="P915" s="33"/>
      <c r="Q915" s="33"/>
      <c r="R915" s="33"/>
      <c r="S915" s="33"/>
      <c r="T915" s="33"/>
      <c r="U915" s="33"/>
      <c r="V915" s="33"/>
      <c r="W915" s="33"/>
      <c r="X915" s="33"/>
      <c r="Y915" s="33"/>
      <c r="Z915" s="33"/>
    </row>
    <row x14ac:dyDescent="0.25" r="916" customHeight="1" ht="13.5">
      <c r="A916" s="483"/>
      <c r="B916" s="484"/>
      <c r="C916" s="484"/>
      <c r="D916" s="484"/>
      <c r="E916" s="484"/>
      <c r="F916" s="484"/>
      <c r="G916" s="33"/>
      <c r="H916" s="485"/>
      <c r="I916" s="486"/>
      <c r="J916" s="487"/>
      <c r="K916" s="488"/>
      <c r="L916" s="488"/>
      <c r="M916" s="485"/>
      <c r="N916" s="33"/>
      <c r="O916" s="33"/>
      <c r="P916" s="33"/>
      <c r="Q916" s="33"/>
      <c r="R916" s="33"/>
      <c r="S916" s="33"/>
      <c r="T916" s="33"/>
      <c r="U916" s="33"/>
      <c r="V916" s="33"/>
      <c r="W916" s="33"/>
      <c r="X916" s="33"/>
      <c r="Y916" s="33"/>
      <c r="Z916" s="33"/>
    </row>
    <row x14ac:dyDescent="0.25" r="917" customHeight="1" ht="13.5">
      <c r="A917" s="483"/>
      <c r="B917" s="484"/>
      <c r="C917" s="484"/>
      <c r="D917" s="484"/>
      <c r="E917" s="484"/>
      <c r="F917" s="484"/>
      <c r="G917" s="33"/>
      <c r="H917" s="485"/>
      <c r="I917" s="486"/>
      <c r="J917" s="487"/>
      <c r="K917" s="488"/>
      <c r="L917" s="488"/>
      <c r="M917" s="485"/>
      <c r="N917" s="33"/>
      <c r="O917" s="33"/>
      <c r="P917" s="33"/>
      <c r="Q917" s="33"/>
      <c r="R917" s="33"/>
      <c r="S917" s="33"/>
      <c r="T917" s="33"/>
      <c r="U917" s="33"/>
      <c r="V917" s="33"/>
      <c r="W917" s="33"/>
      <c r="X917" s="33"/>
      <c r="Y917" s="33"/>
      <c r="Z917" s="33"/>
    </row>
    <row x14ac:dyDescent="0.25" r="918" customHeight="1" ht="13.5">
      <c r="A918" s="483"/>
      <c r="B918" s="484"/>
      <c r="C918" s="484"/>
      <c r="D918" s="484"/>
      <c r="E918" s="484"/>
      <c r="F918" s="484"/>
      <c r="G918" s="33"/>
      <c r="H918" s="485"/>
      <c r="I918" s="486"/>
      <c r="J918" s="487"/>
      <c r="K918" s="488"/>
      <c r="L918" s="488"/>
      <c r="M918" s="485"/>
      <c r="N918" s="33"/>
      <c r="O918" s="33"/>
      <c r="P918" s="33"/>
      <c r="Q918" s="33"/>
      <c r="R918" s="33"/>
      <c r="S918" s="33"/>
      <c r="T918" s="33"/>
      <c r="U918" s="33"/>
      <c r="V918" s="33"/>
      <c r="W918" s="33"/>
      <c r="X918" s="33"/>
      <c r="Y918" s="33"/>
      <c r="Z918" s="33"/>
    </row>
    <row x14ac:dyDescent="0.25" r="919" customHeight="1" ht="13.5">
      <c r="A919" s="483"/>
      <c r="B919" s="484"/>
      <c r="C919" s="484"/>
      <c r="D919" s="484"/>
      <c r="E919" s="484"/>
      <c r="F919" s="484"/>
      <c r="G919" s="33"/>
      <c r="H919" s="485"/>
      <c r="I919" s="486"/>
      <c r="J919" s="487"/>
      <c r="K919" s="488"/>
      <c r="L919" s="488"/>
      <c r="M919" s="485"/>
      <c r="N919" s="33"/>
      <c r="O919" s="33"/>
      <c r="P919" s="33"/>
      <c r="Q919" s="33"/>
      <c r="R919" s="33"/>
      <c r="S919" s="33"/>
      <c r="T919" s="33"/>
      <c r="U919" s="33"/>
      <c r="V919" s="33"/>
      <c r="W919" s="33"/>
      <c r="X919" s="33"/>
      <c r="Y919" s="33"/>
      <c r="Z919" s="33"/>
    </row>
    <row x14ac:dyDescent="0.25" r="920" customHeight="1" ht="13.5">
      <c r="A920" s="483"/>
      <c r="B920" s="484"/>
      <c r="C920" s="484"/>
      <c r="D920" s="484"/>
      <c r="E920" s="484"/>
      <c r="F920" s="484"/>
      <c r="G920" s="33"/>
      <c r="H920" s="485"/>
      <c r="I920" s="486"/>
      <c r="J920" s="487"/>
      <c r="K920" s="488"/>
      <c r="L920" s="488"/>
      <c r="M920" s="485"/>
      <c r="N920" s="33"/>
      <c r="O920" s="33"/>
      <c r="P920" s="33"/>
      <c r="Q920" s="33"/>
      <c r="R920" s="33"/>
      <c r="S920" s="33"/>
      <c r="T920" s="33"/>
      <c r="U920" s="33"/>
      <c r="V920" s="33"/>
      <c r="W920" s="33"/>
      <c r="X920" s="33"/>
      <c r="Y920" s="33"/>
      <c r="Z920" s="33"/>
    </row>
    <row x14ac:dyDescent="0.25" r="921" customHeight="1" ht="13.5">
      <c r="A921" s="483"/>
      <c r="B921" s="484"/>
      <c r="C921" s="484"/>
      <c r="D921" s="484"/>
      <c r="E921" s="484"/>
      <c r="F921" s="484"/>
      <c r="G921" s="33"/>
      <c r="H921" s="485"/>
      <c r="I921" s="486"/>
      <c r="J921" s="487"/>
      <c r="K921" s="488"/>
      <c r="L921" s="488"/>
      <c r="M921" s="485"/>
      <c r="N921" s="33"/>
      <c r="O921" s="33"/>
      <c r="P921" s="33"/>
      <c r="Q921" s="33"/>
      <c r="R921" s="33"/>
      <c r="S921" s="33"/>
      <c r="T921" s="33"/>
      <c r="U921" s="33"/>
      <c r="V921" s="33"/>
      <c r="W921" s="33"/>
      <c r="X921" s="33"/>
      <c r="Y921" s="33"/>
      <c r="Z921" s="33"/>
    </row>
    <row x14ac:dyDescent="0.25" r="922" customHeight="1" ht="13.5">
      <c r="A922" s="483"/>
      <c r="B922" s="484"/>
      <c r="C922" s="484"/>
      <c r="D922" s="484"/>
      <c r="E922" s="484"/>
      <c r="F922" s="484"/>
      <c r="G922" s="33"/>
      <c r="H922" s="485"/>
      <c r="I922" s="486"/>
      <c r="J922" s="487"/>
      <c r="K922" s="488"/>
      <c r="L922" s="488"/>
      <c r="M922" s="485"/>
      <c r="N922" s="33"/>
      <c r="O922" s="33"/>
      <c r="P922" s="33"/>
      <c r="Q922" s="33"/>
      <c r="R922" s="33"/>
      <c r="S922" s="33"/>
      <c r="T922" s="33"/>
      <c r="U922" s="33"/>
      <c r="V922" s="33"/>
      <c r="W922" s="33"/>
      <c r="X922" s="33"/>
      <c r="Y922" s="33"/>
      <c r="Z922" s="33"/>
    </row>
    <row x14ac:dyDescent="0.25" r="923" customHeight="1" ht="13.5">
      <c r="A923" s="483"/>
      <c r="B923" s="484"/>
      <c r="C923" s="484"/>
      <c r="D923" s="484"/>
      <c r="E923" s="484"/>
      <c r="F923" s="484"/>
      <c r="G923" s="33"/>
      <c r="H923" s="485"/>
      <c r="I923" s="486"/>
      <c r="J923" s="487"/>
      <c r="K923" s="488"/>
      <c r="L923" s="488"/>
      <c r="M923" s="485"/>
      <c r="N923" s="33"/>
      <c r="O923" s="33"/>
      <c r="P923" s="33"/>
      <c r="Q923" s="33"/>
      <c r="R923" s="33"/>
      <c r="S923" s="33"/>
      <c r="T923" s="33"/>
      <c r="U923" s="33"/>
      <c r="V923" s="33"/>
      <c r="W923" s="33"/>
      <c r="X923" s="33"/>
      <c r="Y923" s="33"/>
      <c r="Z923" s="33"/>
    </row>
    <row x14ac:dyDescent="0.25" r="924" customHeight="1" ht="13.5">
      <c r="A924" s="483"/>
      <c r="B924" s="484"/>
      <c r="C924" s="484"/>
      <c r="D924" s="484"/>
      <c r="E924" s="484"/>
      <c r="F924" s="484"/>
      <c r="G924" s="33"/>
      <c r="H924" s="485"/>
      <c r="I924" s="486"/>
      <c r="J924" s="487"/>
      <c r="K924" s="488"/>
      <c r="L924" s="488"/>
      <c r="M924" s="485"/>
      <c r="N924" s="33"/>
      <c r="O924" s="33"/>
      <c r="P924" s="33"/>
      <c r="Q924" s="33"/>
      <c r="R924" s="33"/>
      <c r="S924" s="33"/>
      <c r="T924" s="33"/>
      <c r="U924" s="33"/>
      <c r="V924" s="33"/>
      <c r="W924" s="33"/>
      <c r="X924" s="33"/>
      <c r="Y924" s="33"/>
      <c r="Z924" s="33"/>
    </row>
    <row x14ac:dyDescent="0.25" r="925" customHeight="1" ht="13.5">
      <c r="A925" s="483"/>
      <c r="B925" s="484"/>
      <c r="C925" s="484"/>
      <c r="D925" s="484"/>
      <c r="E925" s="484"/>
      <c r="F925" s="484"/>
      <c r="G925" s="33"/>
      <c r="H925" s="485"/>
      <c r="I925" s="486"/>
      <c r="J925" s="487"/>
      <c r="K925" s="488"/>
      <c r="L925" s="488"/>
      <c r="M925" s="485"/>
      <c r="N925" s="33"/>
      <c r="O925" s="33"/>
      <c r="P925" s="33"/>
      <c r="Q925" s="33"/>
      <c r="R925" s="33"/>
      <c r="S925" s="33"/>
      <c r="T925" s="33"/>
      <c r="U925" s="33"/>
      <c r="V925" s="33"/>
      <c r="W925" s="33"/>
      <c r="X925" s="33"/>
      <c r="Y925" s="33"/>
      <c r="Z925" s="33"/>
    </row>
    <row x14ac:dyDescent="0.25" r="926" customHeight="1" ht="13.5">
      <c r="A926" s="483"/>
      <c r="B926" s="484"/>
      <c r="C926" s="484"/>
      <c r="D926" s="484"/>
      <c r="E926" s="484"/>
      <c r="F926" s="484"/>
      <c r="G926" s="33"/>
      <c r="H926" s="485"/>
      <c r="I926" s="486"/>
      <c r="J926" s="487"/>
      <c r="K926" s="488"/>
      <c r="L926" s="488"/>
      <c r="M926" s="485"/>
      <c r="N926" s="33"/>
      <c r="O926" s="33"/>
      <c r="P926" s="33"/>
      <c r="Q926" s="33"/>
      <c r="R926" s="33"/>
      <c r="S926" s="33"/>
      <c r="T926" s="33"/>
      <c r="U926" s="33"/>
      <c r="V926" s="33"/>
      <c r="W926" s="33"/>
      <c r="X926" s="33"/>
      <c r="Y926" s="33"/>
      <c r="Z926" s="33"/>
    </row>
    <row x14ac:dyDescent="0.25" r="927" customHeight="1" ht="13.5">
      <c r="A927" s="483"/>
      <c r="B927" s="484"/>
      <c r="C927" s="484"/>
      <c r="D927" s="484"/>
      <c r="E927" s="484"/>
      <c r="F927" s="484"/>
      <c r="G927" s="33"/>
      <c r="H927" s="485"/>
      <c r="I927" s="486"/>
      <c r="J927" s="487"/>
      <c r="K927" s="488"/>
      <c r="L927" s="488"/>
      <c r="M927" s="485"/>
      <c r="N927" s="33"/>
      <c r="O927" s="33"/>
      <c r="P927" s="33"/>
      <c r="Q927" s="33"/>
      <c r="R927" s="33"/>
      <c r="S927" s="33"/>
      <c r="T927" s="33"/>
      <c r="U927" s="33"/>
      <c r="V927" s="33"/>
      <c r="W927" s="33"/>
      <c r="X927" s="33"/>
      <c r="Y927" s="33"/>
      <c r="Z927" s="33"/>
    </row>
    <row x14ac:dyDescent="0.25" r="928" customHeight="1" ht="13.5">
      <c r="A928" s="483"/>
      <c r="B928" s="484"/>
      <c r="C928" s="484"/>
      <c r="D928" s="484"/>
      <c r="E928" s="484"/>
      <c r="F928" s="484"/>
      <c r="G928" s="33"/>
      <c r="H928" s="485"/>
      <c r="I928" s="486"/>
      <c r="J928" s="487"/>
      <c r="K928" s="488"/>
      <c r="L928" s="488"/>
      <c r="M928" s="485"/>
      <c r="N928" s="33"/>
      <c r="O928" s="33"/>
      <c r="P928" s="33"/>
      <c r="Q928" s="33"/>
      <c r="R928" s="33"/>
      <c r="S928" s="33"/>
      <c r="T928" s="33"/>
      <c r="U928" s="33"/>
      <c r="V928" s="33"/>
      <c r="W928" s="33"/>
      <c r="X928" s="33"/>
      <c r="Y928" s="33"/>
      <c r="Z928" s="33"/>
    </row>
    <row x14ac:dyDescent="0.25" r="929" customHeight="1" ht="13.5">
      <c r="A929" s="483"/>
      <c r="B929" s="484"/>
      <c r="C929" s="484"/>
      <c r="D929" s="484"/>
      <c r="E929" s="484"/>
      <c r="F929" s="484"/>
      <c r="G929" s="33"/>
      <c r="H929" s="485"/>
      <c r="I929" s="486"/>
      <c r="J929" s="487"/>
      <c r="K929" s="488"/>
      <c r="L929" s="488"/>
      <c r="M929" s="485"/>
      <c r="N929" s="33"/>
      <c r="O929" s="33"/>
      <c r="P929" s="33"/>
      <c r="Q929" s="33"/>
      <c r="R929" s="33"/>
      <c r="S929" s="33"/>
      <c r="T929" s="33"/>
      <c r="U929" s="33"/>
      <c r="V929" s="33"/>
      <c r="W929" s="33"/>
      <c r="X929" s="33"/>
      <c r="Y929" s="33"/>
      <c r="Z929" s="33"/>
    </row>
    <row x14ac:dyDescent="0.25" r="930" customHeight="1" ht="13.5">
      <c r="A930" s="483"/>
      <c r="B930" s="484"/>
      <c r="C930" s="484"/>
      <c r="D930" s="484"/>
      <c r="E930" s="484"/>
      <c r="F930" s="484"/>
      <c r="G930" s="33"/>
      <c r="H930" s="485"/>
      <c r="I930" s="486"/>
      <c r="J930" s="487"/>
      <c r="K930" s="488"/>
      <c r="L930" s="488"/>
      <c r="M930" s="485"/>
      <c r="N930" s="33"/>
      <c r="O930" s="33"/>
      <c r="P930" s="33"/>
      <c r="Q930" s="33"/>
      <c r="R930" s="33"/>
      <c r="S930" s="33"/>
      <c r="T930" s="33"/>
      <c r="U930" s="33"/>
      <c r="V930" s="33"/>
      <c r="W930" s="33"/>
      <c r="X930" s="33"/>
      <c r="Y930" s="33"/>
      <c r="Z930" s="33"/>
    </row>
    <row x14ac:dyDescent="0.25" r="931" customHeight="1" ht="13.5">
      <c r="A931" s="483"/>
      <c r="B931" s="484"/>
      <c r="C931" s="484"/>
      <c r="D931" s="484"/>
      <c r="E931" s="484"/>
      <c r="F931" s="484"/>
      <c r="G931" s="33"/>
      <c r="H931" s="485"/>
      <c r="I931" s="486"/>
      <c r="J931" s="487"/>
      <c r="K931" s="488"/>
      <c r="L931" s="488"/>
      <c r="M931" s="485"/>
      <c r="N931" s="33"/>
      <c r="O931" s="33"/>
      <c r="P931" s="33"/>
      <c r="Q931" s="33"/>
      <c r="R931" s="33"/>
      <c r="S931" s="33"/>
      <c r="T931" s="33"/>
      <c r="U931" s="33"/>
      <c r="V931" s="33"/>
      <c r="W931" s="33"/>
      <c r="X931" s="33"/>
      <c r="Y931" s="33"/>
      <c r="Z931" s="33"/>
    </row>
    <row x14ac:dyDescent="0.25" r="932" customHeight="1" ht="13.5">
      <c r="A932" s="483"/>
      <c r="B932" s="484"/>
      <c r="C932" s="484"/>
      <c r="D932" s="484"/>
      <c r="E932" s="484"/>
      <c r="F932" s="484"/>
      <c r="G932" s="33"/>
      <c r="H932" s="485"/>
      <c r="I932" s="486"/>
      <c r="J932" s="487"/>
      <c r="K932" s="488"/>
      <c r="L932" s="488"/>
      <c r="M932" s="485"/>
      <c r="N932" s="33"/>
      <c r="O932" s="33"/>
      <c r="P932" s="33"/>
      <c r="Q932" s="33"/>
      <c r="R932" s="33"/>
      <c r="S932" s="33"/>
      <c r="T932" s="33"/>
      <c r="U932" s="33"/>
      <c r="V932" s="33"/>
      <c r="W932" s="33"/>
      <c r="X932" s="33"/>
      <c r="Y932" s="33"/>
      <c r="Z932" s="33"/>
    </row>
    <row x14ac:dyDescent="0.25" r="933" customHeight="1" ht="13.5">
      <c r="A933" s="483"/>
      <c r="B933" s="484"/>
      <c r="C933" s="484"/>
      <c r="D933" s="484"/>
      <c r="E933" s="484"/>
      <c r="F933" s="484"/>
      <c r="G933" s="33"/>
      <c r="H933" s="485"/>
      <c r="I933" s="486"/>
      <c r="J933" s="487"/>
      <c r="K933" s="488"/>
      <c r="L933" s="488"/>
      <c r="M933" s="485"/>
      <c r="N933" s="33"/>
      <c r="O933" s="33"/>
      <c r="P933" s="33"/>
      <c r="Q933" s="33"/>
      <c r="R933" s="33"/>
      <c r="S933" s="33"/>
      <c r="T933" s="33"/>
      <c r="U933" s="33"/>
      <c r="V933" s="33"/>
      <c r="W933" s="33"/>
      <c r="X933" s="33"/>
      <c r="Y933" s="33"/>
      <c r="Z933" s="33"/>
    </row>
    <row x14ac:dyDescent="0.25" r="934" customHeight="1" ht="13.5">
      <c r="A934" s="483"/>
      <c r="B934" s="484"/>
      <c r="C934" s="484"/>
      <c r="D934" s="484"/>
      <c r="E934" s="484"/>
      <c r="F934" s="484"/>
      <c r="G934" s="33"/>
      <c r="H934" s="485"/>
      <c r="I934" s="486"/>
      <c r="J934" s="487"/>
      <c r="K934" s="488"/>
      <c r="L934" s="488"/>
      <c r="M934" s="485"/>
      <c r="N934" s="33"/>
      <c r="O934" s="33"/>
      <c r="P934" s="33"/>
      <c r="Q934" s="33"/>
      <c r="R934" s="33"/>
      <c r="S934" s="33"/>
      <c r="T934" s="33"/>
      <c r="U934" s="33"/>
      <c r="V934" s="33"/>
      <c r="W934" s="33"/>
      <c r="X934" s="33"/>
      <c r="Y934" s="33"/>
      <c r="Z934" s="33"/>
    </row>
    <row x14ac:dyDescent="0.25" r="935" customHeight="1" ht="13.5">
      <c r="A935" s="483"/>
      <c r="B935" s="484"/>
      <c r="C935" s="484"/>
      <c r="D935" s="484"/>
      <c r="E935" s="484"/>
      <c r="F935" s="484"/>
      <c r="G935" s="33"/>
      <c r="H935" s="485"/>
      <c r="I935" s="486"/>
      <c r="J935" s="487"/>
      <c r="K935" s="488"/>
      <c r="L935" s="488"/>
      <c r="M935" s="485"/>
      <c r="N935" s="33"/>
      <c r="O935" s="33"/>
      <c r="P935" s="33"/>
      <c r="Q935" s="33"/>
      <c r="R935" s="33"/>
      <c r="S935" s="33"/>
      <c r="T935" s="33"/>
      <c r="U935" s="33"/>
      <c r="V935" s="33"/>
      <c r="W935" s="33"/>
      <c r="X935" s="33"/>
      <c r="Y935" s="33"/>
      <c r="Z935" s="33"/>
    </row>
    <row x14ac:dyDescent="0.25" r="936" customHeight="1" ht="13.5">
      <c r="A936" s="483"/>
      <c r="B936" s="484"/>
      <c r="C936" s="484"/>
      <c r="D936" s="484"/>
      <c r="E936" s="484"/>
      <c r="F936" s="484"/>
      <c r="G936" s="33"/>
      <c r="H936" s="485"/>
      <c r="I936" s="486"/>
      <c r="J936" s="487"/>
      <c r="K936" s="488"/>
      <c r="L936" s="488"/>
      <c r="M936" s="485"/>
      <c r="N936" s="33"/>
      <c r="O936" s="33"/>
      <c r="P936" s="33"/>
      <c r="Q936" s="33"/>
      <c r="R936" s="33"/>
      <c r="S936" s="33"/>
      <c r="T936" s="33"/>
      <c r="U936" s="33"/>
      <c r="V936" s="33"/>
      <c r="W936" s="33"/>
      <c r="X936" s="33"/>
      <c r="Y936" s="33"/>
      <c r="Z936" s="33"/>
    </row>
    <row x14ac:dyDescent="0.25" r="937" customHeight="1" ht="13.5">
      <c r="A937" s="483"/>
      <c r="B937" s="484"/>
      <c r="C937" s="484"/>
      <c r="D937" s="484"/>
      <c r="E937" s="484"/>
      <c r="F937" s="484"/>
      <c r="G937" s="33"/>
      <c r="H937" s="485"/>
      <c r="I937" s="486"/>
      <c r="J937" s="487"/>
      <c r="K937" s="488"/>
      <c r="L937" s="488"/>
      <c r="M937" s="485"/>
      <c r="N937" s="33"/>
      <c r="O937" s="33"/>
      <c r="P937" s="33"/>
      <c r="Q937" s="33"/>
      <c r="R937" s="33"/>
      <c r="S937" s="33"/>
      <c r="T937" s="33"/>
      <c r="U937" s="33"/>
      <c r="V937" s="33"/>
      <c r="W937" s="33"/>
      <c r="X937" s="33"/>
      <c r="Y937" s="33"/>
      <c r="Z937" s="33"/>
    </row>
    <row x14ac:dyDescent="0.25" r="938" customHeight="1" ht="13.5">
      <c r="A938" s="483"/>
      <c r="B938" s="484"/>
      <c r="C938" s="484"/>
      <c r="D938" s="484"/>
      <c r="E938" s="484"/>
      <c r="F938" s="484"/>
      <c r="G938" s="33"/>
      <c r="H938" s="485"/>
      <c r="I938" s="486"/>
      <c r="J938" s="487"/>
      <c r="K938" s="488"/>
      <c r="L938" s="488"/>
      <c r="M938" s="485"/>
      <c r="N938" s="33"/>
      <c r="O938" s="33"/>
      <c r="P938" s="33"/>
      <c r="Q938" s="33"/>
      <c r="R938" s="33"/>
      <c r="S938" s="33"/>
      <c r="T938" s="33"/>
      <c r="U938" s="33"/>
      <c r="V938" s="33"/>
      <c r="W938" s="33"/>
      <c r="X938" s="33"/>
      <c r="Y938" s="33"/>
      <c r="Z938" s="33"/>
    </row>
    <row x14ac:dyDescent="0.25" r="939" customHeight="1" ht="13.5">
      <c r="A939" s="483"/>
      <c r="B939" s="484"/>
      <c r="C939" s="484"/>
      <c r="D939" s="484"/>
      <c r="E939" s="484"/>
      <c r="F939" s="484"/>
      <c r="G939" s="33"/>
      <c r="H939" s="485"/>
      <c r="I939" s="486"/>
      <c r="J939" s="487"/>
      <c r="K939" s="488"/>
      <c r="L939" s="488"/>
      <c r="M939" s="485"/>
      <c r="N939" s="33"/>
      <c r="O939" s="33"/>
      <c r="P939" s="33"/>
      <c r="Q939" s="33"/>
      <c r="R939" s="33"/>
      <c r="S939" s="33"/>
      <c r="T939" s="33"/>
      <c r="U939" s="33"/>
      <c r="V939" s="33"/>
      <c r="W939" s="33"/>
      <c r="X939" s="33"/>
      <c r="Y939" s="33"/>
      <c r="Z939" s="33"/>
    </row>
    <row x14ac:dyDescent="0.25" r="940" customHeight="1" ht="13.5">
      <c r="A940" s="483"/>
      <c r="B940" s="484"/>
      <c r="C940" s="484"/>
      <c r="D940" s="484"/>
      <c r="E940" s="484"/>
      <c r="F940" s="484"/>
      <c r="G940" s="33"/>
      <c r="H940" s="485"/>
      <c r="I940" s="486"/>
      <c r="J940" s="487"/>
      <c r="K940" s="488"/>
      <c r="L940" s="488"/>
      <c r="M940" s="485"/>
      <c r="N940" s="33"/>
      <c r="O940" s="33"/>
      <c r="P940" s="33"/>
      <c r="Q940" s="33"/>
      <c r="R940" s="33"/>
      <c r="S940" s="33"/>
      <c r="T940" s="33"/>
      <c r="U940" s="33"/>
      <c r="V940" s="33"/>
      <c r="W940" s="33"/>
      <c r="X940" s="33"/>
      <c r="Y940" s="33"/>
      <c r="Z940" s="33"/>
    </row>
    <row x14ac:dyDescent="0.25" r="941" customHeight="1" ht="13.5">
      <c r="A941" s="483"/>
      <c r="B941" s="484"/>
      <c r="C941" s="484"/>
      <c r="D941" s="484"/>
      <c r="E941" s="484"/>
      <c r="F941" s="484"/>
      <c r="G941" s="33"/>
      <c r="H941" s="485"/>
      <c r="I941" s="486"/>
      <c r="J941" s="487"/>
      <c r="K941" s="488"/>
      <c r="L941" s="488"/>
      <c r="M941" s="485"/>
      <c r="N941" s="33"/>
      <c r="O941" s="33"/>
      <c r="P941" s="33"/>
      <c r="Q941" s="33"/>
      <c r="R941" s="33"/>
      <c r="S941" s="33"/>
      <c r="T941" s="33"/>
      <c r="U941" s="33"/>
      <c r="V941" s="33"/>
      <c r="W941" s="33"/>
      <c r="X941" s="33"/>
      <c r="Y941" s="33"/>
      <c r="Z941" s="33"/>
    </row>
    <row x14ac:dyDescent="0.25" r="942" customHeight="1" ht="13.5">
      <c r="A942" s="483"/>
      <c r="B942" s="484"/>
      <c r="C942" s="484"/>
      <c r="D942" s="484"/>
      <c r="E942" s="484"/>
      <c r="F942" s="484"/>
      <c r="G942" s="33"/>
      <c r="H942" s="485"/>
      <c r="I942" s="486"/>
      <c r="J942" s="487"/>
      <c r="K942" s="488"/>
      <c r="L942" s="488"/>
      <c r="M942" s="485"/>
      <c r="N942" s="33"/>
      <c r="O942" s="33"/>
      <c r="P942" s="33"/>
      <c r="Q942" s="33"/>
      <c r="R942" s="33"/>
      <c r="S942" s="33"/>
      <c r="T942" s="33"/>
      <c r="U942" s="33"/>
      <c r="V942" s="33"/>
      <c r="W942" s="33"/>
      <c r="X942" s="33"/>
      <c r="Y942" s="33"/>
      <c r="Z942" s="33"/>
    </row>
    <row x14ac:dyDescent="0.25" r="943" customHeight="1" ht="13.5">
      <c r="A943" s="483"/>
      <c r="B943" s="484"/>
      <c r="C943" s="484"/>
      <c r="D943" s="484"/>
      <c r="E943" s="484"/>
      <c r="F943" s="484"/>
      <c r="G943" s="33"/>
      <c r="H943" s="485"/>
      <c r="I943" s="486"/>
      <c r="J943" s="487"/>
      <c r="K943" s="488"/>
      <c r="L943" s="488"/>
      <c r="M943" s="485"/>
      <c r="N943" s="33"/>
      <c r="O943" s="33"/>
      <c r="P943" s="33"/>
      <c r="Q943" s="33"/>
      <c r="R943" s="33"/>
      <c r="S943" s="33"/>
      <c r="T943" s="33"/>
      <c r="U943" s="33"/>
      <c r="V943" s="33"/>
      <c r="W943" s="33"/>
      <c r="X943" s="33"/>
      <c r="Y943" s="33"/>
      <c r="Z943" s="33"/>
    </row>
    <row x14ac:dyDescent="0.25" r="944" customHeight="1" ht="13.5">
      <c r="A944" s="483"/>
      <c r="B944" s="484"/>
      <c r="C944" s="484"/>
      <c r="D944" s="484"/>
      <c r="E944" s="484"/>
      <c r="F944" s="484"/>
      <c r="G944" s="33"/>
      <c r="H944" s="485"/>
      <c r="I944" s="486"/>
      <c r="J944" s="487"/>
      <c r="K944" s="488"/>
      <c r="L944" s="488"/>
      <c r="M944" s="485"/>
      <c r="N944" s="33"/>
      <c r="O944" s="33"/>
      <c r="P944" s="33"/>
      <c r="Q944" s="33"/>
      <c r="R944" s="33"/>
      <c r="S944" s="33"/>
      <c r="T944" s="33"/>
      <c r="U944" s="33"/>
      <c r="V944" s="33"/>
      <c r="W944" s="33"/>
      <c r="X944" s="33"/>
      <c r="Y944" s="33"/>
      <c r="Z944" s="33"/>
    </row>
    <row x14ac:dyDescent="0.25" r="945" customHeight="1" ht="13.5">
      <c r="A945" s="483"/>
      <c r="B945" s="484"/>
      <c r="C945" s="484"/>
      <c r="D945" s="484"/>
      <c r="E945" s="484"/>
      <c r="F945" s="484"/>
      <c r="G945" s="33"/>
      <c r="H945" s="485"/>
      <c r="I945" s="486"/>
      <c r="J945" s="487"/>
      <c r="K945" s="488"/>
      <c r="L945" s="488"/>
      <c r="M945" s="485"/>
      <c r="N945" s="33"/>
      <c r="O945" s="33"/>
      <c r="P945" s="33"/>
      <c r="Q945" s="33"/>
      <c r="R945" s="33"/>
      <c r="S945" s="33"/>
      <c r="T945" s="33"/>
      <c r="U945" s="33"/>
      <c r="V945" s="33"/>
      <c r="W945" s="33"/>
      <c r="X945" s="33"/>
      <c r="Y945" s="33"/>
      <c r="Z945" s="33"/>
    </row>
    <row x14ac:dyDescent="0.25" r="946" customHeight="1" ht="13.5">
      <c r="A946" s="483"/>
      <c r="B946" s="484"/>
      <c r="C946" s="484"/>
      <c r="D946" s="484"/>
      <c r="E946" s="484"/>
      <c r="F946" s="484"/>
      <c r="G946" s="33"/>
      <c r="H946" s="485"/>
      <c r="I946" s="486"/>
      <c r="J946" s="487"/>
      <c r="K946" s="488"/>
      <c r="L946" s="488"/>
      <c r="M946" s="485"/>
      <c r="N946" s="33"/>
      <c r="O946" s="33"/>
      <c r="P946" s="33"/>
      <c r="Q946" s="33"/>
      <c r="R946" s="33"/>
      <c r="S946" s="33"/>
      <c r="T946" s="33"/>
      <c r="U946" s="33"/>
      <c r="V946" s="33"/>
      <c r="W946" s="33"/>
      <c r="X946" s="33"/>
      <c r="Y946" s="33"/>
      <c r="Z946" s="33"/>
    </row>
    <row x14ac:dyDescent="0.25" r="947" customHeight="1" ht="13.5">
      <c r="A947" s="483"/>
      <c r="B947" s="484"/>
      <c r="C947" s="484"/>
      <c r="D947" s="484"/>
      <c r="E947" s="484"/>
      <c r="F947" s="484"/>
      <c r="G947" s="33"/>
      <c r="H947" s="485"/>
      <c r="I947" s="486"/>
      <c r="J947" s="487"/>
      <c r="K947" s="488"/>
      <c r="L947" s="488"/>
      <c r="M947" s="485"/>
      <c r="N947" s="33"/>
      <c r="O947" s="33"/>
      <c r="P947" s="33"/>
      <c r="Q947" s="33"/>
      <c r="R947" s="33"/>
      <c r="S947" s="33"/>
      <c r="T947" s="33"/>
      <c r="U947" s="33"/>
      <c r="V947" s="33"/>
      <c r="W947" s="33"/>
      <c r="X947" s="33"/>
      <c r="Y947" s="33"/>
      <c r="Z947" s="33"/>
    </row>
    <row x14ac:dyDescent="0.25" r="948" customHeight="1" ht="13.5">
      <c r="A948" s="483"/>
      <c r="B948" s="484"/>
      <c r="C948" s="484"/>
      <c r="D948" s="484"/>
      <c r="E948" s="484"/>
      <c r="F948" s="484"/>
      <c r="G948" s="33"/>
      <c r="H948" s="485"/>
      <c r="I948" s="486"/>
      <c r="J948" s="487"/>
      <c r="K948" s="488"/>
      <c r="L948" s="488"/>
      <c r="M948" s="485"/>
      <c r="N948" s="33"/>
      <c r="O948" s="33"/>
      <c r="P948" s="33"/>
      <c r="Q948" s="33"/>
      <c r="R948" s="33"/>
      <c r="S948" s="33"/>
      <c r="T948" s="33"/>
      <c r="U948" s="33"/>
      <c r="V948" s="33"/>
      <c r="W948" s="33"/>
      <c r="X948" s="33"/>
      <c r="Y948" s="33"/>
      <c r="Z948" s="33"/>
    </row>
    <row x14ac:dyDescent="0.25" r="949" customHeight="1" ht="13.5">
      <c r="A949" s="483"/>
      <c r="B949" s="484"/>
      <c r="C949" s="484"/>
      <c r="D949" s="484"/>
      <c r="E949" s="484"/>
      <c r="F949" s="484"/>
      <c r="G949" s="33"/>
      <c r="H949" s="485"/>
      <c r="I949" s="486"/>
      <c r="J949" s="487"/>
      <c r="K949" s="488"/>
      <c r="L949" s="488"/>
      <c r="M949" s="485"/>
      <c r="N949" s="33"/>
      <c r="O949" s="33"/>
      <c r="P949" s="33"/>
      <c r="Q949" s="33"/>
      <c r="R949" s="33"/>
      <c r="S949" s="33"/>
      <c r="T949" s="33"/>
      <c r="U949" s="33"/>
      <c r="V949" s="33"/>
      <c r="W949" s="33"/>
      <c r="X949" s="33"/>
      <c r="Y949" s="33"/>
      <c r="Z949" s="33"/>
    </row>
    <row x14ac:dyDescent="0.25" r="950" customHeight="1" ht="13.5">
      <c r="A950" s="483"/>
      <c r="B950" s="484"/>
      <c r="C950" s="484"/>
      <c r="D950" s="484"/>
      <c r="E950" s="484"/>
      <c r="F950" s="484"/>
      <c r="G950" s="33"/>
      <c r="H950" s="485"/>
      <c r="I950" s="486"/>
      <c r="J950" s="487"/>
      <c r="K950" s="488"/>
      <c r="L950" s="488"/>
      <c r="M950" s="485"/>
      <c r="N950" s="33"/>
      <c r="O950" s="33"/>
      <c r="P950" s="33"/>
      <c r="Q950" s="33"/>
      <c r="R950" s="33"/>
      <c r="S950" s="33"/>
      <c r="T950" s="33"/>
      <c r="U950" s="33"/>
      <c r="V950" s="33"/>
      <c r="W950" s="33"/>
      <c r="X950" s="33"/>
      <c r="Y950" s="33"/>
      <c r="Z950" s="33"/>
    </row>
    <row x14ac:dyDescent="0.25" r="951" customHeight="1" ht="13.5">
      <c r="A951" s="483"/>
      <c r="B951" s="484"/>
      <c r="C951" s="484"/>
      <c r="D951" s="484"/>
      <c r="E951" s="484"/>
      <c r="F951" s="484"/>
      <c r="G951" s="33"/>
      <c r="H951" s="485"/>
      <c r="I951" s="486"/>
      <c r="J951" s="487"/>
      <c r="K951" s="488"/>
      <c r="L951" s="488"/>
      <c r="M951" s="485"/>
      <c r="N951" s="33"/>
      <c r="O951" s="33"/>
      <c r="P951" s="33"/>
      <c r="Q951" s="33"/>
      <c r="R951" s="33"/>
      <c r="S951" s="33"/>
      <c r="T951" s="33"/>
      <c r="U951" s="33"/>
      <c r="V951" s="33"/>
      <c r="W951" s="33"/>
      <c r="X951" s="33"/>
      <c r="Y951" s="33"/>
      <c r="Z951" s="33"/>
    </row>
    <row x14ac:dyDescent="0.25" r="952" customHeight="1" ht="13.5">
      <c r="A952" s="483"/>
      <c r="B952" s="484"/>
      <c r="C952" s="484"/>
      <c r="D952" s="484"/>
      <c r="E952" s="484"/>
      <c r="F952" s="484"/>
      <c r="G952" s="33"/>
      <c r="H952" s="485"/>
      <c r="I952" s="486"/>
      <c r="J952" s="487"/>
      <c r="K952" s="488"/>
      <c r="L952" s="488"/>
      <c r="M952" s="485"/>
      <c r="N952" s="33"/>
      <c r="O952" s="33"/>
      <c r="P952" s="33"/>
      <c r="Q952" s="33"/>
      <c r="R952" s="33"/>
      <c r="S952" s="33"/>
      <c r="T952" s="33"/>
      <c r="U952" s="33"/>
      <c r="V952" s="33"/>
      <c r="W952" s="33"/>
      <c r="X952" s="33"/>
      <c r="Y952" s="33"/>
      <c r="Z952" s="33"/>
    </row>
    <row x14ac:dyDescent="0.25" r="953" customHeight="1" ht="13.5">
      <c r="A953" s="483"/>
      <c r="B953" s="484"/>
      <c r="C953" s="484"/>
      <c r="D953" s="484"/>
      <c r="E953" s="484"/>
      <c r="F953" s="484"/>
      <c r="G953" s="33"/>
      <c r="H953" s="485"/>
      <c r="I953" s="486"/>
      <c r="J953" s="487"/>
      <c r="K953" s="488"/>
      <c r="L953" s="488"/>
      <c r="M953" s="485"/>
      <c r="N953" s="33"/>
      <c r="O953" s="33"/>
      <c r="P953" s="33"/>
      <c r="Q953" s="33"/>
      <c r="R953" s="33"/>
      <c r="S953" s="33"/>
      <c r="T953" s="33"/>
      <c r="U953" s="33"/>
      <c r="V953" s="33"/>
      <c r="W953" s="33"/>
      <c r="X953" s="33"/>
      <c r="Y953" s="33"/>
      <c r="Z953" s="33"/>
    </row>
    <row x14ac:dyDescent="0.25" r="954" customHeight="1" ht="13.5">
      <c r="A954" s="483"/>
      <c r="B954" s="484"/>
      <c r="C954" s="484"/>
      <c r="D954" s="484"/>
      <c r="E954" s="484"/>
      <c r="F954" s="484"/>
      <c r="G954" s="33"/>
      <c r="H954" s="485"/>
      <c r="I954" s="486"/>
      <c r="J954" s="487"/>
      <c r="K954" s="488"/>
      <c r="L954" s="488"/>
      <c r="M954" s="485"/>
      <c r="N954" s="33"/>
      <c r="O954" s="33"/>
      <c r="P954" s="33"/>
      <c r="Q954" s="33"/>
      <c r="R954" s="33"/>
      <c r="S954" s="33"/>
      <c r="T954" s="33"/>
      <c r="U954" s="33"/>
      <c r="V954" s="33"/>
      <c r="W954" s="33"/>
      <c r="X954" s="33"/>
      <c r="Y954" s="33"/>
      <c r="Z954" s="33"/>
    </row>
    <row x14ac:dyDescent="0.25" r="955" customHeight="1" ht="13.5">
      <c r="A955" s="483"/>
      <c r="B955" s="484"/>
      <c r="C955" s="484"/>
      <c r="D955" s="484"/>
      <c r="E955" s="484"/>
      <c r="F955" s="484"/>
      <c r="G955" s="33"/>
      <c r="H955" s="485"/>
      <c r="I955" s="486"/>
      <c r="J955" s="487"/>
      <c r="K955" s="488"/>
      <c r="L955" s="488"/>
      <c r="M955" s="485"/>
      <c r="N955" s="33"/>
      <c r="O955" s="33"/>
      <c r="P955" s="33"/>
      <c r="Q955" s="33"/>
      <c r="R955" s="33"/>
      <c r="S955" s="33"/>
      <c r="T955" s="33"/>
      <c r="U955" s="33"/>
      <c r="V955" s="33"/>
      <c r="W955" s="33"/>
      <c r="X955" s="33"/>
      <c r="Y955" s="33"/>
      <c r="Z955" s="33"/>
    </row>
    <row x14ac:dyDescent="0.25" r="956" customHeight="1" ht="13.5">
      <c r="A956" s="483"/>
      <c r="B956" s="484"/>
      <c r="C956" s="484"/>
      <c r="D956" s="484"/>
      <c r="E956" s="484"/>
      <c r="F956" s="484"/>
      <c r="G956" s="33"/>
      <c r="H956" s="485"/>
      <c r="I956" s="486"/>
      <c r="J956" s="487"/>
      <c r="K956" s="488"/>
      <c r="L956" s="488"/>
      <c r="M956" s="485"/>
      <c r="N956" s="33"/>
      <c r="O956" s="33"/>
      <c r="P956" s="33"/>
      <c r="Q956" s="33"/>
      <c r="R956" s="33"/>
      <c r="S956" s="33"/>
      <c r="T956" s="33"/>
      <c r="U956" s="33"/>
      <c r="V956" s="33"/>
      <c r="W956" s="33"/>
      <c r="X956" s="33"/>
      <c r="Y956" s="33"/>
      <c r="Z956" s="33"/>
    </row>
    <row x14ac:dyDescent="0.25" r="957" customHeight="1" ht="13.5">
      <c r="A957" s="483"/>
      <c r="B957" s="484"/>
      <c r="C957" s="484"/>
      <c r="D957" s="484"/>
      <c r="E957" s="484"/>
      <c r="F957" s="484"/>
      <c r="G957" s="33"/>
      <c r="H957" s="485"/>
      <c r="I957" s="486"/>
      <c r="J957" s="487"/>
      <c r="K957" s="488"/>
      <c r="L957" s="488"/>
      <c r="M957" s="485"/>
      <c r="N957" s="33"/>
      <c r="O957" s="33"/>
      <c r="P957" s="33"/>
      <c r="Q957" s="33"/>
      <c r="R957" s="33"/>
      <c r="S957" s="33"/>
      <c r="T957" s="33"/>
      <c r="U957" s="33"/>
      <c r="V957" s="33"/>
      <c r="W957" s="33"/>
      <c r="X957" s="33"/>
      <c r="Y957" s="33"/>
      <c r="Z957" s="33"/>
    </row>
    <row x14ac:dyDescent="0.25" r="958" customHeight="1" ht="13.5">
      <c r="A958" s="483"/>
      <c r="B958" s="484"/>
      <c r="C958" s="484"/>
      <c r="D958" s="484"/>
      <c r="E958" s="484"/>
      <c r="F958" s="484"/>
      <c r="G958" s="33"/>
      <c r="H958" s="485"/>
      <c r="I958" s="486"/>
      <c r="J958" s="487"/>
      <c r="K958" s="488"/>
      <c r="L958" s="488"/>
      <c r="M958" s="485"/>
      <c r="N958" s="33"/>
      <c r="O958" s="33"/>
      <c r="P958" s="33"/>
      <c r="Q958" s="33"/>
      <c r="R958" s="33"/>
      <c r="S958" s="33"/>
      <c r="T958" s="33"/>
      <c r="U958" s="33"/>
      <c r="V958" s="33"/>
      <c r="W958" s="33"/>
      <c r="X958" s="33"/>
      <c r="Y958" s="33"/>
      <c r="Z958" s="33"/>
    </row>
    <row x14ac:dyDescent="0.25" r="959" customHeight="1" ht="13.5">
      <c r="A959" s="483"/>
      <c r="B959" s="484"/>
      <c r="C959" s="484"/>
      <c r="D959" s="484"/>
      <c r="E959" s="484"/>
      <c r="F959" s="484"/>
      <c r="G959" s="33"/>
      <c r="H959" s="485"/>
      <c r="I959" s="486"/>
      <c r="J959" s="487"/>
      <c r="K959" s="488"/>
      <c r="L959" s="488"/>
      <c r="M959" s="485"/>
      <c r="N959" s="33"/>
      <c r="O959" s="33"/>
      <c r="P959" s="33"/>
      <c r="Q959" s="33"/>
      <c r="R959" s="33"/>
      <c r="S959" s="33"/>
      <c r="T959" s="33"/>
      <c r="U959" s="33"/>
      <c r="V959" s="33"/>
      <c r="W959" s="33"/>
      <c r="X959" s="33"/>
      <c r="Y959" s="33"/>
      <c r="Z959" s="33"/>
    </row>
    <row x14ac:dyDescent="0.25" r="960" customHeight="1" ht="13.5">
      <c r="A960" s="483"/>
      <c r="B960" s="484"/>
      <c r="C960" s="484"/>
      <c r="D960" s="484"/>
      <c r="E960" s="484"/>
      <c r="F960" s="484"/>
      <c r="G960" s="33"/>
      <c r="H960" s="485"/>
      <c r="I960" s="486"/>
      <c r="J960" s="487"/>
      <c r="K960" s="488"/>
      <c r="L960" s="488"/>
      <c r="M960" s="485"/>
      <c r="N960" s="33"/>
      <c r="O960" s="33"/>
      <c r="P960" s="33"/>
      <c r="Q960" s="33"/>
      <c r="R960" s="33"/>
      <c r="S960" s="33"/>
      <c r="T960" s="33"/>
      <c r="U960" s="33"/>
      <c r="V960" s="33"/>
      <c r="W960" s="33"/>
      <c r="X960" s="33"/>
      <c r="Y960" s="33"/>
      <c r="Z960" s="33"/>
    </row>
    <row x14ac:dyDescent="0.25" r="961" customHeight="1" ht="13.5">
      <c r="A961" s="483"/>
      <c r="B961" s="484"/>
      <c r="C961" s="484"/>
      <c r="D961" s="484"/>
      <c r="E961" s="484"/>
      <c r="F961" s="484"/>
      <c r="G961" s="33"/>
      <c r="H961" s="485"/>
      <c r="I961" s="486"/>
      <c r="J961" s="487"/>
      <c r="K961" s="488"/>
      <c r="L961" s="488"/>
      <c r="M961" s="485"/>
      <c r="N961" s="33"/>
      <c r="O961" s="33"/>
      <c r="P961" s="33"/>
      <c r="Q961" s="33"/>
      <c r="R961" s="33"/>
      <c r="S961" s="33"/>
      <c r="T961" s="33"/>
      <c r="U961" s="33"/>
      <c r="V961" s="33"/>
      <c r="W961" s="33"/>
      <c r="X961" s="33"/>
      <c r="Y961" s="33"/>
      <c r="Z961" s="33"/>
    </row>
    <row x14ac:dyDescent="0.25" r="962" customHeight="1" ht="13.5">
      <c r="A962" s="483"/>
      <c r="B962" s="484"/>
      <c r="C962" s="484"/>
      <c r="D962" s="484"/>
      <c r="E962" s="484"/>
      <c r="F962" s="484"/>
      <c r="G962" s="33"/>
      <c r="H962" s="485"/>
      <c r="I962" s="486"/>
      <c r="J962" s="487"/>
      <c r="K962" s="488"/>
      <c r="L962" s="488"/>
      <c r="M962" s="485"/>
      <c r="N962" s="33"/>
      <c r="O962" s="33"/>
      <c r="P962" s="33"/>
      <c r="Q962" s="33"/>
      <c r="R962" s="33"/>
      <c r="S962" s="33"/>
      <c r="T962" s="33"/>
      <c r="U962" s="33"/>
      <c r="V962" s="33"/>
      <c r="W962" s="33"/>
      <c r="X962" s="33"/>
      <c r="Y962" s="33"/>
      <c r="Z962" s="33"/>
    </row>
    <row x14ac:dyDescent="0.25" r="963" customHeight="1" ht="13.5">
      <c r="A963" s="483"/>
      <c r="B963" s="484"/>
      <c r="C963" s="484"/>
      <c r="D963" s="484"/>
      <c r="E963" s="484"/>
      <c r="F963" s="484"/>
      <c r="G963" s="33"/>
      <c r="H963" s="485"/>
      <c r="I963" s="486"/>
      <c r="J963" s="487"/>
      <c r="K963" s="488"/>
      <c r="L963" s="488"/>
      <c r="M963" s="485"/>
      <c r="N963" s="33"/>
      <c r="O963" s="33"/>
      <c r="P963" s="33"/>
      <c r="Q963" s="33"/>
      <c r="R963" s="33"/>
      <c r="S963" s="33"/>
      <c r="T963" s="33"/>
      <c r="U963" s="33"/>
      <c r="V963" s="33"/>
      <c r="W963" s="33"/>
      <c r="X963" s="33"/>
      <c r="Y963" s="33"/>
      <c r="Z963" s="33"/>
    </row>
    <row x14ac:dyDescent="0.25" r="964" customHeight="1" ht="13.5">
      <c r="A964" s="483"/>
      <c r="B964" s="484"/>
      <c r="C964" s="484"/>
      <c r="D964" s="484"/>
      <c r="E964" s="484"/>
      <c r="F964" s="484"/>
      <c r="G964" s="33"/>
      <c r="H964" s="485"/>
      <c r="I964" s="486"/>
      <c r="J964" s="487"/>
      <c r="K964" s="488"/>
      <c r="L964" s="488"/>
      <c r="M964" s="485"/>
      <c r="N964" s="33"/>
      <c r="O964" s="33"/>
      <c r="P964" s="33"/>
      <c r="Q964" s="33"/>
      <c r="R964" s="33"/>
      <c r="S964" s="33"/>
      <c r="T964" s="33"/>
      <c r="U964" s="33"/>
      <c r="V964" s="33"/>
      <c r="W964" s="33"/>
      <c r="X964" s="33"/>
      <c r="Y964" s="33"/>
      <c r="Z964" s="33"/>
    </row>
    <row x14ac:dyDescent="0.25" r="965" customHeight="1" ht="13.5">
      <c r="A965" s="483"/>
      <c r="B965" s="484"/>
      <c r="C965" s="484"/>
      <c r="D965" s="484"/>
      <c r="E965" s="484"/>
      <c r="F965" s="484"/>
      <c r="G965" s="33"/>
      <c r="H965" s="485"/>
      <c r="I965" s="486"/>
      <c r="J965" s="487"/>
      <c r="K965" s="488"/>
      <c r="L965" s="488"/>
      <c r="M965" s="485"/>
      <c r="N965" s="33"/>
      <c r="O965" s="33"/>
      <c r="P965" s="33"/>
      <c r="Q965" s="33"/>
      <c r="R965" s="33"/>
      <c r="S965" s="33"/>
      <c r="T965" s="33"/>
      <c r="U965" s="33"/>
      <c r="V965" s="33"/>
      <c r="W965" s="33"/>
      <c r="X965" s="33"/>
      <c r="Y965" s="33"/>
      <c r="Z965" s="33"/>
    </row>
    <row x14ac:dyDescent="0.25" r="966" customHeight="1" ht="13.5">
      <c r="A966" s="483"/>
      <c r="B966" s="484"/>
      <c r="C966" s="484"/>
      <c r="D966" s="484"/>
      <c r="E966" s="484"/>
      <c r="F966" s="484"/>
      <c r="G966" s="33"/>
      <c r="H966" s="485"/>
      <c r="I966" s="486"/>
      <c r="J966" s="487"/>
      <c r="K966" s="488"/>
      <c r="L966" s="488"/>
      <c r="M966" s="485"/>
      <c r="N966" s="33"/>
      <c r="O966" s="33"/>
      <c r="P966" s="33"/>
      <c r="Q966" s="33"/>
      <c r="R966" s="33"/>
      <c r="S966" s="33"/>
      <c r="T966" s="33"/>
      <c r="U966" s="33"/>
      <c r="V966" s="33"/>
      <c r="W966" s="33"/>
      <c r="X966" s="33"/>
      <c r="Y966" s="33"/>
      <c r="Z966" s="33"/>
    </row>
    <row x14ac:dyDescent="0.25" r="967" customHeight="1" ht="13.5">
      <c r="A967" s="483"/>
      <c r="B967" s="484"/>
      <c r="C967" s="484"/>
      <c r="D967" s="484"/>
      <c r="E967" s="484"/>
      <c r="F967" s="484"/>
      <c r="G967" s="33"/>
      <c r="H967" s="485"/>
      <c r="I967" s="486"/>
      <c r="J967" s="487"/>
      <c r="K967" s="488"/>
      <c r="L967" s="488"/>
      <c r="M967" s="485"/>
      <c r="N967" s="33"/>
      <c r="O967" s="33"/>
      <c r="P967" s="33"/>
      <c r="Q967" s="33"/>
      <c r="R967" s="33"/>
      <c r="S967" s="33"/>
      <c r="T967" s="33"/>
      <c r="U967" s="33"/>
      <c r="V967" s="33"/>
      <c r="W967" s="33"/>
      <c r="X967" s="33"/>
      <c r="Y967" s="33"/>
      <c r="Z967" s="33"/>
    </row>
    <row x14ac:dyDescent="0.25" r="968" customHeight="1" ht="13.5">
      <c r="A968" s="483"/>
      <c r="B968" s="484"/>
      <c r="C968" s="484"/>
      <c r="D968" s="484"/>
      <c r="E968" s="484"/>
      <c r="F968" s="484"/>
      <c r="G968" s="33"/>
      <c r="H968" s="485"/>
      <c r="I968" s="486"/>
      <c r="J968" s="487"/>
      <c r="K968" s="488"/>
      <c r="L968" s="488"/>
      <c r="M968" s="485"/>
      <c r="N968" s="33"/>
      <c r="O968" s="33"/>
      <c r="P968" s="33"/>
      <c r="Q968" s="33"/>
      <c r="R968" s="33"/>
      <c r="S968" s="33"/>
      <c r="T968" s="33"/>
      <c r="U968" s="33"/>
      <c r="V968" s="33"/>
      <c r="W968" s="33"/>
      <c r="X968" s="33"/>
      <c r="Y968" s="33"/>
      <c r="Z968" s="33"/>
    </row>
    <row x14ac:dyDescent="0.25" r="969" customHeight="1" ht="13.5">
      <c r="A969" s="483"/>
      <c r="B969" s="484"/>
      <c r="C969" s="484"/>
      <c r="D969" s="484"/>
      <c r="E969" s="484"/>
      <c r="F969" s="484"/>
      <c r="G969" s="33"/>
      <c r="H969" s="485"/>
      <c r="I969" s="486"/>
      <c r="J969" s="487"/>
      <c r="K969" s="488"/>
      <c r="L969" s="488"/>
      <c r="M969" s="485"/>
      <c r="N969" s="33"/>
      <c r="O969" s="33"/>
      <c r="P969" s="33"/>
      <c r="Q969" s="33"/>
      <c r="R969" s="33"/>
      <c r="S969" s="33"/>
      <c r="T969" s="33"/>
      <c r="U969" s="33"/>
      <c r="V969" s="33"/>
      <c r="W969" s="33"/>
      <c r="X969" s="33"/>
      <c r="Y969" s="33"/>
      <c r="Z969" s="33"/>
    </row>
    <row x14ac:dyDescent="0.25" r="970" customHeight="1" ht="13.5">
      <c r="A970" s="483"/>
      <c r="B970" s="484"/>
      <c r="C970" s="484"/>
      <c r="D970" s="484"/>
      <c r="E970" s="484"/>
      <c r="F970" s="484"/>
      <c r="G970" s="33"/>
      <c r="H970" s="485"/>
      <c r="I970" s="486"/>
      <c r="J970" s="487"/>
      <c r="K970" s="488"/>
      <c r="L970" s="488"/>
      <c r="M970" s="485"/>
      <c r="N970" s="33"/>
      <c r="O970" s="33"/>
      <c r="P970" s="33"/>
      <c r="Q970" s="33"/>
      <c r="R970" s="33"/>
      <c r="S970" s="33"/>
      <c r="T970" s="33"/>
      <c r="U970" s="33"/>
      <c r="V970" s="33"/>
      <c r="W970" s="33"/>
      <c r="X970" s="33"/>
      <c r="Y970" s="33"/>
      <c r="Z970" s="33"/>
    </row>
    <row x14ac:dyDescent="0.25" r="971" customHeight="1" ht="13.5">
      <c r="A971" s="483"/>
      <c r="B971" s="484"/>
      <c r="C971" s="484"/>
      <c r="D971" s="484"/>
      <c r="E971" s="484"/>
      <c r="F971" s="484"/>
      <c r="G971" s="33"/>
      <c r="H971" s="485"/>
      <c r="I971" s="486"/>
      <c r="J971" s="487"/>
      <c r="K971" s="488"/>
      <c r="L971" s="488"/>
      <c r="M971" s="485"/>
      <c r="N971" s="33"/>
      <c r="O971" s="33"/>
      <c r="P971" s="33"/>
      <c r="Q971" s="33"/>
      <c r="R971" s="33"/>
      <c r="S971" s="33"/>
      <c r="T971" s="33"/>
      <c r="U971" s="33"/>
      <c r="V971" s="33"/>
      <c r="W971" s="33"/>
      <c r="X971" s="33"/>
      <c r="Y971" s="33"/>
      <c r="Z971" s="33"/>
    </row>
    <row x14ac:dyDescent="0.25" r="972" customHeight="1" ht="13.5">
      <c r="A972" s="483"/>
      <c r="B972" s="484"/>
      <c r="C972" s="484"/>
      <c r="D972" s="484"/>
      <c r="E972" s="484"/>
      <c r="F972" s="484"/>
      <c r="G972" s="33"/>
      <c r="H972" s="485"/>
      <c r="I972" s="486"/>
      <c r="J972" s="487"/>
      <c r="K972" s="488"/>
      <c r="L972" s="488"/>
      <c r="M972" s="485"/>
      <c r="N972" s="33"/>
      <c r="O972" s="33"/>
      <c r="P972" s="33"/>
      <c r="Q972" s="33"/>
      <c r="R972" s="33"/>
      <c r="S972" s="33"/>
      <c r="T972" s="33"/>
      <c r="U972" s="33"/>
      <c r="V972" s="33"/>
      <c r="W972" s="33"/>
      <c r="X972" s="33"/>
      <c r="Y972" s="33"/>
      <c r="Z972" s="33"/>
    </row>
    <row x14ac:dyDescent="0.25" r="973" customHeight="1" ht="13.5">
      <c r="A973" s="483"/>
      <c r="B973" s="484"/>
      <c r="C973" s="484"/>
      <c r="D973" s="484"/>
      <c r="E973" s="484"/>
      <c r="F973" s="484"/>
      <c r="G973" s="33"/>
      <c r="H973" s="485"/>
      <c r="I973" s="486"/>
      <c r="J973" s="487"/>
      <c r="K973" s="488"/>
      <c r="L973" s="488"/>
      <c r="M973" s="485"/>
      <c r="N973" s="33"/>
      <c r="O973" s="33"/>
      <c r="P973" s="33"/>
      <c r="Q973" s="33"/>
      <c r="R973" s="33"/>
      <c r="S973" s="33"/>
      <c r="T973" s="33"/>
      <c r="U973" s="33"/>
      <c r="V973" s="33"/>
      <c r="W973" s="33"/>
      <c r="X973" s="33"/>
      <c r="Y973" s="33"/>
      <c r="Z973" s="33"/>
    </row>
    <row x14ac:dyDescent="0.25" r="974" customHeight="1" ht="13.5">
      <c r="A974" s="483"/>
      <c r="B974" s="484"/>
      <c r="C974" s="484"/>
      <c r="D974" s="484"/>
      <c r="E974" s="484"/>
      <c r="F974" s="484"/>
      <c r="G974" s="33"/>
      <c r="H974" s="485"/>
      <c r="I974" s="486"/>
      <c r="J974" s="487"/>
      <c r="K974" s="488"/>
      <c r="L974" s="488"/>
      <c r="M974" s="485"/>
      <c r="N974" s="33"/>
      <c r="O974" s="33"/>
      <c r="P974" s="33"/>
      <c r="Q974" s="33"/>
      <c r="R974" s="33"/>
      <c r="S974" s="33"/>
      <c r="T974" s="33"/>
      <c r="U974" s="33"/>
      <c r="V974" s="33"/>
      <c r="W974" s="33"/>
      <c r="X974" s="33"/>
      <c r="Y974" s="33"/>
      <c r="Z974" s="33"/>
    </row>
    <row x14ac:dyDescent="0.25" r="975" customHeight="1" ht="13.5">
      <c r="A975" s="483"/>
      <c r="B975" s="484"/>
      <c r="C975" s="484"/>
      <c r="D975" s="484"/>
      <c r="E975" s="484"/>
      <c r="F975" s="484"/>
      <c r="G975" s="33"/>
      <c r="H975" s="485"/>
      <c r="I975" s="486"/>
      <c r="J975" s="487"/>
      <c r="K975" s="488"/>
      <c r="L975" s="488"/>
      <c r="M975" s="485"/>
      <c r="N975" s="33"/>
      <c r="O975" s="33"/>
      <c r="P975" s="33"/>
      <c r="Q975" s="33"/>
      <c r="R975" s="33"/>
      <c r="S975" s="33"/>
      <c r="T975" s="33"/>
      <c r="U975" s="33"/>
      <c r="V975" s="33"/>
      <c r="W975" s="33"/>
      <c r="X975" s="33"/>
      <c r="Y975" s="33"/>
      <c r="Z975" s="33"/>
    </row>
    <row x14ac:dyDescent="0.25" r="976" customHeight="1" ht="13.5">
      <c r="A976" s="483"/>
      <c r="B976" s="484"/>
      <c r="C976" s="484"/>
      <c r="D976" s="484"/>
      <c r="E976" s="484"/>
      <c r="F976" s="484"/>
      <c r="G976" s="33"/>
      <c r="H976" s="485"/>
      <c r="I976" s="486"/>
      <c r="J976" s="487"/>
      <c r="K976" s="488"/>
      <c r="L976" s="488"/>
      <c r="M976" s="485"/>
      <c r="N976" s="33"/>
      <c r="O976" s="33"/>
      <c r="P976" s="33"/>
      <c r="Q976" s="33"/>
      <c r="R976" s="33"/>
      <c r="S976" s="33"/>
      <c r="T976" s="33"/>
      <c r="U976" s="33"/>
      <c r="V976" s="33"/>
      <c r="W976" s="33"/>
      <c r="X976" s="33"/>
      <c r="Y976" s="33"/>
      <c r="Z976" s="33"/>
    </row>
    <row x14ac:dyDescent="0.25" r="977" customHeight="1" ht="13.5">
      <c r="A977" s="483"/>
      <c r="B977" s="484"/>
      <c r="C977" s="484"/>
      <c r="D977" s="484"/>
      <c r="E977" s="484"/>
      <c r="F977" s="484"/>
      <c r="G977" s="33"/>
      <c r="H977" s="485"/>
      <c r="I977" s="486"/>
      <c r="J977" s="487"/>
      <c r="K977" s="488"/>
      <c r="L977" s="488"/>
      <c r="M977" s="485"/>
      <c r="N977" s="33"/>
      <c r="O977" s="33"/>
      <c r="P977" s="33"/>
      <c r="Q977" s="33"/>
      <c r="R977" s="33"/>
      <c r="S977" s="33"/>
      <c r="T977" s="33"/>
      <c r="U977" s="33"/>
      <c r="V977" s="33"/>
      <c r="W977" s="33"/>
      <c r="X977" s="33"/>
      <c r="Y977" s="33"/>
      <c r="Z977" s="33"/>
    </row>
    <row x14ac:dyDescent="0.25" r="978" customHeight="1" ht="13.5">
      <c r="A978" s="483"/>
      <c r="B978" s="484"/>
      <c r="C978" s="484"/>
      <c r="D978" s="484"/>
      <c r="E978" s="484"/>
      <c r="F978" s="484"/>
      <c r="G978" s="33"/>
      <c r="H978" s="485"/>
      <c r="I978" s="486"/>
      <c r="J978" s="487"/>
      <c r="K978" s="488"/>
      <c r="L978" s="488"/>
      <c r="M978" s="485"/>
      <c r="N978" s="33"/>
      <c r="O978" s="33"/>
      <c r="P978" s="33"/>
      <c r="Q978" s="33"/>
      <c r="R978" s="33"/>
      <c r="S978" s="33"/>
      <c r="T978" s="33"/>
      <c r="U978" s="33"/>
      <c r="V978" s="33"/>
      <c r="W978" s="33"/>
      <c r="X978" s="33"/>
      <c r="Y978" s="33"/>
      <c r="Z978" s="33"/>
    </row>
    <row x14ac:dyDescent="0.25" r="979" customHeight="1" ht="13.5">
      <c r="A979" s="483"/>
      <c r="B979" s="484"/>
      <c r="C979" s="484"/>
      <c r="D979" s="484"/>
      <c r="E979" s="484"/>
      <c r="F979" s="484"/>
      <c r="G979" s="33"/>
      <c r="H979" s="485"/>
      <c r="I979" s="486"/>
      <c r="J979" s="487"/>
      <c r="K979" s="488"/>
      <c r="L979" s="488"/>
      <c r="M979" s="485"/>
      <c r="N979" s="33"/>
      <c r="O979" s="33"/>
      <c r="P979" s="33"/>
      <c r="Q979" s="33"/>
      <c r="R979" s="33"/>
      <c r="S979" s="33"/>
      <c r="T979" s="33"/>
      <c r="U979" s="33"/>
      <c r="V979" s="33"/>
      <c r="W979" s="33"/>
      <c r="X979" s="33"/>
      <c r="Y979" s="33"/>
      <c r="Z979" s="33"/>
    </row>
    <row x14ac:dyDescent="0.25" r="980" customHeight="1" ht="13.5">
      <c r="A980" s="483"/>
      <c r="B980" s="484"/>
      <c r="C980" s="484"/>
      <c r="D980" s="484"/>
      <c r="E980" s="484"/>
      <c r="F980" s="484"/>
      <c r="G980" s="33"/>
      <c r="H980" s="485"/>
      <c r="I980" s="486"/>
      <c r="J980" s="487"/>
      <c r="K980" s="488"/>
      <c r="L980" s="488"/>
      <c r="M980" s="485"/>
      <c r="N980" s="33"/>
      <c r="O980" s="33"/>
      <c r="P980" s="33"/>
      <c r="Q980" s="33"/>
      <c r="R980" s="33"/>
      <c r="S980" s="33"/>
      <c r="T980" s="33"/>
      <c r="U980" s="33"/>
      <c r="V980" s="33"/>
      <c r="W980" s="33"/>
      <c r="X980" s="33"/>
      <c r="Y980" s="33"/>
      <c r="Z980" s="33"/>
    </row>
    <row x14ac:dyDescent="0.25" r="981" customHeight="1" ht="13.5">
      <c r="A981" s="483"/>
      <c r="B981" s="484"/>
      <c r="C981" s="484"/>
      <c r="D981" s="484"/>
      <c r="E981" s="484"/>
      <c r="F981" s="484"/>
      <c r="G981" s="33"/>
      <c r="H981" s="485"/>
      <c r="I981" s="486"/>
      <c r="J981" s="487"/>
      <c r="K981" s="488"/>
      <c r="L981" s="488"/>
      <c r="M981" s="485"/>
      <c r="N981" s="33"/>
      <c r="O981" s="33"/>
      <c r="P981" s="33"/>
      <c r="Q981" s="33"/>
      <c r="R981" s="33"/>
      <c r="S981" s="33"/>
      <c r="T981" s="33"/>
      <c r="U981" s="33"/>
      <c r="V981" s="33"/>
      <c r="W981" s="33"/>
      <c r="X981" s="33"/>
      <c r="Y981" s="33"/>
      <c r="Z981" s="33"/>
    </row>
    <row x14ac:dyDescent="0.25" r="982" customHeight="1" ht="13.5">
      <c r="A982" s="483"/>
      <c r="B982" s="484"/>
      <c r="C982" s="484"/>
      <c r="D982" s="484"/>
      <c r="E982" s="484"/>
      <c r="F982" s="484"/>
      <c r="G982" s="33"/>
      <c r="H982" s="485"/>
      <c r="I982" s="486"/>
      <c r="J982" s="487"/>
      <c r="K982" s="488"/>
      <c r="L982" s="488"/>
      <c r="M982" s="485"/>
      <c r="N982" s="33"/>
      <c r="O982" s="33"/>
      <c r="P982" s="33"/>
      <c r="Q982" s="33"/>
      <c r="R982" s="33"/>
      <c r="S982" s="33"/>
      <c r="T982" s="33"/>
      <c r="U982" s="33"/>
      <c r="V982" s="33"/>
      <c r="W982" s="33"/>
      <c r="X982" s="33"/>
      <c r="Y982" s="33"/>
      <c r="Z982" s="33"/>
    </row>
    <row x14ac:dyDescent="0.25" r="983" customHeight="1" ht="13.5">
      <c r="A983" s="483"/>
      <c r="B983" s="484"/>
      <c r="C983" s="484"/>
      <c r="D983" s="484"/>
      <c r="E983" s="484"/>
      <c r="F983" s="484"/>
      <c r="G983" s="33"/>
      <c r="H983" s="485"/>
      <c r="I983" s="486"/>
      <c r="J983" s="487"/>
      <c r="K983" s="488"/>
      <c r="L983" s="488"/>
      <c r="M983" s="485"/>
      <c r="N983" s="33"/>
      <c r="O983" s="33"/>
      <c r="P983" s="33"/>
      <c r="Q983" s="33"/>
      <c r="R983" s="33"/>
      <c r="S983" s="33"/>
      <c r="T983" s="33"/>
      <c r="U983" s="33"/>
      <c r="V983" s="33"/>
      <c r="W983" s="33"/>
      <c r="X983" s="33"/>
      <c r="Y983" s="33"/>
      <c r="Z983" s="33"/>
    </row>
    <row x14ac:dyDescent="0.25" r="984" customHeight="1" ht="13.5">
      <c r="A984" s="483"/>
      <c r="B984" s="484"/>
      <c r="C984" s="484"/>
      <c r="D984" s="484"/>
      <c r="E984" s="484"/>
      <c r="F984" s="484"/>
      <c r="G984" s="33"/>
      <c r="H984" s="485"/>
      <c r="I984" s="486"/>
      <c r="J984" s="487"/>
      <c r="K984" s="488"/>
      <c r="L984" s="488"/>
      <c r="M984" s="485"/>
      <c r="N984" s="33"/>
      <c r="O984" s="33"/>
      <c r="P984" s="33"/>
      <c r="Q984" s="33"/>
      <c r="R984" s="33"/>
      <c r="S984" s="33"/>
      <c r="T984" s="33"/>
      <c r="U984" s="33"/>
      <c r="V984" s="33"/>
      <c r="W984" s="33"/>
      <c r="X984" s="33"/>
      <c r="Y984" s="33"/>
      <c r="Z984" s="33"/>
    </row>
    <row x14ac:dyDescent="0.25" r="985" customHeight="1" ht="13.5">
      <c r="A985" s="483"/>
      <c r="B985" s="484"/>
      <c r="C985" s="484"/>
      <c r="D985" s="484"/>
      <c r="E985" s="484"/>
      <c r="F985" s="484"/>
      <c r="G985" s="33"/>
      <c r="H985" s="485"/>
      <c r="I985" s="486"/>
      <c r="J985" s="487"/>
      <c r="K985" s="488"/>
      <c r="L985" s="488"/>
      <c r="M985" s="485"/>
      <c r="N985" s="33"/>
      <c r="O985" s="33"/>
      <c r="P985" s="33"/>
      <c r="Q985" s="33"/>
      <c r="R985" s="33"/>
      <c r="S985" s="33"/>
      <c r="T985" s="33"/>
      <c r="U985" s="33"/>
      <c r="V985" s="33"/>
      <c r="W985" s="33"/>
      <c r="X985" s="33"/>
      <c r="Y985" s="33"/>
      <c r="Z985" s="33"/>
    </row>
    <row x14ac:dyDescent="0.25" r="986" customHeight="1" ht="13.5">
      <c r="A986" s="483"/>
      <c r="B986" s="484"/>
      <c r="C986" s="484"/>
      <c r="D986" s="484"/>
      <c r="E986" s="484"/>
      <c r="F986" s="484"/>
      <c r="G986" s="33"/>
      <c r="H986" s="485"/>
      <c r="I986" s="486"/>
      <c r="J986" s="487"/>
      <c r="K986" s="488"/>
      <c r="L986" s="488"/>
      <c r="M986" s="485"/>
      <c r="N986" s="33"/>
      <c r="O986" s="33"/>
      <c r="P986" s="33"/>
      <c r="Q986" s="33"/>
      <c r="R986" s="33"/>
      <c r="S986" s="33"/>
      <c r="T986" s="33"/>
      <c r="U986" s="33"/>
      <c r="V986" s="33"/>
      <c r="W986" s="33"/>
      <c r="X986" s="33"/>
      <c r="Y986" s="33"/>
      <c r="Z986" s="33"/>
    </row>
    <row x14ac:dyDescent="0.25" r="987" customHeight="1" ht="13.5">
      <c r="A987" s="483"/>
      <c r="B987" s="484"/>
      <c r="C987" s="484"/>
      <c r="D987" s="484"/>
      <c r="E987" s="484"/>
      <c r="F987" s="484"/>
      <c r="G987" s="33"/>
      <c r="H987" s="485"/>
      <c r="I987" s="486"/>
      <c r="J987" s="487"/>
      <c r="K987" s="488"/>
      <c r="L987" s="488"/>
      <c r="M987" s="485"/>
      <c r="N987" s="33"/>
      <c r="O987" s="33"/>
      <c r="P987" s="33"/>
      <c r="Q987" s="33"/>
      <c r="R987" s="33"/>
      <c r="S987" s="33"/>
      <c r="T987" s="33"/>
      <c r="U987" s="33"/>
      <c r="V987" s="33"/>
      <c r="W987" s="33"/>
      <c r="X987" s="33"/>
      <c r="Y987" s="33"/>
      <c r="Z987" s="33"/>
    </row>
    <row x14ac:dyDescent="0.25" r="988" customHeight="1" ht="13.5">
      <c r="A988" s="483"/>
      <c r="B988" s="484"/>
      <c r="C988" s="484"/>
      <c r="D988" s="484"/>
      <c r="E988" s="484"/>
      <c r="F988" s="484"/>
      <c r="G988" s="33"/>
      <c r="H988" s="485"/>
      <c r="I988" s="486"/>
      <c r="J988" s="487"/>
      <c r="K988" s="488"/>
      <c r="L988" s="488"/>
      <c r="M988" s="485"/>
      <c r="N988" s="33"/>
      <c r="O988" s="33"/>
      <c r="P988" s="33"/>
      <c r="Q988" s="33"/>
      <c r="R988" s="33"/>
      <c r="S988" s="33"/>
      <c r="T988" s="33"/>
      <c r="U988" s="33"/>
      <c r="V988" s="33"/>
      <c r="W988" s="33"/>
      <c r="X988" s="33"/>
      <c r="Y988" s="33"/>
      <c r="Z988" s="33"/>
    </row>
    <row x14ac:dyDescent="0.25" r="989" customHeight="1" ht="13.5">
      <c r="A989" s="483"/>
      <c r="B989" s="484"/>
      <c r="C989" s="484"/>
      <c r="D989" s="484"/>
      <c r="E989" s="484"/>
      <c r="F989" s="484"/>
      <c r="G989" s="33"/>
      <c r="H989" s="485"/>
      <c r="I989" s="486"/>
      <c r="J989" s="487"/>
      <c r="K989" s="488"/>
      <c r="L989" s="488"/>
      <c r="M989" s="485"/>
      <c r="N989" s="33"/>
      <c r="O989" s="33"/>
      <c r="P989" s="33"/>
      <c r="Q989" s="33"/>
      <c r="R989" s="33"/>
      <c r="S989" s="33"/>
      <c r="T989" s="33"/>
      <c r="U989" s="33"/>
      <c r="V989" s="33"/>
      <c r="W989" s="33"/>
      <c r="X989" s="33"/>
      <c r="Y989" s="33"/>
      <c r="Z989" s="33"/>
    </row>
    <row x14ac:dyDescent="0.25" r="990" customHeight="1" ht="13.5">
      <c r="A990" s="483"/>
      <c r="B990" s="484"/>
      <c r="C990" s="484"/>
      <c r="D990" s="484"/>
      <c r="E990" s="484"/>
      <c r="F990" s="484"/>
      <c r="G990" s="33"/>
      <c r="H990" s="485"/>
      <c r="I990" s="486"/>
      <c r="J990" s="487"/>
      <c r="K990" s="488"/>
      <c r="L990" s="488"/>
      <c r="M990" s="485"/>
      <c r="N990" s="33"/>
      <c r="O990" s="33"/>
      <c r="P990" s="33"/>
      <c r="Q990" s="33"/>
      <c r="R990" s="33"/>
      <c r="S990" s="33"/>
      <c r="T990" s="33"/>
      <c r="U990" s="33"/>
      <c r="V990" s="33"/>
      <c r="W990" s="33"/>
      <c r="X990" s="33"/>
      <c r="Y990" s="33"/>
      <c r="Z990" s="33"/>
    </row>
    <row x14ac:dyDescent="0.25" r="991" customHeight="1" ht="13.5">
      <c r="A991" s="483"/>
      <c r="B991" s="484"/>
      <c r="C991" s="484"/>
      <c r="D991" s="484"/>
      <c r="E991" s="484"/>
      <c r="F991" s="484"/>
      <c r="G991" s="33"/>
      <c r="H991" s="485"/>
      <c r="I991" s="486"/>
      <c r="J991" s="487"/>
      <c r="K991" s="488"/>
      <c r="L991" s="488"/>
      <c r="M991" s="485"/>
      <c r="N991" s="33"/>
      <c r="O991" s="33"/>
      <c r="P991" s="33"/>
      <c r="Q991" s="33"/>
      <c r="R991" s="33"/>
      <c r="S991" s="33"/>
      <c r="T991" s="33"/>
      <c r="U991" s="33"/>
      <c r="V991" s="33"/>
      <c r="W991" s="33"/>
      <c r="X991" s="33"/>
      <c r="Y991" s="33"/>
      <c r="Z991" s="33"/>
    </row>
    <row x14ac:dyDescent="0.25" r="992" customHeight="1" ht="13.5">
      <c r="A992" s="483"/>
      <c r="B992" s="484"/>
      <c r="C992" s="484"/>
      <c r="D992" s="484"/>
      <c r="E992" s="484"/>
      <c r="F992" s="484"/>
      <c r="G992" s="33"/>
      <c r="H992" s="485"/>
      <c r="I992" s="486"/>
      <c r="J992" s="487"/>
      <c r="K992" s="488"/>
      <c r="L992" s="488"/>
      <c r="M992" s="485"/>
      <c r="N992" s="33"/>
      <c r="O992" s="33"/>
      <c r="P992" s="33"/>
      <c r="Q992" s="33"/>
      <c r="R992" s="33"/>
      <c r="S992" s="33"/>
      <c r="T992" s="33"/>
      <c r="U992" s="33"/>
      <c r="V992" s="33"/>
      <c r="W992" s="33"/>
      <c r="X992" s="33"/>
      <c r="Y992" s="33"/>
      <c r="Z992" s="33"/>
    </row>
    <row x14ac:dyDescent="0.25" r="993" customHeight="1" ht="13.5">
      <c r="A993" s="483"/>
      <c r="B993" s="484"/>
      <c r="C993" s="484"/>
      <c r="D993" s="484"/>
      <c r="E993" s="484"/>
      <c r="F993" s="484"/>
      <c r="G993" s="33"/>
      <c r="H993" s="485"/>
      <c r="I993" s="486"/>
      <c r="J993" s="487"/>
      <c r="K993" s="488"/>
      <c r="L993" s="488"/>
      <c r="M993" s="485"/>
      <c r="N993" s="33"/>
      <c r="O993" s="33"/>
      <c r="P993" s="33"/>
      <c r="Q993" s="33"/>
      <c r="R993" s="33"/>
      <c r="S993" s="33"/>
      <c r="T993" s="33"/>
      <c r="U993" s="33"/>
      <c r="V993" s="33"/>
      <c r="W993" s="33"/>
      <c r="X993" s="33"/>
      <c r="Y993" s="33"/>
      <c r="Z993" s="33"/>
    </row>
    <row x14ac:dyDescent="0.25" r="994" customHeight="1" ht="13.5">
      <c r="A994" s="483"/>
      <c r="B994" s="484"/>
      <c r="C994" s="484"/>
      <c r="D994" s="484"/>
      <c r="E994" s="484"/>
      <c r="F994" s="484"/>
      <c r="G994" s="33"/>
      <c r="H994" s="485"/>
      <c r="I994" s="486"/>
      <c r="J994" s="487"/>
      <c r="K994" s="488"/>
      <c r="L994" s="488"/>
      <c r="M994" s="485"/>
      <c r="N994" s="33"/>
      <c r="O994" s="33"/>
      <c r="P994" s="33"/>
      <c r="Q994" s="33"/>
      <c r="R994" s="33"/>
      <c r="S994" s="33"/>
      <c r="T994" s="33"/>
      <c r="U994" s="33"/>
      <c r="V994" s="33"/>
      <c r="W994" s="33"/>
      <c r="X994" s="33"/>
      <c r="Y994" s="33"/>
      <c r="Z994" s="33"/>
    </row>
    <row x14ac:dyDescent="0.25" r="995" customHeight="1" ht="13.5">
      <c r="A995" s="483"/>
      <c r="B995" s="484"/>
      <c r="C995" s="484"/>
      <c r="D995" s="484"/>
      <c r="E995" s="484"/>
      <c r="F995" s="484"/>
      <c r="G995" s="33"/>
      <c r="H995" s="485"/>
      <c r="I995" s="486"/>
      <c r="J995" s="487"/>
      <c r="K995" s="488"/>
      <c r="L995" s="488"/>
      <c r="M995" s="485"/>
      <c r="N995" s="33"/>
      <c r="O995" s="33"/>
      <c r="P995" s="33"/>
      <c r="Q995" s="33"/>
      <c r="R995" s="33"/>
      <c r="S995" s="33"/>
      <c r="T995" s="33"/>
      <c r="U995" s="33"/>
      <c r="V995" s="33"/>
      <c r="W995" s="33"/>
      <c r="X995" s="33"/>
      <c r="Y995" s="33"/>
      <c r="Z995" s="33"/>
    </row>
    <row x14ac:dyDescent="0.25" r="996" customHeight="1" ht="13.5">
      <c r="A996" s="483"/>
      <c r="B996" s="484"/>
      <c r="C996" s="484"/>
      <c r="D996" s="484"/>
      <c r="E996" s="484"/>
      <c r="F996" s="484"/>
      <c r="G996" s="33"/>
      <c r="H996" s="485"/>
      <c r="I996" s="486"/>
      <c r="J996" s="487"/>
      <c r="K996" s="488"/>
      <c r="L996" s="488"/>
      <c r="M996" s="485"/>
      <c r="N996" s="33"/>
      <c r="O996" s="33"/>
      <c r="P996" s="33"/>
      <c r="Q996" s="33"/>
      <c r="R996" s="33"/>
      <c r="S996" s="33"/>
      <c r="T996" s="33"/>
      <c r="U996" s="33"/>
      <c r="V996" s="33"/>
      <c r="W996" s="33"/>
      <c r="X996" s="33"/>
      <c r="Y996" s="33"/>
      <c r="Z996" s="33"/>
    </row>
    <row x14ac:dyDescent="0.25" r="997" customHeight="1" ht="13.5">
      <c r="A997" s="483"/>
      <c r="B997" s="484"/>
      <c r="C997" s="484"/>
      <c r="D997" s="484"/>
      <c r="E997" s="484"/>
      <c r="F997" s="484"/>
      <c r="G997" s="33"/>
      <c r="H997" s="485"/>
      <c r="I997" s="486"/>
      <c r="J997" s="487"/>
      <c r="K997" s="488"/>
      <c r="L997" s="488"/>
      <c r="M997" s="485"/>
      <c r="N997" s="33"/>
      <c r="O997" s="33"/>
      <c r="P997" s="33"/>
      <c r="Q997" s="33"/>
      <c r="R997" s="33"/>
      <c r="S997" s="33"/>
      <c r="T997" s="33"/>
      <c r="U997" s="33"/>
      <c r="V997" s="33"/>
      <c r="W997" s="33"/>
      <c r="X997" s="33"/>
      <c r="Y997" s="33"/>
      <c r="Z997" s="33"/>
    </row>
    <row x14ac:dyDescent="0.25" r="998" customHeight="1" ht="13.5">
      <c r="A998" s="483"/>
      <c r="B998" s="484"/>
      <c r="C998" s="484"/>
      <c r="D998" s="484"/>
      <c r="E998" s="484"/>
      <c r="F998" s="484"/>
      <c r="G998" s="33"/>
      <c r="H998" s="485"/>
      <c r="I998" s="486"/>
      <c r="J998" s="487"/>
      <c r="K998" s="488"/>
      <c r="L998" s="488"/>
      <c r="M998" s="485"/>
      <c r="N998" s="33"/>
      <c r="O998" s="33"/>
      <c r="P998" s="33"/>
      <c r="Q998" s="33"/>
      <c r="R998" s="33"/>
      <c r="S998" s="33"/>
      <c r="T998" s="33"/>
      <c r="U998" s="33"/>
      <c r="V998" s="33"/>
      <c r="W998" s="33"/>
      <c r="X998" s="33"/>
      <c r="Y998" s="33"/>
      <c r="Z998" s="33"/>
    </row>
    <row x14ac:dyDescent="0.25" r="999" customHeight="1" ht="13.5">
      <c r="A999" s="483"/>
      <c r="B999" s="484"/>
      <c r="C999" s="484"/>
      <c r="D999" s="484"/>
      <c r="E999" s="484"/>
      <c r="F999" s="484"/>
      <c r="G999" s="33"/>
      <c r="H999" s="485"/>
      <c r="I999" s="486"/>
      <c r="J999" s="487"/>
      <c r="K999" s="488"/>
      <c r="L999" s="488"/>
      <c r="M999" s="485"/>
      <c r="N999" s="33"/>
      <c r="O999" s="33"/>
      <c r="P999" s="33"/>
      <c r="Q999" s="33"/>
      <c r="R999" s="33"/>
      <c r="S999" s="33"/>
      <c r="T999" s="33"/>
      <c r="U999" s="33"/>
      <c r="V999" s="33"/>
      <c r="W999" s="33"/>
      <c r="X999" s="33"/>
      <c r="Y999" s="33"/>
      <c r="Z999" s="33"/>
    </row>
    <row x14ac:dyDescent="0.25" r="1000" customHeight="1" ht="13.5">
      <c r="A1000" s="483"/>
      <c r="B1000" s="484"/>
      <c r="C1000" s="484"/>
      <c r="D1000" s="484"/>
      <c r="E1000" s="484"/>
      <c r="F1000" s="484"/>
      <c r="G1000" s="33"/>
      <c r="H1000" s="485"/>
      <c r="I1000" s="486"/>
      <c r="J1000" s="487"/>
      <c r="K1000" s="488"/>
      <c r="L1000" s="488"/>
      <c r="M1000" s="485"/>
      <c r="N1000" s="33"/>
      <c r="O1000" s="33"/>
      <c r="P1000" s="33"/>
      <c r="Q1000" s="33"/>
      <c r="R1000" s="33"/>
      <c r="S1000" s="33"/>
      <c r="T1000" s="33"/>
      <c r="U1000" s="33"/>
      <c r="V1000" s="33"/>
      <c r="W1000" s="33"/>
      <c r="X1000" s="33"/>
      <c r="Y1000" s="33"/>
      <c r="Z1000"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3" width="15.576428571428572" customWidth="1" bestFit="1"/>
    <col min="2" max="2" style="433" width="30.576428571428572" customWidth="1" bestFit="1"/>
    <col min="3" max="3" style="14" width="30.576428571428572" customWidth="1" bestFit="1"/>
    <col min="4" max="4" style="14" width="30.576428571428572" customWidth="1" bestFit="1"/>
    <col min="5" max="5" style="14" width="15.576428571428572" customWidth="1" bestFit="1"/>
    <col min="6" max="6" style="14" width="15.576428571428572" customWidth="1" bestFit="1"/>
    <col min="7" max="7" style="14" width="15.576428571428572" customWidth="1" bestFit="1"/>
    <col min="8" max="8" style="403" width="15.576428571428572" customWidth="1" bestFit="1"/>
    <col min="9" max="9" style="14" width="15.576428571428572" customWidth="1" bestFit="1"/>
    <col min="10" max="10" style="15" width="24.433571428571426" customWidth="1" bestFit="1"/>
    <col min="11" max="11" style="14" width="18.862142857142857" customWidth="1" bestFit="1"/>
    <col min="12" max="12" style="14" width="18.862142857142857" customWidth="1" bestFit="1"/>
    <col min="13" max="13" style="14" width="18.862142857142857" customWidth="1" bestFit="1"/>
    <col min="14" max="14" style="14" width="18.862142857142857" customWidth="1" bestFit="1"/>
    <col min="15" max="15" style="14" width="18.862142857142857" customWidth="1" bestFit="1"/>
    <col min="16" max="16" style="14" width="18.862142857142857" customWidth="1" bestFit="1"/>
    <col min="17" max="17" style="14" width="18.862142857142857" customWidth="1" bestFit="1"/>
    <col min="18" max="18" style="14" width="18.862142857142857" customWidth="1" bestFit="1"/>
    <col min="19" max="19" style="14" width="18.862142857142857" customWidth="1" bestFit="1"/>
    <col min="20" max="20" style="14" width="18.862142857142857" customWidth="1" bestFit="1"/>
    <col min="21" max="21" style="14" width="18.862142857142857" customWidth="1" bestFit="1"/>
    <col min="22" max="22" style="14" width="18.862142857142857" customWidth="1" bestFit="1"/>
    <col min="23" max="23" style="14" width="18.862142857142857" customWidth="1" bestFit="1"/>
    <col min="24" max="24" style="14" width="18.862142857142857" customWidth="1" bestFit="1"/>
    <col min="25" max="25" style="14" width="18.862142857142857" customWidth="1" bestFit="1"/>
    <col min="26" max="26" style="14" width="18.862142857142857" customWidth="1" bestFit="1"/>
  </cols>
  <sheetData>
    <row x14ac:dyDescent="0.25" r="1" customHeight="1" ht="20.25">
      <c r="A1" s="404" t="s">
        <v>632</v>
      </c>
      <c r="B1" s="217"/>
      <c r="C1" s="217"/>
      <c r="D1" s="217"/>
      <c r="E1" s="217"/>
      <c r="F1" s="217"/>
      <c r="G1" s="217"/>
      <c r="H1" s="227"/>
      <c r="I1" s="146"/>
      <c r="J1" s="405"/>
      <c r="K1" s="2"/>
      <c r="L1" s="2"/>
      <c r="M1" s="2"/>
      <c r="N1" s="2"/>
      <c r="O1" s="2"/>
      <c r="P1" s="2"/>
      <c r="Q1" s="2"/>
      <c r="R1" s="2"/>
      <c r="S1" s="2"/>
      <c r="T1" s="2"/>
      <c r="U1" s="2"/>
      <c r="V1" s="2"/>
      <c r="W1" s="2"/>
      <c r="X1" s="2"/>
      <c r="Y1" s="2"/>
      <c r="Z1" s="2"/>
    </row>
    <row x14ac:dyDescent="0.25" r="2" customHeight="1" ht="33.75" customFormat="1" s="148">
      <c r="A2" s="406" t="s">
        <v>633</v>
      </c>
      <c r="B2" s="407" t="s">
        <v>634</v>
      </c>
      <c r="C2" s="407" t="s">
        <v>635</v>
      </c>
      <c r="D2" s="161" t="s">
        <v>537</v>
      </c>
      <c r="E2" s="161" t="s">
        <v>427</v>
      </c>
      <c r="F2" s="161" t="s">
        <v>636</v>
      </c>
      <c r="G2" s="161" t="s">
        <v>421</v>
      </c>
      <c r="H2" s="248" t="s">
        <v>411</v>
      </c>
      <c r="I2" s="161" t="s">
        <v>432</v>
      </c>
      <c r="J2" s="408" t="s">
        <v>437</v>
      </c>
      <c r="K2" s="409"/>
      <c r="L2" s="409"/>
      <c r="M2" s="409"/>
      <c r="N2" s="409"/>
      <c r="O2" s="409"/>
      <c r="P2" s="409"/>
      <c r="Q2" s="409"/>
      <c r="R2" s="409"/>
      <c r="S2" s="409"/>
      <c r="T2" s="409"/>
      <c r="U2" s="409"/>
      <c r="V2" s="409"/>
      <c r="W2" s="409"/>
      <c r="X2" s="409"/>
      <c r="Y2" s="409"/>
      <c r="Z2" s="409"/>
    </row>
    <row x14ac:dyDescent="0.25" r="3" customHeight="1" ht="19.5">
      <c r="A3" s="410">
        <v>2</v>
      </c>
      <c r="B3" s="411" t="s">
        <v>453</v>
      </c>
      <c r="C3" s="411" t="s">
        <v>410</v>
      </c>
      <c r="D3" s="167"/>
      <c r="E3" s="412"/>
      <c r="F3" s="169"/>
      <c r="G3" s="412"/>
      <c r="H3" s="413">
        <f>IF(A3="","",IFERROR(G3*F3,0))</f>
      </c>
      <c r="I3" s="412"/>
      <c r="J3" s="414"/>
      <c r="K3" s="409"/>
      <c r="L3" s="409"/>
      <c r="M3" s="409"/>
      <c r="N3" s="409"/>
      <c r="O3" s="409"/>
      <c r="P3" s="409"/>
      <c r="Q3" s="409"/>
      <c r="R3" s="409"/>
      <c r="S3" s="409"/>
      <c r="T3" s="409"/>
      <c r="U3" s="409"/>
      <c r="V3" s="409"/>
      <c r="W3" s="409"/>
      <c r="X3" s="409"/>
      <c r="Y3" s="409"/>
      <c r="Z3" s="409"/>
    </row>
    <row x14ac:dyDescent="0.25" r="4" customHeight="1" ht="19.5">
      <c r="A4" s="415">
        <v>2</v>
      </c>
      <c r="B4" s="416" t="s">
        <v>453</v>
      </c>
      <c r="C4" s="416" t="s">
        <v>449</v>
      </c>
      <c r="D4" s="417"/>
      <c r="E4" s="418"/>
      <c r="F4" s="177"/>
      <c r="G4" s="418"/>
      <c r="H4" s="413">
        <f>IF(A4="","",IFERROR(G4*F4,0))</f>
      </c>
      <c r="I4" s="418"/>
      <c r="J4" s="419"/>
      <c r="K4" s="2"/>
      <c r="L4" s="2"/>
      <c r="M4" s="2"/>
      <c r="N4" s="2"/>
      <c r="O4" s="2"/>
      <c r="P4" s="2"/>
      <c r="Q4" s="2"/>
      <c r="R4" s="2"/>
      <c r="S4" s="2"/>
      <c r="T4" s="2"/>
      <c r="U4" s="2"/>
      <c r="V4" s="2"/>
      <c r="W4" s="2"/>
      <c r="X4" s="2"/>
      <c r="Y4" s="2"/>
      <c r="Z4" s="2"/>
    </row>
    <row x14ac:dyDescent="0.25" r="5" customHeight="1" ht="19.5">
      <c r="A5" s="415">
        <v>2</v>
      </c>
      <c r="B5" s="416" t="s">
        <v>453</v>
      </c>
      <c r="C5" s="416" t="s">
        <v>468</v>
      </c>
      <c r="D5" s="417"/>
      <c r="E5" s="418"/>
      <c r="F5" s="177"/>
      <c r="G5" s="418"/>
      <c r="H5" s="413">
        <f>IF(A5="","",IFERROR(G5*F5,0))</f>
      </c>
      <c r="I5" s="418"/>
      <c r="J5" s="419"/>
      <c r="K5" s="2"/>
      <c r="L5" s="2"/>
      <c r="M5" s="2"/>
      <c r="N5" s="2"/>
      <c r="O5" s="2"/>
      <c r="P5" s="2"/>
      <c r="Q5" s="2"/>
      <c r="R5" s="2"/>
      <c r="S5" s="2"/>
      <c r="T5" s="2"/>
      <c r="U5" s="2"/>
      <c r="V5" s="2"/>
      <c r="W5" s="2"/>
      <c r="X5" s="2"/>
      <c r="Y5" s="2"/>
      <c r="Z5" s="2"/>
    </row>
    <row x14ac:dyDescent="0.25" r="6" customHeight="1" ht="19.5">
      <c r="A6" s="415">
        <v>2</v>
      </c>
      <c r="B6" s="416" t="s">
        <v>453</v>
      </c>
      <c r="C6" s="416" t="s">
        <v>480</v>
      </c>
      <c r="D6" s="417"/>
      <c r="E6" s="418"/>
      <c r="F6" s="177"/>
      <c r="G6" s="418"/>
      <c r="H6" s="413">
        <f>IF(A6="","",IFERROR(G6*F6,0))</f>
      </c>
      <c r="I6" s="418"/>
      <c r="J6" s="419"/>
      <c r="K6" s="2"/>
      <c r="L6" s="2"/>
      <c r="M6" s="2"/>
      <c r="N6" s="2"/>
      <c r="O6" s="2"/>
      <c r="P6" s="2"/>
      <c r="Q6" s="2"/>
      <c r="R6" s="2"/>
      <c r="S6" s="2"/>
      <c r="T6" s="2"/>
      <c r="U6" s="2"/>
      <c r="V6" s="2"/>
      <c r="W6" s="2"/>
      <c r="X6" s="2"/>
      <c r="Y6" s="2"/>
      <c r="Z6" s="2"/>
    </row>
    <row x14ac:dyDescent="0.25" r="7" customHeight="1" ht="19.5">
      <c r="A7" s="415">
        <v>4</v>
      </c>
      <c r="B7" s="416" t="s">
        <v>484</v>
      </c>
      <c r="C7" s="416" t="s">
        <v>637</v>
      </c>
      <c r="D7" s="417"/>
      <c r="E7" s="418"/>
      <c r="F7" s="177"/>
      <c r="G7" s="418"/>
      <c r="H7" s="413">
        <f>IF(A7="","",IFERROR(G7*F7,0))</f>
      </c>
      <c r="I7" s="418"/>
      <c r="J7" s="419"/>
      <c r="K7" s="2"/>
      <c r="L7" s="2"/>
      <c r="M7" s="2"/>
      <c r="N7" s="2"/>
      <c r="O7" s="2"/>
      <c r="P7" s="2"/>
      <c r="Q7" s="2"/>
      <c r="R7" s="2"/>
      <c r="S7" s="2"/>
      <c r="T7" s="2"/>
      <c r="U7" s="2"/>
      <c r="V7" s="2"/>
      <c r="W7" s="2"/>
      <c r="X7" s="2"/>
      <c r="Y7" s="2"/>
      <c r="Z7" s="2"/>
    </row>
    <row x14ac:dyDescent="0.25" r="8" customHeight="1" ht="19.5">
      <c r="A8" s="415">
        <v>8</v>
      </c>
      <c r="B8" s="416" t="s">
        <v>495</v>
      </c>
      <c r="C8" s="416" t="s">
        <v>490</v>
      </c>
      <c r="D8" s="417"/>
      <c r="E8" s="418"/>
      <c r="F8" s="177"/>
      <c r="G8" s="418"/>
      <c r="H8" s="413">
        <f>IF(A8="","",IFERROR(G8*F8,0))</f>
      </c>
      <c r="I8" s="418"/>
      <c r="J8" s="419"/>
      <c r="K8" s="2"/>
      <c r="L8" s="2"/>
      <c r="M8" s="2"/>
      <c r="N8" s="2"/>
      <c r="O8" s="2"/>
      <c r="P8" s="2"/>
      <c r="Q8" s="2"/>
      <c r="R8" s="2"/>
      <c r="S8" s="2"/>
      <c r="T8" s="2"/>
      <c r="U8" s="2"/>
      <c r="V8" s="2"/>
      <c r="W8" s="2"/>
      <c r="X8" s="2"/>
      <c r="Y8" s="2"/>
      <c r="Z8" s="2"/>
    </row>
    <row x14ac:dyDescent="0.25" r="9" customHeight="1" ht="19.5">
      <c r="A9" s="415">
        <v>9</v>
      </c>
      <c r="B9" s="416" t="s">
        <v>638</v>
      </c>
      <c r="C9" s="416" t="s">
        <v>492</v>
      </c>
      <c r="D9" s="417"/>
      <c r="E9" s="418"/>
      <c r="F9" s="177"/>
      <c r="G9" s="418"/>
      <c r="H9" s="413">
        <f>IF(A9="","",IFERROR(G9*F9,0))</f>
      </c>
      <c r="I9" s="418"/>
      <c r="J9" s="419"/>
      <c r="K9" s="2"/>
      <c r="L9" s="2"/>
      <c r="M9" s="2"/>
      <c r="N9" s="2"/>
      <c r="O9" s="2"/>
      <c r="P9" s="2"/>
      <c r="Q9" s="2"/>
      <c r="R9" s="2"/>
      <c r="S9" s="2"/>
      <c r="T9" s="2"/>
      <c r="U9" s="2"/>
      <c r="V9" s="2"/>
      <c r="W9" s="2"/>
      <c r="X9" s="2"/>
      <c r="Y9" s="2"/>
      <c r="Z9" s="2"/>
    </row>
    <row x14ac:dyDescent="0.25" r="10" customHeight="1" ht="19.5">
      <c r="A10" s="415">
        <v>10</v>
      </c>
      <c r="B10" s="416" t="s">
        <v>500</v>
      </c>
      <c r="C10" s="416" t="s">
        <v>494</v>
      </c>
      <c r="D10" s="417"/>
      <c r="E10" s="418"/>
      <c r="F10" s="177"/>
      <c r="G10" s="418"/>
      <c r="H10" s="413">
        <f>IF(A10="","",IFERROR(G10*F10,0))</f>
      </c>
      <c r="I10" s="418"/>
      <c r="J10" s="419"/>
      <c r="K10" s="2"/>
      <c r="L10" s="2"/>
      <c r="M10" s="2"/>
      <c r="N10" s="2"/>
      <c r="O10" s="2"/>
      <c r="P10" s="2"/>
      <c r="Q10" s="2"/>
      <c r="R10" s="2"/>
      <c r="S10" s="2"/>
      <c r="T10" s="2"/>
      <c r="U10" s="2"/>
      <c r="V10" s="2"/>
      <c r="W10" s="2"/>
      <c r="X10" s="2"/>
      <c r="Y10" s="2"/>
      <c r="Z10" s="2"/>
    </row>
    <row x14ac:dyDescent="0.25" r="11" customHeight="1" ht="19.5">
      <c r="A11" s="415">
        <v>11</v>
      </c>
      <c r="B11" s="420" t="s">
        <v>639</v>
      </c>
      <c r="C11" s="416" t="s">
        <v>496</v>
      </c>
      <c r="D11" s="417"/>
      <c r="E11" s="418"/>
      <c r="F11" s="177"/>
      <c r="G11" s="418"/>
      <c r="H11" s="413">
        <f>IF(A11="","",IFERROR(G11*F11,0))</f>
      </c>
      <c r="I11" s="418"/>
      <c r="J11" s="419"/>
      <c r="K11" s="2"/>
      <c r="L11" s="2"/>
      <c r="M11" s="2"/>
      <c r="N11" s="2"/>
      <c r="O11" s="2"/>
      <c r="P11" s="2"/>
      <c r="Q11" s="2"/>
      <c r="R11" s="2"/>
      <c r="S11" s="2"/>
      <c r="T11" s="2"/>
      <c r="U11" s="2"/>
      <c r="V11" s="2"/>
      <c r="W11" s="2"/>
      <c r="X11" s="2"/>
      <c r="Y11" s="2"/>
      <c r="Z11" s="2"/>
    </row>
    <row x14ac:dyDescent="0.25" r="12" customHeight="1" ht="19.5">
      <c r="A12" s="415">
        <v>12</v>
      </c>
      <c r="B12" s="420" t="s">
        <v>640</v>
      </c>
      <c r="C12" s="416" t="s">
        <v>497</v>
      </c>
      <c r="D12" s="417"/>
      <c r="E12" s="418"/>
      <c r="F12" s="177"/>
      <c r="G12" s="418"/>
      <c r="H12" s="413">
        <f>IF(A12="","",IFERROR(G12*F12,0))</f>
      </c>
      <c r="I12" s="418"/>
      <c r="J12" s="419"/>
      <c r="K12" s="2"/>
      <c r="L12" s="2"/>
      <c r="M12" s="2"/>
      <c r="N12" s="2"/>
      <c r="O12" s="2"/>
      <c r="P12" s="2"/>
      <c r="Q12" s="2"/>
      <c r="R12" s="2"/>
      <c r="S12" s="2"/>
      <c r="T12" s="2"/>
      <c r="U12" s="2"/>
      <c r="V12" s="2"/>
      <c r="W12" s="2"/>
      <c r="X12" s="2"/>
      <c r="Y12" s="2"/>
      <c r="Z12" s="2"/>
    </row>
    <row x14ac:dyDescent="0.25" r="13" customHeight="1" ht="19.5">
      <c r="A13" s="415">
        <v>13</v>
      </c>
      <c r="B13" s="420" t="s">
        <v>641</v>
      </c>
      <c r="C13" s="416" t="s">
        <v>499</v>
      </c>
      <c r="D13" s="417"/>
      <c r="E13" s="418"/>
      <c r="F13" s="177"/>
      <c r="G13" s="418"/>
      <c r="H13" s="413">
        <f>IF(A13="","",IFERROR(G13*F13,0))</f>
      </c>
      <c r="I13" s="418"/>
      <c r="J13" s="419"/>
      <c r="K13" s="2"/>
      <c r="L13" s="2"/>
      <c r="M13" s="2"/>
      <c r="N13" s="2"/>
      <c r="O13" s="2"/>
      <c r="P13" s="2"/>
      <c r="Q13" s="2"/>
      <c r="R13" s="2"/>
      <c r="S13" s="2"/>
      <c r="T13" s="2"/>
      <c r="U13" s="2"/>
      <c r="V13" s="2"/>
      <c r="W13" s="2"/>
      <c r="X13" s="2"/>
      <c r="Y13" s="2"/>
      <c r="Z13" s="2"/>
    </row>
    <row x14ac:dyDescent="0.25" r="14" customHeight="1" ht="19.5">
      <c r="A14" s="415">
        <v>14</v>
      </c>
      <c r="B14" s="416" t="s">
        <v>501</v>
      </c>
      <c r="C14" s="416" t="s">
        <v>501</v>
      </c>
      <c r="D14" s="417"/>
      <c r="E14" s="418"/>
      <c r="F14" s="177"/>
      <c r="G14" s="418"/>
      <c r="H14" s="413">
        <f>IF(A14="","",IFERROR(G14*F14,0))</f>
      </c>
      <c r="I14" s="418"/>
      <c r="J14" s="419"/>
      <c r="K14" s="2"/>
      <c r="L14" s="2"/>
      <c r="M14" s="2"/>
      <c r="N14" s="2"/>
      <c r="O14" s="2"/>
      <c r="P14" s="2"/>
      <c r="Q14" s="2"/>
      <c r="R14" s="2"/>
      <c r="S14" s="2"/>
      <c r="T14" s="2"/>
      <c r="U14" s="2"/>
      <c r="V14" s="2"/>
      <c r="W14" s="2"/>
      <c r="X14" s="2"/>
      <c r="Y14" s="2"/>
      <c r="Z14" s="2"/>
    </row>
    <row x14ac:dyDescent="0.25" r="15" customHeight="1" ht="19.5">
      <c r="A15" s="415">
        <v>15</v>
      </c>
      <c r="B15" s="416" t="s">
        <v>509</v>
      </c>
      <c r="C15" s="416" t="s">
        <v>503</v>
      </c>
      <c r="D15" s="417"/>
      <c r="E15" s="418"/>
      <c r="F15" s="177"/>
      <c r="G15" s="418"/>
      <c r="H15" s="413">
        <f>IF(A15="","",IFERROR(G15*F15,0))</f>
      </c>
      <c r="I15" s="418"/>
      <c r="J15" s="419"/>
      <c r="K15" s="2"/>
      <c r="L15" s="2"/>
      <c r="M15" s="2"/>
      <c r="N15" s="2"/>
      <c r="O15" s="2"/>
      <c r="P15" s="2"/>
      <c r="Q15" s="2"/>
      <c r="R15" s="2"/>
      <c r="S15" s="2"/>
      <c r="T15" s="2"/>
      <c r="U15" s="2"/>
      <c r="V15" s="2"/>
      <c r="W15" s="2"/>
      <c r="X15" s="2"/>
      <c r="Y15" s="2"/>
      <c r="Z15" s="2"/>
    </row>
    <row x14ac:dyDescent="0.25" r="16" customHeight="1" ht="19.5">
      <c r="A16" s="415">
        <v>17</v>
      </c>
      <c r="B16" s="416" t="s">
        <v>513</v>
      </c>
      <c r="C16" s="416" t="s">
        <v>505</v>
      </c>
      <c r="D16" s="417"/>
      <c r="E16" s="418"/>
      <c r="F16" s="177"/>
      <c r="G16" s="418"/>
      <c r="H16" s="413">
        <f>IF(A16="","",IFERROR(G16*F16,0))</f>
      </c>
      <c r="I16" s="418"/>
      <c r="J16" s="419"/>
      <c r="K16" s="2"/>
      <c r="L16" s="2"/>
      <c r="M16" s="2"/>
      <c r="N16" s="2"/>
      <c r="O16" s="2"/>
      <c r="P16" s="2"/>
      <c r="Q16" s="2"/>
      <c r="R16" s="2"/>
      <c r="S16" s="2"/>
      <c r="T16" s="2"/>
      <c r="U16" s="2"/>
      <c r="V16" s="2"/>
      <c r="W16" s="2"/>
      <c r="X16" s="2"/>
      <c r="Y16" s="2"/>
      <c r="Z16" s="2"/>
    </row>
    <row x14ac:dyDescent="0.25" r="17" customHeight="1" ht="19.5">
      <c r="A17" s="415">
        <v>18</v>
      </c>
      <c r="B17" s="416" t="s">
        <v>642</v>
      </c>
      <c r="C17" s="416" t="s">
        <v>507</v>
      </c>
      <c r="D17" s="417"/>
      <c r="E17" s="418"/>
      <c r="F17" s="177"/>
      <c r="G17" s="418"/>
      <c r="H17" s="413">
        <f>IF(A17="","",IFERROR(G17*F17,0))</f>
      </c>
      <c r="I17" s="418"/>
      <c r="J17" s="419"/>
      <c r="K17" s="2"/>
      <c r="L17" s="2"/>
      <c r="M17" s="2"/>
      <c r="N17" s="2"/>
      <c r="O17" s="2"/>
      <c r="P17" s="2"/>
      <c r="Q17" s="2"/>
      <c r="R17" s="2"/>
      <c r="S17" s="2"/>
      <c r="T17" s="2"/>
      <c r="U17" s="2"/>
      <c r="V17" s="2"/>
      <c r="W17" s="2"/>
      <c r="X17" s="2"/>
      <c r="Y17" s="2"/>
      <c r="Z17" s="2"/>
    </row>
    <row x14ac:dyDescent="0.25" r="18" customHeight="1" ht="19.5">
      <c r="A18" s="415">
        <v>18</v>
      </c>
      <c r="B18" s="416" t="s">
        <v>642</v>
      </c>
      <c r="C18" s="416" t="s">
        <v>508</v>
      </c>
      <c r="D18" s="417"/>
      <c r="E18" s="418"/>
      <c r="F18" s="177"/>
      <c r="G18" s="418"/>
      <c r="H18" s="413">
        <f>IF(A18="","",IFERROR(G18*F18,0))</f>
      </c>
      <c r="I18" s="418"/>
      <c r="J18" s="419"/>
      <c r="K18" s="2"/>
      <c r="L18" s="2"/>
      <c r="M18" s="2"/>
      <c r="N18" s="2"/>
      <c r="O18" s="2"/>
      <c r="P18" s="2"/>
      <c r="Q18" s="2"/>
      <c r="R18" s="2"/>
      <c r="S18" s="2"/>
      <c r="T18" s="2"/>
      <c r="U18" s="2"/>
      <c r="V18" s="2"/>
      <c r="W18" s="2"/>
      <c r="X18" s="2"/>
      <c r="Y18" s="2"/>
      <c r="Z18" s="2"/>
    </row>
    <row x14ac:dyDescent="0.25" r="19" customHeight="1" ht="19.5">
      <c r="A19" s="415">
        <v>18</v>
      </c>
      <c r="B19" s="416" t="s">
        <v>642</v>
      </c>
      <c r="C19" s="416" t="s">
        <v>510</v>
      </c>
      <c r="D19" s="417"/>
      <c r="E19" s="418"/>
      <c r="F19" s="177"/>
      <c r="G19" s="418"/>
      <c r="H19" s="413">
        <f>IF(A19="","",IFERROR(G19*F19,0))</f>
      </c>
      <c r="I19" s="418"/>
      <c r="J19" s="419"/>
      <c r="K19" s="2"/>
      <c r="L19" s="2"/>
      <c r="M19" s="2"/>
      <c r="N19" s="2"/>
      <c r="O19" s="2"/>
      <c r="P19" s="2"/>
      <c r="Q19" s="2"/>
      <c r="R19" s="2"/>
      <c r="S19" s="2"/>
      <c r="T19" s="2"/>
      <c r="U19" s="2"/>
      <c r="V19" s="2"/>
      <c r="W19" s="2"/>
      <c r="X19" s="2"/>
      <c r="Y19" s="2"/>
      <c r="Z19" s="2"/>
    </row>
    <row x14ac:dyDescent="0.25" r="20" customHeight="1" ht="14.25">
      <c r="A20" s="421">
        <v>18</v>
      </c>
      <c r="B20" s="422" t="s">
        <v>642</v>
      </c>
      <c r="C20" s="422" t="s">
        <v>511</v>
      </c>
      <c r="D20" s="423"/>
      <c r="E20" s="424"/>
      <c r="F20" s="425"/>
      <c r="G20" s="424"/>
      <c r="H20" s="426">
        <f>IF(A20="","",IFERROR(G20*F20,0))</f>
      </c>
      <c r="I20" s="424"/>
      <c r="J20" s="427"/>
      <c r="K20" s="2"/>
      <c r="L20" s="2"/>
      <c r="M20" s="2"/>
      <c r="N20" s="2"/>
      <c r="O20" s="2"/>
      <c r="P20" s="2"/>
      <c r="Q20" s="2"/>
      <c r="R20" s="2"/>
      <c r="S20" s="2"/>
      <c r="T20" s="2"/>
      <c r="U20" s="2"/>
      <c r="V20" s="2"/>
      <c r="W20" s="2"/>
      <c r="X20" s="2"/>
      <c r="Y20" s="2"/>
      <c r="Z20" s="2"/>
    </row>
    <row x14ac:dyDescent="0.25" r="21" customHeight="1" ht="14.25">
      <c r="A21" s="1"/>
      <c r="B21" s="428"/>
      <c r="C21" s="2"/>
      <c r="D21" s="2"/>
      <c r="E21" s="429"/>
      <c r="F21" s="50"/>
      <c r="G21" s="429"/>
      <c r="H21" s="430">
        <f>SUM(H3:H20)</f>
      </c>
      <c r="I21" s="429"/>
      <c r="J21" s="3"/>
      <c r="K21" s="2"/>
      <c r="L21" s="2"/>
      <c r="M21" s="2"/>
      <c r="N21" s="2"/>
      <c r="O21" s="2"/>
      <c r="P21" s="2"/>
      <c r="Q21" s="2"/>
      <c r="R21" s="2"/>
      <c r="S21" s="2"/>
      <c r="T21" s="2"/>
      <c r="U21" s="2"/>
      <c r="V21" s="2"/>
      <c r="W21" s="2"/>
      <c r="X21" s="2"/>
      <c r="Y21" s="2"/>
      <c r="Z21" s="2"/>
    </row>
    <row x14ac:dyDescent="0.25" r="22" customHeight="1" ht="14.25">
      <c r="A22" s="1"/>
      <c r="B22" s="428"/>
      <c r="C22" s="2"/>
      <c r="D22" s="2"/>
      <c r="E22" s="429"/>
      <c r="F22" s="50"/>
      <c r="G22" s="429"/>
      <c r="H22" s="50"/>
      <c r="I22" s="429"/>
      <c r="J22" s="3"/>
      <c r="K22" s="2"/>
      <c r="L22" s="2"/>
      <c r="M22" s="2"/>
      <c r="N22" s="2"/>
      <c r="O22" s="2"/>
      <c r="P22" s="2"/>
      <c r="Q22" s="2"/>
      <c r="R22" s="2"/>
      <c r="S22" s="2"/>
      <c r="T22" s="2"/>
      <c r="U22" s="2"/>
      <c r="V22" s="2"/>
      <c r="W22" s="2"/>
      <c r="X22" s="2"/>
      <c r="Y22" s="2"/>
      <c r="Z22" s="2"/>
    </row>
    <row x14ac:dyDescent="0.25" r="23" customHeight="1" ht="14.25">
      <c r="A23" s="1"/>
      <c r="B23" s="428"/>
      <c r="C23" s="2"/>
      <c r="D23" s="2"/>
      <c r="E23" s="429"/>
      <c r="F23" s="50"/>
      <c r="G23" s="429"/>
      <c r="H23" s="50"/>
      <c r="I23" s="429"/>
      <c r="J23" s="3"/>
      <c r="K23" s="2"/>
      <c r="L23" s="2"/>
      <c r="M23" s="2"/>
      <c r="N23" s="2"/>
      <c r="O23" s="2"/>
      <c r="P23" s="2"/>
      <c r="Q23" s="2"/>
      <c r="R23" s="2"/>
      <c r="S23" s="2"/>
      <c r="T23" s="2"/>
      <c r="U23" s="2"/>
      <c r="V23" s="2"/>
      <c r="W23" s="2"/>
      <c r="X23" s="2"/>
      <c r="Y23" s="2"/>
      <c r="Z23" s="2"/>
    </row>
    <row x14ac:dyDescent="0.25" r="24" customHeight="1" ht="14.25">
      <c r="A24" s="1"/>
      <c r="B24" s="428"/>
      <c r="C24" s="2"/>
      <c r="D24" s="2"/>
      <c r="E24" s="429"/>
      <c r="F24" s="50"/>
      <c r="G24" s="429"/>
      <c r="H24" s="50"/>
      <c r="I24" s="429"/>
      <c r="J24" s="3"/>
      <c r="K24" s="2"/>
      <c r="L24" s="2"/>
      <c r="M24" s="2"/>
      <c r="N24" s="2"/>
      <c r="O24" s="2"/>
      <c r="P24" s="2"/>
      <c r="Q24" s="2"/>
      <c r="R24" s="2"/>
      <c r="S24" s="2"/>
      <c r="T24" s="2"/>
      <c r="U24" s="2"/>
      <c r="V24" s="2"/>
      <c r="W24" s="2"/>
      <c r="X24" s="2"/>
      <c r="Y24" s="2"/>
      <c r="Z24" s="2"/>
    </row>
    <row x14ac:dyDescent="0.25" r="25" customHeight="1" ht="14.25">
      <c r="A25" s="1"/>
      <c r="B25" s="428"/>
      <c r="C25" s="2"/>
      <c r="D25" s="2"/>
      <c r="E25" s="429"/>
      <c r="F25" s="50"/>
      <c r="G25" s="429"/>
      <c r="H25" s="50"/>
      <c r="I25" s="429"/>
      <c r="J25" s="3"/>
      <c r="K25" s="2"/>
      <c r="L25" s="2"/>
      <c r="M25" s="2"/>
      <c r="N25" s="2"/>
      <c r="O25" s="2"/>
      <c r="P25" s="2"/>
      <c r="Q25" s="2"/>
      <c r="R25" s="2"/>
      <c r="S25" s="2"/>
      <c r="T25" s="2"/>
      <c r="U25" s="2"/>
      <c r="V25" s="2"/>
      <c r="W25" s="2"/>
      <c r="X25" s="2"/>
      <c r="Y25" s="2"/>
      <c r="Z25" s="2"/>
    </row>
    <row x14ac:dyDescent="0.25" r="26" customHeight="1" ht="14.25">
      <c r="A26" s="1"/>
      <c r="B26" s="428"/>
      <c r="C26" s="431"/>
      <c r="D26" s="2"/>
      <c r="E26" s="432"/>
      <c r="F26" s="50"/>
      <c r="G26" s="429"/>
      <c r="H26" s="50"/>
      <c r="I26" s="429"/>
      <c r="J26" s="3"/>
      <c r="K26" s="2"/>
      <c r="L26" s="2"/>
      <c r="M26" s="2"/>
      <c r="N26" s="2"/>
      <c r="O26" s="2"/>
      <c r="P26" s="2"/>
      <c r="Q26" s="2"/>
      <c r="R26" s="2"/>
      <c r="S26" s="2"/>
      <c r="T26" s="2"/>
      <c r="U26" s="2"/>
      <c r="V26" s="2"/>
      <c r="W26" s="2"/>
      <c r="X26" s="2"/>
      <c r="Y26" s="2"/>
      <c r="Z26" s="2"/>
    </row>
    <row x14ac:dyDescent="0.25" r="27" customHeight="1" ht="14.25">
      <c r="A27" s="1"/>
      <c r="B27" s="428"/>
      <c r="C27" s="431"/>
      <c r="D27" s="2"/>
      <c r="E27" s="432"/>
      <c r="F27" s="50"/>
      <c r="G27" s="429"/>
      <c r="H27" s="50"/>
      <c r="I27" s="429"/>
      <c r="J27" s="3"/>
      <c r="K27" s="2"/>
      <c r="L27" s="2"/>
      <c r="M27" s="2"/>
      <c r="N27" s="2"/>
      <c r="O27" s="2"/>
      <c r="P27" s="2"/>
      <c r="Q27" s="2"/>
      <c r="R27" s="2"/>
      <c r="S27" s="2"/>
      <c r="T27" s="2"/>
      <c r="U27" s="2"/>
      <c r="V27" s="2"/>
      <c r="W27" s="2"/>
      <c r="X27" s="2"/>
      <c r="Y27" s="2"/>
      <c r="Z27" s="2"/>
    </row>
    <row x14ac:dyDescent="0.25" r="28" customHeight="1" ht="14.25">
      <c r="A28" s="1"/>
      <c r="B28" s="428"/>
      <c r="C28" s="431"/>
      <c r="D28" s="2"/>
      <c r="E28" s="432"/>
      <c r="F28" s="50"/>
      <c r="G28" s="429"/>
      <c r="H28" s="50"/>
      <c r="I28" s="429"/>
      <c r="J28" s="3"/>
      <c r="K28" s="2"/>
      <c r="L28" s="2"/>
      <c r="M28" s="2"/>
      <c r="N28" s="2"/>
      <c r="O28" s="2"/>
      <c r="P28" s="2"/>
      <c r="Q28" s="2"/>
      <c r="R28" s="2"/>
      <c r="S28" s="2"/>
      <c r="T28" s="2"/>
      <c r="U28" s="2"/>
      <c r="V28" s="2"/>
      <c r="W28" s="2"/>
      <c r="X28" s="2"/>
      <c r="Y28" s="2"/>
      <c r="Z28" s="2"/>
    </row>
    <row x14ac:dyDescent="0.25" r="29" customHeight="1" ht="14.25">
      <c r="A29" s="1"/>
      <c r="B29" s="428"/>
      <c r="C29" s="431"/>
      <c r="D29" s="2"/>
      <c r="E29" s="432"/>
      <c r="F29" s="50"/>
      <c r="G29" s="429"/>
      <c r="H29" s="50"/>
      <c r="I29" s="429"/>
      <c r="J29" s="3"/>
      <c r="K29" s="2"/>
      <c r="L29" s="2"/>
      <c r="M29" s="2"/>
      <c r="N29" s="2"/>
      <c r="O29" s="2"/>
      <c r="P29" s="2"/>
      <c r="Q29" s="2"/>
      <c r="R29" s="2"/>
      <c r="S29" s="2"/>
      <c r="T29" s="2"/>
      <c r="U29" s="2"/>
      <c r="V29" s="2"/>
      <c r="W29" s="2"/>
      <c r="X29" s="2"/>
      <c r="Y29" s="2"/>
      <c r="Z29" s="2"/>
    </row>
    <row x14ac:dyDescent="0.25" r="30" customHeight="1" ht="14.25">
      <c r="A30" s="1"/>
      <c r="B30" s="428"/>
      <c r="C30" s="431"/>
      <c r="D30" s="2"/>
      <c r="E30" s="432"/>
      <c r="F30" s="50"/>
      <c r="G30" s="429"/>
      <c r="H30" s="50"/>
      <c r="I30" s="429"/>
      <c r="J30" s="3"/>
      <c r="K30" s="2"/>
      <c r="L30" s="2"/>
      <c r="M30" s="2"/>
      <c r="N30" s="2"/>
      <c r="O30" s="2"/>
      <c r="P30" s="2"/>
      <c r="Q30" s="2"/>
      <c r="R30" s="2"/>
      <c r="S30" s="2"/>
      <c r="T30" s="2"/>
      <c r="U30" s="2"/>
      <c r="V30" s="2"/>
      <c r="W30" s="2"/>
      <c r="X30" s="2"/>
      <c r="Y30" s="2"/>
      <c r="Z30" s="2"/>
    </row>
    <row x14ac:dyDescent="0.25" r="31" customHeight="1" ht="14.25">
      <c r="A31" s="1"/>
      <c r="B31" s="428"/>
      <c r="C31" s="431"/>
      <c r="D31" s="2"/>
      <c r="E31" s="432"/>
      <c r="F31" s="50"/>
      <c r="G31" s="429"/>
      <c r="H31" s="50"/>
      <c r="I31" s="429"/>
      <c r="J31" s="3"/>
      <c r="K31" s="2"/>
      <c r="L31" s="2"/>
      <c r="M31" s="2"/>
      <c r="N31" s="2"/>
      <c r="O31" s="2"/>
      <c r="P31" s="2"/>
      <c r="Q31" s="2"/>
      <c r="R31" s="2"/>
      <c r="S31" s="2"/>
      <c r="T31" s="2"/>
      <c r="U31" s="2"/>
      <c r="V31" s="2"/>
      <c r="W31" s="2"/>
      <c r="X31" s="2"/>
      <c r="Y31" s="2"/>
      <c r="Z31" s="2"/>
    </row>
    <row x14ac:dyDescent="0.25" r="32" customHeight="1" ht="14.25">
      <c r="A32" s="1"/>
      <c r="B32" s="428"/>
      <c r="C32" s="431"/>
      <c r="D32" s="2"/>
      <c r="E32" s="432"/>
      <c r="F32" s="50"/>
      <c r="G32" s="429"/>
      <c r="H32" s="50"/>
      <c r="I32" s="429"/>
      <c r="J32" s="3"/>
      <c r="K32" s="2"/>
      <c r="L32" s="2"/>
      <c r="M32" s="2"/>
      <c r="N32" s="2"/>
      <c r="O32" s="2"/>
      <c r="P32" s="2"/>
      <c r="Q32" s="2"/>
      <c r="R32" s="2"/>
      <c r="S32" s="2"/>
      <c r="T32" s="2"/>
      <c r="U32" s="2"/>
      <c r="V32" s="2"/>
      <c r="W32" s="2"/>
      <c r="X32" s="2"/>
      <c r="Y32" s="2"/>
      <c r="Z32" s="2"/>
    </row>
    <row x14ac:dyDescent="0.25" r="33" customHeight="1" ht="14.25">
      <c r="A33" s="1"/>
      <c r="B33" s="428"/>
      <c r="C33" s="431"/>
      <c r="D33" s="2"/>
      <c r="E33" s="432"/>
      <c r="F33" s="50"/>
      <c r="G33" s="429"/>
      <c r="H33" s="50"/>
      <c r="I33" s="429"/>
      <c r="J33" s="3"/>
      <c r="K33" s="2"/>
      <c r="L33" s="2"/>
      <c r="M33" s="2"/>
      <c r="N33" s="2"/>
      <c r="O33" s="2"/>
      <c r="P33" s="2"/>
      <c r="Q33" s="2"/>
      <c r="R33" s="2"/>
      <c r="S33" s="2"/>
      <c r="T33" s="2"/>
      <c r="U33" s="2"/>
      <c r="V33" s="2"/>
      <c r="W33" s="2"/>
      <c r="X33" s="2"/>
      <c r="Y33" s="2"/>
      <c r="Z33" s="2"/>
    </row>
    <row x14ac:dyDescent="0.25" r="34" customHeight="1" ht="14.25">
      <c r="A34" s="1"/>
      <c r="B34" s="428"/>
      <c r="C34" s="431"/>
      <c r="D34" s="2"/>
      <c r="E34" s="432"/>
      <c r="F34" s="50"/>
      <c r="G34" s="429"/>
      <c r="H34" s="50"/>
      <c r="I34" s="429"/>
      <c r="J34" s="3"/>
      <c r="K34" s="2"/>
      <c r="L34" s="2"/>
      <c r="M34" s="2"/>
      <c r="N34" s="2"/>
      <c r="O34" s="2"/>
      <c r="P34" s="2"/>
      <c r="Q34" s="2"/>
      <c r="R34" s="2"/>
      <c r="S34" s="2"/>
      <c r="T34" s="2"/>
      <c r="U34" s="2"/>
      <c r="V34" s="2"/>
      <c r="W34" s="2"/>
      <c r="X34" s="2"/>
      <c r="Y34" s="2"/>
      <c r="Z34" s="2"/>
    </row>
    <row x14ac:dyDescent="0.25" r="35" customHeight="1" ht="14.25">
      <c r="A35" s="1"/>
      <c r="B35" s="428"/>
      <c r="C35" s="431"/>
      <c r="D35" s="2"/>
      <c r="E35" s="432"/>
      <c r="F35" s="50"/>
      <c r="G35" s="429"/>
      <c r="H35" s="50"/>
      <c r="I35" s="429"/>
      <c r="J35" s="3"/>
      <c r="K35" s="2"/>
      <c r="L35" s="2"/>
      <c r="M35" s="2"/>
      <c r="N35" s="2"/>
      <c r="O35" s="2"/>
      <c r="P35" s="2"/>
      <c r="Q35" s="2"/>
      <c r="R35" s="2"/>
      <c r="S35" s="2"/>
      <c r="T35" s="2"/>
      <c r="U35" s="2"/>
      <c r="V35" s="2"/>
      <c r="W35" s="2"/>
      <c r="X35" s="2"/>
      <c r="Y35" s="2"/>
      <c r="Z35" s="2"/>
    </row>
    <row x14ac:dyDescent="0.25" r="36" customHeight="1" ht="14.25">
      <c r="A36" s="1"/>
      <c r="B36" s="428"/>
      <c r="C36" s="431"/>
      <c r="D36" s="2"/>
      <c r="E36" s="432"/>
      <c r="F36" s="50"/>
      <c r="G36" s="429"/>
      <c r="H36" s="50"/>
      <c r="I36" s="429"/>
      <c r="J36" s="3"/>
      <c r="K36" s="2"/>
      <c r="L36" s="2"/>
      <c r="M36" s="2"/>
      <c r="N36" s="2"/>
      <c r="O36" s="2"/>
      <c r="P36" s="2"/>
      <c r="Q36" s="2"/>
      <c r="R36" s="2"/>
      <c r="S36" s="2"/>
      <c r="T36" s="2"/>
      <c r="U36" s="2"/>
      <c r="V36" s="2"/>
      <c r="W36" s="2"/>
      <c r="X36" s="2"/>
      <c r="Y36" s="2"/>
      <c r="Z36" s="2"/>
    </row>
    <row x14ac:dyDescent="0.25" r="37" customHeight="1" ht="14.25">
      <c r="A37" s="1"/>
      <c r="B37" s="428"/>
      <c r="C37" s="2"/>
      <c r="D37" s="2"/>
      <c r="E37" s="429"/>
      <c r="F37" s="50"/>
      <c r="G37" s="429"/>
      <c r="H37" s="50"/>
      <c r="I37" s="429"/>
      <c r="J37" s="3"/>
      <c r="K37" s="2"/>
      <c r="L37" s="2"/>
      <c r="M37" s="2"/>
      <c r="N37" s="2"/>
      <c r="O37" s="2"/>
      <c r="P37" s="2"/>
      <c r="Q37" s="2"/>
      <c r="R37" s="2"/>
      <c r="S37" s="2"/>
      <c r="T37" s="2"/>
      <c r="U37" s="2"/>
      <c r="V37" s="2"/>
      <c r="W37" s="2"/>
      <c r="X37" s="2"/>
      <c r="Y37" s="2"/>
      <c r="Z37" s="2"/>
    </row>
    <row x14ac:dyDescent="0.25" r="38" customHeight="1" ht="14.25">
      <c r="A38" s="1"/>
      <c r="B38" s="428"/>
      <c r="C38" s="2"/>
      <c r="D38" s="2"/>
      <c r="E38" s="429"/>
      <c r="F38" s="50"/>
      <c r="G38" s="429"/>
      <c r="H38" s="50"/>
      <c r="I38" s="429"/>
      <c r="J38" s="3"/>
      <c r="K38" s="2"/>
      <c r="L38" s="2"/>
      <c r="M38" s="2"/>
      <c r="N38" s="2"/>
      <c r="O38" s="2"/>
      <c r="P38" s="2"/>
      <c r="Q38" s="2"/>
      <c r="R38" s="2"/>
      <c r="S38" s="2"/>
      <c r="T38" s="2"/>
      <c r="U38" s="2"/>
      <c r="V38" s="2"/>
      <c r="W38" s="2"/>
      <c r="X38" s="2"/>
      <c r="Y38" s="2"/>
      <c r="Z38" s="2"/>
    </row>
    <row x14ac:dyDescent="0.25" r="39" customHeight="1" ht="14.25">
      <c r="A39" s="1"/>
      <c r="B39" s="428"/>
      <c r="C39" s="2"/>
      <c r="D39" s="2"/>
      <c r="E39" s="429"/>
      <c r="F39" s="50"/>
      <c r="G39" s="429"/>
      <c r="H39" s="50"/>
      <c r="I39" s="429"/>
      <c r="J39" s="3"/>
      <c r="K39" s="2"/>
      <c r="L39" s="2"/>
      <c r="M39" s="2"/>
      <c r="N39" s="2"/>
      <c r="O39" s="2"/>
      <c r="P39" s="2"/>
      <c r="Q39" s="2"/>
      <c r="R39" s="2"/>
      <c r="S39" s="2"/>
      <c r="T39" s="2"/>
      <c r="U39" s="2"/>
      <c r="V39" s="2"/>
      <c r="W39" s="2"/>
      <c r="X39" s="2"/>
      <c r="Y39" s="2"/>
      <c r="Z39" s="2"/>
    </row>
    <row x14ac:dyDescent="0.25" r="40" customHeight="1" ht="14.25">
      <c r="A40" s="1"/>
      <c r="B40" s="428"/>
      <c r="C40" s="2"/>
      <c r="D40" s="2"/>
      <c r="E40" s="429"/>
      <c r="F40" s="50"/>
      <c r="G40" s="429"/>
      <c r="H40" s="50"/>
      <c r="I40" s="429"/>
      <c r="J40" s="3"/>
      <c r="K40" s="2"/>
      <c r="L40" s="2"/>
      <c r="M40" s="2"/>
      <c r="N40" s="2"/>
      <c r="O40" s="2"/>
      <c r="P40" s="2"/>
      <c r="Q40" s="2"/>
      <c r="R40" s="2"/>
      <c r="S40" s="2"/>
      <c r="T40" s="2"/>
      <c r="U40" s="2"/>
      <c r="V40" s="2"/>
      <c r="W40" s="2"/>
      <c r="X40" s="2"/>
      <c r="Y40" s="2"/>
      <c r="Z40" s="2"/>
    </row>
    <row x14ac:dyDescent="0.25" r="41" customHeight="1" ht="14.25">
      <c r="A41" s="1"/>
      <c r="B41" s="428"/>
      <c r="C41" s="2"/>
      <c r="D41" s="2"/>
      <c r="E41" s="429"/>
      <c r="F41" s="50"/>
      <c r="G41" s="429"/>
      <c r="H41" s="50"/>
      <c r="I41" s="429"/>
      <c r="J41" s="3"/>
      <c r="K41" s="2"/>
      <c r="L41" s="2"/>
      <c r="M41" s="2"/>
      <c r="N41" s="2"/>
      <c r="O41" s="2"/>
      <c r="P41" s="2"/>
      <c r="Q41" s="2"/>
      <c r="R41" s="2"/>
      <c r="S41" s="2"/>
      <c r="T41" s="2"/>
      <c r="U41" s="2"/>
      <c r="V41" s="2"/>
      <c r="W41" s="2"/>
      <c r="X41" s="2"/>
      <c r="Y41" s="2"/>
      <c r="Z41" s="2"/>
    </row>
    <row x14ac:dyDescent="0.25" r="42" customHeight="1" ht="14.25">
      <c r="A42" s="1"/>
      <c r="B42" s="428"/>
      <c r="C42" s="2"/>
      <c r="D42" s="2"/>
      <c r="E42" s="429"/>
      <c r="F42" s="50"/>
      <c r="G42" s="429"/>
      <c r="H42" s="50"/>
      <c r="I42" s="429"/>
      <c r="J42" s="3"/>
      <c r="K42" s="2"/>
      <c r="L42" s="2"/>
      <c r="M42" s="2"/>
      <c r="N42" s="2"/>
      <c r="O42" s="2"/>
      <c r="P42" s="2"/>
      <c r="Q42" s="2"/>
      <c r="R42" s="2"/>
      <c r="S42" s="2"/>
      <c r="T42" s="2"/>
      <c r="U42" s="2"/>
      <c r="V42" s="2"/>
      <c r="W42" s="2"/>
      <c r="X42" s="2"/>
      <c r="Y42" s="2"/>
      <c r="Z42" s="2"/>
    </row>
    <row x14ac:dyDescent="0.25" r="43" customHeight="1" ht="14.25">
      <c r="A43" s="1"/>
      <c r="B43" s="428"/>
      <c r="C43" s="2"/>
      <c r="D43" s="2"/>
      <c r="E43" s="429"/>
      <c r="F43" s="50"/>
      <c r="G43" s="429"/>
      <c r="H43" s="50"/>
      <c r="I43" s="429"/>
      <c r="J43" s="3"/>
      <c r="K43" s="2"/>
      <c r="L43" s="2"/>
      <c r="M43" s="2"/>
      <c r="N43" s="2"/>
      <c r="O43" s="2"/>
      <c r="P43" s="2"/>
      <c r="Q43" s="2"/>
      <c r="R43" s="2"/>
      <c r="S43" s="2"/>
      <c r="T43" s="2"/>
      <c r="U43" s="2"/>
      <c r="V43" s="2"/>
      <c r="W43" s="2"/>
      <c r="X43" s="2"/>
      <c r="Y43" s="2"/>
      <c r="Z43" s="2"/>
    </row>
    <row x14ac:dyDescent="0.25" r="44" customHeight="1" ht="14.25">
      <c r="A44" s="1"/>
      <c r="B44" s="428"/>
      <c r="C44" s="2"/>
      <c r="D44" s="2"/>
      <c r="E44" s="429"/>
      <c r="F44" s="50"/>
      <c r="G44" s="429"/>
      <c r="H44" s="50"/>
      <c r="I44" s="429"/>
      <c r="J44" s="3"/>
      <c r="K44" s="2"/>
      <c r="L44" s="2"/>
      <c r="M44" s="2"/>
      <c r="N44" s="2"/>
      <c r="O44" s="2"/>
      <c r="P44" s="2"/>
      <c r="Q44" s="2"/>
      <c r="R44" s="2"/>
      <c r="S44" s="2"/>
      <c r="T44" s="2"/>
      <c r="U44" s="2"/>
      <c r="V44" s="2"/>
      <c r="W44" s="2"/>
      <c r="X44" s="2"/>
      <c r="Y44" s="2"/>
      <c r="Z44" s="2"/>
    </row>
    <row x14ac:dyDescent="0.25" r="45" customHeight="1" ht="14.25">
      <c r="A45" s="1"/>
      <c r="B45" s="428"/>
      <c r="C45" s="2"/>
      <c r="D45" s="2"/>
      <c r="E45" s="429"/>
      <c r="F45" s="50"/>
      <c r="G45" s="429"/>
      <c r="H45" s="50"/>
      <c r="I45" s="429"/>
      <c r="J45" s="3"/>
      <c r="K45" s="2"/>
      <c r="L45" s="2"/>
      <c r="M45" s="2"/>
      <c r="N45" s="2"/>
      <c r="O45" s="2"/>
      <c r="P45" s="2"/>
      <c r="Q45" s="2"/>
      <c r="R45" s="2"/>
      <c r="S45" s="2"/>
      <c r="T45" s="2"/>
      <c r="U45" s="2"/>
      <c r="V45" s="2"/>
      <c r="W45" s="2"/>
      <c r="X45" s="2"/>
      <c r="Y45" s="2"/>
      <c r="Z45" s="2"/>
    </row>
    <row x14ac:dyDescent="0.25" r="46" customHeight="1" ht="14.25">
      <c r="A46" s="1"/>
      <c r="B46" s="428"/>
      <c r="C46" s="2"/>
      <c r="D46" s="2"/>
      <c r="E46" s="429"/>
      <c r="F46" s="50"/>
      <c r="G46" s="429"/>
      <c r="H46" s="50"/>
      <c r="I46" s="429"/>
      <c r="J46" s="3"/>
      <c r="K46" s="2"/>
      <c r="L46" s="2"/>
      <c r="M46" s="2"/>
      <c r="N46" s="2"/>
      <c r="O46" s="2"/>
      <c r="P46" s="2"/>
      <c r="Q46" s="2"/>
      <c r="R46" s="2"/>
      <c r="S46" s="2"/>
      <c r="T46" s="2"/>
      <c r="U46" s="2"/>
      <c r="V46" s="2"/>
      <c r="W46" s="2"/>
      <c r="X46" s="2"/>
      <c r="Y46" s="2"/>
      <c r="Z46" s="2"/>
    </row>
    <row x14ac:dyDescent="0.25" r="47" customHeight="1" ht="14.25">
      <c r="A47" s="1"/>
      <c r="B47" s="428"/>
      <c r="C47" s="2"/>
      <c r="D47" s="2"/>
      <c r="E47" s="429"/>
      <c r="F47" s="50"/>
      <c r="G47" s="429"/>
      <c r="H47" s="50"/>
      <c r="I47" s="429"/>
      <c r="J47" s="3"/>
      <c r="K47" s="2"/>
      <c r="L47" s="2"/>
      <c r="M47" s="2"/>
      <c r="N47" s="2"/>
      <c r="O47" s="2"/>
      <c r="P47" s="2"/>
      <c r="Q47" s="2"/>
      <c r="R47" s="2"/>
      <c r="S47" s="2"/>
      <c r="T47" s="2"/>
      <c r="U47" s="2"/>
      <c r="V47" s="2"/>
      <c r="W47" s="2"/>
      <c r="X47" s="2"/>
      <c r="Y47" s="2"/>
      <c r="Z47" s="2"/>
    </row>
    <row x14ac:dyDescent="0.25" r="48" customHeight="1" ht="14.25">
      <c r="A48" s="1"/>
      <c r="B48" s="428"/>
      <c r="C48" s="2"/>
      <c r="D48" s="2"/>
      <c r="E48" s="429"/>
      <c r="F48" s="50"/>
      <c r="G48" s="429"/>
      <c r="H48" s="50"/>
      <c r="I48" s="429"/>
      <c r="J48" s="3"/>
      <c r="K48" s="2"/>
      <c r="L48" s="2"/>
      <c r="M48" s="2"/>
      <c r="N48" s="2"/>
      <c r="O48" s="2"/>
      <c r="P48" s="2"/>
      <c r="Q48" s="2"/>
      <c r="R48" s="2"/>
      <c r="S48" s="2"/>
      <c r="T48" s="2"/>
      <c r="U48" s="2"/>
      <c r="V48" s="2"/>
      <c r="W48" s="2"/>
      <c r="X48" s="2"/>
      <c r="Y48" s="2"/>
      <c r="Z48" s="2"/>
    </row>
    <row x14ac:dyDescent="0.25" r="49" customHeight="1" ht="14.25">
      <c r="A49" s="1"/>
      <c r="B49" s="428"/>
      <c r="C49" s="2"/>
      <c r="D49" s="2"/>
      <c r="E49" s="429"/>
      <c r="F49" s="50"/>
      <c r="G49" s="429"/>
      <c r="H49" s="50"/>
      <c r="I49" s="429"/>
      <c r="J49" s="3"/>
      <c r="K49" s="2"/>
      <c r="L49" s="2"/>
      <c r="M49" s="2"/>
      <c r="N49" s="2"/>
      <c r="O49" s="2"/>
      <c r="P49" s="2"/>
      <c r="Q49" s="2"/>
      <c r="R49" s="2"/>
      <c r="S49" s="2"/>
      <c r="T49" s="2"/>
      <c r="U49" s="2"/>
      <c r="V49" s="2"/>
      <c r="W49" s="2"/>
      <c r="X49" s="2"/>
      <c r="Y49" s="2"/>
      <c r="Z49" s="2"/>
    </row>
    <row x14ac:dyDescent="0.25" r="50" customHeight="1" ht="14.25">
      <c r="A50" s="1"/>
      <c r="B50" s="428"/>
      <c r="C50" s="2"/>
      <c r="D50" s="2"/>
      <c r="E50" s="429"/>
      <c r="F50" s="50"/>
      <c r="G50" s="429"/>
      <c r="H50" s="50"/>
      <c r="I50" s="429"/>
      <c r="J50" s="3"/>
      <c r="K50" s="2"/>
      <c r="L50" s="2"/>
      <c r="M50" s="2"/>
      <c r="N50" s="2"/>
      <c r="O50" s="2"/>
      <c r="P50" s="2"/>
      <c r="Q50" s="2"/>
      <c r="R50" s="2"/>
      <c r="S50" s="2"/>
      <c r="T50" s="2"/>
      <c r="U50" s="2"/>
      <c r="V50" s="2"/>
      <c r="W50" s="2"/>
      <c r="X50" s="2"/>
      <c r="Y50" s="2"/>
      <c r="Z50" s="2"/>
    </row>
    <row x14ac:dyDescent="0.25" r="51" customHeight="1" ht="14.25">
      <c r="A51" s="1"/>
      <c r="B51" s="428"/>
      <c r="C51" s="2"/>
      <c r="D51" s="2"/>
      <c r="E51" s="429"/>
      <c r="F51" s="50"/>
      <c r="G51" s="429"/>
      <c r="H51" s="50"/>
      <c r="I51" s="429"/>
      <c r="J51" s="3"/>
      <c r="K51" s="2"/>
      <c r="L51" s="2"/>
      <c r="M51" s="2"/>
      <c r="N51" s="2"/>
      <c r="O51" s="2"/>
      <c r="P51" s="2"/>
      <c r="Q51" s="2"/>
      <c r="R51" s="2"/>
      <c r="S51" s="2"/>
      <c r="T51" s="2"/>
      <c r="U51" s="2"/>
      <c r="V51" s="2"/>
      <c r="W51" s="2"/>
      <c r="X51" s="2"/>
      <c r="Y51" s="2"/>
      <c r="Z51" s="2"/>
    </row>
    <row x14ac:dyDescent="0.25" r="52" customHeight="1" ht="14.25">
      <c r="A52" s="1"/>
      <c r="B52" s="428"/>
      <c r="C52" s="2"/>
      <c r="D52" s="2"/>
      <c r="E52" s="429"/>
      <c r="F52" s="50"/>
      <c r="G52" s="429"/>
      <c r="H52" s="50"/>
      <c r="I52" s="429"/>
      <c r="J52" s="3"/>
      <c r="K52" s="2"/>
      <c r="L52" s="2"/>
      <c r="M52" s="2"/>
      <c r="N52" s="2"/>
      <c r="O52" s="2"/>
      <c r="P52" s="2"/>
      <c r="Q52" s="2"/>
      <c r="R52" s="2"/>
      <c r="S52" s="2"/>
      <c r="T52" s="2"/>
      <c r="U52" s="2"/>
      <c r="V52" s="2"/>
      <c r="W52" s="2"/>
      <c r="X52" s="2"/>
      <c r="Y52" s="2"/>
      <c r="Z52" s="2"/>
    </row>
    <row x14ac:dyDescent="0.25" r="53" customHeight="1" ht="14.25">
      <c r="A53" s="1"/>
      <c r="B53" s="428"/>
      <c r="C53" s="2"/>
      <c r="D53" s="2"/>
      <c r="E53" s="429"/>
      <c r="F53" s="50"/>
      <c r="G53" s="429"/>
      <c r="H53" s="50"/>
      <c r="I53" s="429"/>
      <c r="J53" s="3"/>
      <c r="K53" s="2"/>
      <c r="L53" s="2"/>
      <c r="M53" s="2"/>
      <c r="N53" s="2"/>
      <c r="O53" s="2"/>
      <c r="P53" s="2"/>
      <c r="Q53" s="2"/>
      <c r="R53" s="2"/>
      <c r="S53" s="2"/>
      <c r="T53" s="2"/>
      <c r="U53" s="2"/>
      <c r="V53" s="2"/>
      <c r="W53" s="2"/>
      <c r="X53" s="2"/>
      <c r="Y53" s="2"/>
      <c r="Z53" s="2"/>
    </row>
    <row x14ac:dyDescent="0.25" r="54" customHeight="1" ht="14.25">
      <c r="A54" s="1"/>
      <c r="B54" s="428"/>
      <c r="C54" s="2"/>
      <c r="D54" s="2"/>
      <c r="E54" s="429"/>
      <c r="F54" s="50"/>
      <c r="G54" s="429"/>
      <c r="H54" s="50"/>
      <c r="I54" s="429"/>
      <c r="J54" s="3"/>
      <c r="K54" s="2"/>
      <c r="L54" s="2"/>
      <c r="M54" s="2"/>
      <c r="N54" s="2"/>
      <c r="O54" s="2"/>
      <c r="P54" s="2"/>
      <c r="Q54" s="2"/>
      <c r="R54" s="2"/>
      <c r="S54" s="2"/>
      <c r="T54" s="2"/>
      <c r="U54" s="2"/>
      <c r="V54" s="2"/>
      <c r="W54" s="2"/>
      <c r="X54" s="2"/>
      <c r="Y54" s="2"/>
      <c r="Z54" s="2"/>
    </row>
    <row x14ac:dyDescent="0.25" r="55" customHeight="1" ht="14.25">
      <c r="A55" s="1"/>
      <c r="B55" s="428"/>
      <c r="C55" s="2"/>
      <c r="D55" s="2"/>
      <c r="E55" s="429"/>
      <c r="F55" s="50"/>
      <c r="G55" s="429"/>
      <c r="H55" s="50"/>
      <c r="I55" s="429"/>
      <c r="J55" s="3"/>
      <c r="K55" s="2"/>
      <c r="L55" s="2"/>
      <c r="M55" s="2"/>
      <c r="N55" s="2"/>
      <c r="O55" s="2"/>
      <c r="P55" s="2"/>
      <c r="Q55" s="2"/>
      <c r="R55" s="2"/>
      <c r="S55" s="2"/>
      <c r="T55" s="2"/>
      <c r="U55" s="2"/>
      <c r="V55" s="2"/>
      <c r="W55" s="2"/>
      <c r="X55" s="2"/>
      <c r="Y55" s="2"/>
      <c r="Z55" s="2"/>
    </row>
    <row x14ac:dyDescent="0.25" r="56" customHeight="1" ht="14.25">
      <c r="A56" s="1"/>
      <c r="B56" s="428"/>
      <c r="C56" s="2"/>
      <c r="D56" s="2"/>
      <c r="E56" s="429"/>
      <c r="F56" s="50"/>
      <c r="G56" s="429"/>
      <c r="H56" s="50"/>
      <c r="I56" s="429"/>
      <c r="J56" s="3"/>
      <c r="K56" s="2"/>
      <c r="L56" s="2"/>
      <c r="M56" s="2"/>
      <c r="N56" s="2"/>
      <c r="O56" s="2"/>
      <c r="P56" s="2"/>
      <c r="Q56" s="2"/>
      <c r="R56" s="2"/>
      <c r="S56" s="2"/>
      <c r="T56" s="2"/>
      <c r="U56" s="2"/>
      <c r="V56" s="2"/>
      <c r="W56" s="2"/>
      <c r="X56" s="2"/>
      <c r="Y56" s="2"/>
      <c r="Z56" s="2"/>
    </row>
    <row x14ac:dyDescent="0.25" r="57" customHeight="1" ht="14.25">
      <c r="A57" s="1"/>
      <c r="B57" s="428"/>
      <c r="C57" s="2"/>
      <c r="D57" s="2"/>
      <c r="E57" s="429"/>
      <c r="F57" s="50"/>
      <c r="G57" s="429"/>
      <c r="H57" s="50"/>
      <c r="I57" s="429"/>
      <c r="J57" s="3"/>
      <c r="K57" s="2"/>
      <c r="L57" s="2"/>
      <c r="M57" s="2"/>
      <c r="N57" s="2"/>
      <c r="O57" s="2"/>
      <c r="P57" s="2"/>
      <c r="Q57" s="2"/>
      <c r="R57" s="2"/>
      <c r="S57" s="2"/>
      <c r="T57" s="2"/>
      <c r="U57" s="2"/>
      <c r="V57" s="2"/>
      <c r="W57" s="2"/>
      <c r="X57" s="2"/>
      <c r="Y57" s="2"/>
      <c r="Z57" s="2"/>
    </row>
    <row x14ac:dyDescent="0.25" r="58" customHeight="1" ht="14.25">
      <c r="A58" s="1"/>
      <c r="B58" s="428"/>
      <c r="C58" s="2"/>
      <c r="D58" s="2"/>
      <c r="E58" s="429"/>
      <c r="F58" s="50"/>
      <c r="G58" s="429"/>
      <c r="H58" s="50"/>
      <c r="I58" s="429"/>
      <c r="J58" s="3"/>
      <c r="K58" s="2"/>
      <c r="L58" s="2"/>
      <c r="M58" s="2"/>
      <c r="N58" s="2"/>
      <c r="O58" s="2"/>
      <c r="P58" s="2"/>
      <c r="Q58" s="2"/>
      <c r="R58" s="2"/>
      <c r="S58" s="2"/>
      <c r="T58" s="2"/>
      <c r="U58" s="2"/>
      <c r="V58" s="2"/>
      <c r="W58" s="2"/>
      <c r="X58" s="2"/>
      <c r="Y58" s="2"/>
      <c r="Z58" s="2"/>
    </row>
    <row x14ac:dyDescent="0.25" r="59" customHeight="1" ht="14.25">
      <c r="A59" s="1"/>
      <c r="B59" s="428"/>
      <c r="C59" s="2"/>
      <c r="D59" s="2"/>
      <c r="E59" s="429"/>
      <c r="F59" s="50"/>
      <c r="G59" s="429"/>
      <c r="H59" s="50"/>
      <c r="I59" s="429"/>
      <c r="J59" s="3"/>
      <c r="K59" s="2"/>
      <c r="L59" s="2"/>
      <c r="M59" s="2"/>
      <c r="N59" s="2"/>
      <c r="O59" s="2"/>
      <c r="P59" s="2"/>
      <c r="Q59" s="2"/>
      <c r="R59" s="2"/>
      <c r="S59" s="2"/>
      <c r="T59" s="2"/>
      <c r="U59" s="2"/>
      <c r="V59" s="2"/>
      <c r="W59" s="2"/>
      <c r="X59" s="2"/>
      <c r="Y59" s="2"/>
      <c r="Z59" s="2"/>
    </row>
    <row x14ac:dyDescent="0.25" r="60" customHeight="1" ht="14.25">
      <c r="A60" s="1"/>
      <c r="B60" s="428"/>
      <c r="C60" s="2"/>
      <c r="D60" s="2"/>
      <c r="E60" s="429"/>
      <c r="F60" s="50"/>
      <c r="G60" s="429"/>
      <c r="H60" s="50"/>
      <c r="I60" s="429"/>
      <c r="J60" s="3"/>
      <c r="K60" s="2"/>
      <c r="L60" s="2"/>
      <c r="M60" s="2"/>
      <c r="N60" s="2"/>
      <c r="O60" s="2"/>
      <c r="P60" s="2"/>
      <c r="Q60" s="2"/>
      <c r="R60" s="2"/>
      <c r="S60" s="2"/>
      <c r="T60" s="2"/>
      <c r="U60" s="2"/>
      <c r="V60" s="2"/>
      <c r="W60" s="2"/>
      <c r="X60" s="2"/>
      <c r="Y60" s="2"/>
      <c r="Z60" s="2"/>
    </row>
    <row x14ac:dyDescent="0.25" r="61" customHeight="1" ht="14.25">
      <c r="A61" s="1"/>
      <c r="B61" s="428"/>
      <c r="C61" s="2"/>
      <c r="D61" s="2"/>
      <c r="E61" s="429"/>
      <c r="F61" s="50"/>
      <c r="G61" s="429"/>
      <c r="H61" s="50"/>
      <c r="I61" s="429"/>
      <c r="J61" s="3"/>
      <c r="K61" s="2"/>
      <c r="L61" s="2"/>
      <c r="M61" s="2"/>
      <c r="N61" s="2"/>
      <c r="O61" s="2"/>
      <c r="P61" s="2"/>
      <c r="Q61" s="2"/>
      <c r="R61" s="2"/>
      <c r="S61" s="2"/>
      <c r="T61" s="2"/>
      <c r="U61" s="2"/>
      <c r="V61" s="2"/>
      <c r="W61" s="2"/>
      <c r="X61" s="2"/>
      <c r="Y61" s="2"/>
      <c r="Z61" s="2"/>
    </row>
    <row x14ac:dyDescent="0.25" r="62" customHeight="1" ht="14.25">
      <c r="A62" s="1"/>
      <c r="B62" s="428"/>
      <c r="C62" s="2"/>
      <c r="D62" s="2"/>
      <c r="E62" s="429"/>
      <c r="F62" s="50"/>
      <c r="G62" s="429"/>
      <c r="H62" s="50"/>
      <c r="I62" s="429"/>
      <c r="J62" s="3"/>
      <c r="K62" s="2"/>
      <c r="L62" s="2"/>
      <c r="M62" s="2"/>
      <c r="N62" s="2"/>
      <c r="O62" s="2"/>
      <c r="P62" s="2"/>
      <c r="Q62" s="2"/>
      <c r="R62" s="2"/>
      <c r="S62" s="2"/>
      <c r="T62" s="2"/>
      <c r="U62" s="2"/>
      <c r="V62" s="2"/>
      <c r="W62" s="2"/>
      <c r="X62" s="2"/>
      <c r="Y62" s="2"/>
      <c r="Z62" s="2"/>
    </row>
    <row x14ac:dyDescent="0.25" r="63" customHeight="1" ht="14.25">
      <c r="A63" s="1"/>
      <c r="B63" s="428"/>
      <c r="C63" s="2"/>
      <c r="D63" s="2"/>
      <c r="E63" s="429"/>
      <c r="F63" s="50"/>
      <c r="G63" s="429"/>
      <c r="H63" s="50"/>
      <c r="I63" s="429"/>
      <c r="J63" s="3"/>
      <c r="K63" s="2"/>
      <c r="L63" s="2"/>
      <c r="M63" s="2"/>
      <c r="N63" s="2"/>
      <c r="O63" s="2"/>
      <c r="P63" s="2"/>
      <c r="Q63" s="2"/>
      <c r="R63" s="2"/>
      <c r="S63" s="2"/>
      <c r="T63" s="2"/>
      <c r="U63" s="2"/>
      <c r="V63" s="2"/>
      <c r="W63" s="2"/>
      <c r="X63" s="2"/>
      <c r="Y63" s="2"/>
      <c r="Z63" s="2"/>
    </row>
    <row x14ac:dyDescent="0.25" r="64" customHeight="1" ht="14.25">
      <c r="A64" s="1"/>
      <c r="B64" s="428"/>
      <c r="C64" s="2"/>
      <c r="D64" s="2"/>
      <c r="E64" s="429"/>
      <c r="F64" s="50"/>
      <c r="G64" s="429"/>
      <c r="H64" s="50"/>
      <c r="I64" s="429"/>
      <c r="J64" s="3"/>
      <c r="K64" s="2"/>
      <c r="L64" s="2"/>
      <c r="M64" s="2"/>
      <c r="N64" s="2"/>
      <c r="O64" s="2"/>
      <c r="P64" s="2"/>
      <c r="Q64" s="2"/>
      <c r="R64" s="2"/>
      <c r="S64" s="2"/>
      <c r="T64" s="2"/>
      <c r="U64" s="2"/>
      <c r="V64" s="2"/>
      <c r="W64" s="2"/>
      <c r="X64" s="2"/>
      <c r="Y64" s="2"/>
      <c r="Z64" s="2"/>
    </row>
    <row x14ac:dyDescent="0.25" r="65" customHeight="1" ht="14.25">
      <c r="A65" s="1"/>
      <c r="B65" s="428"/>
      <c r="C65" s="2"/>
      <c r="D65" s="2"/>
      <c r="E65" s="429"/>
      <c r="F65" s="50"/>
      <c r="G65" s="429"/>
      <c r="H65" s="50"/>
      <c r="I65" s="429"/>
      <c r="J65" s="3"/>
      <c r="K65" s="2"/>
      <c r="L65" s="2"/>
      <c r="M65" s="2"/>
      <c r="N65" s="2"/>
      <c r="O65" s="2"/>
      <c r="P65" s="2"/>
      <c r="Q65" s="2"/>
      <c r="R65" s="2"/>
      <c r="S65" s="2"/>
      <c r="T65" s="2"/>
      <c r="U65" s="2"/>
      <c r="V65" s="2"/>
      <c r="W65" s="2"/>
      <c r="X65" s="2"/>
      <c r="Y65" s="2"/>
      <c r="Z65" s="2"/>
    </row>
    <row x14ac:dyDescent="0.25" r="66" customHeight="1" ht="14.25">
      <c r="A66" s="1"/>
      <c r="B66" s="428"/>
      <c r="C66" s="2"/>
      <c r="D66" s="2"/>
      <c r="E66" s="429"/>
      <c r="F66" s="50"/>
      <c r="G66" s="429"/>
      <c r="H66" s="50"/>
      <c r="I66" s="429"/>
      <c r="J66" s="3"/>
      <c r="K66" s="2"/>
      <c r="L66" s="2"/>
      <c r="M66" s="2"/>
      <c r="N66" s="2"/>
      <c r="O66" s="2"/>
      <c r="P66" s="2"/>
      <c r="Q66" s="2"/>
      <c r="R66" s="2"/>
      <c r="S66" s="2"/>
      <c r="T66" s="2"/>
      <c r="U66" s="2"/>
      <c r="V66" s="2"/>
      <c r="W66" s="2"/>
      <c r="X66" s="2"/>
      <c r="Y66" s="2"/>
      <c r="Z66" s="2"/>
    </row>
    <row x14ac:dyDescent="0.25" r="67" customHeight="1" ht="14.25">
      <c r="A67" s="1"/>
      <c r="B67" s="428"/>
      <c r="C67" s="2"/>
      <c r="D67" s="2"/>
      <c r="E67" s="429"/>
      <c r="F67" s="50"/>
      <c r="G67" s="429"/>
      <c r="H67" s="50"/>
      <c r="I67" s="429"/>
      <c r="J67" s="3"/>
      <c r="K67" s="2"/>
      <c r="L67" s="2"/>
      <c r="M67" s="2"/>
      <c r="N67" s="2"/>
      <c r="O67" s="2"/>
      <c r="P67" s="2"/>
      <c r="Q67" s="2"/>
      <c r="R67" s="2"/>
      <c r="S67" s="2"/>
      <c r="T67" s="2"/>
      <c r="U67" s="2"/>
      <c r="V67" s="2"/>
      <c r="W67" s="2"/>
      <c r="X67" s="2"/>
      <c r="Y67" s="2"/>
      <c r="Z67" s="2"/>
    </row>
    <row x14ac:dyDescent="0.25" r="68" customHeight="1" ht="14.25">
      <c r="A68" s="1"/>
      <c r="B68" s="428"/>
      <c r="C68" s="2"/>
      <c r="D68" s="2"/>
      <c r="E68" s="429"/>
      <c r="F68" s="50"/>
      <c r="G68" s="429"/>
      <c r="H68" s="50"/>
      <c r="I68" s="429"/>
      <c r="J68" s="3"/>
      <c r="K68" s="2"/>
      <c r="L68" s="2"/>
      <c r="M68" s="2"/>
      <c r="N68" s="2"/>
      <c r="O68" s="2"/>
      <c r="P68" s="2"/>
      <c r="Q68" s="2"/>
      <c r="R68" s="2"/>
      <c r="S68" s="2"/>
      <c r="T68" s="2"/>
      <c r="U68" s="2"/>
      <c r="V68" s="2"/>
      <c r="W68" s="2"/>
      <c r="X68" s="2"/>
      <c r="Y68" s="2"/>
      <c r="Z68" s="2"/>
    </row>
    <row x14ac:dyDescent="0.25" r="69" customHeight="1" ht="14.25">
      <c r="A69" s="1"/>
      <c r="B69" s="428"/>
      <c r="C69" s="2"/>
      <c r="D69" s="2"/>
      <c r="E69" s="429"/>
      <c r="F69" s="50"/>
      <c r="G69" s="429"/>
      <c r="H69" s="50"/>
      <c r="I69" s="429"/>
      <c r="J69" s="3"/>
      <c r="K69" s="2"/>
      <c r="L69" s="2"/>
      <c r="M69" s="2"/>
      <c r="N69" s="2"/>
      <c r="O69" s="2"/>
      <c r="P69" s="2"/>
      <c r="Q69" s="2"/>
      <c r="R69" s="2"/>
      <c r="S69" s="2"/>
      <c r="T69" s="2"/>
      <c r="U69" s="2"/>
      <c r="V69" s="2"/>
      <c r="W69" s="2"/>
      <c r="X69" s="2"/>
      <c r="Y69" s="2"/>
      <c r="Z69" s="2"/>
    </row>
    <row x14ac:dyDescent="0.25" r="70" customHeight="1" ht="14.25">
      <c r="A70" s="1"/>
      <c r="B70" s="428"/>
      <c r="C70" s="2"/>
      <c r="D70" s="2"/>
      <c r="E70" s="429"/>
      <c r="F70" s="50"/>
      <c r="G70" s="429"/>
      <c r="H70" s="50"/>
      <c r="I70" s="429"/>
      <c r="J70" s="3"/>
      <c r="K70" s="2"/>
      <c r="L70" s="2"/>
      <c r="M70" s="2"/>
      <c r="N70" s="2"/>
      <c r="O70" s="2"/>
      <c r="P70" s="2"/>
      <c r="Q70" s="2"/>
      <c r="R70" s="2"/>
      <c r="S70" s="2"/>
      <c r="T70" s="2"/>
      <c r="U70" s="2"/>
      <c r="V70" s="2"/>
      <c r="W70" s="2"/>
      <c r="X70" s="2"/>
      <c r="Y70" s="2"/>
      <c r="Z70" s="2"/>
    </row>
    <row x14ac:dyDescent="0.25" r="71" customHeight="1" ht="14.25">
      <c r="A71" s="1"/>
      <c r="B71" s="428"/>
      <c r="C71" s="2"/>
      <c r="D71" s="2"/>
      <c r="E71" s="429"/>
      <c r="F71" s="50"/>
      <c r="G71" s="429"/>
      <c r="H71" s="50"/>
      <c r="I71" s="429"/>
      <c r="J71" s="3"/>
      <c r="K71" s="2"/>
      <c r="L71" s="2"/>
      <c r="M71" s="2"/>
      <c r="N71" s="2"/>
      <c r="O71" s="2"/>
      <c r="P71" s="2"/>
      <c r="Q71" s="2"/>
      <c r="R71" s="2"/>
      <c r="S71" s="2"/>
      <c r="T71" s="2"/>
      <c r="U71" s="2"/>
      <c r="V71" s="2"/>
      <c r="W71" s="2"/>
      <c r="X71" s="2"/>
      <c r="Y71" s="2"/>
      <c r="Z71" s="2"/>
    </row>
    <row x14ac:dyDescent="0.25" r="72" customHeight="1" ht="14.25">
      <c r="A72" s="1"/>
      <c r="B72" s="428"/>
      <c r="C72" s="2"/>
      <c r="D72" s="2"/>
      <c r="E72" s="429"/>
      <c r="F72" s="50"/>
      <c r="G72" s="429"/>
      <c r="H72" s="50"/>
      <c r="I72" s="429"/>
      <c r="J72" s="3"/>
      <c r="K72" s="2"/>
      <c r="L72" s="2"/>
      <c r="M72" s="2"/>
      <c r="N72" s="2"/>
      <c r="O72" s="2"/>
      <c r="P72" s="2"/>
      <c r="Q72" s="2"/>
      <c r="R72" s="2"/>
      <c r="S72" s="2"/>
      <c r="T72" s="2"/>
      <c r="U72" s="2"/>
      <c r="V72" s="2"/>
      <c r="W72" s="2"/>
      <c r="X72" s="2"/>
      <c r="Y72" s="2"/>
      <c r="Z72" s="2"/>
    </row>
    <row x14ac:dyDescent="0.25" r="73" customHeight="1" ht="14.25">
      <c r="A73" s="1"/>
      <c r="B73" s="428"/>
      <c r="C73" s="2"/>
      <c r="D73" s="2"/>
      <c r="E73" s="429"/>
      <c r="F73" s="50"/>
      <c r="G73" s="429"/>
      <c r="H73" s="50"/>
      <c r="I73" s="429"/>
      <c r="J73" s="3"/>
      <c r="K73" s="2"/>
      <c r="L73" s="2"/>
      <c r="M73" s="2"/>
      <c r="N73" s="2"/>
      <c r="O73" s="2"/>
      <c r="P73" s="2"/>
      <c r="Q73" s="2"/>
      <c r="R73" s="2"/>
      <c r="S73" s="2"/>
      <c r="T73" s="2"/>
      <c r="U73" s="2"/>
      <c r="V73" s="2"/>
      <c r="W73" s="2"/>
      <c r="X73" s="2"/>
      <c r="Y73" s="2"/>
      <c r="Z73" s="2"/>
    </row>
    <row x14ac:dyDescent="0.25" r="74" customHeight="1" ht="14.25">
      <c r="A74" s="1"/>
      <c r="B74" s="428"/>
      <c r="C74" s="2"/>
      <c r="D74" s="2"/>
      <c r="E74" s="429"/>
      <c r="F74" s="50"/>
      <c r="G74" s="429"/>
      <c r="H74" s="50"/>
      <c r="I74" s="429"/>
      <c r="J74" s="3"/>
      <c r="K74" s="2"/>
      <c r="L74" s="2"/>
      <c r="M74" s="2"/>
      <c r="N74" s="2"/>
      <c r="O74" s="2"/>
      <c r="P74" s="2"/>
      <c r="Q74" s="2"/>
      <c r="R74" s="2"/>
      <c r="S74" s="2"/>
      <c r="T74" s="2"/>
      <c r="U74" s="2"/>
      <c r="V74" s="2"/>
      <c r="W74" s="2"/>
      <c r="X74" s="2"/>
      <c r="Y74" s="2"/>
      <c r="Z74" s="2"/>
    </row>
    <row x14ac:dyDescent="0.25" r="75" customHeight="1" ht="14.25">
      <c r="A75" s="1"/>
      <c r="B75" s="428"/>
      <c r="C75" s="2"/>
      <c r="D75" s="2"/>
      <c r="E75" s="429"/>
      <c r="F75" s="50"/>
      <c r="G75" s="429"/>
      <c r="H75" s="50"/>
      <c r="I75" s="429"/>
      <c r="J75" s="3"/>
      <c r="K75" s="2"/>
      <c r="L75" s="2"/>
      <c r="M75" s="2"/>
      <c r="N75" s="2"/>
      <c r="O75" s="2"/>
      <c r="P75" s="2"/>
      <c r="Q75" s="2"/>
      <c r="R75" s="2"/>
      <c r="S75" s="2"/>
      <c r="T75" s="2"/>
      <c r="U75" s="2"/>
      <c r="V75" s="2"/>
      <c r="W75" s="2"/>
      <c r="X75" s="2"/>
      <c r="Y75" s="2"/>
      <c r="Z75" s="2"/>
    </row>
    <row x14ac:dyDescent="0.25" r="76" customHeight="1" ht="14.25">
      <c r="A76" s="1"/>
      <c r="B76" s="428"/>
      <c r="C76" s="2"/>
      <c r="D76" s="2"/>
      <c r="E76" s="429"/>
      <c r="F76" s="50"/>
      <c r="G76" s="429"/>
      <c r="H76" s="50"/>
      <c r="I76" s="429"/>
      <c r="J76" s="3"/>
      <c r="K76" s="2"/>
      <c r="L76" s="2"/>
      <c r="M76" s="2"/>
      <c r="N76" s="2"/>
      <c r="O76" s="2"/>
      <c r="P76" s="2"/>
      <c r="Q76" s="2"/>
      <c r="R76" s="2"/>
      <c r="S76" s="2"/>
      <c r="T76" s="2"/>
      <c r="U76" s="2"/>
      <c r="V76" s="2"/>
      <c r="W76" s="2"/>
      <c r="X76" s="2"/>
      <c r="Y76" s="2"/>
      <c r="Z76" s="2"/>
    </row>
    <row x14ac:dyDescent="0.25" r="77" customHeight="1" ht="14.25">
      <c r="A77" s="1"/>
      <c r="B77" s="428"/>
      <c r="C77" s="2"/>
      <c r="D77" s="2"/>
      <c r="E77" s="429"/>
      <c r="F77" s="50"/>
      <c r="G77" s="429"/>
      <c r="H77" s="50"/>
      <c r="I77" s="429"/>
      <c r="J77" s="3"/>
      <c r="K77" s="2"/>
      <c r="L77" s="2"/>
      <c r="M77" s="2"/>
      <c r="N77" s="2"/>
      <c r="O77" s="2"/>
      <c r="P77" s="2"/>
      <c r="Q77" s="2"/>
      <c r="R77" s="2"/>
      <c r="S77" s="2"/>
      <c r="T77" s="2"/>
      <c r="U77" s="2"/>
      <c r="V77" s="2"/>
      <c r="W77" s="2"/>
      <c r="X77" s="2"/>
      <c r="Y77" s="2"/>
      <c r="Z77" s="2"/>
    </row>
    <row x14ac:dyDescent="0.25" r="78" customHeight="1" ht="14.25">
      <c r="A78" s="1"/>
      <c r="B78" s="428"/>
      <c r="C78" s="2"/>
      <c r="D78" s="2"/>
      <c r="E78" s="429"/>
      <c r="F78" s="50"/>
      <c r="G78" s="429"/>
      <c r="H78" s="50"/>
      <c r="I78" s="429"/>
      <c r="J78" s="3"/>
      <c r="K78" s="2"/>
      <c r="L78" s="2"/>
      <c r="M78" s="2"/>
      <c r="N78" s="2"/>
      <c r="O78" s="2"/>
      <c r="P78" s="2"/>
      <c r="Q78" s="2"/>
      <c r="R78" s="2"/>
      <c r="S78" s="2"/>
      <c r="T78" s="2"/>
      <c r="U78" s="2"/>
      <c r="V78" s="2"/>
      <c r="W78" s="2"/>
      <c r="X78" s="2"/>
      <c r="Y78" s="2"/>
      <c r="Z78" s="2"/>
    </row>
    <row x14ac:dyDescent="0.25" r="79" customHeight="1" ht="14.25">
      <c r="A79" s="1"/>
      <c r="B79" s="428"/>
      <c r="C79" s="2"/>
      <c r="D79" s="2"/>
      <c r="E79" s="429"/>
      <c r="F79" s="50"/>
      <c r="G79" s="429"/>
      <c r="H79" s="50"/>
      <c r="I79" s="429"/>
      <c r="J79" s="3"/>
      <c r="K79" s="2"/>
      <c r="L79" s="2"/>
      <c r="M79" s="2"/>
      <c r="N79" s="2"/>
      <c r="O79" s="2"/>
      <c r="P79" s="2"/>
      <c r="Q79" s="2"/>
      <c r="R79" s="2"/>
      <c r="S79" s="2"/>
      <c r="T79" s="2"/>
      <c r="U79" s="2"/>
      <c r="V79" s="2"/>
      <c r="W79" s="2"/>
      <c r="X79" s="2"/>
      <c r="Y79" s="2"/>
      <c r="Z79" s="2"/>
    </row>
    <row x14ac:dyDescent="0.25" r="80" customHeight="1" ht="14.25">
      <c r="A80" s="1"/>
      <c r="B80" s="428"/>
      <c r="C80" s="2"/>
      <c r="D80" s="2"/>
      <c r="E80" s="429"/>
      <c r="F80" s="50"/>
      <c r="G80" s="429"/>
      <c r="H80" s="50"/>
      <c r="I80" s="429"/>
      <c r="J80" s="3"/>
      <c r="K80" s="2"/>
      <c r="L80" s="2"/>
      <c r="M80" s="2"/>
      <c r="N80" s="2"/>
      <c r="O80" s="2"/>
      <c r="P80" s="2"/>
      <c r="Q80" s="2"/>
      <c r="R80" s="2"/>
      <c r="S80" s="2"/>
      <c r="T80" s="2"/>
      <c r="U80" s="2"/>
      <c r="V80" s="2"/>
      <c r="W80" s="2"/>
      <c r="X80" s="2"/>
      <c r="Y80" s="2"/>
      <c r="Z80" s="2"/>
    </row>
    <row x14ac:dyDescent="0.25" r="81" customHeight="1" ht="14.25">
      <c r="A81" s="1"/>
      <c r="B81" s="428"/>
      <c r="C81" s="2"/>
      <c r="D81" s="2"/>
      <c r="E81" s="429"/>
      <c r="F81" s="50"/>
      <c r="G81" s="429"/>
      <c r="H81" s="50"/>
      <c r="I81" s="429"/>
      <c r="J81" s="3"/>
      <c r="K81" s="2"/>
      <c r="L81" s="2"/>
      <c r="M81" s="2"/>
      <c r="N81" s="2"/>
      <c r="O81" s="2"/>
      <c r="P81" s="2"/>
      <c r="Q81" s="2"/>
      <c r="R81" s="2"/>
      <c r="S81" s="2"/>
      <c r="T81" s="2"/>
      <c r="U81" s="2"/>
      <c r="V81" s="2"/>
      <c r="W81" s="2"/>
      <c r="X81" s="2"/>
      <c r="Y81" s="2"/>
      <c r="Z81" s="2"/>
    </row>
    <row x14ac:dyDescent="0.25" r="82" customHeight="1" ht="14.25">
      <c r="A82" s="1"/>
      <c r="B82" s="428"/>
      <c r="C82" s="2"/>
      <c r="D82" s="2"/>
      <c r="E82" s="429"/>
      <c r="F82" s="50"/>
      <c r="G82" s="429"/>
      <c r="H82" s="50"/>
      <c r="I82" s="429"/>
      <c r="J82" s="3"/>
      <c r="K82" s="2"/>
      <c r="L82" s="2"/>
      <c r="M82" s="2"/>
      <c r="N82" s="2"/>
      <c r="O82" s="2"/>
      <c r="P82" s="2"/>
      <c r="Q82" s="2"/>
      <c r="R82" s="2"/>
      <c r="S82" s="2"/>
      <c r="T82" s="2"/>
      <c r="U82" s="2"/>
      <c r="V82" s="2"/>
      <c r="W82" s="2"/>
      <c r="X82" s="2"/>
      <c r="Y82" s="2"/>
      <c r="Z82" s="2"/>
    </row>
    <row x14ac:dyDescent="0.25" r="83" customHeight="1" ht="14.25">
      <c r="A83" s="1"/>
      <c r="B83" s="428"/>
      <c r="C83" s="2"/>
      <c r="D83" s="2"/>
      <c r="E83" s="429"/>
      <c r="F83" s="50"/>
      <c r="G83" s="429"/>
      <c r="H83" s="50"/>
      <c r="I83" s="429"/>
      <c r="J83" s="3"/>
      <c r="K83" s="2"/>
      <c r="L83" s="2"/>
      <c r="M83" s="2"/>
      <c r="N83" s="2"/>
      <c r="O83" s="2"/>
      <c r="P83" s="2"/>
      <c r="Q83" s="2"/>
      <c r="R83" s="2"/>
      <c r="S83" s="2"/>
      <c r="T83" s="2"/>
      <c r="U83" s="2"/>
      <c r="V83" s="2"/>
      <c r="W83" s="2"/>
      <c r="X83" s="2"/>
      <c r="Y83" s="2"/>
      <c r="Z83" s="2"/>
    </row>
    <row x14ac:dyDescent="0.25" r="84" customHeight="1" ht="14.25">
      <c r="A84" s="1"/>
      <c r="B84" s="428"/>
      <c r="C84" s="2"/>
      <c r="D84" s="2"/>
      <c r="E84" s="429"/>
      <c r="F84" s="50"/>
      <c r="G84" s="429"/>
      <c r="H84" s="50"/>
      <c r="I84" s="429"/>
      <c r="J84" s="3"/>
      <c r="K84" s="2"/>
      <c r="L84" s="2"/>
      <c r="M84" s="2"/>
      <c r="N84" s="2"/>
      <c r="O84" s="2"/>
      <c r="P84" s="2"/>
      <c r="Q84" s="2"/>
      <c r="R84" s="2"/>
      <c r="S84" s="2"/>
      <c r="T84" s="2"/>
      <c r="U84" s="2"/>
      <c r="V84" s="2"/>
      <c r="W84" s="2"/>
      <c r="X84" s="2"/>
      <c r="Y84" s="2"/>
      <c r="Z84" s="2"/>
    </row>
    <row x14ac:dyDescent="0.25" r="85" customHeight="1" ht="14.25">
      <c r="A85" s="1"/>
      <c r="B85" s="428"/>
      <c r="C85" s="2"/>
      <c r="D85" s="2"/>
      <c r="E85" s="429"/>
      <c r="F85" s="50"/>
      <c r="G85" s="429"/>
      <c r="H85" s="50"/>
      <c r="I85" s="429"/>
      <c r="J85" s="3"/>
      <c r="K85" s="2"/>
      <c r="L85" s="2"/>
      <c r="M85" s="2"/>
      <c r="N85" s="2"/>
      <c r="O85" s="2"/>
      <c r="P85" s="2"/>
      <c r="Q85" s="2"/>
      <c r="R85" s="2"/>
      <c r="S85" s="2"/>
      <c r="T85" s="2"/>
      <c r="U85" s="2"/>
      <c r="V85" s="2"/>
      <c r="W85" s="2"/>
      <c r="X85" s="2"/>
      <c r="Y85" s="2"/>
      <c r="Z85" s="2"/>
    </row>
    <row x14ac:dyDescent="0.25" r="86" customHeight="1" ht="14.25">
      <c r="A86" s="1"/>
      <c r="B86" s="428"/>
      <c r="C86" s="2"/>
      <c r="D86" s="2"/>
      <c r="E86" s="429"/>
      <c r="F86" s="50"/>
      <c r="G86" s="429"/>
      <c r="H86" s="50"/>
      <c r="I86" s="429"/>
      <c r="J86" s="3"/>
      <c r="K86" s="2"/>
      <c r="L86" s="2"/>
      <c r="M86" s="2"/>
      <c r="N86" s="2"/>
      <c r="O86" s="2"/>
      <c r="P86" s="2"/>
      <c r="Q86" s="2"/>
      <c r="R86" s="2"/>
      <c r="S86" s="2"/>
      <c r="T86" s="2"/>
      <c r="U86" s="2"/>
      <c r="V86" s="2"/>
      <c r="W86" s="2"/>
      <c r="X86" s="2"/>
      <c r="Y86" s="2"/>
      <c r="Z86" s="2"/>
    </row>
    <row x14ac:dyDescent="0.25" r="87" customHeight="1" ht="14.25">
      <c r="A87" s="1"/>
      <c r="B87" s="428"/>
      <c r="C87" s="2"/>
      <c r="D87" s="2"/>
      <c r="E87" s="429"/>
      <c r="F87" s="50"/>
      <c r="G87" s="429"/>
      <c r="H87" s="50"/>
      <c r="I87" s="429"/>
      <c r="J87" s="3"/>
      <c r="K87" s="2"/>
      <c r="L87" s="2"/>
      <c r="M87" s="2"/>
      <c r="N87" s="2"/>
      <c r="O87" s="2"/>
      <c r="P87" s="2"/>
      <c r="Q87" s="2"/>
      <c r="R87" s="2"/>
      <c r="S87" s="2"/>
      <c r="T87" s="2"/>
      <c r="U87" s="2"/>
      <c r="V87" s="2"/>
      <c r="W87" s="2"/>
      <c r="X87" s="2"/>
      <c r="Y87" s="2"/>
      <c r="Z87" s="2"/>
    </row>
    <row x14ac:dyDescent="0.25" r="88" customHeight="1" ht="14.25">
      <c r="A88" s="1"/>
      <c r="B88" s="428"/>
      <c r="C88" s="2"/>
      <c r="D88" s="2"/>
      <c r="E88" s="429"/>
      <c r="F88" s="50"/>
      <c r="G88" s="429"/>
      <c r="H88" s="50"/>
      <c r="I88" s="429"/>
      <c r="J88" s="3"/>
      <c r="K88" s="2"/>
      <c r="L88" s="2"/>
      <c r="M88" s="2"/>
      <c r="N88" s="2"/>
      <c r="O88" s="2"/>
      <c r="P88" s="2"/>
      <c r="Q88" s="2"/>
      <c r="R88" s="2"/>
      <c r="S88" s="2"/>
      <c r="T88" s="2"/>
      <c r="U88" s="2"/>
      <c r="V88" s="2"/>
      <c r="W88" s="2"/>
      <c r="X88" s="2"/>
      <c r="Y88" s="2"/>
      <c r="Z88" s="2"/>
    </row>
    <row x14ac:dyDescent="0.25" r="89" customHeight="1" ht="14.25">
      <c r="A89" s="1"/>
      <c r="B89" s="428"/>
      <c r="C89" s="2"/>
      <c r="D89" s="2"/>
      <c r="E89" s="429"/>
      <c r="F89" s="50"/>
      <c r="G89" s="429"/>
      <c r="H89" s="50"/>
      <c r="I89" s="429"/>
      <c r="J89" s="3"/>
      <c r="K89" s="2"/>
      <c r="L89" s="2"/>
      <c r="M89" s="2"/>
      <c r="N89" s="2"/>
      <c r="O89" s="2"/>
      <c r="P89" s="2"/>
      <c r="Q89" s="2"/>
      <c r="R89" s="2"/>
      <c r="S89" s="2"/>
      <c r="T89" s="2"/>
      <c r="U89" s="2"/>
      <c r="V89" s="2"/>
      <c r="W89" s="2"/>
      <c r="X89" s="2"/>
      <c r="Y89" s="2"/>
      <c r="Z89" s="2"/>
    </row>
    <row x14ac:dyDescent="0.25" r="90" customHeight="1" ht="14.25">
      <c r="A90" s="1"/>
      <c r="B90" s="428"/>
      <c r="C90" s="2"/>
      <c r="D90" s="2"/>
      <c r="E90" s="429"/>
      <c r="F90" s="50"/>
      <c r="G90" s="429"/>
      <c r="H90" s="50"/>
      <c r="I90" s="429"/>
      <c r="J90" s="3"/>
      <c r="K90" s="2"/>
      <c r="L90" s="2"/>
      <c r="M90" s="2"/>
      <c r="N90" s="2"/>
      <c r="O90" s="2"/>
      <c r="P90" s="2"/>
      <c r="Q90" s="2"/>
      <c r="R90" s="2"/>
      <c r="S90" s="2"/>
      <c r="T90" s="2"/>
      <c r="U90" s="2"/>
      <c r="V90" s="2"/>
      <c r="W90" s="2"/>
      <c r="X90" s="2"/>
      <c r="Y90" s="2"/>
      <c r="Z90" s="2"/>
    </row>
    <row x14ac:dyDescent="0.25" r="91" customHeight="1" ht="14.25">
      <c r="A91" s="1"/>
      <c r="B91" s="428"/>
      <c r="C91" s="2"/>
      <c r="D91" s="2"/>
      <c r="E91" s="429"/>
      <c r="F91" s="50"/>
      <c r="G91" s="429"/>
      <c r="H91" s="50"/>
      <c r="I91" s="429"/>
      <c r="J91" s="3"/>
      <c r="K91" s="2"/>
      <c r="L91" s="2"/>
      <c r="M91" s="2"/>
      <c r="N91" s="2"/>
      <c r="O91" s="2"/>
      <c r="P91" s="2"/>
      <c r="Q91" s="2"/>
      <c r="R91" s="2"/>
      <c r="S91" s="2"/>
      <c r="T91" s="2"/>
      <c r="U91" s="2"/>
      <c r="V91" s="2"/>
      <c r="W91" s="2"/>
      <c r="X91" s="2"/>
      <c r="Y91" s="2"/>
      <c r="Z91" s="2"/>
    </row>
    <row x14ac:dyDescent="0.25" r="92" customHeight="1" ht="14.25">
      <c r="A92" s="1"/>
      <c r="B92" s="428"/>
      <c r="C92" s="2"/>
      <c r="D92" s="2"/>
      <c r="E92" s="429"/>
      <c r="F92" s="50"/>
      <c r="G92" s="429"/>
      <c r="H92" s="50"/>
      <c r="I92" s="429"/>
      <c r="J92" s="3"/>
      <c r="K92" s="2"/>
      <c r="L92" s="2"/>
      <c r="M92" s="2"/>
      <c r="N92" s="2"/>
      <c r="O92" s="2"/>
      <c r="P92" s="2"/>
      <c r="Q92" s="2"/>
      <c r="R92" s="2"/>
      <c r="S92" s="2"/>
      <c r="T92" s="2"/>
      <c r="U92" s="2"/>
      <c r="V92" s="2"/>
      <c r="W92" s="2"/>
      <c r="X92" s="2"/>
      <c r="Y92" s="2"/>
      <c r="Z92" s="2"/>
    </row>
    <row x14ac:dyDescent="0.25" r="93" customHeight="1" ht="14.25">
      <c r="A93" s="1"/>
      <c r="B93" s="428"/>
      <c r="C93" s="2"/>
      <c r="D93" s="2"/>
      <c r="E93" s="429"/>
      <c r="F93" s="50"/>
      <c r="G93" s="429"/>
      <c r="H93" s="50"/>
      <c r="I93" s="429"/>
      <c r="J93" s="3"/>
      <c r="K93" s="2"/>
      <c r="L93" s="2"/>
      <c r="M93" s="2"/>
      <c r="N93" s="2"/>
      <c r="O93" s="2"/>
      <c r="P93" s="2"/>
      <c r="Q93" s="2"/>
      <c r="R93" s="2"/>
      <c r="S93" s="2"/>
      <c r="T93" s="2"/>
      <c r="U93" s="2"/>
      <c r="V93" s="2"/>
      <c r="W93" s="2"/>
      <c r="X93" s="2"/>
      <c r="Y93" s="2"/>
      <c r="Z93" s="2"/>
    </row>
    <row x14ac:dyDescent="0.25" r="94" customHeight="1" ht="14.25">
      <c r="A94" s="1"/>
      <c r="B94" s="428"/>
      <c r="C94" s="2"/>
      <c r="D94" s="2"/>
      <c r="E94" s="429"/>
      <c r="F94" s="50"/>
      <c r="G94" s="429"/>
      <c r="H94" s="50"/>
      <c r="I94" s="429"/>
      <c r="J94" s="3"/>
      <c r="K94" s="2"/>
      <c r="L94" s="2"/>
      <c r="M94" s="2"/>
      <c r="N94" s="2"/>
      <c r="O94" s="2"/>
      <c r="P94" s="2"/>
      <c r="Q94" s="2"/>
      <c r="R94" s="2"/>
      <c r="S94" s="2"/>
      <c r="T94" s="2"/>
      <c r="U94" s="2"/>
      <c r="V94" s="2"/>
      <c r="W94" s="2"/>
      <c r="X94" s="2"/>
      <c r="Y94" s="2"/>
      <c r="Z94" s="2"/>
    </row>
    <row x14ac:dyDescent="0.25" r="95" customHeight="1" ht="14.25">
      <c r="A95" s="1"/>
      <c r="B95" s="428"/>
      <c r="C95" s="2"/>
      <c r="D95" s="2"/>
      <c r="E95" s="429"/>
      <c r="F95" s="50"/>
      <c r="G95" s="429"/>
      <c r="H95" s="50"/>
      <c r="I95" s="429"/>
      <c r="J95" s="3"/>
      <c r="K95" s="2"/>
      <c r="L95" s="2"/>
      <c r="M95" s="2"/>
      <c r="N95" s="2"/>
      <c r="O95" s="2"/>
      <c r="P95" s="2"/>
      <c r="Q95" s="2"/>
      <c r="R95" s="2"/>
      <c r="S95" s="2"/>
      <c r="T95" s="2"/>
      <c r="U95" s="2"/>
      <c r="V95" s="2"/>
      <c r="W95" s="2"/>
      <c r="X95" s="2"/>
      <c r="Y95" s="2"/>
      <c r="Z95" s="2"/>
    </row>
    <row x14ac:dyDescent="0.25" r="96" customHeight="1" ht="14.25">
      <c r="A96" s="1"/>
      <c r="B96" s="428"/>
      <c r="C96" s="2"/>
      <c r="D96" s="2"/>
      <c r="E96" s="429"/>
      <c r="F96" s="50"/>
      <c r="G96" s="429"/>
      <c r="H96" s="50"/>
      <c r="I96" s="429"/>
      <c r="J96" s="3"/>
      <c r="K96" s="2"/>
      <c r="L96" s="2"/>
      <c r="M96" s="2"/>
      <c r="N96" s="2"/>
      <c r="O96" s="2"/>
      <c r="P96" s="2"/>
      <c r="Q96" s="2"/>
      <c r="R96" s="2"/>
      <c r="S96" s="2"/>
      <c r="T96" s="2"/>
      <c r="U96" s="2"/>
      <c r="V96" s="2"/>
      <c r="W96" s="2"/>
      <c r="X96" s="2"/>
      <c r="Y96" s="2"/>
      <c r="Z96" s="2"/>
    </row>
    <row x14ac:dyDescent="0.25" r="97" customHeight="1" ht="14.25">
      <c r="A97" s="1"/>
      <c r="B97" s="428"/>
      <c r="C97" s="2"/>
      <c r="D97" s="2"/>
      <c r="E97" s="429"/>
      <c r="F97" s="50"/>
      <c r="G97" s="429"/>
      <c r="H97" s="50"/>
      <c r="I97" s="429"/>
      <c r="J97" s="3"/>
      <c r="K97" s="2"/>
      <c r="L97" s="2"/>
      <c r="M97" s="2"/>
      <c r="N97" s="2"/>
      <c r="O97" s="2"/>
      <c r="P97" s="2"/>
      <c r="Q97" s="2"/>
      <c r="R97" s="2"/>
      <c r="S97" s="2"/>
      <c r="T97" s="2"/>
      <c r="U97" s="2"/>
      <c r="V97" s="2"/>
      <c r="W97" s="2"/>
      <c r="X97" s="2"/>
      <c r="Y97" s="2"/>
      <c r="Z97" s="2"/>
    </row>
    <row x14ac:dyDescent="0.25" r="98" customHeight="1" ht="14.25">
      <c r="A98" s="1"/>
      <c r="B98" s="428"/>
      <c r="C98" s="2"/>
      <c r="D98" s="2"/>
      <c r="E98" s="429"/>
      <c r="F98" s="50"/>
      <c r="G98" s="429"/>
      <c r="H98" s="50"/>
      <c r="I98" s="429"/>
      <c r="J98" s="3"/>
      <c r="K98" s="2"/>
      <c r="L98" s="2"/>
      <c r="M98" s="2"/>
      <c r="N98" s="2"/>
      <c r="O98" s="2"/>
      <c r="P98" s="2"/>
      <c r="Q98" s="2"/>
      <c r="R98" s="2"/>
      <c r="S98" s="2"/>
      <c r="T98" s="2"/>
      <c r="U98" s="2"/>
      <c r="V98" s="2"/>
      <c r="W98" s="2"/>
      <c r="X98" s="2"/>
      <c r="Y98" s="2"/>
      <c r="Z98" s="2"/>
    </row>
    <row x14ac:dyDescent="0.25" r="99" customHeight="1" ht="14.25">
      <c r="A99" s="1"/>
      <c r="B99" s="428"/>
      <c r="C99" s="2"/>
      <c r="D99" s="2"/>
      <c r="E99" s="429"/>
      <c r="F99" s="50"/>
      <c r="G99" s="429"/>
      <c r="H99" s="50"/>
      <c r="I99" s="429"/>
      <c r="J99" s="3"/>
      <c r="K99" s="2"/>
      <c r="L99" s="2"/>
      <c r="M99" s="2"/>
      <c r="N99" s="2"/>
      <c r="O99" s="2"/>
      <c r="P99" s="2"/>
      <c r="Q99" s="2"/>
      <c r="R99" s="2"/>
      <c r="S99" s="2"/>
      <c r="T99" s="2"/>
      <c r="U99" s="2"/>
      <c r="V99" s="2"/>
      <c r="W99" s="2"/>
      <c r="X99" s="2"/>
      <c r="Y99" s="2"/>
      <c r="Z99" s="2"/>
    </row>
    <row x14ac:dyDescent="0.25" r="100" customHeight="1" ht="14.25">
      <c r="A100" s="1"/>
      <c r="B100" s="428"/>
      <c r="C100" s="2"/>
      <c r="D100" s="2"/>
      <c r="E100" s="429"/>
      <c r="F100" s="50"/>
      <c r="G100" s="429"/>
      <c r="H100" s="50"/>
      <c r="I100" s="429"/>
      <c r="J100" s="3"/>
      <c r="K100" s="2"/>
      <c r="L100" s="2"/>
      <c r="M100" s="2"/>
      <c r="N100" s="2"/>
      <c r="O100" s="2"/>
      <c r="P100" s="2"/>
      <c r="Q100" s="2"/>
      <c r="R100" s="2"/>
      <c r="S100" s="2"/>
      <c r="T100" s="2"/>
      <c r="U100" s="2"/>
      <c r="V100" s="2"/>
      <c r="W100" s="2"/>
      <c r="X100" s="2"/>
      <c r="Y100" s="2"/>
      <c r="Z100" s="2"/>
    </row>
    <row x14ac:dyDescent="0.25" r="101" customHeight="1" ht="14.25">
      <c r="A101" s="1"/>
      <c r="B101" s="428"/>
      <c r="C101" s="2"/>
      <c r="D101" s="2"/>
      <c r="E101" s="429"/>
      <c r="F101" s="50"/>
      <c r="G101" s="429"/>
      <c r="H101" s="50"/>
      <c r="I101" s="429"/>
      <c r="J101" s="3"/>
      <c r="K101" s="2"/>
      <c r="L101" s="2"/>
      <c r="M101" s="2"/>
      <c r="N101" s="2"/>
      <c r="O101" s="2"/>
      <c r="P101" s="2"/>
      <c r="Q101" s="2"/>
      <c r="R101" s="2"/>
      <c r="S101" s="2"/>
      <c r="T101" s="2"/>
      <c r="U101" s="2"/>
      <c r="V101" s="2"/>
      <c r="W101" s="2"/>
      <c r="X101" s="2"/>
      <c r="Y101" s="2"/>
      <c r="Z101" s="2"/>
    </row>
    <row x14ac:dyDescent="0.25" r="102" customHeight="1" ht="14.25">
      <c r="A102" s="1"/>
      <c r="B102" s="428"/>
      <c r="C102" s="2"/>
      <c r="D102" s="2"/>
      <c r="E102" s="429"/>
      <c r="F102" s="50"/>
      <c r="G102" s="429"/>
      <c r="H102" s="50"/>
      <c r="I102" s="429"/>
      <c r="J102" s="3"/>
      <c r="K102" s="2"/>
      <c r="L102" s="2"/>
      <c r="M102" s="2"/>
      <c r="N102" s="2"/>
      <c r="O102" s="2"/>
      <c r="P102" s="2"/>
      <c r="Q102" s="2"/>
      <c r="R102" s="2"/>
      <c r="S102" s="2"/>
      <c r="T102" s="2"/>
      <c r="U102" s="2"/>
      <c r="V102" s="2"/>
      <c r="W102" s="2"/>
      <c r="X102" s="2"/>
      <c r="Y102" s="2"/>
      <c r="Z102" s="2"/>
    </row>
    <row x14ac:dyDescent="0.25" r="103" customHeight="1" ht="14.25">
      <c r="A103" s="1"/>
      <c r="B103" s="428"/>
      <c r="C103" s="2"/>
      <c r="D103" s="2"/>
      <c r="E103" s="429"/>
      <c r="F103" s="50"/>
      <c r="G103" s="429"/>
      <c r="H103" s="50"/>
      <c r="I103" s="429"/>
      <c r="J103" s="3"/>
      <c r="K103" s="2"/>
      <c r="L103" s="2"/>
      <c r="M103" s="2"/>
      <c r="N103" s="2"/>
      <c r="O103" s="2"/>
      <c r="P103" s="2"/>
      <c r="Q103" s="2"/>
      <c r="R103" s="2"/>
      <c r="S103" s="2"/>
      <c r="T103" s="2"/>
      <c r="U103" s="2"/>
      <c r="V103" s="2"/>
      <c r="W103" s="2"/>
      <c r="X103" s="2"/>
      <c r="Y103" s="2"/>
      <c r="Z103" s="2"/>
    </row>
    <row x14ac:dyDescent="0.25" r="104" customHeight="1" ht="14.25">
      <c r="A104" s="1"/>
      <c r="B104" s="428"/>
      <c r="C104" s="2"/>
      <c r="D104" s="2"/>
      <c r="E104" s="429"/>
      <c r="F104" s="50"/>
      <c r="G104" s="429"/>
      <c r="H104" s="50"/>
      <c r="I104" s="429"/>
      <c r="J104" s="3"/>
      <c r="K104" s="2"/>
      <c r="L104" s="2"/>
      <c r="M104" s="2"/>
      <c r="N104" s="2"/>
      <c r="O104" s="2"/>
      <c r="P104" s="2"/>
      <c r="Q104" s="2"/>
      <c r="R104" s="2"/>
      <c r="S104" s="2"/>
      <c r="T104" s="2"/>
      <c r="U104" s="2"/>
      <c r="V104" s="2"/>
      <c r="W104" s="2"/>
      <c r="X104" s="2"/>
      <c r="Y104" s="2"/>
      <c r="Z104" s="2"/>
    </row>
    <row x14ac:dyDescent="0.25" r="105" customHeight="1" ht="14.25">
      <c r="A105" s="1"/>
      <c r="B105" s="428"/>
      <c r="C105" s="2"/>
      <c r="D105" s="2"/>
      <c r="E105" s="429"/>
      <c r="F105" s="50"/>
      <c r="G105" s="429"/>
      <c r="H105" s="50"/>
      <c r="I105" s="429"/>
      <c r="J105" s="3"/>
      <c r="K105" s="2"/>
      <c r="L105" s="2"/>
      <c r="M105" s="2"/>
      <c r="N105" s="2"/>
      <c r="O105" s="2"/>
      <c r="P105" s="2"/>
      <c r="Q105" s="2"/>
      <c r="R105" s="2"/>
      <c r="S105" s="2"/>
      <c r="T105" s="2"/>
      <c r="U105" s="2"/>
      <c r="V105" s="2"/>
      <c r="W105" s="2"/>
      <c r="X105" s="2"/>
      <c r="Y105" s="2"/>
      <c r="Z105" s="2"/>
    </row>
    <row x14ac:dyDescent="0.25" r="106" customHeight="1" ht="14.25">
      <c r="A106" s="1"/>
      <c r="B106" s="428"/>
      <c r="C106" s="2"/>
      <c r="D106" s="2"/>
      <c r="E106" s="429"/>
      <c r="F106" s="50"/>
      <c r="G106" s="429"/>
      <c r="H106" s="50"/>
      <c r="I106" s="429"/>
      <c r="J106" s="3"/>
      <c r="K106" s="2"/>
      <c r="L106" s="2"/>
      <c r="M106" s="2"/>
      <c r="N106" s="2"/>
      <c r="O106" s="2"/>
      <c r="P106" s="2"/>
      <c r="Q106" s="2"/>
      <c r="R106" s="2"/>
      <c r="S106" s="2"/>
      <c r="T106" s="2"/>
      <c r="U106" s="2"/>
      <c r="V106" s="2"/>
      <c r="W106" s="2"/>
      <c r="X106" s="2"/>
      <c r="Y106" s="2"/>
      <c r="Z106" s="2"/>
    </row>
    <row x14ac:dyDescent="0.25" r="107" customHeight="1" ht="14.25">
      <c r="A107" s="1"/>
      <c r="B107" s="428"/>
      <c r="C107" s="2"/>
      <c r="D107" s="2"/>
      <c r="E107" s="429"/>
      <c r="F107" s="50"/>
      <c r="G107" s="429"/>
      <c r="H107" s="50"/>
      <c r="I107" s="429"/>
      <c r="J107" s="3"/>
      <c r="K107" s="2"/>
      <c r="L107" s="2"/>
      <c r="M107" s="2"/>
      <c r="N107" s="2"/>
      <c r="O107" s="2"/>
      <c r="P107" s="2"/>
      <c r="Q107" s="2"/>
      <c r="R107" s="2"/>
      <c r="S107" s="2"/>
      <c r="T107" s="2"/>
      <c r="U107" s="2"/>
      <c r="V107" s="2"/>
      <c r="W107" s="2"/>
      <c r="X107" s="2"/>
      <c r="Y107" s="2"/>
      <c r="Z107" s="2"/>
    </row>
    <row x14ac:dyDescent="0.25" r="108" customHeight="1" ht="14.25">
      <c r="A108" s="1"/>
      <c r="B108" s="428"/>
      <c r="C108" s="2"/>
      <c r="D108" s="2"/>
      <c r="E108" s="429"/>
      <c r="F108" s="50"/>
      <c r="G108" s="429"/>
      <c r="H108" s="50"/>
      <c r="I108" s="429"/>
      <c r="J108" s="3"/>
      <c r="K108" s="2"/>
      <c r="L108" s="2"/>
      <c r="M108" s="2"/>
      <c r="N108" s="2"/>
      <c r="O108" s="2"/>
      <c r="P108" s="2"/>
      <c r="Q108" s="2"/>
      <c r="R108" s="2"/>
      <c r="S108" s="2"/>
      <c r="T108" s="2"/>
      <c r="U108" s="2"/>
      <c r="V108" s="2"/>
      <c r="W108" s="2"/>
      <c r="X108" s="2"/>
      <c r="Y108" s="2"/>
      <c r="Z108" s="2"/>
    </row>
    <row x14ac:dyDescent="0.25" r="109" customHeight="1" ht="14.25">
      <c r="A109" s="1"/>
      <c r="B109" s="428"/>
      <c r="C109" s="2"/>
      <c r="D109" s="2"/>
      <c r="E109" s="429"/>
      <c r="F109" s="50"/>
      <c r="G109" s="429"/>
      <c r="H109" s="50"/>
      <c r="I109" s="429"/>
      <c r="J109" s="3"/>
      <c r="K109" s="2"/>
      <c r="L109" s="2"/>
      <c r="M109" s="2"/>
      <c r="N109" s="2"/>
      <c r="O109" s="2"/>
      <c r="P109" s="2"/>
      <c r="Q109" s="2"/>
      <c r="R109" s="2"/>
      <c r="S109" s="2"/>
      <c r="T109" s="2"/>
      <c r="U109" s="2"/>
      <c r="V109" s="2"/>
      <c r="W109" s="2"/>
      <c r="X109" s="2"/>
      <c r="Y109" s="2"/>
      <c r="Z109" s="2"/>
    </row>
    <row x14ac:dyDescent="0.25" r="110" customHeight="1" ht="14.25">
      <c r="A110" s="1"/>
      <c r="B110" s="428"/>
      <c r="C110" s="2"/>
      <c r="D110" s="2"/>
      <c r="E110" s="429"/>
      <c r="F110" s="50"/>
      <c r="G110" s="429"/>
      <c r="H110" s="50"/>
      <c r="I110" s="429"/>
      <c r="J110" s="3"/>
      <c r="K110" s="2"/>
      <c r="L110" s="2"/>
      <c r="M110" s="2"/>
      <c r="N110" s="2"/>
      <c r="O110" s="2"/>
      <c r="P110" s="2"/>
      <c r="Q110" s="2"/>
      <c r="R110" s="2"/>
      <c r="S110" s="2"/>
      <c r="T110" s="2"/>
      <c r="U110" s="2"/>
      <c r="V110" s="2"/>
      <c r="W110" s="2"/>
      <c r="X110" s="2"/>
      <c r="Y110" s="2"/>
      <c r="Z110" s="2"/>
    </row>
    <row x14ac:dyDescent="0.25" r="111" customHeight="1" ht="14.25">
      <c r="A111" s="1"/>
      <c r="B111" s="428"/>
      <c r="C111" s="2"/>
      <c r="D111" s="2"/>
      <c r="E111" s="429"/>
      <c r="F111" s="50"/>
      <c r="G111" s="429"/>
      <c r="H111" s="50"/>
      <c r="I111" s="429"/>
      <c r="J111" s="3"/>
      <c r="K111" s="2"/>
      <c r="L111" s="2"/>
      <c r="M111" s="2"/>
      <c r="N111" s="2"/>
      <c r="O111" s="2"/>
      <c r="P111" s="2"/>
      <c r="Q111" s="2"/>
      <c r="R111" s="2"/>
      <c r="S111" s="2"/>
      <c r="T111" s="2"/>
      <c r="U111" s="2"/>
      <c r="V111" s="2"/>
      <c r="W111" s="2"/>
      <c r="X111" s="2"/>
      <c r="Y111" s="2"/>
      <c r="Z111" s="2"/>
    </row>
    <row x14ac:dyDescent="0.25" r="112" customHeight="1" ht="14.25">
      <c r="A112" s="1"/>
      <c r="B112" s="428"/>
      <c r="C112" s="2"/>
      <c r="D112" s="2"/>
      <c r="E112" s="429"/>
      <c r="F112" s="50"/>
      <c r="G112" s="429"/>
      <c r="H112" s="50"/>
      <c r="I112" s="429"/>
      <c r="J112" s="3"/>
      <c r="K112" s="2"/>
      <c r="L112" s="2"/>
      <c r="M112" s="2"/>
      <c r="N112" s="2"/>
      <c r="O112" s="2"/>
      <c r="P112" s="2"/>
      <c r="Q112" s="2"/>
      <c r="R112" s="2"/>
      <c r="S112" s="2"/>
      <c r="T112" s="2"/>
      <c r="U112" s="2"/>
      <c r="V112" s="2"/>
      <c r="W112" s="2"/>
      <c r="X112" s="2"/>
      <c r="Y112" s="2"/>
      <c r="Z112" s="2"/>
    </row>
    <row x14ac:dyDescent="0.25" r="113" customHeight="1" ht="14.25">
      <c r="A113" s="1"/>
      <c r="B113" s="428"/>
      <c r="C113" s="2"/>
      <c r="D113" s="2"/>
      <c r="E113" s="429"/>
      <c r="F113" s="50"/>
      <c r="G113" s="429"/>
      <c r="H113" s="50"/>
      <c r="I113" s="429"/>
      <c r="J113" s="3"/>
      <c r="K113" s="2"/>
      <c r="L113" s="2"/>
      <c r="M113" s="2"/>
      <c r="N113" s="2"/>
      <c r="O113" s="2"/>
      <c r="P113" s="2"/>
      <c r="Q113" s="2"/>
      <c r="R113" s="2"/>
      <c r="S113" s="2"/>
      <c r="T113" s="2"/>
      <c r="U113" s="2"/>
      <c r="V113" s="2"/>
      <c r="W113" s="2"/>
      <c r="X113" s="2"/>
      <c r="Y113" s="2"/>
      <c r="Z113" s="2"/>
    </row>
    <row x14ac:dyDescent="0.25" r="114" customHeight="1" ht="14.25">
      <c r="A114" s="1"/>
      <c r="B114" s="428"/>
      <c r="C114" s="2"/>
      <c r="D114" s="2"/>
      <c r="E114" s="429"/>
      <c r="F114" s="50"/>
      <c r="G114" s="429"/>
      <c r="H114" s="50"/>
      <c r="I114" s="429"/>
      <c r="J114" s="3"/>
      <c r="K114" s="2"/>
      <c r="L114" s="2"/>
      <c r="M114" s="2"/>
      <c r="N114" s="2"/>
      <c r="O114" s="2"/>
      <c r="P114" s="2"/>
      <c r="Q114" s="2"/>
      <c r="R114" s="2"/>
      <c r="S114" s="2"/>
      <c r="T114" s="2"/>
      <c r="U114" s="2"/>
      <c r="V114" s="2"/>
      <c r="W114" s="2"/>
      <c r="X114" s="2"/>
      <c r="Y114" s="2"/>
      <c r="Z114" s="2"/>
    </row>
    <row x14ac:dyDescent="0.25" r="115" customHeight="1" ht="14.25">
      <c r="A115" s="1"/>
      <c r="B115" s="428"/>
      <c r="C115" s="2"/>
      <c r="D115" s="2"/>
      <c r="E115" s="429"/>
      <c r="F115" s="50"/>
      <c r="G115" s="429"/>
      <c r="H115" s="50"/>
      <c r="I115" s="429"/>
      <c r="J115" s="3"/>
      <c r="K115" s="2"/>
      <c r="L115" s="2"/>
      <c r="M115" s="2"/>
      <c r="N115" s="2"/>
      <c r="O115" s="2"/>
      <c r="P115" s="2"/>
      <c r="Q115" s="2"/>
      <c r="R115" s="2"/>
      <c r="S115" s="2"/>
      <c r="T115" s="2"/>
      <c r="U115" s="2"/>
      <c r="V115" s="2"/>
      <c r="W115" s="2"/>
      <c r="X115" s="2"/>
      <c r="Y115" s="2"/>
      <c r="Z115" s="2"/>
    </row>
    <row x14ac:dyDescent="0.25" r="116" customHeight="1" ht="14.25">
      <c r="A116" s="1"/>
      <c r="B116" s="428"/>
      <c r="C116" s="2"/>
      <c r="D116" s="2"/>
      <c r="E116" s="429"/>
      <c r="F116" s="50"/>
      <c r="G116" s="429"/>
      <c r="H116" s="50"/>
      <c r="I116" s="429"/>
      <c r="J116" s="3"/>
      <c r="K116" s="2"/>
      <c r="L116" s="2"/>
      <c r="M116" s="2"/>
      <c r="N116" s="2"/>
      <c r="O116" s="2"/>
      <c r="P116" s="2"/>
      <c r="Q116" s="2"/>
      <c r="R116" s="2"/>
      <c r="S116" s="2"/>
      <c r="T116" s="2"/>
      <c r="U116" s="2"/>
      <c r="V116" s="2"/>
      <c r="W116" s="2"/>
      <c r="X116" s="2"/>
      <c r="Y116" s="2"/>
      <c r="Z116" s="2"/>
    </row>
    <row x14ac:dyDescent="0.25" r="117" customHeight="1" ht="14.25">
      <c r="A117" s="1"/>
      <c r="B117" s="428"/>
      <c r="C117" s="2"/>
      <c r="D117" s="2"/>
      <c r="E117" s="429"/>
      <c r="F117" s="50"/>
      <c r="G117" s="429"/>
      <c r="H117" s="50"/>
      <c r="I117" s="429"/>
      <c r="J117" s="3"/>
      <c r="K117" s="2"/>
      <c r="L117" s="2"/>
      <c r="M117" s="2"/>
      <c r="N117" s="2"/>
      <c r="O117" s="2"/>
      <c r="P117" s="2"/>
      <c r="Q117" s="2"/>
      <c r="R117" s="2"/>
      <c r="S117" s="2"/>
      <c r="T117" s="2"/>
      <c r="U117" s="2"/>
      <c r="V117" s="2"/>
      <c r="W117" s="2"/>
      <c r="X117" s="2"/>
      <c r="Y117" s="2"/>
      <c r="Z117" s="2"/>
    </row>
    <row x14ac:dyDescent="0.25" r="118" customHeight="1" ht="14.25">
      <c r="A118" s="1"/>
      <c r="B118" s="428"/>
      <c r="C118" s="2"/>
      <c r="D118" s="2"/>
      <c r="E118" s="429"/>
      <c r="F118" s="50"/>
      <c r="G118" s="429"/>
      <c r="H118" s="50"/>
      <c r="I118" s="429"/>
      <c r="J118" s="3"/>
      <c r="K118" s="2"/>
      <c r="L118" s="2"/>
      <c r="M118" s="2"/>
      <c r="N118" s="2"/>
      <c r="O118" s="2"/>
      <c r="P118" s="2"/>
      <c r="Q118" s="2"/>
      <c r="R118" s="2"/>
      <c r="S118" s="2"/>
      <c r="T118" s="2"/>
      <c r="U118" s="2"/>
      <c r="V118" s="2"/>
      <c r="W118" s="2"/>
      <c r="X118" s="2"/>
      <c r="Y118" s="2"/>
      <c r="Z118" s="2"/>
    </row>
    <row x14ac:dyDescent="0.25" r="119" customHeight="1" ht="14.25">
      <c r="A119" s="1"/>
      <c r="B119" s="428"/>
      <c r="C119" s="2"/>
      <c r="D119" s="2"/>
      <c r="E119" s="429"/>
      <c r="F119" s="50"/>
      <c r="G119" s="429"/>
      <c r="H119" s="50"/>
      <c r="I119" s="429"/>
      <c r="J119" s="3"/>
      <c r="K119" s="2"/>
      <c r="L119" s="2"/>
      <c r="M119" s="2"/>
      <c r="N119" s="2"/>
      <c r="O119" s="2"/>
      <c r="P119" s="2"/>
      <c r="Q119" s="2"/>
      <c r="R119" s="2"/>
      <c r="S119" s="2"/>
      <c r="T119" s="2"/>
      <c r="U119" s="2"/>
      <c r="V119" s="2"/>
      <c r="W119" s="2"/>
      <c r="X119" s="2"/>
      <c r="Y119" s="2"/>
      <c r="Z119" s="2"/>
    </row>
    <row x14ac:dyDescent="0.25" r="120" customHeight="1" ht="14.25">
      <c r="A120" s="1"/>
      <c r="B120" s="428"/>
      <c r="C120" s="2"/>
      <c r="D120" s="2"/>
      <c r="E120" s="429"/>
      <c r="F120" s="50"/>
      <c r="G120" s="429"/>
      <c r="H120" s="50"/>
      <c r="I120" s="429"/>
      <c r="J120" s="3"/>
      <c r="K120" s="2"/>
      <c r="L120" s="2"/>
      <c r="M120" s="2"/>
      <c r="N120" s="2"/>
      <c r="O120" s="2"/>
      <c r="P120" s="2"/>
      <c r="Q120" s="2"/>
      <c r="R120" s="2"/>
      <c r="S120" s="2"/>
      <c r="T120" s="2"/>
      <c r="U120" s="2"/>
      <c r="V120" s="2"/>
      <c r="W120" s="2"/>
      <c r="X120" s="2"/>
      <c r="Y120" s="2"/>
      <c r="Z120" s="2"/>
    </row>
    <row x14ac:dyDescent="0.25" r="121" customHeight="1" ht="14.25">
      <c r="A121" s="1"/>
      <c r="B121" s="428"/>
      <c r="C121" s="2"/>
      <c r="D121" s="2"/>
      <c r="E121" s="429"/>
      <c r="F121" s="50"/>
      <c r="G121" s="429"/>
      <c r="H121" s="50"/>
      <c r="I121" s="429"/>
      <c r="J121" s="3"/>
      <c r="K121" s="2"/>
      <c r="L121" s="2"/>
      <c r="M121" s="2"/>
      <c r="N121" s="2"/>
      <c r="O121" s="2"/>
      <c r="P121" s="2"/>
      <c r="Q121" s="2"/>
      <c r="R121" s="2"/>
      <c r="S121" s="2"/>
      <c r="T121" s="2"/>
      <c r="U121" s="2"/>
      <c r="V121" s="2"/>
      <c r="W121" s="2"/>
      <c r="X121" s="2"/>
      <c r="Y121" s="2"/>
      <c r="Z121" s="2"/>
    </row>
    <row x14ac:dyDescent="0.25" r="122" customHeight="1" ht="14.25">
      <c r="A122" s="1"/>
      <c r="B122" s="428"/>
      <c r="C122" s="2"/>
      <c r="D122" s="2"/>
      <c r="E122" s="429"/>
      <c r="F122" s="50"/>
      <c r="G122" s="429"/>
      <c r="H122" s="50"/>
      <c r="I122" s="429"/>
      <c r="J122" s="3"/>
      <c r="K122" s="2"/>
      <c r="L122" s="2"/>
      <c r="M122" s="2"/>
      <c r="N122" s="2"/>
      <c r="O122" s="2"/>
      <c r="P122" s="2"/>
      <c r="Q122" s="2"/>
      <c r="R122" s="2"/>
      <c r="S122" s="2"/>
      <c r="T122" s="2"/>
      <c r="U122" s="2"/>
      <c r="V122" s="2"/>
      <c r="W122" s="2"/>
      <c r="X122" s="2"/>
      <c r="Y122" s="2"/>
      <c r="Z122" s="2"/>
    </row>
    <row x14ac:dyDescent="0.25" r="123" customHeight="1" ht="14.25">
      <c r="A123" s="1"/>
      <c r="B123" s="428"/>
      <c r="C123" s="2"/>
      <c r="D123" s="2"/>
      <c r="E123" s="429"/>
      <c r="F123" s="50"/>
      <c r="G123" s="429"/>
      <c r="H123" s="50"/>
      <c r="I123" s="429"/>
      <c r="J123" s="3"/>
      <c r="K123" s="2"/>
      <c r="L123" s="2"/>
      <c r="M123" s="2"/>
      <c r="N123" s="2"/>
      <c r="O123" s="2"/>
      <c r="P123" s="2"/>
      <c r="Q123" s="2"/>
      <c r="R123" s="2"/>
      <c r="S123" s="2"/>
      <c r="T123" s="2"/>
      <c r="U123" s="2"/>
      <c r="V123" s="2"/>
      <c r="W123" s="2"/>
      <c r="X123" s="2"/>
      <c r="Y123" s="2"/>
      <c r="Z123" s="2"/>
    </row>
    <row x14ac:dyDescent="0.25" r="124" customHeight="1" ht="14.25">
      <c r="A124" s="1"/>
      <c r="B124" s="428"/>
      <c r="C124" s="2"/>
      <c r="D124" s="2"/>
      <c r="E124" s="429"/>
      <c r="F124" s="50"/>
      <c r="G124" s="429"/>
      <c r="H124" s="50"/>
      <c r="I124" s="429"/>
      <c r="J124" s="3"/>
      <c r="K124" s="2"/>
      <c r="L124" s="2"/>
      <c r="M124" s="2"/>
      <c r="N124" s="2"/>
      <c r="O124" s="2"/>
      <c r="P124" s="2"/>
      <c r="Q124" s="2"/>
      <c r="R124" s="2"/>
      <c r="S124" s="2"/>
      <c r="T124" s="2"/>
      <c r="U124" s="2"/>
      <c r="V124" s="2"/>
      <c r="W124" s="2"/>
      <c r="X124" s="2"/>
      <c r="Y124" s="2"/>
      <c r="Z124" s="2"/>
    </row>
    <row x14ac:dyDescent="0.25" r="125" customHeight="1" ht="14.25">
      <c r="A125" s="1"/>
      <c r="B125" s="428"/>
      <c r="C125" s="2"/>
      <c r="D125" s="2"/>
      <c r="E125" s="429"/>
      <c r="F125" s="50"/>
      <c r="G125" s="429"/>
      <c r="H125" s="50"/>
      <c r="I125" s="429"/>
      <c r="J125" s="3"/>
      <c r="K125" s="2"/>
      <c r="L125" s="2"/>
      <c r="M125" s="2"/>
      <c r="N125" s="2"/>
      <c r="O125" s="2"/>
      <c r="P125" s="2"/>
      <c r="Q125" s="2"/>
      <c r="R125" s="2"/>
      <c r="S125" s="2"/>
      <c r="T125" s="2"/>
      <c r="U125" s="2"/>
      <c r="V125" s="2"/>
      <c r="W125" s="2"/>
      <c r="X125" s="2"/>
      <c r="Y125" s="2"/>
      <c r="Z125" s="2"/>
    </row>
    <row x14ac:dyDescent="0.25" r="126" customHeight="1" ht="14.25">
      <c r="A126" s="1"/>
      <c r="B126" s="428"/>
      <c r="C126" s="2"/>
      <c r="D126" s="2"/>
      <c r="E126" s="429"/>
      <c r="F126" s="50"/>
      <c r="G126" s="429"/>
      <c r="H126" s="50"/>
      <c r="I126" s="429"/>
      <c r="J126" s="3"/>
      <c r="K126" s="2"/>
      <c r="L126" s="2"/>
      <c r="M126" s="2"/>
      <c r="N126" s="2"/>
      <c r="O126" s="2"/>
      <c r="P126" s="2"/>
      <c r="Q126" s="2"/>
      <c r="R126" s="2"/>
      <c r="S126" s="2"/>
      <c r="T126" s="2"/>
      <c r="U126" s="2"/>
      <c r="V126" s="2"/>
      <c r="W126" s="2"/>
      <c r="X126" s="2"/>
      <c r="Y126" s="2"/>
      <c r="Z126" s="2"/>
    </row>
    <row x14ac:dyDescent="0.25" r="127" customHeight="1" ht="14.25">
      <c r="A127" s="1"/>
      <c r="B127" s="428"/>
      <c r="C127" s="2"/>
      <c r="D127" s="2"/>
      <c r="E127" s="429"/>
      <c r="F127" s="50"/>
      <c r="G127" s="429"/>
      <c r="H127" s="50"/>
      <c r="I127" s="429"/>
      <c r="J127" s="3"/>
      <c r="K127" s="2"/>
      <c r="L127" s="2"/>
      <c r="M127" s="2"/>
      <c r="N127" s="2"/>
      <c r="O127" s="2"/>
      <c r="P127" s="2"/>
      <c r="Q127" s="2"/>
      <c r="R127" s="2"/>
      <c r="S127" s="2"/>
      <c r="T127" s="2"/>
      <c r="U127" s="2"/>
      <c r="V127" s="2"/>
      <c r="W127" s="2"/>
      <c r="X127" s="2"/>
      <c r="Y127" s="2"/>
      <c r="Z127" s="2"/>
    </row>
    <row x14ac:dyDescent="0.25" r="128" customHeight="1" ht="14.25">
      <c r="A128" s="1"/>
      <c r="B128" s="428"/>
      <c r="C128" s="2"/>
      <c r="D128" s="2"/>
      <c r="E128" s="429"/>
      <c r="F128" s="50"/>
      <c r="G128" s="429"/>
      <c r="H128" s="50"/>
      <c r="I128" s="429"/>
      <c r="J128" s="3"/>
      <c r="K128" s="2"/>
      <c r="L128" s="2"/>
      <c r="M128" s="2"/>
      <c r="N128" s="2"/>
      <c r="O128" s="2"/>
      <c r="P128" s="2"/>
      <c r="Q128" s="2"/>
      <c r="R128" s="2"/>
      <c r="S128" s="2"/>
      <c r="T128" s="2"/>
      <c r="U128" s="2"/>
      <c r="V128" s="2"/>
      <c r="W128" s="2"/>
      <c r="X128" s="2"/>
      <c r="Y128" s="2"/>
      <c r="Z128" s="2"/>
    </row>
    <row x14ac:dyDescent="0.25" r="129" customHeight="1" ht="14.25">
      <c r="A129" s="1"/>
      <c r="B129" s="428"/>
      <c r="C129" s="2"/>
      <c r="D129" s="2"/>
      <c r="E129" s="429"/>
      <c r="F129" s="50"/>
      <c r="G129" s="429"/>
      <c r="H129" s="50"/>
      <c r="I129" s="429"/>
      <c r="J129" s="3"/>
      <c r="K129" s="2"/>
      <c r="L129" s="2"/>
      <c r="M129" s="2"/>
      <c r="N129" s="2"/>
      <c r="O129" s="2"/>
      <c r="P129" s="2"/>
      <c r="Q129" s="2"/>
      <c r="R129" s="2"/>
      <c r="S129" s="2"/>
      <c r="T129" s="2"/>
      <c r="U129" s="2"/>
      <c r="V129" s="2"/>
      <c r="W129" s="2"/>
      <c r="X129" s="2"/>
      <c r="Y129" s="2"/>
      <c r="Z129" s="2"/>
    </row>
    <row x14ac:dyDescent="0.25" r="130" customHeight="1" ht="14.25">
      <c r="A130" s="1"/>
      <c r="B130" s="428"/>
      <c r="C130" s="2"/>
      <c r="D130" s="2"/>
      <c r="E130" s="429"/>
      <c r="F130" s="50"/>
      <c r="G130" s="429"/>
      <c r="H130" s="50"/>
      <c r="I130" s="429"/>
      <c r="J130" s="3"/>
      <c r="K130" s="2"/>
      <c r="L130" s="2"/>
      <c r="M130" s="2"/>
      <c r="N130" s="2"/>
      <c r="O130" s="2"/>
      <c r="P130" s="2"/>
      <c r="Q130" s="2"/>
      <c r="R130" s="2"/>
      <c r="S130" s="2"/>
      <c r="T130" s="2"/>
      <c r="U130" s="2"/>
      <c r="V130" s="2"/>
      <c r="W130" s="2"/>
      <c r="X130" s="2"/>
      <c r="Y130" s="2"/>
      <c r="Z130" s="2"/>
    </row>
    <row x14ac:dyDescent="0.25" r="131" customHeight="1" ht="14.25">
      <c r="A131" s="1"/>
      <c r="B131" s="428"/>
      <c r="C131" s="2"/>
      <c r="D131" s="2"/>
      <c r="E131" s="429"/>
      <c r="F131" s="50"/>
      <c r="G131" s="429"/>
      <c r="H131" s="50"/>
      <c r="I131" s="429"/>
      <c r="J131" s="3"/>
      <c r="K131" s="2"/>
      <c r="L131" s="2"/>
      <c r="M131" s="2"/>
      <c r="N131" s="2"/>
      <c r="O131" s="2"/>
      <c r="P131" s="2"/>
      <c r="Q131" s="2"/>
      <c r="R131" s="2"/>
      <c r="S131" s="2"/>
      <c r="T131" s="2"/>
      <c r="U131" s="2"/>
      <c r="V131" s="2"/>
      <c r="W131" s="2"/>
      <c r="X131" s="2"/>
      <c r="Y131" s="2"/>
      <c r="Z131" s="2"/>
    </row>
    <row x14ac:dyDescent="0.25" r="132" customHeight="1" ht="14.25">
      <c r="A132" s="1"/>
      <c r="B132" s="428"/>
      <c r="C132" s="2"/>
      <c r="D132" s="2"/>
      <c r="E132" s="429"/>
      <c r="F132" s="50"/>
      <c r="G132" s="429"/>
      <c r="H132" s="50"/>
      <c r="I132" s="429"/>
      <c r="J132" s="3"/>
      <c r="K132" s="2"/>
      <c r="L132" s="2"/>
      <c r="M132" s="2"/>
      <c r="N132" s="2"/>
      <c r="O132" s="2"/>
      <c r="P132" s="2"/>
      <c r="Q132" s="2"/>
      <c r="R132" s="2"/>
      <c r="S132" s="2"/>
      <c r="T132" s="2"/>
      <c r="U132" s="2"/>
      <c r="V132" s="2"/>
      <c r="W132" s="2"/>
      <c r="X132" s="2"/>
      <c r="Y132" s="2"/>
      <c r="Z132" s="2"/>
    </row>
    <row x14ac:dyDescent="0.25" r="133" customHeight="1" ht="14.25">
      <c r="A133" s="1"/>
      <c r="B133" s="428"/>
      <c r="C133" s="2"/>
      <c r="D133" s="2"/>
      <c r="E133" s="429"/>
      <c r="F133" s="50"/>
      <c r="G133" s="429"/>
      <c r="H133" s="50"/>
      <c r="I133" s="429"/>
      <c r="J133" s="3"/>
      <c r="K133" s="2"/>
      <c r="L133" s="2"/>
      <c r="M133" s="2"/>
      <c r="N133" s="2"/>
      <c r="O133" s="2"/>
      <c r="P133" s="2"/>
      <c r="Q133" s="2"/>
      <c r="R133" s="2"/>
      <c r="S133" s="2"/>
      <c r="T133" s="2"/>
      <c r="U133" s="2"/>
      <c r="V133" s="2"/>
      <c r="W133" s="2"/>
      <c r="X133" s="2"/>
      <c r="Y133" s="2"/>
      <c r="Z133" s="2"/>
    </row>
    <row x14ac:dyDescent="0.25" r="134" customHeight="1" ht="14.25">
      <c r="A134" s="1"/>
      <c r="B134" s="428"/>
      <c r="C134" s="2"/>
      <c r="D134" s="2"/>
      <c r="E134" s="429"/>
      <c r="F134" s="50"/>
      <c r="G134" s="429"/>
      <c r="H134" s="50"/>
      <c r="I134" s="429"/>
      <c r="J134" s="3"/>
      <c r="K134" s="2"/>
      <c r="L134" s="2"/>
      <c r="M134" s="2"/>
      <c r="N134" s="2"/>
      <c r="O134" s="2"/>
      <c r="P134" s="2"/>
      <c r="Q134" s="2"/>
      <c r="R134" s="2"/>
      <c r="S134" s="2"/>
      <c r="T134" s="2"/>
      <c r="U134" s="2"/>
      <c r="V134" s="2"/>
      <c r="W134" s="2"/>
      <c r="X134" s="2"/>
      <c r="Y134" s="2"/>
      <c r="Z134" s="2"/>
    </row>
    <row x14ac:dyDescent="0.25" r="135" customHeight="1" ht="14.25">
      <c r="A135" s="1"/>
      <c r="B135" s="428"/>
      <c r="C135" s="2"/>
      <c r="D135" s="2"/>
      <c r="E135" s="429"/>
      <c r="F135" s="50"/>
      <c r="G135" s="429"/>
      <c r="H135" s="50"/>
      <c r="I135" s="429"/>
      <c r="J135" s="3"/>
      <c r="K135" s="2"/>
      <c r="L135" s="2"/>
      <c r="M135" s="2"/>
      <c r="N135" s="2"/>
      <c r="O135" s="2"/>
      <c r="P135" s="2"/>
      <c r="Q135" s="2"/>
      <c r="R135" s="2"/>
      <c r="S135" s="2"/>
      <c r="T135" s="2"/>
      <c r="U135" s="2"/>
      <c r="V135" s="2"/>
      <c r="W135" s="2"/>
      <c r="X135" s="2"/>
      <c r="Y135" s="2"/>
      <c r="Z135" s="2"/>
    </row>
    <row x14ac:dyDescent="0.25" r="136" customHeight="1" ht="14.25">
      <c r="A136" s="1"/>
      <c r="B136" s="428"/>
      <c r="C136" s="2"/>
      <c r="D136" s="2"/>
      <c r="E136" s="429"/>
      <c r="F136" s="50"/>
      <c r="G136" s="429"/>
      <c r="H136" s="50"/>
      <c r="I136" s="429"/>
      <c r="J136" s="3"/>
      <c r="K136" s="2"/>
      <c r="L136" s="2"/>
      <c r="M136" s="2"/>
      <c r="N136" s="2"/>
      <c r="O136" s="2"/>
      <c r="P136" s="2"/>
      <c r="Q136" s="2"/>
      <c r="R136" s="2"/>
      <c r="S136" s="2"/>
      <c r="T136" s="2"/>
      <c r="U136" s="2"/>
      <c r="V136" s="2"/>
      <c r="W136" s="2"/>
      <c r="X136" s="2"/>
      <c r="Y136" s="2"/>
      <c r="Z136" s="2"/>
    </row>
    <row x14ac:dyDescent="0.25" r="137" customHeight="1" ht="14.25">
      <c r="A137" s="1"/>
      <c r="B137" s="428"/>
      <c r="C137" s="2"/>
      <c r="D137" s="2"/>
      <c r="E137" s="429"/>
      <c r="F137" s="50"/>
      <c r="G137" s="429"/>
      <c r="H137" s="50"/>
      <c r="I137" s="429"/>
      <c r="J137" s="3"/>
      <c r="K137" s="2"/>
      <c r="L137" s="2"/>
      <c r="M137" s="2"/>
      <c r="N137" s="2"/>
      <c r="O137" s="2"/>
      <c r="P137" s="2"/>
      <c r="Q137" s="2"/>
      <c r="R137" s="2"/>
      <c r="S137" s="2"/>
      <c r="T137" s="2"/>
      <c r="U137" s="2"/>
      <c r="V137" s="2"/>
      <c r="W137" s="2"/>
      <c r="X137" s="2"/>
      <c r="Y137" s="2"/>
      <c r="Z137" s="2"/>
    </row>
    <row x14ac:dyDescent="0.25" r="138" customHeight="1" ht="14.25">
      <c r="A138" s="1"/>
      <c r="B138" s="428"/>
      <c r="C138" s="2"/>
      <c r="D138" s="2"/>
      <c r="E138" s="429"/>
      <c r="F138" s="50"/>
      <c r="G138" s="429"/>
      <c r="H138" s="50"/>
      <c r="I138" s="429"/>
      <c r="J138" s="3"/>
      <c r="K138" s="2"/>
      <c r="L138" s="2"/>
      <c r="M138" s="2"/>
      <c r="N138" s="2"/>
      <c r="O138" s="2"/>
      <c r="P138" s="2"/>
      <c r="Q138" s="2"/>
      <c r="R138" s="2"/>
      <c r="S138" s="2"/>
      <c r="T138" s="2"/>
      <c r="U138" s="2"/>
      <c r="V138" s="2"/>
      <c r="W138" s="2"/>
      <c r="X138" s="2"/>
      <c r="Y138" s="2"/>
      <c r="Z138" s="2"/>
    </row>
    <row x14ac:dyDescent="0.25" r="139" customHeight="1" ht="14.25">
      <c r="A139" s="1"/>
      <c r="B139" s="428"/>
      <c r="C139" s="2"/>
      <c r="D139" s="2"/>
      <c r="E139" s="429"/>
      <c r="F139" s="50"/>
      <c r="G139" s="429"/>
      <c r="H139" s="50"/>
      <c r="I139" s="429"/>
      <c r="J139" s="3"/>
      <c r="K139" s="2"/>
      <c r="L139" s="2"/>
      <c r="M139" s="2"/>
      <c r="N139" s="2"/>
      <c r="O139" s="2"/>
      <c r="P139" s="2"/>
      <c r="Q139" s="2"/>
      <c r="R139" s="2"/>
      <c r="S139" s="2"/>
      <c r="T139" s="2"/>
      <c r="U139" s="2"/>
      <c r="V139" s="2"/>
      <c r="W139" s="2"/>
      <c r="X139" s="2"/>
      <c r="Y139" s="2"/>
      <c r="Z139" s="2"/>
    </row>
    <row x14ac:dyDescent="0.25" r="140" customHeight="1" ht="14.25">
      <c r="A140" s="1"/>
      <c r="B140" s="428"/>
      <c r="C140" s="2"/>
      <c r="D140" s="2"/>
      <c r="E140" s="429"/>
      <c r="F140" s="50"/>
      <c r="G140" s="429"/>
      <c r="H140" s="50"/>
      <c r="I140" s="429"/>
      <c r="J140" s="3"/>
      <c r="K140" s="2"/>
      <c r="L140" s="2"/>
      <c r="M140" s="2"/>
      <c r="N140" s="2"/>
      <c r="O140" s="2"/>
      <c r="P140" s="2"/>
      <c r="Q140" s="2"/>
      <c r="R140" s="2"/>
      <c r="S140" s="2"/>
      <c r="T140" s="2"/>
      <c r="U140" s="2"/>
      <c r="V140" s="2"/>
      <c r="W140" s="2"/>
      <c r="X140" s="2"/>
      <c r="Y140" s="2"/>
      <c r="Z140" s="2"/>
    </row>
    <row x14ac:dyDescent="0.25" r="141" customHeight="1" ht="14.25">
      <c r="A141" s="1"/>
      <c r="B141" s="428"/>
      <c r="C141" s="2"/>
      <c r="D141" s="2"/>
      <c r="E141" s="429"/>
      <c r="F141" s="50"/>
      <c r="G141" s="429"/>
      <c r="H141" s="50"/>
      <c r="I141" s="429"/>
      <c r="J141" s="3"/>
      <c r="K141" s="2"/>
      <c r="L141" s="2"/>
      <c r="M141" s="2"/>
      <c r="N141" s="2"/>
      <c r="O141" s="2"/>
      <c r="P141" s="2"/>
      <c r="Q141" s="2"/>
      <c r="R141" s="2"/>
      <c r="S141" s="2"/>
      <c r="T141" s="2"/>
      <c r="U141" s="2"/>
      <c r="V141" s="2"/>
      <c r="W141" s="2"/>
      <c r="X141" s="2"/>
      <c r="Y141" s="2"/>
      <c r="Z141" s="2"/>
    </row>
    <row x14ac:dyDescent="0.25" r="142" customHeight="1" ht="14.25">
      <c r="A142" s="1"/>
      <c r="B142" s="428"/>
      <c r="C142" s="2"/>
      <c r="D142" s="2"/>
      <c r="E142" s="429"/>
      <c r="F142" s="50"/>
      <c r="G142" s="429"/>
      <c r="H142" s="50"/>
      <c r="I142" s="429"/>
      <c r="J142" s="3"/>
      <c r="K142" s="2"/>
      <c r="L142" s="2"/>
      <c r="M142" s="2"/>
      <c r="N142" s="2"/>
      <c r="O142" s="2"/>
      <c r="P142" s="2"/>
      <c r="Q142" s="2"/>
      <c r="R142" s="2"/>
      <c r="S142" s="2"/>
      <c r="T142" s="2"/>
      <c r="U142" s="2"/>
      <c r="V142" s="2"/>
      <c r="W142" s="2"/>
      <c r="X142" s="2"/>
      <c r="Y142" s="2"/>
      <c r="Z142" s="2"/>
    </row>
    <row x14ac:dyDescent="0.25" r="143" customHeight="1" ht="14.25">
      <c r="A143" s="1"/>
      <c r="B143" s="428"/>
      <c r="C143" s="2"/>
      <c r="D143" s="2"/>
      <c r="E143" s="429"/>
      <c r="F143" s="50"/>
      <c r="G143" s="429"/>
      <c r="H143" s="50"/>
      <c r="I143" s="429"/>
      <c r="J143" s="3"/>
      <c r="K143" s="2"/>
      <c r="L143" s="2"/>
      <c r="M143" s="2"/>
      <c r="N143" s="2"/>
      <c r="O143" s="2"/>
      <c r="P143" s="2"/>
      <c r="Q143" s="2"/>
      <c r="R143" s="2"/>
      <c r="S143" s="2"/>
      <c r="T143" s="2"/>
      <c r="U143" s="2"/>
      <c r="V143" s="2"/>
      <c r="W143" s="2"/>
      <c r="X143" s="2"/>
      <c r="Y143" s="2"/>
      <c r="Z143" s="2"/>
    </row>
    <row x14ac:dyDescent="0.25" r="144" customHeight="1" ht="14.25">
      <c r="A144" s="1"/>
      <c r="B144" s="428"/>
      <c r="C144" s="2"/>
      <c r="D144" s="2"/>
      <c r="E144" s="429"/>
      <c r="F144" s="50"/>
      <c r="G144" s="429"/>
      <c r="H144" s="50"/>
      <c r="I144" s="429"/>
      <c r="J144" s="3"/>
      <c r="K144" s="2"/>
      <c r="L144" s="2"/>
      <c r="M144" s="2"/>
      <c r="N144" s="2"/>
      <c r="O144" s="2"/>
      <c r="P144" s="2"/>
      <c r="Q144" s="2"/>
      <c r="R144" s="2"/>
      <c r="S144" s="2"/>
      <c r="T144" s="2"/>
      <c r="U144" s="2"/>
      <c r="V144" s="2"/>
      <c r="W144" s="2"/>
      <c r="X144" s="2"/>
      <c r="Y144" s="2"/>
      <c r="Z144" s="2"/>
    </row>
    <row x14ac:dyDescent="0.25" r="145" customHeight="1" ht="14.25">
      <c r="A145" s="1"/>
      <c r="B145" s="428"/>
      <c r="C145" s="2"/>
      <c r="D145" s="2"/>
      <c r="E145" s="429"/>
      <c r="F145" s="50"/>
      <c r="G145" s="429"/>
      <c r="H145" s="50"/>
      <c r="I145" s="429"/>
      <c r="J145" s="3"/>
      <c r="K145" s="2"/>
      <c r="L145" s="2"/>
      <c r="M145" s="2"/>
      <c r="N145" s="2"/>
      <c r="O145" s="2"/>
      <c r="P145" s="2"/>
      <c r="Q145" s="2"/>
      <c r="R145" s="2"/>
      <c r="S145" s="2"/>
      <c r="T145" s="2"/>
      <c r="U145" s="2"/>
      <c r="V145" s="2"/>
      <c r="W145" s="2"/>
      <c r="X145" s="2"/>
      <c r="Y145" s="2"/>
      <c r="Z145" s="2"/>
    </row>
    <row x14ac:dyDescent="0.25" r="146" customHeight="1" ht="14.25">
      <c r="A146" s="1"/>
      <c r="B146" s="428"/>
      <c r="C146" s="2"/>
      <c r="D146" s="2"/>
      <c r="E146" s="429"/>
      <c r="F146" s="50"/>
      <c r="G146" s="429"/>
      <c r="H146" s="50"/>
      <c r="I146" s="429"/>
      <c r="J146" s="3"/>
      <c r="K146" s="2"/>
      <c r="L146" s="2"/>
      <c r="M146" s="2"/>
      <c r="N146" s="2"/>
      <c r="O146" s="2"/>
      <c r="P146" s="2"/>
      <c r="Q146" s="2"/>
      <c r="R146" s="2"/>
      <c r="S146" s="2"/>
      <c r="T146" s="2"/>
      <c r="U146" s="2"/>
      <c r="V146" s="2"/>
      <c r="W146" s="2"/>
      <c r="X146" s="2"/>
      <c r="Y146" s="2"/>
      <c r="Z146" s="2"/>
    </row>
    <row x14ac:dyDescent="0.25" r="147" customHeight="1" ht="14.25">
      <c r="A147" s="1"/>
      <c r="B147" s="428"/>
      <c r="C147" s="2"/>
      <c r="D147" s="2"/>
      <c r="E147" s="429"/>
      <c r="F147" s="50"/>
      <c r="G147" s="429"/>
      <c r="H147" s="50"/>
      <c r="I147" s="429"/>
      <c r="J147" s="3"/>
      <c r="K147" s="2"/>
      <c r="L147" s="2"/>
      <c r="M147" s="2"/>
      <c r="N147" s="2"/>
      <c r="O147" s="2"/>
      <c r="P147" s="2"/>
      <c r="Q147" s="2"/>
      <c r="R147" s="2"/>
      <c r="S147" s="2"/>
      <c r="T147" s="2"/>
      <c r="U147" s="2"/>
      <c r="V147" s="2"/>
      <c r="W147" s="2"/>
      <c r="X147" s="2"/>
      <c r="Y147" s="2"/>
      <c r="Z147" s="2"/>
    </row>
    <row x14ac:dyDescent="0.25" r="148" customHeight="1" ht="14.25">
      <c r="A148" s="1"/>
      <c r="B148" s="428"/>
      <c r="C148" s="2"/>
      <c r="D148" s="2"/>
      <c r="E148" s="429"/>
      <c r="F148" s="50"/>
      <c r="G148" s="429"/>
      <c r="H148" s="50"/>
      <c r="I148" s="429"/>
      <c r="J148" s="3"/>
      <c r="K148" s="2"/>
      <c r="L148" s="2"/>
      <c r="M148" s="2"/>
      <c r="N148" s="2"/>
      <c r="O148" s="2"/>
      <c r="P148" s="2"/>
      <c r="Q148" s="2"/>
      <c r="R148" s="2"/>
      <c r="S148" s="2"/>
      <c r="T148" s="2"/>
      <c r="U148" s="2"/>
      <c r="V148" s="2"/>
      <c r="W148" s="2"/>
      <c r="X148" s="2"/>
      <c r="Y148" s="2"/>
      <c r="Z148" s="2"/>
    </row>
    <row x14ac:dyDescent="0.25" r="149" customHeight="1" ht="14.25">
      <c r="A149" s="1"/>
      <c r="B149" s="428"/>
      <c r="C149" s="2"/>
      <c r="D149" s="2"/>
      <c r="E149" s="429"/>
      <c r="F149" s="50"/>
      <c r="G149" s="429"/>
      <c r="H149" s="50"/>
      <c r="I149" s="429"/>
      <c r="J149" s="3"/>
      <c r="K149" s="2"/>
      <c r="L149" s="2"/>
      <c r="M149" s="2"/>
      <c r="N149" s="2"/>
      <c r="O149" s="2"/>
      <c r="P149" s="2"/>
      <c r="Q149" s="2"/>
      <c r="R149" s="2"/>
      <c r="S149" s="2"/>
      <c r="T149" s="2"/>
      <c r="U149" s="2"/>
      <c r="V149" s="2"/>
      <c r="W149" s="2"/>
      <c r="X149" s="2"/>
      <c r="Y149" s="2"/>
      <c r="Z149" s="2"/>
    </row>
    <row x14ac:dyDescent="0.25" r="150" customHeight="1" ht="14.25">
      <c r="A150" s="1"/>
      <c r="B150" s="428"/>
      <c r="C150" s="2"/>
      <c r="D150" s="2"/>
      <c r="E150" s="429"/>
      <c r="F150" s="50"/>
      <c r="G150" s="429"/>
      <c r="H150" s="50"/>
      <c r="I150" s="429"/>
      <c r="J150" s="3"/>
      <c r="K150" s="2"/>
      <c r="L150" s="2"/>
      <c r="M150" s="2"/>
      <c r="N150" s="2"/>
      <c r="O150" s="2"/>
      <c r="P150" s="2"/>
      <c r="Q150" s="2"/>
      <c r="R150" s="2"/>
      <c r="S150" s="2"/>
      <c r="T150" s="2"/>
      <c r="U150" s="2"/>
      <c r="V150" s="2"/>
      <c r="W150" s="2"/>
      <c r="X150" s="2"/>
      <c r="Y150" s="2"/>
      <c r="Z150" s="2"/>
    </row>
    <row x14ac:dyDescent="0.25" r="151" customHeight="1" ht="14.25">
      <c r="A151" s="1"/>
      <c r="B151" s="428"/>
      <c r="C151" s="2"/>
      <c r="D151" s="2"/>
      <c r="E151" s="429"/>
      <c r="F151" s="50"/>
      <c r="G151" s="429"/>
      <c r="H151" s="50"/>
      <c r="I151" s="429"/>
      <c r="J151" s="3"/>
      <c r="K151" s="2"/>
      <c r="L151" s="2"/>
      <c r="M151" s="2"/>
      <c r="N151" s="2"/>
      <c r="O151" s="2"/>
      <c r="P151" s="2"/>
      <c r="Q151" s="2"/>
      <c r="R151" s="2"/>
      <c r="S151" s="2"/>
      <c r="T151" s="2"/>
      <c r="U151" s="2"/>
      <c r="V151" s="2"/>
      <c r="W151" s="2"/>
      <c r="X151" s="2"/>
      <c r="Y151" s="2"/>
      <c r="Z151" s="2"/>
    </row>
    <row x14ac:dyDescent="0.25" r="152" customHeight="1" ht="14.25">
      <c r="A152" s="1"/>
      <c r="B152" s="428"/>
      <c r="C152" s="2"/>
      <c r="D152" s="2"/>
      <c r="E152" s="429"/>
      <c r="F152" s="50"/>
      <c r="G152" s="429"/>
      <c r="H152" s="50"/>
      <c r="I152" s="429"/>
      <c r="J152" s="3"/>
      <c r="K152" s="2"/>
      <c r="L152" s="2"/>
      <c r="M152" s="2"/>
      <c r="N152" s="2"/>
      <c r="O152" s="2"/>
      <c r="P152" s="2"/>
      <c r="Q152" s="2"/>
      <c r="R152" s="2"/>
      <c r="S152" s="2"/>
      <c r="T152" s="2"/>
      <c r="U152" s="2"/>
      <c r="V152" s="2"/>
      <c r="W152" s="2"/>
      <c r="X152" s="2"/>
      <c r="Y152" s="2"/>
      <c r="Z152" s="2"/>
    </row>
    <row x14ac:dyDescent="0.25" r="153" customHeight="1" ht="14.25">
      <c r="A153" s="1"/>
      <c r="B153" s="428"/>
      <c r="C153" s="2"/>
      <c r="D153" s="2"/>
      <c r="E153" s="429"/>
      <c r="F153" s="50"/>
      <c r="G153" s="429"/>
      <c r="H153" s="50"/>
      <c r="I153" s="429"/>
      <c r="J153" s="3"/>
      <c r="K153" s="2"/>
      <c r="L153" s="2"/>
      <c r="M153" s="2"/>
      <c r="N153" s="2"/>
      <c r="O153" s="2"/>
      <c r="P153" s="2"/>
      <c r="Q153" s="2"/>
      <c r="R153" s="2"/>
      <c r="S153" s="2"/>
      <c r="T153" s="2"/>
      <c r="U153" s="2"/>
      <c r="V153" s="2"/>
      <c r="W153" s="2"/>
      <c r="X153" s="2"/>
      <c r="Y153" s="2"/>
      <c r="Z153" s="2"/>
    </row>
    <row x14ac:dyDescent="0.25" r="154" customHeight="1" ht="14.25">
      <c r="A154" s="1"/>
      <c r="B154" s="428"/>
      <c r="C154" s="2"/>
      <c r="D154" s="2"/>
      <c r="E154" s="429"/>
      <c r="F154" s="50"/>
      <c r="G154" s="429"/>
      <c r="H154" s="50"/>
      <c r="I154" s="429"/>
      <c r="J154" s="3"/>
      <c r="K154" s="2"/>
      <c r="L154" s="2"/>
      <c r="M154" s="2"/>
      <c r="N154" s="2"/>
      <c r="O154" s="2"/>
      <c r="P154" s="2"/>
      <c r="Q154" s="2"/>
      <c r="R154" s="2"/>
      <c r="S154" s="2"/>
      <c r="T154" s="2"/>
      <c r="U154" s="2"/>
      <c r="V154" s="2"/>
      <c r="W154" s="2"/>
      <c r="X154" s="2"/>
      <c r="Y154" s="2"/>
      <c r="Z154" s="2"/>
    </row>
    <row x14ac:dyDescent="0.25" r="155" customHeight="1" ht="14.25">
      <c r="A155" s="1"/>
      <c r="B155" s="428"/>
      <c r="C155" s="2"/>
      <c r="D155" s="2"/>
      <c r="E155" s="429"/>
      <c r="F155" s="50"/>
      <c r="G155" s="429"/>
      <c r="H155" s="50"/>
      <c r="I155" s="429"/>
      <c r="J155" s="3"/>
      <c r="K155" s="2"/>
      <c r="L155" s="2"/>
      <c r="M155" s="2"/>
      <c r="N155" s="2"/>
      <c r="O155" s="2"/>
      <c r="P155" s="2"/>
      <c r="Q155" s="2"/>
      <c r="R155" s="2"/>
      <c r="S155" s="2"/>
      <c r="T155" s="2"/>
      <c r="U155" s="2"/>
      <c r="V155" s="2"/>
      <c r="W155" s="2"/>
      <c r="X155" s="2"/>
      <c r="Y155" s="2"/>
      <c r="Z155" s="2"/>
    </row>
    <row x14ac:dyDescent="0.25" r="156" customHeight="1" ht="14.25">
      <c r="A156" s="1"/>
      <c r="B156" s="428"/>
      <c r="C156" s="2"/>
      <c r="D156" s="2"/>
      <c r="E156" s="429"/>
      <c r="F156" s="50"/>
      <c r="G156" s="429"/>
      <c r="H156" s="50"/>
      <c r="I156" s="429"/>
      <c r="J156" s="3"/>
      <c r="K156" s="2"/>
      <c r="L156" s="2"/>
      <c r="M156" s="2"/>
      <c r="N156" s="2"/>
      <c r="O156" s="2"/>
      <c r="P156" s="2"/>
      <c r="Q156" s="2"/>
      <c r="R156" s="2"/>
      <c r="S156" s="2"/>
      <c r="T156" s="2"/>
      <c r="U156" s="2"/>
      <c r="V156" s="2"/>
      <c r="W156" s="2"/>
      <c r="X156" s="2"/>
      <c r="Y156" s="2"/>
      <c r="Z156" s="2"/>
    </row>
    <row x14ac:dyDescent="0.25" r="157" customHeight="1" ht="14.25">
      <c r="A157" s="1"/>
      <c r="B157" s="428"/>
      <c r="C157" s="2"/>
      <c r="D157" s="2"/>
      <c r="E157" s="429"/>
      <c r="F157" s="50"/>
      <c r="G157" s="429"/>
      <c r="H157" s="50"/>
      <c r="I157" s="429"/>
      <c r="J157" s="3"/>
      <c r="K157" s="2"/>
      <c r="L157" s="2"/>
      <c r="M157" s="2"/>
      <c r="N157" s="2"/>
      <c r="O157" s="2"/>
      <c r="P157" s="2"/>
      <c r="Q157" s="2"/>
      <c r="R157" s="2"/>
      <c r="S157" s="2"/>
      <c r="T157" s="2"/>
      <c r="U157" s="2"/>
      <c r="V157" s="2"/>
      <c r="W157" s="2"/>
      <c r="X157" s="2"/>
      <c r="Y157" s="2"/>
      <c r="Z157" s="2"/>
    </row>
    <row x14ac:dyDescent="0.25" r="158" customHeight="1" ht="14.25">
      <c r="A158" s="1"/>
      <c r="B158" s="428"/>
      <c r="C158" s="2"/>
      <c r="D158" s="2"/>
      <c r="E158" s="429"/>
      <c r="F158" s="50"/>
      <c r="G158" s="429"/>
      <c r="H158" s="50"/>
      <c r="I158" s="429"/>
      <c r="J158" s="3"/>
      <c r="K158" s="2"/>
      <c r="L158" s="2"/>
      <c r="M158" s="2"/>
      <c r="N158" s="2"/>
      <c r="O158" s="2"/>
      <c r="P158" s="2"/>
      <c r="Q158" s="2"/>
      <c r="R158" s="2"/>
      <c r="S158" s="2"/>
      <c r="T158" s="2"/>
      <c r="U158" s="2"/>
      <c r="V158" s="2"/>
      <c r="W158" s="2"/>
      <c r="X158" s="2"/>
      <c r="Y158" s="2"/>
      <c r="Z158" s="2"/>
    </row>
    <row x14ac:dyDescent="0.25" r="159" customHeight="1" ht="14.25">
      <c r="A159" s="1"/>
      <c r="B159" s="428"/>
      <c r="C159" s="2"/>
      <c r="D159" s="2"/>
      <c r="E159" s="429"/>
      <c r="F159" s="50"/>
      <c r="G159" s="429"/>
      <c r="H159" s="50"/>
      <c r="I159" s="429"/>
      <c r="J159" s="3"/>
      <c r="K159" s="2"/>
      <c r="L159" s="2"/>
      <c r="M159" s="2"/>
      <c r="N159" s="2"/>
      <c r="O159" s="2"/>
      <c r="P159" s="2"/>
      <c r="Q159" s="2"/>
      <c r="R159" s="2"/>
      <c r="S159" s="2"/>
      <c r="T159" s="2"/>
      <c r="U159" s="2"/>
      <c r="V159" s="2"/>
      <c r="W159" s="2"/>
      <c r="X159" s="2"/>
      <c r="Y159" s="2"/>
      <c r="Z159" s="2"/>
    </row>
    <row x14ac:dyDescent="0.25" r="160" customHeight="1" ht="14.25">
      <c r="A160" s="1"/>
      <c r="B160" s="428"/>
      <c r="C160" s="2"/>
      <c r="D160" s="2"/>
      <c r="E160" s="429"/>
      <c r="F160" s="50"/>
      <c r="G160" s="429"/>
      <c r="H160" s="50"/>
      <c r="I160" s="429"/>
      <c r="J160" s="3"/>
      <c r="K160" s="2"/>
      <c r="L160" s="2"/>
      <c r="M160" s="2"/>
      <c r="N160" s="2"/>
      <c r="O160" s="2"/>
      <c r="P160" s="2"/>
      <c r="Q160" s="2"/>
      <c r="R160" s="2"/>
      <c r="S160" s="2"/>
      <c r="T160" s="2"/>
      <c r="U160" s="2"/>
      <c r="V160" s="2"/>
      <c r="W160" s="2"/>
      <c r="X160" s="2"/>
      <c r="Y160" s="2"/>
      <c r="Z160" s="2"/>
    </row>
    <row x14ac:dyDescent="0.25" r="161" customHeight="1" ht="14.25">
      <c r="A161" s="1"/>
      <c r="B161" s="428"/>
      <c r="C161" s="2"/>
      <c r="D161" s="2"/>
      <c r="E161" s="429"/>
      <c r="F161" s="50"/>
      <c r="G161" s="429"/>
      <c r="H161" s="50"/>
      <c r="I161" s="429"/>
      <c r="J161" s="3"/>
      <c r="K161" s="2"/>
      <c r="L161" s="2"/>
      <c r="M161" s="2"/>
      <c r="N161" s="2"/>
      <c r="O161" s="2"/>
      <c r="P161" s="2"/>
      <c r="Q161" s="2"/>
      <c r="R161" s="2"/>
      <c r="S161" s="2"/>
      <c r="T161" s="2"/>
      <c r="U161" s="2"/>
      <c r="V161" s="2"/>
      <c r="W161" s="2"/>
      <c r="X161" s="2"/>
      <c r="Y161" s="2"/>
      <c r="Z161" s="2"/>
    </row>
    <row x14ac:dyDescent="0.25" r="162" customHeight="1" ht="14.25">
      <c r="A162" s="1"/>
      <c r="B162" s="428"/>
      <c r="C162" s="2"/>
      <c r="D162" s="2"/>
      <c r="E162" s="429"/>
      <c r="F162" s="50"/>
      <c r="G162" s="429"/>
      <c r="H162" s="50"/>
      <c r="I162" s="429"/>
      <c r="J162" s="3"/>
      <c r="K162" s="2"/>
      <c r="L162" s="2"/>
      <c r="M162" s="2"/>
      <c r="N162" s="2"/>
      <c r="O162" s="2"/>
      <c r="P162" s="2"/>
      <c r="Q162" s="2"/>
      <c r="R162" s="2"/>
      <c r="S162" s="2"/>
      <c r="T162" s="2"/>
      <c r="U162" s="2"/>
      <c r="V162" s="2"/>
      <c r="W162" s="2"/>
      <c r="X162" s="2"/>
      <c r="Y162" s="2"/>
      <c r="Z162" s="2"/>
    </row>
    <row x14ac:dyDescent="0.25" r="163" customHeight="1" ht="14.25">
      <c r="A163" s="1"/>
      <c r="B163" s="428"/>
      <c r="C163" s="2"/>
      <c r="D163" s="2"/>
      <c r="E163" s="429"/>
      <c r="F163" s="50"/>
      <c r="G163" s="429"/>
      <c r="H163" s="50"/>
      <c r="I163" s="429"/>
      <c r="J163" s="3"/>
      <c r="K163" s="2"/>
      <c r="L163" s="2"/>
      <c r="M163" s="2"/>
      <c r="N163" s="2"/>
      <c r="O163" s="2"/>
      <c r="P163" s="2"/>
      <c r="Q163" s="2"/>
      <c r="R163" s="2"/>
      <c r="S163" s="2"/>
      <c r="T163" s="2"/>
      <c r="U163" s="2"/>
      <c r="V163" s="2"/>
      <c r="W163" s="2"/>
      <c r="X163" s="2"/>
      <c r="Y163" s="2"/>
      <c r="Z163" s="2"/>
    </row>
    <row x14ac:dyDescent="0.25" r="164" customHeight="1" ht="14.25">
      <c r="A164" s="1"/>
      <c r="B164" s="428"/>
      <c r="C164" s="2"/>
      <c r="D164" s="2"/>
      <c r="E164" s="429"/>
      <c r="F164" s="50"/>
      <c r="G164" s="429"/>
      <c r="H164" s="50"/>
      <c r="I164" s="429"/>
      <c r="J164" s="3"/>
      <c r="K164" s="2"/>
      <c r="L164" s="2"/>
      <c r="M164" s="2"/>
      <c r="N164" s="2"/>
      <c r="O164" s="2"/>
      <c r="P164" s="2"/>
      <c r="Q164" s="2"/>
      <c r="R164" s="2"/>
      <c r="S164" s="2"/>
      <c r="T164" s="2"/>
      <c r="U164" s="2"/>
      <c r="V164" s="2"/>
      <c r="W164" s="2"/>
      <c r="X164" s="2"/>
      <c r="Y164" s="2"/>
      <c r="Z164" s="2"/>
    </row>
    <row x14ac:dyDescent="0.25" r="165" customHeight="1" ht="14.25">
      <c r="A165" s="1"/>
      <c r="B165" s="428"/>
      <c r="C165" s="2"/>
      <c r="D165" s="2"/>
      <c r="E165" s="429"/>
      <c r="F165" s="50"/>
      <c r="G165" s="429"/>
      <c r="H165" s="50"/>
      <c r="I165" s="429"/>
      <c r="J165" s="3"/>
      <c r="K165" s="2"/>
      <c r="L165" s="2"/>
      <c r="M165" s="2"/>
      <c r="N165" s="2"/>
      <c r="O165" s="2"/>
      <c r="P165" s="2"/>
      <c r="Q165" s="2"/>
      <c r="R165" s="2"/>
      <c r="S165" s="2"/>
      <c r="T165" s="2"/>
      <c r="U165" s="2"/>
      <c r="V165" s="2"/>
      <c r="W165" s="2"/>
      <c r="X165" s="2"/>
      <c r="Y165" s="2"/>
      <c r="Z165" s="2"/>
    </row>
    <row x14ac:dyDescent="0.25" r="166" customHeight="1" ht="14.25">
      <c r="A166" s="1"/>
      <c r="B166" s="428"/>
      <c r="C166" s="2"/>
      <c r="D166" s="2"/>
      <c r="E166" s="429"/>
      <c r="F166" s="50"/>
      <c r="G166" s="429"/>
      <c r="H166" s="50"/>
      <c r="I166" s="429"/>
      <c r="J166" s="3"/>
      <c r="K166" s="2"/>
      <c r="L166" s="2"/>
      <c r="M166" s="2"/>
      <c r="N166" s="2"/>
      <c r="O166" s="2"/>
      <c r="P166" s="2"/>
      <c r="Q166" s="2"/>
      <c r="R166" s="2"/>
      <c r="S166" s="2"/>
      <c r="T166" s="2"/>
      <c r="U166" s="2"/>
      <c r="V166" s="2"/>
      <c r="W166" s="2"/>
      <c r="X166" s="2"/>
      <c r="Y166" s="2"/>
      <c r="Z166" s="2"/>
    </row>
    <row x14ac:dyDescent="0.25" r="167" customHeight="1" ht="14.25">
      <c r="A167" s="1"/>
      <c r="B167" s="428"/>
      <c r="C167" s="2"/>
      <c r="D167" s="2"/>
      <c r="E167" s="429"/>
      <c r="F167" s="50"/>
      <c r="G167" s="429"/>
      <c r="H167" s="50"/>
      <c r="I167" s="429"/>
      <c r="J167" s="3"/>
      <c r="K167" s="2"/>
      <c r="L167" s="2"/>
      <c r="M167" s="2"/>
      <c r="N167" s="2"/>
      <c r="O167" s="2"/>
      <c r="P167" s="2"/>
      <c r="Q167" s="2"/>
      <c r="R167" s="2"/>
      <c r="S167" s="2"/>
      <c r="T167" s="2"/>
      <c r="U167" s="2"/>
      <c r="V167" s="2"/>
      <c r="W167" s="2"/>
      <c r="X167" s="2"/>
      <c r="Y167" s="2"/>
      <c r="Z167" s="2"/>
    </row>
    <row x14ac:dyDescent="0.25" r="168" customHeight="1" ht="14.25">
      <c r="A168" s="1"/>
      <c r="B168" s="428"/>
      <c r="C168" s="2"/>
      <c r="D168" s="2"/>
      <c r="E168" s="429"/>
      <c r="F168" s="50"/>
      <c r="G168" s="429"/>
      <c r="H168" s="50"/>
      <c r="I168" s="429"/>
      <c r="J168" s="3"/>
      <c r="K168" s="2"/>
      <c r="L168" s="2"/>
      <c r="M168" s="2"/>
      <c r="N168" s="2"/>
      <c r="O168" s="2"/>
      <c r="P168" s="2"/>
      <c r="Q168" s="2"/>
      <c r="R168" s="2"/>
      <c r="S168" s="2"/>
      <c r="T168" s="2"/>
      <c r="U168" s="2"/>
      <c r="V168" s="2"/>
      <c r="W168" s="2"/>
      <c r="X168" s="2"/>
      <c r="Y168" s="2"/>
      <c r="Z168" s="2"/>
    </row>
    <row x14ac:dyDescent="0.25" r="169" customHeight="1" ht="14.25">
      <c r="A169" s="1"/>
      <c r="B169" s="428"/>
      <c r="C169" s="2"/>
      <c r="D169" s="2"/>
      <c r="E169" s="429"/>
      <c r="F169" s="50"/>
      <c r="G169" s="429"/>
      <c r="H169" s="50"/>
      <c r="I169" s="429"/>
      <c r="J169" s="3"/>
      <c r="K169" s="2"/>
      <c r="L169" s="2"/>
      <c r="M169" s="2"/>
      <c r="N169" s="2"/>
      <c r="O169" s="2"/>
      <c r="P169" s="2"/>
      <c r="Q169" s="2"/>
      <c r="R169" s="2"/>
      <c r="S169" s="2"/>
      <c r="T169" s="2"/>
      <c r="U169" s="2"/>
      <c r="V169" s="2"/>
      <c r="W169" s="2"/>
      <c r="X169" s="2"/>
      <c r="Y169" s="2"/>
      <c r="Z169" s="2"/>
    </row>
    <row x14ac:dyDescent="0.25" r="170" customHeight="1" ht="14.25">
      <c r="A170" s="1"/>
      <c r="B170" s="428"/>
      <c r="C170" s="2"/>
      <c r="D170" s="2"/>
      <c r="E170" s="429"/>
      <c r="F170" s="50"/>
      <c r="G170" s="429"/>
      <c r="H170" s="50"/>
      <c r="I170" s="429"/>
      <c r="J170" s="3"/>
      <c r="K170" s="2"/>
      <c r="L170" s="2"/>
      <c r="M170" s="2"/>
      <c r="N170" s="2"/>
      <c r="O170" s="2"/>
      <c r="P170" s="2"/>
      <c r="Q170" s="2"/>
      <c r="R170" s="2"/>
      <c r="S170" s="2"/>
      <c r="T170" s="2"/>
      <c r="U170" s="2"/>
      <c r="V170" s="2"/>
      <c r="W170" s="2"/>
      <c r="X170" s="2"/>
      <c r="Y170" s="2"/>
      <c r="Z170" s="2"/>
    </row>
    <row x14ac:dyDescent="0.25" r="171" customHeight="1" ht="14.25">
      <c r="A171" s="1"/>
      <c r="B171" s="428"/>
      <c r="C171" s="2"/>
      <c r="D171" s="2"/>
      <c r="E171" s="429"/>
      <c r="F171" s="50"/>
      <c r="G171" s="429"/>
      <c r="H171" s="50"/>
      <c r="I171" s="429"/>
      <c r="J171" s="3"/>
      <c r="K171" s="2"/>
      <c r="L171" s="2"/>
      <c r="M171" s="2"/>
      <c r="N171" s="2"/>
      <c r="O171" s="2"/>
      <c r="P171" s="2"/>
      <c r="Q171" s="2"/>
      <c r="R171" s="2"/>
      <c r="S171" s="2"/>
      <c r="T171" s="2"/>
      <c r="U171" s="2"/>
      <c r="V171" s="2"/>
      <c r="W171" s="2"/>
      <c r="X171" s="2"/>
      <c r="Y171" s="2"/>
      <c r="Z171" s="2"/>
    </row>
    <row x14ac:dyDescent="0.25" r="172" customHeight="1" ht="14.25">
      <c r="A172" s="1"/>
      <c r="B172" s="428"/>
      <c r="C172" s="2"/>
      <c r="D172" s="2"/>
      <c r="E172" s="429"/>
      <c r="F172" s="50"/>
      <c r="G172" s="429"/>
      <c r="H172" s="50"/>
      <c r="I172" s="429"/>
      <c r="J172" s="3"/>
      <c r="K172" s="2"/>
      <c r="L172" s="2"/>
      <c r="M172" s="2"/>
      <c r="N172" s="2"/>
      <c r="O172" s="2"/>
      <c r="P172" s="2"/>
      <c r="Q172" s="2"/>
      <c r="R172" s="2"/>
      <c r="S172" s="2"/>
      <c r="T172" s="2"/>
      <c r="U172" s="2"/>
      <c r="V172" s="2"/>
      <c r="W172" s="2"/>
      <c r="X172" s="2"/>
      <c r="Y172" s="2"/>
      <c r="Z172" s="2"/>
    </row>
    <row x14ac:dyDescent="0.25" r="173" customHeight="1" ht="14.25">
      <c r="A173" s="1"/>
      <c r="B173" s="428"/>
      <c r="C173" s="2"/>
      <c r="D173" s="2"/>
      <c r="E173" s="429"/>
      <c r="F173" s="50"/>
      <c r="G173" s="429"/>
      <c r="H173" s="50"/>
      <c r="I173" s="429"/>
      <c r="J173" s="3"/>
      <c r="K173" s="2"/>
      <c r="L173" s="2"/>
      <c r="M173" s="2"/>
      <c r="N173" s="2"/>
      <c r="O173" s="2"/>
      <c r="P173" s="2"/>
      <c r="Q173" s="2"/>
      <c r="R173" s="2"/>
      <c r="S173" s="2"/>
      <c r="T173" s="2"/>
      <c r="U173" s="2"/>
      <c r="V173" s="2"/>
      <c r="W173" s="2"/>
      <c r="X173" s="2"/>
      <c r="Y173" s="2"/>
      <c r="Z173" s="2"/>
    </row>
    <row x14ac:dyDescent="0.25" r="174" customHeight="1" ht="14.25">
      <c r="A174" s="1"/>
      <c r="B174" s="428"/>
      <c r="C174" s="2"/>
      <c r="D174" s="2"/>
      <c r="E174" s="429"/>
      <c r="F174" s="50"/>
      <c r="G174" s="429"/>
      <c r="H174" s="50"/>
      <c r="I174" s="429"/>
      <c r="J174" s="3"/>
      <c r="K174" s="2"/>
      <c r="L174" s="2"/>
      <c r="M174" s="2"/>
      <c r="N174" s="2"/>
      <c r="O174" s="2"/>
      <c r="P174" s="2"/>
      <c r="Q174" s="2"/>
      <c r="R174" s="2"/>
      <c r="S174" s="2"/>
      <c r="T174" s="2"/>
      <c r="U174" s="2"/>
      <c r="V174" s="2"/>
      <c r="W174" s="2"/>
      <c r="X174" s="2"/>
      <c r="Y174" s="2"/>
      <c r="Z174" s="2"/>
    </row>
    <row x14ac:dyDescent="0.25" r="175" customHeight="1" ht="14.25">
      <c r="A175" s="1"/>
      <c r="B175" s="428"/>
      <c r="C175" s="2"/>
      <c r="D175" s="2"/>
      <c r="E175" s="429"/>
      <c r="F175" s="50"/>
      <c r="G175" s="429"/>
      <c r="H175" s="50"/>
      <c r="I175" s="429"/>
      <c r="J175" s="3"/>
      <c r="K175" s="2"/>
      <c r="L175" s="2"/>
      <c r="M175" s="2"/>
      <c r="N175" s="2"/>
      <c r="O175" s="2"/>
      <c r="P175" s="2"/>
      <c r="Q175" s="2"/>
      <c r="R175" s="2"/>
      <c r="S175" s="2"/>
      <c r="T175" s="2"/>
      <c r="U175" s="2"/>
      <c r="V175" s="2"/>
      <c r="W175" s="2"/>
      <c r="X175" s="2"/>
      <c r="Y175" s="2"/>
      <c r="Z175" s="2"/>
    </row>
    <row x14ac:dyDescent="0.25" r="176" customHeight="1" ht="14.25">
      <c r="A176" s="1"/>
      <c r="B176" s="428"/>
      <c r="C176" s="2"/>
      <c r="D176" s="2"/>
      <c r="E176" s="429"/>
      <c r="F176" s="50"/>
      <c r="G176" s="429"/>
      <c r="H176" s="50"/>
      <c r="I176" s="429"/>
      <c r="J176" s="3"/>
      <c r="K176" s="2"/>
      <c r="L176" s="2"/>
      <c r="M176" s="2"/>
      <c r="N176" s="2"/>
      <c r="O176" s="2"/>
      <c r="P176" s="2"/>
      <c r="Q176" s="2"/>
      <c r="R176" s="2"/>
      <c r="S176" s="2"/>
      <c r="T176" s="2"/>
      <c r="U176" s="2"/>
      <c r="V176" s="2"/>
      <c r="W176" s="2"/>
      <c r="X176" s="2"/>
      <c r="Y176" s="2"/>
      <c r="Z176" s="2"/>
    </row>
    <row x14ac:dyDescent="0.25" r="177" customHeight="1" ht="14.25">
      <c r="A177" s="1"/>
      <c r="B177" s="428"/>
      <c r="C177" s="2"/>
      <c r="D177" s="2"/>
      <c r="E177" s="429"/>
      <c r="F177" s="50"/>
      <c r="G177" s="429"/>
      <c r="H177" s="50"/>
      <c r="I177" s="429"/>
      <c r="J177" s="3"/>
      <c r="K177" s="2"/>
      <c r="L177" s="2"/>
      <c r="M177" s="2"/>
      <c r="N177" s="2"/>
      <c r="O177" s="2"/>
      <c r="P177" s="2"/>
      <c r="Q177" s="2"/>
      <c r="R177" s="2"/>
      <c r="S177" s="2"/>
      <c r="T177" s="2"/>
      <c r="U177" s="2"/>
      <c r="V177" s="2"/>
      <c r="W177" s="2"/>
      <c r="X177" s="2"/>
      <c r="Y177" s="2"/>
      <c r="Z177" s="2"/>
    </row>
    <row x14ac:dyDescent="0.25" r="178" customHeight="1" ht="14.25">
      <c r="A178" s="1"/>
      <c r="B178" s="428"/>
      <c r="C178" s="2"/>
      <c r="D178" s="2"/>
      <c r="E178" s="429"/>
      <c r="F178" s="50"/>
      <c r="G178" s="429"/>
      <c r="H178" s="50"/>
      <c r="I178" s="429"/>
      <c r="J178" s="3"/>
      <c r="K178" s="2"/>
      <c r="L178" s="2"/>
      <c r="M178" s="2"/>
      <c r="N178" s="2"/>
      <c r="O178" s="2"/>
      <c r="P178" s="2"/>
      <c r="Q178" s="2"/>
      <c r="R178" s="2"/>
      <c r="S178" s="2"/>
      <c r="T178" s="2"/>
      <c r="U178" s="2"/>
      <c r="V178" s="2"/>
      <c r="W178" s="2"/>
      <c r="X178" s="2"/>
      <c r="Y178" s="2"/>
      <c r="Z178" s="2"/>
    </row>
    <row x14ac:dyDescent="0.25" r="179" customHeight="1" ht="14.25">
      <c r="A179" s="1"/>
      <c r="B179" s="428"/>
      <c r="C179" s="2"/>
      <c r="D179" s="2"/>
      <c r="E179" s="429"/>
      <c r="F179" s="50"/>
      <c r="G179" s="429"/>
      <c r="H179" s="50"/>
      <c r="I179" s="429"/>
      <c r="J179" s="3"/>
      <c r="K179" s="2"/>
      <c r="L179" s="2"/>
      <c r="M179" s="2"/>
      <c r="N179" s="2"/>
      <c r="O179" s="2"/>
      <c r="P179" s="2"/>
      <c r="Q179" s="2"/>
      <c r="R179" s="2"/>
      <c r="S179" s="2"/>
      <c r="T179" s="2"/>
      <c r="U179" s="2"/>
      <c r="V179" s="2"/>
      <c r="W179" s="2"/>
      <c r="X179" s="2"/>
      <c r="Y179" s="2"/>
      <c r="Z179" s="2"/>
    </row>
    <row x14ac:dyDescent="0.25" r="180" customHeight="1" ht="14.25">
      <c r="A180" s="1"/>
      <c r="B180" s="428"/>
      <c r="C180" s="2"/>
      <c r="D180" s="2"/>
      <c r="E180" s="429"/>
      <c r="F180" s="50"/>
      <c r="G180" s="429"/>
      <c r="H180" s="50"/>
      <c r="I180" s="429"/>
      <c r="J180" s="3"/>
      <c r="K180" s="2"/>
      <c r="L180" s="2"/>
      <c r="M180" s="2"/>
      <c r="N180" s="2"/>
      <c r="O180" s="2"/>
      <c r="P180" s="2"/>
      <c r="Q180" s="2"/>
      <c r="R180" s="2"/>
      <c r="S180" s="2"/>
      <c r="T180" s="2"/>
      <c r="U180" s="2"/>
      <c r="V180" s="2"/>
      <c r="W180" s="2"/>
      <c r="X180" s="2"/>
      <c r="Y180" s="2"/>
      <c r="Z180" s="2"/>
    </row>
    <row x14ac:dyDescent="0.25" r="181" customHeight="1" ht="14.25">
      <c r="A181" s="1"/>
      <c r="B181" s="428"/>
      <c r="C181" s="2"/>
      <c r="D181" s="2"/>
      <c r="E181" s="429"/>
      <c r="F181" s="50"/>
      <c r="G181" s="429"/>
      <c r="H181" s="50"/>
      <c r="I181" s="429"/>
      <c r="J181" s="3"/>
      <c r="K181" s="2"/>
      <c r="L181" s="2"/>
      <c r="M181" s="2"/>
      <c r="N181" s="2"/>
      <c r="O181" s="2"/>
      <c r="P181" s="2"/>
      <c r="Q181" s="2"/>
      <c r="R181" s="2"/>
      <c r="S181" s="2"/>
      <c r="T181" s="2"/>
      <c r="U181" s="2"/>
      <c r="V181" s="2"/>
      <c r="W181" s="2"/>
      <c r="X181" s="2"/>
      <c r="Y181" s="2"/>
      <c r="Z181" s="2"/>
    </row>
    <row x14ac:dyDescent="0.25" r="182" customHeight="1" ht="14.25">
      <c r="A182" s="1"/>
      <c r="B182" s="428"/>
      <c r="C182" s="2"/>
      <c r="D182" s="2"/>
      <c r="E182" s="429"/>
      <c r="F182" s="50"/>
      <c r="G182" s="429"/>
      <c r="H182" s="50"/>
      <c r="I182" s="429"/>
      <c r="J182" s="3"/>
      <c r="K182" s="2"/>
      <c r="L182" s="2"/>
      <c r="M182" s="2"/>
      <c r="N182" s="2"/>
      <c r="O182" s="2"/>
      <c r="P182" s="2"/>
      <c r="Q182" s="2"/>
      <c r="R182" s="2"/>
      <c r="S182" s="2"/>
      <c r="T182" s="2"/>
      <c r="U182" s="2"/>
      <c r="V182" s="2"/>
      <c r="W182" s="2"/>
      <c r="X182" s="2"/>
      <c r="Y182" s="2"/>
      <c r="Z182" s="2"/>
    </row>
    <row x14ac:dyDescent="0.25" r="183" customHeight="1" ht="14.25">
      <c r="A183" s="1"/>
      <c r="B183" s="428"/>
      <c r="C183" s="2"/>
      <c r="D183" s="2"/>
      <c r="E183" s="429"/>
      <c r="F183" s="50"/>
      <c r="G183" s="429"/>
      <c r="H183" s="50"/>
      <c r="I183" s="429"/>
      <c r="J183" s="3"/>
      <c r="K183" s="2"/>
      <c r="L183" s="2"/>
      <c r="M183" s="2"/>
      <c r="N183" s="2"/>
      <c r="O183" s="2"/>
      <c r="P183" s="2"/>
      <c r="Q183" s="2"/>
      <c r="R183" s="2"/>
      <c r="S183" s="2"/>
      <c r="T183" s="2"/>
      <c r="U183" s="2"/>
      <c r="V183" s="2"/>
      <c r="W183" s="2"/>
      <c r="X183" s="2"/>
      <c r="Y183" s="2"/>
      <c r="Z183" s="2"/>
    </row>
    <row x14ac:dyDescent="0.25" r="184" customHeight="1" ht="14.25">
      <c r="A184" s="1"/>
      <c r="B184" s="428"/>
      <c r="C184" s="2"/>
      <c r="D184" s="2"/>
      <c r="E184" s="429"/>
      <c r="F184" s="50"/>
      <c r="G184" s="429"/>
      <c r="H184" s="50"/>
      <c r="I184" s="429"/>
      <c r="J184" s="3"/>
      <c r="K184" s="2"/>
      <c r="L184" s="2"/>
      <c r="M184" s="2"/>
      <c r="N184" s="2"/>
      <c r="O184" s="2"/>
      <c r="P184" s="2"/>
      <c r="Q184" s="2"/>
      <c r="R184" s="2"/>
      <c r="S184" s="2"/>
      <c r="T184" s="2"/>
      <c r="U184" s="2"/>
      <c r="V184" s="2"/>
      <c r="W184" s="2"/>
      <c r="X184" s="2"/>
      <c r="Y184" s="2"/>
      <c r="Z184" s="2"/>
    </row>
    <row x14ac:dyDescent="0.25" r="185" customHeight="1" ht="14.25">
      <c r="A185" s="1"/>
      <c r="B185" s="428"/>
      <c r="C185" s="2"/>
      <c r="D185" s="2"/>
      <c r="E185" s="429"/>
      <c r="F185" s="50"/>
      <c r="G185" s="429"/>
      <c r="H185" s="50"/>
      <c r="I185" s="429"/>
      <c r="J185" s="3"/>
      <c r="K185" s="2"/>
      <c r="L185" s="2"/>
      <c r="M185" s="2"/>
      <c r="N185" s="2"/>
      <c r="O185" s="2"/>
      <c r="P185" s="2"/>
      <c r="Q185" s="2"/>
      <c r="R185" s="2"/>
      <c r="S185" s="2"/>
      <c r="T185" s="2"/>
      <c r="U185" s="2"/>
      <c r="V185" s="2"/>
      <c r="W185" s="2"/>
      <c r="X185" s="2"/>
      <c r="Y185" s="2"/>
      <c r="Z185" s="2"/>
    </row>
    <row x14ac:dyDescent="0.25" r="186" customHeight="1" ht="14.25">
      <c r="A186" s="1"/>
      <c r="B186" s="428"/>
      <c r="C186" s="2"/>
      <c r="D186" s="2"/>
      <c r="E186" s="429"/>
      <c r="F186" s="50"/>
      <c r="G186" s="429"/>
      <c r="H186" s="50"/>
      <c r="I186" s="429"/>
      <c r="J186" s="3"/>
      <c r="K186" s="2"/>
      <c r="L186" s="2"/>
      <c r="M186" s="2"/>
      <c r="N186" s="2"/>
      <c r="O186" s="2"/>
      <c r="P186" s="2"/>
      <c r="Q186" s="2"/>
      <c r="R186" s="2"/>
      <c r="S186" s="2"/>
      <c r="T186" s="2"/>
      <c r="U186" s="2"/>
      <c r="V186" s="2"/>
      <c r="W186" s="2"/>
      <c r="X186" s="2"/>
      <c r="Y186" s="2"/>
      <c r="Z186" s="2"/>
    </row>
    <row x14ac:dyDescent="0.25" r="187" customHeight="1" ht="14.25">
      <c r="A187" s="1"/>
      <c r="B187" s="428"/>
      <c r="C187" s="2"/>
      <c r="D187" s="2"/>
      <c r="E187" s="429"/>
      <c r="F187" s="50"/>
      <c r="G187" s="429"/>
      <c r="H187" s="50"/>
      <c r="I187" s="429"/>
      <c r="J187" s="3"/>
      <c r="K187" s="2"/>
      <c r="L187" s="2"/>
      <c r="M187" s="2"/>
      <c r="N187" s="2"/>
      <c r="O187" s="2"/>
      <c r="P187" s="2"/>
      <c r="Q187" s="2"/>
      <c r="R187" s="2"/>
      <c r="S187" s="2"/>
      <c r="T187" s="2"/>
      <c r="U187" s="2"/>
      <c r="V187" s="2"/>
      <c r="W187" s="2"/>
      <c r="X187" s="2"/>
      <c r="Y187" s="2"/>
      <c r="Z187" s="2"/>
    </row>
    <row x14ac:dyDescent="0.25" r="188" customHeight="1" ht="14.25">
      <c r="A188" s="1"/>
      <c r="B188" s="428"/>
      <c r="C188" s="2"/>
      <c r="D188" s="2"/>
      <c r="E188" s="429"/>
      <c r="F188" s="50"/>
      <c r="G188" s="429"/>
      <c r="H188" s="50"/>
      <c r="I188" s="429"/>
      <c r="J188" s="3"/>
      <c r="K188" s="2"/>
      <c r="L188" s="2"/>
      <c r="M188" s="2"/>
      <c r="N188" s="2"/>
      <c r="O188" s="2"/>
      <c r="P188" s="2"/>
      <c r="Q188" s="2"/>
      <c r="R188" s="2"/>
      <c r="S188" s="2"/>
      <c r="T188" s="2"/>
      <c r="U188" s="2"/>
      <c r="V188" s="2"/>
      <c r="W188" s="2"/>
      <c r="X188" s="2"/>
      <c r="Y188" s="2"/>
      <c r="Z188" s="2"/>
    </row>
    <row x14ac:dyDescent="0.25" r="189" customHeight="1" ht="14.25">
      <c r="A189" s="1"/>
      <c r="B189" s="428"/>
      <c r="C189" s="2"/>
      <c r="D189" s="2"/>
      <c r="E189" s="429"/>
      <c r="F189" s="50"/>
      <c r="G189" s="429"/>
      <c r="H189" s="50"/>
      <c r="I189" s="429"/>
      <c r="J189" s="3"/>
      <c r="K189" s="2"/>
      <c r="L189" s="2"/>
      <c r="M189" s="2"/>
      <c r="N189" s="2"/>
      <c r="O189" s="2"/>
      <c r="P189" s="2"/>
      <c r="Q189" s="2"/>
      <c r="R189" s="2"/>
      <c r="S189" s="2"/>
      <c r="T189" s="2"/>
      <c r="U189" s="2"/>
      <c r="V189" s="2"/>
      <c r="W189" s="2"/>
      <c r="X189" s="2"/>
      <c r="Y189" s="2"/>
      <c r="Z189" s="2"/>
    </row>
    <row x14ac:dyDescent="0.25" r="190" customHeight="1" ht="14.25">
      <c r="A190" s="1"/>
      <c r="B190" s="428"/>
      <c r="C190" s="2"/>
      <c r="D190" s="2"/>
      <c r="E190" s="429"/>
      <c r="F190" s="50"/>
      <c r="G190" s="429"/>
      <c r="H190" s="50"/>
      <c r="I190" s="429"/>
      <c r="J190" s="3"/>
      <c r="K190" s="2"/>
      <c r="L190" s="2"/>
      <c r="M190" s="2"/>
      <c r="N190" s="2"/>
      <c r="O190" s="2"/>
      <c r="P190" s="2"/>
      <c r="Q190" s="2"/>
      <c r="R190" s="2"/>
      <c r="S190" s="2"/>
      <c r="T190" s="2"/>
      <c r="U190" s="2"/>
      <c r="V190" s="2"/>
      <c r="W190" s="2"/>
      <c r="X190" s="2"/>
      <c r="Y190" s="2"/>
      <c r="Z190" s="2"/>
    </row>
    <row x14ac:dyDescent="0.25" r="191" customHeight="1" ht="14.25">
      <c r="A191" s="1"/>
      <c r="B191" s="428"/>
      <c r="C191" s="2"/>
      <c r="D191" s="2"/>
      <c r="E191" s="429"/>
      <c r="F191" s="50"/>
      <c r="G191" s="429"/>
      <c r="H191" s="50"/>
      <c r="I191" s="429"/>
      <c r="J191" s="3"/>
      <c r="K191" s="2"/>
      <c r="L191" s="2"/>
      <c r="M191" s="2"/>
      <c r="N191" s="2"/>
      <c r="O191" s="2"/>
      <c r="P191" s="2"/>
      <c r="Q191" s="2"/>
      <c r="R191" s="2"/>
      <c r="S191" s="2"/>
      <c r="T191" s="2"/>
      <c r="U191" s="2"/>
      <c r="V191" s="2"/>
      <c r="W191" s="2"/>
      <c r="X191" s="2"/>
      <c r="Y191" s="2"/>
      <c r="Z191" s="2"/>
    </row>
    <row x14ac:dyDescent="0.25" r="192" customHeight="1" ht="14.25">
      <c r="A192" s="1"/>
      <c r="B192" s="428"/>
      <c r="C192" s="2"/>
      <c r="D192" s="2"/>
      <c r="E192" s="429"/>
      <c r="F192" s="50"/>
      <c r="G192" s="429"/>
      <c r="H192" s="50"/>
      <c r="I192" s="429"/>
      <c r="J192" s="3"/>
      <c r="K192" s="2"/>
      <c r="L192" s="2"/>
      <c r="M192" s="2"/>
      <c r="N192" s="2"/>
      <c r="O192" s="2"/>
      <c r="P192" s="2"/>
      <c r="Q192" s="2"/>
      <c r="R192" s="2"/>
      <c r="S192" s="2"/>
      <c r="T192" s="2"/>
      <c r="U192" s="2"/>
      <c r="V192" s="2"/>
      <c r="W192" s="2"/>
      <c r="X192" s="2"/>
      <c r="Y192" s="2"/>
      <c r="Z192" s="2"/>
    </row>
    <row x14ac:dyDescent="0.25" r="193" customHeight="1" ht="14.25">
      <c r="A193" s="1"/>
      <c r="B193" s="428"/>
      <c r="C193" s="2"/>
      <c r="D193" s="2"/>
      <c r="E193" s="429"/>
      <c r="F193" s="50"/>
      <c r="G193" s="429"/>
      <c r="H193" s="50"/>
      <c r="I193" s="429"/>
      <c r="J193" s="3"/>
      <c r="K193" s="2"/>
      <c r="L193" s="2"/>
      <c r="M193" s="2"/>
      <c r="N193" s="2"/>
      <c r="O193" s="2"/>
      <c r="P193" s="2"/>
      <c r="Q193" s="2"/>
      <c r="R193" s="2"/>
      <c r="S193" s="2"/>
      <c r="T193" s="2"/>
      <c r="U193" s="2"/>
      <c r="V193" s="2"/>
      <c r="W193" s="2"/>
      <c r="X193" s="2"/>
      <c r="Y193" s="2"/>
      <c r="Z193" s="2"/>
    </row>
    <row x14ac:dyDescent="0.25" r="194" customHeight="1" ht="14.25">
      <c r="A194" s="1"/>
      <c r="B194" s="428"/>
      <c r="C194" s="2"/>
      <c r="D194" s="2"/>
      <c r="E194" s="429"/>
      <c r="F194" s="50"/>
      <c r="G194" s="429"/>
      <c r="H194" s="50"/>
      <c r="I194" s="429"/>
      <c r="J194" s="3"/>
      <c r="K194" s="2"/>
      <c r="L194" s="2"/>
      <c r="M194" s="2"/>
      <c r="N194" s="2"/>
      <c r="O194" s="2"/>
      <c r="P194" s="2"/>
      <c r="Q194" s="2"/>
      <c r="R194" s="2"/>
      <c r="S194" s="2"/>
      <c r="T194" s="2"/>
      <c r="U194" s="2"/>
      <c r="V194" s="2"/>
      <c r="W194" s="2"/>
      <c r="X194" s="2"/>
      <c r="Y194" s="2"/>
      <c r="Z194" s="2"/>
    </row>
    <row x14ac:dyDescent="0.25" r="195" customHeight="1" ht="14.25">
      <c r="A195" s="1"/>
      <c r="B195" s="428"/>
      <c r="C195" s="2"/>
      <c r="D195" s="2"/>
      <c r="E195" s="429"/>
      <c r="F195" s="50"/>
      <c r="G195" s="429"/>
      <c r="H195" s="50"/>
      <c r="I195" s="429"/>
      <c r="J195" s="3"/>
      <c r="K195" s="2"/>
      <c r="L195" s="2"/>
      <c r="M195" s="2"/>
      <c r="N195" s="2"/>
      <c r="O195" s="2"/>
      <c r="P195" s="2"/>
      <c r="Q195" s="2"/>
      <c r="R195" s="2"/>
      <c r="S195" s="2"/>
      <c r="T195" s="2"/>
      <c r="U195" s="2"/>
      <c r="V195" s="2"/>
      <c r="W195" s="2"/>
      <c r="X195" s="2"/>
      <c r="Y195" s="2"/>
      <c r="Z195" s="2"/>
    </row>
    <row x14ac:dyDescent="0.25" r="196" customHeight="1" ht="14.25">
      <c r="A196" s="1"/>
      <c r="B196" s="428"/>
      <c r="C196" s="2"/>
      <c r="D196" s="2"/>
      <c r="E196" s="429"/>
      <c r="F196" s="50"/>
      <c r="G196" s="429"/>
      <c r="H196" s="50"/>
      <c r="I196" s="429"/>
      <c r="J196" s="3"/>
      <c r="K196" s="2"/>
      <c r="L196" s="2"/>
      <c r="M196" s="2"/>
      <c r="N196" s="2"/>
      <c r="O196" s="2"/>
      <c r="P196" s="2"/>
      <c r="Q196" s="2"/>
      <c r="R196" s="2"/>
      <c r="S196" s="2"/>
      <c r="T196" s="2"/>
      <c r="U196" s="2"/>
      <c r="V196" s="2"/>
      <c r="W196" s="2"/>
      <c r="X196" s="2"/>
      <c r="Y196" s="2"/>
      <c r="Z196" s="2"/>
    </row>
    <row x14ac:dyDescent="0.25" r="197" customHeight="1" ht="14.25">
      <c r="A197" s="1"/>
      <c r="B197" s="428"/>
      <c r="C197" s="2"/>
      <c r="D197" s="2"/>
      <c r="E197" s="429"/>
      <c r="F197" s="50"/>
      <c r="G197" s="429"/>
      <c r="H197" s="50"/>
      <c r="I197" s="429"/>
      <c r="J197" s="3"/>
      <c r="K197" s="2"/>
      <c r="L197" s="2"/>
      <c r="M197" s="2"/>
      <c r="N197" s="2"/>
      <c r="O197" s="2"/>
      <c r="P197" s="2"/>
      <c r="Q197" s="2"/>
      <c r="R197" s="2"/>
      <c r="S197" s="2"/>
      <c r="T197" s="2"/>
      <c r="U197" s="2"/>
      <c r="V197" s="2"/>
      <c r="W197" s="2"/>
      <c r="X197" s="2"/>
      <c r="Y197" s="2"/>
      <c r="Z197" s="2"/>
    </row>
    <row x14ac:dyDescent="0.25" r="198" customHeight="1" ht="14.25">
      <c r="A198" s="1"/>
      <c r="B198" s="428"/>
      <c r="C198" s="2"/>
      <c r="D198" s="2"/>
      <c r="E198" s="429"/>
      <c r="F198" s="50"/>
      <c r="G198" s="429"/>
      <c r="H198" s="50"/>
      <c r="I198" s="429"/>
      <c r="J198" s="3"/>
      <c r="K198" s="2"/>
      <c r="L198" s="2"/>
      <c r="M198" s="2"/>
      <c r="N198" s="2"/>
      <c r="O198" s="2"/>
      <c r="P198" s="2"/>
      <c r="Q198" s="2"/>
      <c r="R198" s="2"/>
      <c r="S198" s="2"/>
      <c r="T198" s="2"/>
      <c r="U198" s="2"/>
      <c r="V198" s="2"/>
      <c r="W198" s="2"/>
      <c r="X198" s="2"/>
      <c r="Y198" s="2"/>
      <c r="Z198" s="2"/>
    </row>
    <row x14ac:dyDescent="0.25" r="199" customHeight="1" ht="14.25">
      <c r="A199" s="1"/>
      <c r="B199" s="428"/>
      <c r="C199" s="2"/>
      <c r="D199" s="2"/>
      <c r="E199" s="429"/>
      <c r="F199" s="50"/>
      <c r="G199" s="429"/>
      <c r="H199" s="50"/>
      <c r="I199" s="429"/>
      <c r="J199" s="3"/>
      <c r="K199" s="2"/>
      <c r="L199" s="2"/>
      <c r="M199" s="2"/>
      <c r="N199" s="2"/>
      <c r="O199" s="2"/>
      <c r="P199" s="2"/>
      <c r="Q199" s="2"/>
      <c r="R199" s="2"/>
      <c r="S199" s="2"/>
      <c r="T199" s="2"/>
      <c r="U199" s="2"/>
      <c r="V199" s="2"/>
      <c r="W199" s="2"/>
      <c r="X199" s="2"/>
      <c r="Y199" s="2"/>
      <c r="Z199" s="2"/>
    </row>
    <row x14ac:dyDescent="0.25" r="200" customHeight="1" ht="14.25">
      <c r="A200" s="1"/>
      <c r="B200" s="428"/>
      <c r="C200" s="2"/>
      <c r="D200" s="2"/>
      <c r="E200" s="429"/>
      <c r="F200" s="50"/>
      <c r="G200" s="429"/>
      <c r="H200" s="50"/>
      <c r="I200" s="429"/>
      <c r="J200" s="3"/>
      <c r="K200" s="2"/>
      <c r="L200" s="2"/>
      <c r="M200" s="2"/>
      <c r="N200" s="2"/>
      <c r="O200" s="2"/>
      <c r="P200" s="2"/>
      <c r="Q200" s="2"/>
      <c r="R200" s="2"/>
      <c r="S200" s="2"/>
      <c r="T200" s="2"/>
      <c r="U200" s="2"/>
      <c r="V200" s="2"/>
      <c r="W200" s="2"/>
      <c r="X200" s="2"/>
      <c r="Y200" s="2"/>
      <c r="Z200" s="2"/>
    </row>
    <row x14ac:dyDescent="0.25" r="201" customHeight="1" ht="14.25">
      <c r="A201" s="1"/>
      <c r="B201" s="428"/>
      <c r="C201" s="2"/>
      <c r="D201" s="2"/>
      <c r="E201" s="429"/>
      <c r="F201" s="50"/>
      <c r="G201" s="429"/>
      <c r="H201" s="50"/>
      <c r="I201" s="429"/>
      <c r="J201" s="3"/>
      <c r="K201" s="2"/>
      <c r="L201" s="2"/>
      <c r="M201" s="2"/>
      <c r="N201" s="2"/>
      <c r="O201" s="2"/>
      <c r="P201" s="2"/>
      <c r="Q201" s="2"/>
      <c r="R201" s="2"/>
      <c r="S201" s="2"/>
      <c r="T201" s="2"/>
      <c r="U201" s="2"/>
      <c r="V201" s="2"/>
      <c r="W201" s="2"/>
      <c r="X201" s="2"/>
      <c r="Y201" s="2"/>
      <c r="Z201" s="2"/>
    </row>
    <row x14ac:dyDescent="0.25" r="202" customHeight="1" ht="14.25">
      <c r="A202" s="1"/>
      <c r="B202" s="428"/>
      <c r="C202" s="2"/>
      <c r="D202" s="2"/>
      <c r="E202" s="429"/>
      <c r="F202" s="50"/>
      <c r="G202" s="429"/>
      <c r="H202" s="50"/>
      <c r="I202" s="429"/>
      <c r="J202" s="3"/>
      <c r="K202" s="2"/>
      <c r="L202" s="2"/>
      <c r="M202" s="2"/>
      <c r="N202" s="2"/>
      <c r="O202" s="2"/>
      <c r="P202" s="2"/>
      <c r="Q202" s="2"/>
      <c r="R202" s="2"/>
      <c r="S202" s="2"/>
      <c r="T202" s="2"/>
      <c r="U202" s="2"/>
      <c r="V202" s="2"/>
      <c r="W202" s="2"/>
      <c r="X202" s="2"/>
      <c r="Y202" s="2"/>
      <c r="Z202" s="2"/>
    </row>
    <row x14ac:dyDescent="0.25" r="203" customHeight="1" ht="14.25">
      <c r="A203" s="1"/>
      <c r="B203" s="428"/>
      <c r="C203" s="2"/>
      <c r="D203" s="2"/>
      <c r="E203" s="429"/>
      <c r="F203" s="50"/>
      <c r="G203" s="429"/>
      <c r="H203" s="50"/>
      <c r="I203" s="429"/>
      <c r="J203" s="3"/>
      <c r="K203" s="2"/>
      <c r="L203" s="2"/>
      <c r="M203" s="2"/>
      <c r="N203" s="2"/>
      <c r="O203" s="2"/>
      <c r="P203" s="2"/>
      <c r="Q203" s="2"/>
      <c r="R203" s="2"/>
      <c r="S203" s="2"/>
      <c r="T203" s="2"/>
      <c r="U203" s="2"/>
      <c r="V203" s="2"/>
      <c r="W203" s="2"/>
      <c r="X203" s="2"/>
      <c r="Y203" s="2"/>
      <c r="Z203" s="2"/>
    </row>
    <row x14ac:dyDescent="0.25" r="204" customHeight="1" ht="14.25">
      <c r="A204" s="1"/>
      <c r="B204" s="428"/>
      <c r="C204" s="2"/>
      <c r="D204" s="2"/>
      <c r="E204" s="429"/>
      <c r="F204" s="50"/>
      <c r="G204" s="429"/>
      <c r="H204" s="50"/>
      <c r="I204" s="429"/>
      <c r="J204" s="3"/>
      <c r="K204" s="2"/>
      <c r="L204" s="2"/>
      <c r="M204" s="2"/>
      <c r="N204" s="2"/>
      <c r="O204" s="2"/>
      <c r="P204" s="2"/>
      <c r="Q204" s="2"/>
      <c r="R204" s="2"/>
      <c r="S204" s="2"/>
      <c r="T204" s="2"/>
      <c r="U204" s="2"/>
      <c r="V204" s="2"/>
      <c r="W204" s="2"/>
      <c r="X204" s="2"/>
      <c r="Y204" s="2"/>
      <c r="Z204" s="2"/>
    </row>
    <row x14ac:dyDescent="0.25" r="205" customHeight="1" ht="14.25">
      <c r="A205" s="1"/>
      <c r="B205" s="428"/>
      <c r="C205" s="2"/>
      <c r="D205" s="2"/>
      <c r="E205" s="429"/>
      <c r="F205" s="50"/>
      <c r="G205" s="429"/>
      <c r="H205" s="50"/>
      <c r="I205" s="429"/>
      <c r="J205" s="3"/>
      <c r="K205" s="2"/>
      <c r="L205" s="2"/>
      <c r="M205" s="2"/>
      <c r="N205" s="2"/>
      <c r="O205" s="2"/>
      <c r="P205" s="2"/>
      <c r="Q205" s="2"/>
      <c r="R205" s="2"/>
      <c r="S205" s="2"/>
      <c r="T205" s="2"/>
      <c r="U205" s="2"/>
      <c r="V205" s="2"/>
      <c r="W205" s="2"/>
      <c r="X205" s="2"/>
      <c r="Y205" s="2"/>
      <c r="Z205" s="2"/>
    </row>
    <row x14ac:dyDescent="0.25" r="206" customHeight="1" ht="14.25">
      <c r="A206" s="1"/>
      <c r="B206" s="428"/>
      <c r="C206" s="2"/>
      <c r="D206" s="2"/>
      <c r="E206" s="429"/>
      <c r="F206" s="50"/>
      <c r="G206" s="429"/>
      <c r="H206" s="50"/>
      <c r="I206" s="429"/>
      <c r="J206" s="3"/>
      <c r="K206" s="2"/>
      <c r="L206" s="2"/>
      <c r="M206" s="2"/>
      <c r="N206" s="2"/>
      <c r="O206" s="2"/>
      <c r="P206" s="2"/>
      <c r="Q206" s="2"/>
      <c r="R206" s="2"/>
      <c r="S206" s="2"/>
      <c r="T206" s="2"/>
      <c r="U206" s="2"/>
      <c r="V206" s="2"/>
      <c r="W206" s="2"/>
      <c r="X206" s="2"/>
      <c r="Y206" s="2"/>
      <c r="Z206" s="2"/>
    </row>
    <row x14ac:dyDescent="0.25" r="207" customHeight="1" ht="14.25">
      <c r="A207" s="1"/>
      <c r="B207" s="428"/>
      <c r="C207" s="2"/>
      <c r="D207" s="2"/>
      <c r="E207" s="429"/>
      <c r="F207" s="50"/>
      <c r="G207" s="429"/>
      <c r="H207" s="50"/>
      <c r="I207" s="429"/>
      <c r="J207" s="3"/>
      <c r="K207" s="2"/>
      <c r="L207" s="2"/>
      <c r="M207" s="2"/>
      <c r="N207" s="2"/>
      <c r="O207" s="2"/>
      <c r="P207" s="2"/>
      <c r="Q207" s="2"/>
      <c r="R207" s="2"/>
      <c r="S207" s="2"/>
      <c r="T207" s="2"/>
      <c r="U207" s="2"/>
      <c r="V207" s="2"/>
      <c r="W207" s="2"/>
      <c r="X207" s="2"/>
      <c r="Y207" s="2"/>
      <c r="Z207" s="2"/>
    </row>
    <row x14ac:dyDescent="0.25" r="208" customHeight="1" ht="14.25">
      <c r="A208" s="1"/>
      <c r="B208" s="428"/>
      <c r="C208" s="2"/>
      <c r="D208" s="2"/>
      <c r="E208" s="429"/>
      <c r="F208" s="50"/>
      <c r="G208" s="429"/>
      <c r="H208" s="50"/>
      <c r="I208" s="429"/>
      <c r="J208" s="3"/>
      <c r="K208" s="2"/>
      <c r="L208" s="2"/>
      <c r="M208" s="2"/>
      <c r="N208" s="2"/>
      <c r="O208" s="2"/>
      <c r="P208" s="2"/>
      <c r="Q208" s="2"/>
      <c r="R208" s="2"/>
      <c r="S208" s="2"/>
      <c r="T208" s="2"/>
      <c r="U208" s="2"/>
      <c r="V208" s="2"/>
      <c r="W208" s="2"/>
      <c r="X208" s="2"/>
      <c r="Y208" s="2"/>
      <c r="Z208" s="2"/>
    </row>
    <row x14ac:dyDescent="0.25" r="209" customHeight="1" ht="14.25">
      <c r="A209" s="1"/>
      <c r="B209" s="428"/>
      <c r="C209" s="2"/>
      <c r="D209" s="2"/>
      <c r="E209" s="429"/>
      <c r="F209" s="50"/>
      <c r="G209" s="429"/>
      <c r="H209" s="50"/>
      <c r="I209" s="429"/>
      <c r="J209" s="3"/>
      <c r="K209" s="2"/>
      <c r="L209" s="2"/>
      <c r="M209" s="2"/>
      <c r="N209" s="2"/>
      <c r="O209" s="2"/>
      <c r="P209" s="2"/>
      <c r="Q209" s="2"/>
      <c r="R209" s="2"/>
      <c r="S209" s="2"/>
      <c r="T209" s="2"/>
      <c r="U209" s="2"/>
      <c r="V209" s="2"/>
      <c r="W209" s="2"/>
      <c r="X209" s="2"/>
      <c r="Y209" s="2"/>
      <c r="Z209" s="2"/>
    </row>
    <row x14ac:dyDescent="0.25" r="210" customHeight="1" ht="14.25">
      <c r="A210" s="1"/>
      <c r="B210" s="428"/>
      <c r="C210" s="2"/>
      <c r="D210" s="2"/>
      <c r="E210" s="429"/>
      <c r="F210" s="50"/>
      <c r="G210" s="429"/>
      <c r="H210" s="50"/>
      <c r="I210" s="429"/>
      <c r="J210" s="3"/>
      <c r="K210" s="2"/>
      <c r="L210" s="2"/>
      <c r="M210" s="2"/>
      <c r="N210" s="2"/>
      <c r="O210" s="2"/>
      <c r="P210" s="2"/>
      <c r="Q210" s="2"/>
      <c r="R210" s="2"/>
      <c r="S210" s="2"/>
      <c r="T210" s="2"/>
      <c r="U210" s="2"/>
      <c r="V210" s="2"/>
      <c r="W210" s="2"/>
      <c r="X210" s="2"/>
      <c r="Y210" s="2"/>
      <c r="Z210" s="2"/>
    </row>
    <row x14ac:dyDescent="0.25" r="211" customHeight="1" ht="14.25">
      <c r="A211" s="1"/>
      <c r="B211" s="428"/>
      <c r="C211" s="2"/>
      <c r="D211" s="2"/>
      <c r="E211" s="429"/>
      <c r="F211" s="50"/>
      <c r="G211" s="429"/>
      <c r="H211" s="50"/>
      <c r="I211" s="429"/>
      <c r="J211" s="3"/>
      <c r="K211" s="2"/>
      <c r="L211" s="2"/>
      <c r="M211" s="2"/>
      <c r="N211" s="2"/>
      <c r="O211" s="2"/>
      <c r="P211" s="2"/>
      <c r="Q211" s="2"/>
      <c r="R211" s="2"/>
      <c r="S211" s="2"/>
      <c r="T211" s="2"/>
      <c r="U211" s="2"/>
      <c r="V211" s="2"/>
      <c r="W211" s="2"/>
      <c r="X211" s="2"/>
      <c r="Y211" s="2"/>
      <c r="Z211" s="2"/>
    </row>
    <row x14ac:dyDescent="0.25" r="212" customHeight="1" ht="14.25">
      <c r="A212" s="1"/>
      <c r="B212" s="428"/>
      <c r="C212" s="2"/>
      <c r="D212" s="2"/>
      <c r="E212" s="429"/>
      <c r="F212" s="50"/>
      <c r="G212" s="429"/>
      <c r="H212" s="50"/>
      <c r="I212" s="429"/>
      <c r="J212" s="3"/>
      <c r="K212" s="2"/>
      <c r="L212" s="2"/>
      <c r="M212" s="2"/>
      <c r="N212" s="2"/>
      <c r="O212" s="2"/>
      <c r="P212" s="2"/>
      <c r="Q212" s="2"/>
      <c r="R212" s="2"/>
      <c r="S212" s="2"/>
      <c r="T212" s="2"/>
      <c r="U212" s="2"/>
      <c r="V212" s="2"/>
      <c r="W212" s="2"/>
      <c r="X212" s="2"/>
      <c r="Y212" s="2"/>
      <c r="Z212" s="2"/>
    </row>
    <row x14ac:dyDescent="0.25" r="213" customHeight="1" ht="14.25">
      <c r="A213" s="1"/>
      <c r="B213" s="428"/>
      <c r="C213" s="2"/>
      <c r="D213" s="2"/>
      <c r="E213" s="429"/>
      <c r="F213" s="50"/>
      <c r="G213" s="429"/>
      <c r="H213" s="50"/>
      <c r="I213" s="429"/>
      <c r="J213" s="3"/>
      <c r="K213" s="2"/>
      <c r="L213" s="2"/>
      <c r="M213" s="2"/>
      <c r="N213" s="2"/>
      <c r="O213" s="2"/>
      <c r="P213" s="2"/>
      <c r="Q213" s="2"/>
      <c r="R213" s="2"/>
      <c r="S213" s="2"/>
      <c r="T213" s="2"/>
      <c r="U213" s="2"/>
      <c r="V213" s="2"/>
      <c r="W213" s="2"/>
      <c r="X213" s="2"/>
      <c r="Y213" s="2"/>
      <c r="Z213" s="2"/>
    </row>
    <row x14ac:dyDescent="0.25" r="214" customHeight="1" ht="14.25">
      <c r="A214" s="1"/>
      <c r="B214" s="428"/>
      <c r="C214" s="2"/>
      <c r="D214" s="2"/>
      <c r="E214" s="429"/>
      <c r="F214" s="50"/>
      <c r="G214" s="429"/>
      <c r="H214" s="50"/>
      <c r="I214" s="429"/>
      <c r="J214" s="3"/>
      <c r="K214" s="2"/>
      <c r="L214" s="2"/>
      <c r="M214" s="2"/>
      <c r="N214" s="2"/>
      <c r="O214" s="2"/>
      <c r="P214" s="2"/>
      <c r="Q214" s="2"/>
      <c r="R214" s="2"/>
      <c r="S214" s="2"/>
      <c r="T214" s="2"/>
      <c r="U214" s="2"/>
      <c r="V214" s="2"/>
      <c r="W214" s="2"/>
      <c r="X214" s="2"/>
      <c r="Y214" s="2"/>
      <c r="Z214" s="2"/>
    </row>
    <row x14ac:dyDescent="0.25" r="215" customHeight="1" ht="14.25">
      <c r="A215" s="1"/>
      <c r="B215" s="428"/>
      <c r="C215" s="2"/>
      <c r="D215" s="2"/>
      <c r="E215" s="429"/>
      <c r="F215" s="50"/>
      <c r="G215" s="429"/>
      <c r="H215" s="50"/>
      <c r="I215" s="429"/>
      <c r="J215" s="3"/>
      <c r="K215" s="2"/>
      <c r="L215" s="2"/>
      <c r="M215" s="2"/>
      <c r="N215" s="2"/>
      <c r="O215" s="2"/>
      <c r="P215" s="2"/>
      <c r="Q215" s="2"/>
      <c r="R215" s="2"/>
      <c r="S215" s="2"/>
      <c r="T215" s="2"/>
      <c r="U215" s="2"/>
      <c r="V215" s="2"/>
      <c r="W215" s="2"/>
      <c r="X215" s="2"/>
      <c r="Y215" s="2"/>
      <c r="Z215" s="2"/>
    </row>
    <row x14ac:dyDescent="0.25" r="216" customHeight="1" ht="14.25">
      <c r="A216" s="1"/>
      <c r="B216" s="428"/>
      <c r="C216" s="2"/>
      <c r="D216" s="2"/>
      <c r="E216" s="429"/>
      <c r="F216" s="50"/>
      <c r="G216" s="429"/>
      <c r="H216" s="50"/>
      <c r="I216" s="429"/>
      <c r="J216" s="3"/>
      <c r="K216" s="2"/>
      <c r="L216" s="2"/>
      <c r="M216" s="2"/>
      <c r="N216" s="2"/>
      <c r="O216" s="2"/>
      <c r="P216" s="2"/>
      <c r="Q216" s="2"/>
      <c r="R216" s="2"/>
      <c r="S216" s="2"/>
      <c r="T216" s="2"/>
      <c r="U216" s="2"/>
      <c r="V216" s="2"/>
      <c r="W216" s="2"/>
      <c r="X216" s="2"/>
      <c r="Y216" s="2"/>
      <c r="Z216" s="2"/>
    </row>
    <row x14ac:dyDescent="0.25" r="217" customHeight="1" ht="14.25">
      <c r="A217" s="1"/>
      <c r="B217" s="428"/>
      <c r="C217" s="2"/>
      <c r="D217" s="2"/>
      <c r="E217" s="429"/>
      <c r="F217" s="50"/>
      <c r="G217" s="429"/>
      <c r="H217" s="50"/>
      <c r="I217" s="429"/>
      <c r="J217" s="3"/>
      <c r="K217" s="2"/>
      <c r="L217" s="2"/>
      <c r="M217" s="2"/>
      <c r="N217" s="2"/>
      <c r="O217" s="2"/>
      <c r="P217" s="2"/>
      <c r="Q217" s="2"/>
      <c r="R217" s="2"/>
      <c r="S217" s="2"/>
      <c r="T217" s="2"/>
      <c r="U217" s="2"/>
      <c r="V217" s="2"/>
      <c r="W217" s="2"/>
      <c r="X217" s="2"/>
      <c r="Y217" s="2"/>
      <c r="Z217" s="2"/>
    </row>
    <row x14ac:dyDescent="0.25" r="218" customHeight="1" ht="14.25">
      <c r="A218" s="1"/>
      <c r="B218" s="428"/>
      <c r="C218" s="2"/>
      <c r="D218" s="2"/>
      <c r="E218" s="429"/>
      <c r="F218" s="50"/>
      <c r="G218" s="429"/>
      <c r="H218" s="50"/>
      <c r="I218" s="429"/>
      <c r="J218" s="3"/>
      <c r="K218" s="2"/>
      <c r="L218" s="2"/>
      <c r="M218" s="2"/>
      <c r="N218" s="2"/>
      <c r="O218" s="2"/>
      <c r="P218" s="2"/>
      <c r="Q218" s="2"/>
      <c r="R218" s="2"/>
      <c r="S218" s="2"/>
      <c r="T218" s="2"/>
      <c r="U218" s="2"/>
      <c r="V218" s="2"/>
      <c r="W218" s="2"/>
      <c r="X218" s="2"/>
      <c r="Y218" s="2"/>
      <c r="Z218" s="2"/>
    </row>
    <row x14ac:dyDescent="0.25" r="219" customHeight="1" ht="14.25">
      <c r="A219" s="1"/>
      <c r="B219" s="428"/>
      <c r="C219" s="2"/>
      <c r="D219" s="2"/>
      <c r="E219" s="429"/>
      <c r="F219" s="50"/>
      <c r="G219" s="429"/>
      <c r="H219" s="50"/>
      <c r="I219" s="429"/>
      <c r="J219" s="3"/>
      <c r="K219" s="2"/>
      <c r="L219" s="2"/>
      <c r="M219" s="2"/>
      <c r="N219" s="2"/>
      <c r="O219" s="2"/>
      <c r="P219" s="2"/>
      <c r="Q219" s="2"/>
      <c r="R219" s="2"/>
      <c r="S219" s="2"/>
      <c r="T219" s="2"/>
      <c r="U219" s="2"/>
      <c r="V219" s="2"/>
      <c r="W219" s="2"/>
      <c r="X219" s="2"/>
      <c r="Y219" s="2"/>
      <c r="Z219" s="2"/>
    </row>
    <row x14ac:dyDescent="0.25" r="220" customHeight="1" ht="14.25">
      <c r="A220" s="1"/>
      <c r="B220" s="428"/>
      <c r="C220" s="2"/>
      <c r="D220" s="2"/>
      <c r="E220" s="429"/>
      <c r="F220" s="50"/>
      <c r="G220" s="429"/>
      <c r="H220" s="50"/>
      <c r="I220" s="429"/>
      <c r="J220" s="3"/>
      <c r="K220" s="2"/>
      <c r="L220" s="2"/>
      <c r="M220" s="2"/>
      <c r="N220" s="2"/>
      <c r="O220" s="2"/>
      <c r="P220" s="2"/>
      <c r="Q220" s="2"/>
      <c r="R220" s="2"/>
      <c r="S220" s="2"/>
      <c r="T220" s="2"/>
      <c r="U220" s="2"/>
      <c r="V220" s="2"/>
      <c r="W220" s="2"/>
      <c r="X220" s="2"/>
      <c r="Y220" s="2"/>
      <c r="Z220" s="2"/>
    </row>
    <row x14ac:dyDescent="0.25" r="221" customHeight="1" ht="14.25">
      <c r="A221" s="1"/>
      <c r="B221" s="428"/>
      <c r="C221" s="2"/>
      <c r="D221" s="2"/>
      <c r="E221" s="429"/>
      <c r="F221" s="50"/>
      <c r="G221" s="429"/>
      <c r="H221" s="50"/>
      <c r="I221" s="429"/>
      <c r="J221" s="3"/>
      <c r="K221" s="2"/>
      <c r="L221" s="2"/>
      <c r="M221" s="2"/>
      <c r="N221" s="2"/>
      <c r="O221" s="2"/>
      <c r="P221" s="2"/>
      <c r="Q221" s="2"/>
      <c r="R221" s="2"/>
      <c r="S221" s="2"/>
      <c r="T221" s="2"/>
      <c r="U221" s="2"/>
      <c r="V221" s="2"/>
      <c r="W221" s="2"/>
      <c r="X221" s="2"/>
      <c r="Y221" s="2"/>
      <c r="Z221" s="2"/>
    </row>
    <row x14ac:dyDescent="0.25" r="222" customHeight="1" ht="14.25">
      <c r="A222" s="1"/>
      <c r="B222" s="428"/>
      <c r="C222" s="2"/>
      <c r="D222" s="2"/>
      <c r="E222" s="429"/>
      <c r="F222" s="50"/>
      <c r="G222" s="429"/>
      <c r="H222" s="50"/>
      <c r="I222" s="429"/>
      <c r="J222" s="3"/>
      <c r="K222" s="2"/>
      <c r="L222" s="2"/>
      <c r="M222" s="2"/>
      <c r="N222" s="2"/>
      <c r="O222" s="2"/>
      <c r="P222" s="2"/>
      <c r="Q222" s="2"/>
      <c r="R222" s="2"/>
      <c r="S222" s="2"/>
      <c r="T222" s="2"/>
      <c r="U222" s="2"/>
      <c r="V222" s="2"/>
      <c r="W222" s="2"/>
      <c r="X222" s="2"/>
      <c r="Y222" s="2"/>
      <c r="Z222" s="2"/>
    </row>
    <row x14ac:dyDescent="0.25" r="223" customHeight="1" ht="14.25">
      <c r="A223" s="1"/>
      <c r="B223" s="428"/>
      <c r="C223" s="2"/>
      <c r="D223" s="2"/>
      <c r="E223" s="429"/>
      <c r="F223" s="50"/>
      <c r="G223" s="429"/>
      <c r="H223" s="50"/>
      <c r="I223" s="429"/>
      <c r="J223" s="3"/>
      <c r="K223" s="2"/>
      <c r="L223" s="2"/>
      <c r="M223" s="2"/>
      <c r="N223" s="2"/>
      <c r="O223" s="2"/>
      <c r="P223" s="2"/>
      <c r="Q223" s="2"/>
      <c r="R223" s="2"/>
      <c r="S223" s="2"/>
      <c r="T223" s="2"/>
      <c r="U223" s="2"/>
      <c r="V223" s="2"/>
      <c r="W223" s="2"/>
      <c r="X223" s="2"/>
      <c r="Y223" s="2"/>
      <c r="Z223" s="2"/>
    </row>
    <row x14ac:dyDescent="0.25" r="224" customHeight="1" ht="14.25">
      <c r="A224" s="1"/>
      <c r="B224" s="428"/>
      <c r="C224" s="2"/>
      <c r="D224" s="2"/>
      <c r="E224" s="429"/>
      <c r="F224" s="50"/>
      <c r="G224" s="429"/>
      <c r="H224" s="50"/>
      <c r="I224" s="429"/>
      <c r="J224" s="3"/>
      <c r="K224" s="2"/>
      <c r="L224" s="2"/>
      <c r="M224" s="2"/>
      <c r="N224" s="2"/>
      <c r="O224" s="2"/>
      <c r="P224" s="2"/>
      <c r="Q224" s="2"/>
      <c r="R224" s="2"/>
      <c r="S224" s="2"/>
      <c r="T224" s="2"/>
      <c r="U224" s="2"/>
      <c r="V224" s="2"/>
      <c r="W224" s="2"/>
      <c r="X224" s="2"/>
      <c r="Y224" s="2"/>
      <c r="Z224" s="2"/>
    </row>
    <row x14ac:dyDescent="0.25" r="225" customHeight="1" ht="14.25">
      <c r="A225" s="1"/>
      <c r="B225" s="428"/>
      <c r="C225" s="2"/>
      <c r="D225" s="2"/>
      <c r="E225" s="429"/>
      <c r="F225" s="50"/>
      <c r="G225" s="429"/>
      <c r="H225" s="50"/>
      <c r="I225" s="429"/>
      <c r="J225" s="3"/>
      <c r="K225" s="2"/>
      <c r="L225" s="2"/>
      <c r="M225" s="2"/>
      <c r="N225" s="2"/>
      <c r="O225" s="2"/>
      <c r="P225" s="2"/>
      <c r="Q225" s="2"/>
      <c r="R225" s="2"/>
      <c r="S225" s="2"/>
      <c r="T225" s="2"/>
      <c r="U225" s="2"/>
      <c r="V225" s="2"/>
      <c r="W225" s="2"/>
      <c r="X225" s="2"/>
      <c r="Y225" s="2"/>
      <c r="Z225" s="2"/>
    </row>
    <row x14ac:dyDescent="0.25" r="226" customHeight="1" ht="14.25">
      <c r="A226" s="1"/>
      <c r="B226" s="428"/>
      <c r="C226" s="2"/>
      <c r="D226" s="2"/>
      <c r="E226" s="429"/>
      <c r="F226" s="50"/>
      <c r="G226" s="429"/>
      <c r="H226" s="50"/>
      <c r="I226" s="429"/>
      <c r="J226" s="3"/>
      <c r="K226" s="2"/>
      <c r="L226" s="2"/>
      <c r="M226" s="2"/>
      <c r="N226" s="2"/>
      <c r="O226" s="2"/>
      <c r="P226" s="2"/>
      <c r="Q226" s="2"/>
      <c r="R226" s="2"/>
      <c r="S226" s="2"/>
      <c r="T226" s="2"/>
      <c r="U226" s="2"/>
      <c r="V226" s="2"/>
      <c r="W226" s="2"/>
      <c r="X226" s="2"/>
      <c r="Y226" s="2"/>
      <c r="Z226" s="2"/>
    </row>
    <row x14ac:dyDescent="0.25" r="227" customHeight="1" ht="14.25">
      <c r="A227" s="1"/>
      <c r="B227" s="428"/>
      <c r="C227" s="2"/>
      <c r="D227" s="2"/>
      <c r="E227" s="429"/>
      <c r="F227" s="50"/>
      <c r="G227" s="429"/>
      <c r="H227" s="50"/>
      <c r="I227" s="429"/>
      <c r="J227" s="3"/>
      <c r="K227" s="2"/>
      <c r="L227" s="2"/>
      <c r="M227" s="2"/>
      <c r="N227" s="2"/>
      <c r="O227" s="2"/>
      <c r="P227" s="2"/>
      <c r="Q227" s="2"/>
      <c r="R227" s="2"/>
      <c r="S227" s="2"/>
      <c r="T227" s="2"/>
      <c r="U227" s="2"/>
      <c r="V227" s="2"/>
      <c r="W227" s="2"/>
      <c r="X227" s="2"/>
      <c r="Y227" s="2"/>
      <c r="Z227" s="2"/>
    </row>
    <row x14ac:dyDescent="0.25" r="228" customHeight="1" ht="14.25">
      <c r="A228" s="1"/>
      <c r="B228" s="428"/>
      <c r="C228" s="2"/>
      <c r="D228" s="2"/>
      <c r="E228" s="429"/>
      <c r="F228" s="50"/>
      <c r="G228" s="429"/>
      <c r="H228" s="50"/>
      <c r="I228" s="429"/>
      <c r="J228" s="3"/>
      <c r="K228" s="2"/>
      <c r="L228" s="2"/>
      <c r="M228" s="2"/>
      <c r="N228" s="2"/>
      <c r="O228" s="2"/>
      <c r="P228" s="2"/>
      <c r="Q228" s="2"/>
      <c r="R228" s="2"/>
      <c r="S228" s="2"/>
      <c r="T228" s="2"/>
      <c r="U228" s="2"/>
      <c r="V228" s="2"/>
      <c r="W228" s="2"/>
      <c r="X228" s="2"/>
      <c r="Y228" s="2"/>
      <c r="Z228" s="2"/>
    </row>
    <row x14ac:dyDescent="0.25" r="229" customHeight="1" ht="14.25">
      <c r="A229" s="1"/>
      <c r="B229" s="428"/>
      <c r="C229" s="2"/>
      <c r="D229" s="2"/>
      <c r="E229" s="429"/>
      <c r="F229" s="50"/>
      <c r="G229" s="429"/>
      <c r="H229" s="50"/>
      <c r="I229" s="429"/>
      <c r="J229" s="3"/>
      <c r="K229" s="2"/>
      <c r="L229" s="2"/>
      <c r="M229" s="2"/>
      <c r="N229" s="2"/>
      <c r="O229" s="2"/>
      <c r="P229" s="2"/>
      <c r="Q229" s="2"/>
      <c r="R229" s="2"/>
      <c r="S229" s="2"/>
      <c r="T229" s="2"/>
      <c r="U229" s="2"/>
      <c r="V229" s="2"/>
      <c r="W229" s="2"/>
      <c r="X229" s="2"/>
      <c r="Y229" s="2"/>
      <c r="Z229" s="2"/>
    </row>
    <row x14ac:dyDescent="0.25" r="230" customHeight="1" ht="14.25">
      <c r="A230" s="1"/>
      <c r="B230" s="428"/>
      <c r="C230" s="2"/>
      <c r="D230" s="2"/>
      <c r="E230" s="429"/>
      <c r="F230" s="50"/>
      <c r="G230" s="429"/>
      <c r="H230" s="50"/>
      <c r="I230" s="429"/>
      <c r="J230" s="3"/>
      <c r="K230" s="2"/>
      <c r="L230" s="2"/>
      <c r="M230" s="2"/>
      <c r="N230" s="2"/>
      <c r="O230" s="2"/>
      <c r="P230" s="2"/>
      <c r="Q230" s="2"/>
      <c r="R230" s="2"/>
      <c r="S230" s="2"/>
      <c r="T230" s="2"/>
      <c r="U230" s="2"/>
      <c r="V230" s="2"/>
      <c r="W230" s="2"/>
      <c r="X230" s="2"/>
      <c r="Y230" s="2"/>
      <c r="Z230" s="2"/>
    </row>
    <row x14ac:dyDescent="0.25" r="231" customHeight="1" ht="14.25">
      <c r="A231" s="1"/>
      <c r="B231" s="428"/>
      <c r="C231" s="2"/>
      <c r="D231" s="2"/>
      <c r="E231" s="429"/>
      <c r="F231" s="50"/>
      <c r="G231" s="429"/>
      <c r="H231" s="50"/>
      <c r="I231" s="429"/>
      <c r="J231" s="3"/>
      <c r="K231" s="2"/>
      <c r="L231" s="2"/>
      <c r="M231" s="2"/>
      <c r="N231" s="2"/>
      <c r="O231" s="2"/>
      <c r="P231" s="2"/>
      <c r="Q231" s="2"/>
      <c r="R231" s="2"/>
      <c r="S231" s="2"/>
      <c r="T231" s="2"/>
      <c r="U231" s="2"/>
      <c r="V231" s="2"/>
      <c r="W231" s="2"/>
      <c r="X231" s="2"/>
      <c r="Y231" s="2"/>
      <c r="Z231" s="2"/>
    </row>
    <row x14ac:dyDescent="0.25" r="232" customHeight="1" ht="14.25">
      <c r="A232" s="1"/>
      <c r="B232" s="428"/>
      <c r="C232" s="2"/>
      <c r="D232" s="2"/>
      <c r="E232" s="429"/>
      <c r="F232" s="50"/>
      <c r="G232" s="429"/>
      <c r="H232" s="50"/>
      <c r="I232" s="429"/>
      <c r="J232" s="3"/>
      <c r="K232" s="2"/>
      <c r="L232" s="2"/>
      <c r="M232" s="2"/>
      <c r="N232" s="2"/>
      <c r="O232" s="2"/>
      <c r="P232" s="2"/>
      <c r="Q232" s="2"/>
      <c r="R232" s="2"/>
      <c r="S232" s="2"/>
      <c r="T232" s="2"/>
      <c r="U232" s="2"/>
      <c r="V232" s="2"/>
      <c r="W232" s="2"/>
      <c r="X232" s="2"/>
      <c r="Y232" s="2"/>
      <c r="Z232" s="2"/>
    </row>
    <row x14ac:dyDescent="0.25" r="233" customHeight="1" ht="14.25">
      <c r="A233" s="1"/>
      <c r="B233" s="428"/>
      <c r="C233" s="2"/>
      <c r="D233" s="2"/>
      <c r="E233" s="429"/>
      <c r="F233" s="50"/>
      <c r="G233" s="429"/>
      <c r="H233" s="50"/>
      <c r="I233" s="429"/>
      <c r="J233" s="3"/>
      <c r="K233" s="2"/>
      <c r="L233" s="2"/>
      <c r="M233" s="2"/>
      <c r="N233" s="2"/>
      <c r="O233" s="2"/>
      <c r="P233" s="2"/>
      <c r="Q233" s="2"/>
      <c r="R233" s="2"/>
      <c r="S233" s="2"/>
      <c r="T233" s="2"/>
      <c r="U233" s="2"/>
      <c r="V233" s="2"/>
      <c r="W233" s="2"/>
      <c r="X233" s="2"/>
      <c r="Y233" s="2"/>
      <c r="Z233" s="2"/>
    </row>
    <row x14ac:dyDescent="0.25" r="234" customHeight="1" ht="14.25">
      <c r="A234" s="1"/>
      <c r="B234" s="428"/>
      <c r="C234" s="2"/>
      <c r="D234" s="2"/>
      <c r="E234" s="429"/>
      <c r="F234" s="50"/>
      <c r="G234" s="429"/>
      <c r="H234" s="50"/>
      <c r="I234" s="429"/>
      <c r="J234" s="3"/>
      <c r="K234" s="2"/>
      <c r="L234" s="2"/>
      <c r="M234" s="2"/>
      <c r="N234" s="2"/>
      <c r="O234" s="2"/>
      <c r="P234" s="2"/>
      <c r="Q234" s="2"/>
      <c r="R234" s="2"/>
      <c r="S234" s="2"/>
      <c r="T234" s="2"/>
      <c r="U234" s="2"/>
      <c r="V234" s="2"/>
      <c r="W234" s="2"/>
      <c r="X234" s="2"/>
      <c r="Y234" s="2"/>
      <c r="Z234" s="2"/>
    </row>
    <row x14ac:dyDescent="0.25" r="235" customHeight="1" ht="14.25">
      <c r="A235" s="1"/>
      <c r="B235" s="428"/>
      <c r="C235" s="2"/>
      <c r="D235" s="2"/>
      <c r="E235" s="429"/>
      <c r="F235" s="50"/>
      <c r="G235" s="429"/>
      <c r="H235" s="50"/>
      <c r="I235" s="429"/>
      <c r="J235" s="3"/>
      <c r="K235" s="2"/>
      <c r="L235" s="2"/>
      <c r="M235" s="2"/>
      <c r="N235" s="2"/>
      <c r="O235" s="2"/>
      <c r="P235" s="2"/>
      <c r="Q235" s="2"/>
      <c r="R235" s="2"/>
      <c r="S235" s="2"/>
      <c r="T235" s="2"/>
      <c r="U235" s="2"/>
      <c r="V235" s="2"/>
      <c r="W235" s="2"/>
      <c r="X235" s="2"/>
      <c r="Y235" s="2"/>
      <c r="Z235" s="2"/>
    </row>
    <row x14ac:dyDescent="0.25" r="236" customHeight="1" ht="14.25">
      <c r="A236" s="1"/>
      <c r="B236" s="428"/>
      <c r="C236" s="2"/>
      <c r="D236" s="2"/>
      <c r="E236" s="429"/>
      <c r="F236" s="50"/>
      <c r="G236" s="429"/>
      <c r="H236" s="50"/>
      <c r="I236" s="429"/>
      <c r="J236" s="3"/>
      <c r="K236" s="2"/>
      <c r="L236" s="2"/>
      <c r="M236" s="2"/>
      <c r="N236" s="2"/>
      <c r="O236" s="2"/>
      <c r="P236" s="2"/>
      <c r="Q236" s="2"/>
      <c r="R236" s="2"/>
      <c r="S236" s="2"/>
      <c r="T236" s="2"/>
      <c r="U236" s="2"/>
      <c r="V236" s="2"/>
      <c r="W236" s="2"/>
      <c r="X236" s="2"/>
      <c r="Y236" s="2"/>
      <c r="Z236" s="2"/>
    </row>
    <row x14ac:dyDescent="0.25" r="237" customHeight="1" ht="14.25">
      <c r="A237" s="1"/>
      <c r="B237" s="428"/>
      <c r="C237" s="2"/>
      <c r="D237" s="2"/>
      <c r="E237" s="429"/>
      <c r="F237" s="50"/>
      <c r="G237" s="429"/>
      <c r="H237" s="50"/>
      <c r="I237" s="429"/>
      <c r="J237" s="3"/>
      <c r="K237" s="2"/>
      <c r="L237" s="2"/>
      <c r="M237" s="2"/>
      <c r="N237" s="2"/>
      <c r="O237" s="2"/>
      <c r="P237" s="2"/>
      <c r="Q237" s="2"/>
      <c r="R237" s="2"/>
      <c r="S237" s="2"/>
      <c r="T237" s="2"/>
      <c r="U237" s="2"/>
      <c r="V237" s="2"/>
      <c r="W237" s="2"/>
      <c r="X237" s="2"/>
      <c r="Y237" s="2"/>
      <c r="Z237" s="2"/>
    </row>
    <row x14ac:dyDescent="0.25" r="238" customHeight="1" ht="14.25">
      <c r="A238" s="1"/>
      <c r="B238" s="428"/>
      <c r="C238" s="2"/>
      <c r="D238" s="2"/>
      <c r="E238" s="429"/>
      <c r="F238" s="50"/>
      <c r="G238" s="429"/>
      <c r="H238" s="50"/>
      <c r="I238" s="429"/>
      <c r="J238" s="3"/>
      <c r="K238" s="2"/>
      <c r="L238" s="2"/>
      <c r="M238" s="2"/>
      <c r="N238" s="2"/>
      <c r="O238" s="2"/>
      <c r="P238" s="2"/>
      <c r="Q238" s="2"/>
      <c r="R238" s="2"/>
      <c r="S238" s="2"/>
      <c r="T238" s="2"/>
      <c r="U238" s="2"/>
      <c r="V238" s="2"/>
      <c r="W238" s="2"/>
      <c r="X238" s="2"/>
      <c r="Y238" s="2"/>
      <c r="Z238" s="2"/>
    </row>
    <row x14ac:dyDescent="0.25" r="239" customHeight="1" ht="14.25">
      <c r="A239" s="1"/>
      <c r="B239" s="428"/>
      <c r="C239" s="2"/>
      <c r="D239" s="2"/>
      <c r="E239" s="429"/>
      <c r="F239" s="50"/>
      <c r="G239" s="429"/>
      <c r="H239" s="50"/>
      <c r="I239" s="429"/>
      <c r="J239" s="3"/>
      <c r="K239" s="2"/>
      <c r="L239" s="2"/>
      <c r="M239" s="2"/>
      <c r="N239" s="2"/>
      <c r="O239" s="2"/>
      <c r="P239" s="2"/>
      <c r="Q239" s="2"/>
      <c r="R239" s="2"/>
      <c r="S239" s="2"/>
      <c r="T239" s="2"/>
      <c r="U239" s="2"/>
      <c r="V239" s="2"/>
      <c r="W239" s="2"/>
      <c r="X239" s="2"/>
      <c r="Y239" s="2"/>
      <c r="Z239" s="2"/>
    </row>
    <row x14ac:dyDescent="0.25" r="240" customHeight="1" ht="14.25">
      <c r="A240" s="1"/>
      <c r="B240" s="428"/>
      <c r="C240" s="2"/>
      <c r="D240" s="2"/>
      <c r="E240" s="429"/>
      <c r="F240" s="50"/>
      <c r="G240" s="429"/>
      <c r="H240" s="50"/>
      <c r="I240" s="429"/>
      <c r="J240" s="3"/>
      <c r="K240" s="2"/>
      <c r="L240" s="2"/>
      <c r="M240" s="2"/>
      <c r="N240" s="2"/>
      <c r="O240" s="2"/>
      <c r="P240" s="2"/>
      <c r="Q240" s="2"/>
      <c r="R240" s="2"/>
      <c r="S240" s="2"/>
      <c r="T240" s="2"/>
      <c r="U240" s="2"/>
      <c r="V240" s="2"/>
      <c r="W240" s="2"/>
      <c r="X240" s="2"/>
      <c r="Y240" s="2"/>
      <c r="Z240" s="2"/>
    </row>
    <row x14ac:dyDescent="0.25" r="241" customHeight="1" ht="14.25">
      <c r="A241" s="1"/>
      <c r="B241" s="428"/>
      <c r="C241" s="2"/>
      <c r="D241" s="2"/>
      <c r="E241" s="429"/>
      <c r="F241" s="50"/>
      <c r="G241" s="429"/>
      <c r="H241" s="50"/>
      <c r="I241" s="429"/>
      <c r="J241" s="3"/>
      <c r="K241" s="2"/>
      <c r="L241" s="2"/>
      <c r="M241" s="2"/>
      <c r="N241" s="2"/>
      <c r="O241" s="2"/>
      <c r="P241" s="2"/>
      <c r="Q241" s="2"/>
      <c r="R241" s="2"/>
      <c r="S241" s="2"/>
      <c r="T241" s="2"/>
      <c r="U241" s="2"/>
      <c r="V241" s="2"/>
      <c r="W241" s="2"/>
      <c r="X241" s="2"/>
      <c r="Y241" s="2"/>
      <c r="Z241" s="2"/>
    </row>
    <row x14ac:dyDescent="0.25" r="242" customHeight="1" ht="14.25">
      <c r="A242" s="1"/>
      <c r="B242" s="428"/>
      <c r="C242" s="2"/>
      <c r="D242" s="2"/>
      <c r="E242" s="429"/>
      <c r="F242" s="50"/>
      <c r="G242" s="429"/>
      <c r="H242" s="50"/>
      <c r="I242" s="429"/>
      <c r="J242" s="3"/>
      <c r="K242" s="2"/>
      <c r="L242" s="2"/>
      <c r="M242" s="2"/>
      <c r="N242" s="2"/>
      <c r="O242" s="2"/>
      <c r="P242" s="2"/>
      <c r="Q242" s="2"/>
      <c r="R242" s="2"/>
      <c r="S242" s="2"/>
      <c r="T242" s="2"/>
      <c r="U242" s="2"/>
      <c r="V242" s="2"/>
      <c r="W242" s="2"/>
      <c r="X242" s="2"/>
      <c r="Y242" s="2"/>
      <c r="Z242" s="2"/>
    </row>
    <row x14ac:dyDescent="0.25" r="243" customHeight="1" ht="14.25">
      <c r="A243" s="1"/>
      <c r="B243" s="428"/>
      <c r="C243" s="2"/>
      <c r="D243" s="2"/>
      <c r="E243" s="429"/>
      <c r="F243" s="50"/>
      <c r="G243" s="429"/>
      <c r="H243" s="50"/>
      <c r="I243" s="429"/>
      <c r="J243" s="3"/>
      <c r="K243" s="2"/>
      <c r="L243" s="2"/>
      <c r="M243" s="2"/>
      <c r="N243" s="2"/>
      <c r="O243" s="2"/>
      <c r="P243" s="2"/>
      <c r="Q243" s="2"/>
      <c r="R243" s="2"/>
      <c r="S243" s="2"/>
      <c r="T243" s="2"/>
      <c r="U243" s="2"/>
      <c r="V243" s="2"/>
      <c r="W243" s="2"/>
      <c r="X243" s="2"/>
      <c r="Y243" s="2"/>
      <c r="Z243" s="2"/>
    </row>
    <row x14ac:dyDescent="0.25" r="244" customHeight="1" ht="14.25">
      <c r="A244" s="1"/>
      <c r="B244" s="428"/>
      <c r="C244" s="2"/>
      <c r="D244" s="2"/>
      <c r="E244" s="429"/>
      <c r="F244" s="50"/>
      <c r="G244" s="429"/>
      <c r="H244" s="50"/>
      <c r="I244" s="429"/>
      <c r="J244" s="3"/>
      <c r="K244" s="2"/>
      <c r="L244" s="2"/>
      <c r="M244" s="2"/>
      <c r="N244" s="2"/>
      <c r="O244" s="2"/>
      <c r="P244" s="2"/>
      <c r="Q244" s="2"/>
      <c r="R244" s="2"/>
      <c r="S244" s="2"/>
      <c r="T244" s="2"/>
      <c r="U244" s="2"/>
      <c r="V244" s="2"/>
      <c r="W244" s="2"/>
      <c r="X244" s="2"/>
      <c r="Y244" s="2"/>
      <c r="Z244" s="2"/>
    </row>
    <row x14ac:dyDescent="0.25" r="245" customHeight="1" ht="14.25">
      <c r="A245" s="1"/>
      <c r="B245" s="428"/>
      <c r="C245" s="2"/>
      <c r="D245" s="2"/>
      <c r="E245" s="429"/>
      <c r="F245" s="50"/>
      <c r="G245" s="429"/>
      <c r="H245" s="50"/>
      <c r="I245" s="429"/>
      <c r="J245" s="3"/>
      <c r="K245" s="2"/>
      <c r="L245" s="2"/>
      <c r="M245" s="2"/>
      <c r="N245" s="2"/>
      <c r="O245" s="2"/>
      <c r="P245" s="2"/>
      <c r="Q245" s="2"/>
      <c r="R245" s="2"/>
      <c r="S245" s="2"/>
      <c r="T245" s="2"/>
      <c r="U245" s="2"/>
      <c r="V245" s="2"/>
      <c r="W245" s="2"/>
      <c r="X245" s="2"/>
      <c r="Y245" s="2"/>
      <c r="Z245" s="2"/>
    </row>
    <row x14ac:dyDescent="0.25" r="246" customHeight="1" ht="14.25">
      <c r="A246" s="1"/>
      <c r="B246" s="428"/>
      <c r="C246" s="2"/>
      <c r="D246" s="2"/>
      <c r="E246" s="429"/>
      <c r="F246" s="50"/>
      <c r="G246" s="429"/>
      <c r="H246" s="50"/>
      <c r="I246" s="429"/>
      <c r="J246" s="3"/>
      <c r="K246" s="2"/>
      <c r="L246" s="2"/>
      <c r="M246" s="2"/>
      <c r="N246" s="2"/>
      <c r="O246" s="2"/>
      <c r="P246" s="2"/>
      <c r="Q246" s="2"/>
      <c r="R246" s="2"/>
      <c r="S246" s="2"/>
      <c r="T246" s="2"/>
      <c r="U246" s="2"/>
      <c r="V246" s="2"/>
      <c r="W246" s="2"/>
      <c r="X246" s="2"/>
      <c r="Y246" s="2"/>
      <c r="Z246" s="2"/>
    </row>
    <row x14ac:dyDescent="0.25" r="247" customHeight="1" ht="14.25">
      <c r="A247" s="1"/>
      <c r="B247" s="428"/>
      <c r="C247" s="2"/>
      <c r="D247" s="2"/>
      <c r="E247" s="429"/>
      <c r="F247" s="50"/>
      <c r="G247" s="429"/>
      <c r="H247" s="50"/>
      <c r="I247" s="429"/>
      <c r="J247" s="3"/>
      <c r="K247" s="2"/>
      <c r="L247" s="2"/>
      <c r="M247" s="2"/>
      <c r="N247" s="2"/>
      <c r="O247" s="2"/>
      <c r="P247" s="2"/>
      <c r="Q247" s="2"/>
      <c r="R247" s="2"/>
      <c r="S247" s="2"/>
      <c r="T247" s="2"/>
      <c r="U247" s="2"/>
      <c r="V247" s="2"/>
      <c r="W247" s="2"/>
      <c r="X247" s="2"/>
      <c r="Y247" s="2"/>
      <c r="Z247" s="2"/>
    </row>
    <row x14ac:dyDescent="0.25" r="248" customHeight="1" ht="14.25">
      <c r="A248" s="1"/>
      <c r="B248" s="428"/>
      <c r="C248" s="2"/>
      <c r="D248" s="2"/>
      <c r="E248" s="429"/>
      <c r="F248" s="50"/>
      <c r="G248" s="429"/>
      <c r="H248" s="50"/>
      <c r="I248" s="429"/>
      <c r="J248" s="3"/>
      <c r="K248" s="2"/>
      <c r="L248" s="2"/>
      <c r="M248" s="2"/>
      <c r="N248" s="2"/>
      <c r="O248" s="2"/>
      <c r="P248" s="2"/>
      <c r="Q248" s="2"/>
      <c r="R248" s="2"/>
      <c r="S248" s="2"/>
      <c r="T248" s="2"/>
      <c r="U248" s="2"/>
      <c r="V248" s="2"/>
      <c r="W248" s="2"/>
      <c r="X248" s="2"/>
      <c r="Y248" s="2"/>
      <c r="Z248" s="2"/>
    </row>
    <row x14ac:dyDescent="0.25" r="249" customHeight="1" ht="14.25">
      <c r="A249" s="1"/>
      <c r="B249" s="428"/>
      <c r="C249" s="2"/>
      <c r="D249" s="2"/>
      <c r="E249" s="429"/>
      <c r="F249" s="50"/>
      <c r="G249" s="429"/>
      <c r="H249" s="50"/>
      <c r="I249" s="429"/>
      <c r="J249" s="3"/>
      <c r="K249" s="2"/>
      <c r="L249" s="2"/>
      <c r="M249" s="2"/>
      <c r="N249" s="2"/>
      <c r="O249" s="2"/>
      <c r="P249" s="2"/>
      <c r="Q249" s="2"/>
      <c r="R249" s="2"/>
      <c r="S249" s="2"/>
      <c r="T249" s="2"/>
      <c r="U249" s="2"/>
      <c r="V249" s="2"/>
      <c r="W249" s="2"/>
      <c r="X249" s="2"/>
      <c r="Y249" s="2"/>
      <c r="Z249" s="2"/>
    </row>
    <row x14ac:dyDescent="0.25" r="250" customHeight="1" ht="14.25">
      <c r="A250" s="1"/>
      <c r="B250" s="428"/>
      <c r="C250" s="2"/>
      <c r="D250" s="2"/>
      <c r="E250" s="429"/>
      <c r="F250" s="50"/>
      <c r="G250" s="429"/>
      <c r="H250" s="50"/>
      <c r="I250" s="429"/>
      <c r="J250" s="3"/>
      <c r="K250" s="2"/>
      <c r="L250" s="2"/>
      <c r="M250" s="2"/>
      <c r="N250" s="2"/>
      <c r="O250" s="2"/>
      <c r="P250" s="2"/>
      <c r="Q250" s="2"/>
      <c r="R250" s="2"/>
      <c r="S250" s="2"/>
      <c r="T250" s="2"/>
      <c r="U250" s="2"/>
      <c r="V250" s="2"/>
      <c r="W250" s="2"/>
      <c r="X250" s="2"/>
      <c r="Y250" s="2"/>
      <c r="Z250" s="2"/>
    </row>
    <row x14ac:dyDescent="0.25" r="251" customHeight="1" ht="14.25">
      <c r="A251" s="1"/>
      <c r="B251" s="428"/>
      <c r="C251" s="2"/>
      <c r="D251" s="2"/>
      <c r="E251" s="429"/>
      <c r="F251" s="50"/>
      <c r="G251" s="429"/>
      <c r="H251" s="50"/>
      <c r="I251" s="429"/>
      <c r="J251" s="3"/>
      <c r="K251" s="2"/>
      <c r="L251" s="2"/>
      <c r="M251" s="2"/>
      <c r="N251" s="2"/>
      <c r="O251" s="2"/>
      <c r="P251" s="2"/>
      <c r="Q251" s="2"/>
      <c r="R251" s="2"/>
      <c r="S251" s="2"/>
      <c r="T251" s="2"/>
      <c r="U251" s="2"/>
      <c r="V251" s="2"/>
      <c r="W251" s="2"/>
      <c r="X251" s="2"/>
      <c r="Y251" s="2"/>
      <c r="Z251" s="2"/>
    </row>
    <row x14ac:dyDescent="0.25" r="252" customHeight="1" ht="14.25">
      <c r="A252" s="1"/>
      <c r="B252" s="428"/>
      <c r="C252" s="2"/>
      <c r="D252" s="2"/>
      <c r="E252" s="429"/>
      <c r="F252" s="50"/>
      <c r="G252" s="429"/>
      <c r="H252" s="50"/>
      <c r="I252" s="429"/>
      <c r="J252" s="3"/>
      <c r="K252" s="2"/>
      <c r="L252" s="2"/>
      <c r="M252" s="2"/>
      <c r="N252" s="2"/>
      <c r="O252" s="2"/>
      <c r="P252" s="2"/>
      <c r="Q252" s="2"/>
      <c r="R252" s="2"/>
      <c r="S252" s="2"/>
      <c r="T252" s="2"/>
      <c r="U252" s="2"/>
      <c r="V252" s="2"/>
      <c r="W252" s="2"/>
      <c r="X252" s="2"/>
      <c r="Y252" s="2"/>
      <c r="Z252" s="2"/>
    </row>
    <row x14ac:dyDescent="0.25" r="253" customHeight="1" ht="14.25">
      <c r="A253" s="1"/>
      <c r="B253" s="428"/>
      <c r="C253" s="2"/>
      <c r="D253" s="2"/>
      <c r="E253" s="429"/>
      <c r="F253" s="50"/>
      <c r="G253" s="429"/>
      <c r="H253" s="50"/>
      <c r="I253" s="429"/>
      <c r="J253" s="3"/>
      <c r="K253" s="2"/>
      <c r="L253" s="2"/>
      <c r="M253" s="2"/>
      <c r="N253" s="2"/>
      <c r="O253" s="2"/>
      <c r="P253" s="2"/>
      <c r="Q253" s="2"/>
      <c r="R253" s="2"/>
      <c r="S253" s="2"/>
      <c r="T253" s="2"/>
      <c r="U253" s="2"/>
      <c r="V253" s="2"/>
      <c r="W253" s="2"/>
      <c r="X253" s="2"/>
      <c r="Y253" s="2"/>
      <c r="Z253" s="2"/>
    </row>
    <row x14ac:dyDescent="0.25" r="254" customHeight="1" ht="14.25">
      <c r="A254" s="1"/>
      <c r="B254" s="428"/>
      <c r="C254" s="2"/>
      <c r="D254" s="2"/>
      <c r="E254" s="429"/>
      <c r="F254" s="50"/>
      <c r="G254" s="429"/>
      <c r="H254" s="50"/>
      <c r="I254" s="429"/>
      <c r="J254" s="3"/>
      <c r="K254" s="2"/>
      <c r="L254" s="2"/>
      <c r="M254" s="2"/>
      <c r="N254" s="2"/>
      <c r="O254" s="2"/>
      <c r="P254" s="2"/>
      <c r="Q254" s="2"/>
      <c r="R254" s="2"/>
      <c r="S254" s="2"/>
      <c r="T254" s="2"/>
      <c r="U254" s="2"/>
      <c r="V254" s="2"/>
      <c r="W254" s="2"/>
      <c r="X254" s="2"/>
      <c r="Y254" s="2"/>
      <c r="Z254" s="2"/>
    </row>
    <row x14ac:dyDescent="0.25" r="255" customHeight="1" ht="14.25">
      <c r="A255" s="1"/>
      <c r="B255" s="428"/>
      <c r="C255" s="2"/>
      <c r="D255" s="2"/>
      <c r="E255" s="429"/>
      <c r="F255" s="50"/>
      <c r="G255" s="429"/>
      <c r="H255" s="50"/>
      <c r="I255" s="429"/>
      <c r="J255" s="3"/>
      <c r="K255" s="2"/>
      <c r="L255" s="2"/>
      <c r="M255" s="2"/>
      <c r="N255" s="2"/>
      <c r="O255" s="2"/>
      <c r="P255" s="2"/>
      <c r="Q255" s="2"/>
      <c r="R255" s="2"/>
      <c r="S255" s="2"/>
      <c r="T255" s="2"/>
      <c r="U255" s="2"/>
      <c r="V255" s="2"/>
      <c r="W255" s="2"/>
      <c r="X255" s="2"/>
      <c r="Y255" s="2"/>
      <c r="Z255" s="2"/>
    </row>
    <row x14ac:dyDescent="0.25" r="256" customHeight="1" ht="14.25">
      <c r="A256" s="1"/>
      <c r="B256" s="428"/>
      <c r="C256" s="2"/>
      <c r="D256" s="2"/>
      <c r="E256" s="429"/>
      <c r="F256" s="50"/>
      <c r="G256" s="429"/>
      <c r="H256" s="50"/>
      <c r="I256" s="429"/>
      <c r="J256" s="3"/>
      <c r="K256" s="2"/>
      <c r="L256" s="2"/>
      <c r="M256" s="2"/>
      <c r="N256" s="2"/>
      <c r="O256" s="2"/>
      <c r="P256" s="2"/>
      <c r="Q256" s="2"/>
      <c r="R256" s="2"/>
      <c r="S256" s="2"/>
      <c r="T256" s="2"/>
      <c r="U256" s="2"/>
      <c r="V256" s="2"/>
      <c r="W256" s="2"/>
      <c r="X256" s="2"/>
      <c r="Y256" s="2"/>
      <c r="Z256" s="2"/>
    </row>
    <row x14ac:dyDescent="0.25" r="257" customHeight="1" ht="14.25">
      <c r="A257" s="1"/>
      <c r="B257" s="428"/>
      <c r="C257" s="2"/>
      <c r="D257" s="2"/>
      <c r="E257" s="429"/>
      <c r="F257" s="50"/>
      <c r="G257" s="429"/>
      <c r="H257" s="50"/>
      <c r="I257" s="429"/>
      <c r="J257" s="3"/>
      <c r="K257" s="2"/>
      <c r="L257" s="2"/>
      <c r="M257" s="2"/>
      <c r="N257" s="2"/>
      <c r="O257" s="2"/>
      <c r="P257" s="2"/>
      <c r="Q257" s="2"/>
      <c r="R257" s="2"/>
      <c r="S257" s="2"/>
      <c r="T257" s="2"/>
      <c r="U257" s="2"/>
      <c r="V257" s="2"/>
      <c r="W257" s="2"/>
      <c r="X257" s="2"/>
      <c r="Y257" s="2"/>
      <c r="Z257" s="2"/>
    </row>
    <row x14ac:dyDescent="0.25" r="258" customHeight="1" ht="14.25">
      <c r="A258" s="1"/>
      <c r="B258" s="428"/>
      <c r="C258" s="2"/>
      <c r="D258" s="2"/>
      <c r="E258" s="429"/>
      <c r="F258" s="50"/>
      <c r="G258" s="429"/>
      <c r="H258" s="50"/>
      <c r="I258" s="429"/>
      <c r="J258" s="3"/>
      <c r="K258" s="2"/>
      <c r="L258" s="2"/>
      <c r="M258" s="2"/>
      <c r="N258" s="2"/>
      <c r="O258" s="2"/>
      <c r="P258" s="2"/>
      <c r="Q258" s="2"/>
      <c r="R258" s="2"/>
      <c r="S258" s="2"/>
      <c r="T258" s="2"/>
      <c r="U258" s="2"/>
      <c r="V258" s="2"/>
      <c r="W258" s="2"/>
      <c r="X258" s="2"/>
      <c r="Y258" s="2"/>
      <c r="Z258" s="2"/>
    </row>
    <row x14ac:dyDescent="0.25" r="259" customHeight="1" ht="14.25">
      <c r="A259" s="1"/>
      <c r="B259" s="428"/>
      <c r="C259" s="2"/>
      <c r="D259" s="2"/>
      <c r="E259" s="429"/>
      <c r="F259" s="50"/>
      <c r="G259" s="429"/>
      <c r="H259" s="50"/>
      <c r="I259" s="429"/>
      <c r="J259" s="3"/>
      <c r="K259" s="2"/>
      <c r="L259" s="2"/>
      <c r="M259" s="2"/>
      <c r="N259" s="2"/>
      <c r="O259" s="2"/>
      <c r="P259" s="2"/>
      <c r="Q259" s="2"/>
      <c r="R259" s="2"/>
      <c r="S259" s="2"/>
      <c r="T259" s="2"/>
      <c r="U259" s="2"/>
      <c r="V259" s="2"/>
      <c r="W259" s="2"/>
      <c r="X259" s="2"/>
      <c r="Y259" s="2"/>
      <c r="Z259" s="2"/>
    </row>
    <row x14ac:dyDescent="0.25" r="260" customHeight="1" ht="14.25">
      <c r="A260" s="1"/>
      <c r="B260" s="428"/>
      <c r="C260" s="2"/>
      <c r="D260" s="2"/>
      <c r="E260" s="429"/>
      <c r="F260" s="50"/>
      <c r="G260" s="429"/>
      <c r="H260" s="50"/>
      <c r="I260" s="429"/>
      <c r="J260" s="3"/>
      <c r="K260" s="2"/>
      <c r="L260" s="2"/>
      <c r="M260" s="2"/>
      <c r="N260" s="2"/>
      <c r="O260" s="2"/>
      <c r="P260" s="2"/>
      <c r="Q260" s="2"/>
      <c r="R260" s="2"/>
      <c r="S260" s="2"/>
      <c r="T260" s="2"/>
      <c r="U260" s="2"/>
      <c r="V260" s="2"/>
      <c r="W260" s="2"/>
      <c r="X260" s="2"/>
      <c r="Y260" s="2"/>
      <c r="Z260" s="2"/>
    </row>
    <row x14ac:dyDescent="0.25" r="261" customHeight="1" ht="14.25">
      <c r="A261" s="1"/>
      <c r="B261" s="428"/>
      <c r="C261" s="2"/>
      <c r="D261" s="2"/>
      <c r="E261" s="429"/>
      <c r="F261" s="50"/>
      <c r="G261" s="429"/>
      <c r="H261" s="50"/>
      <c r="I261" s="429"/>
      <c r="J261" s="3"/>
      <c r="K261" s="2"/>
      <c r="L261" s="2"/>
      <c r="M261" s="2"/>
      <c r="N261" s="2"/>
      <c r="O261" s="2"/>
      <c r="P261" s="2"/>
      <c r="Q261" s="2"/>
      <c r="R261" s="2"/>
      <c r="S261" s="2"/>
      <c r="T261" s="2"/>
      <c r="U261" s="2"/>
      <c r="V261" s="2"/>
      <c r="W261" s="2"/>
      <c r="X261" s="2"/>
      <c r="Y261" s="2"/>
      <c r="Z261" s="2"/>
    </row>
    <row x14ac:dyDescent="0.25" r="262" customHeight="1" ht="14.25">
      <c r="A262" s="1"/>
      <c r="B262" s="428"/>
      <c r="C262" s="2"/>
      <c r="D262" s="2"/>
      <c r="E262" s="429"/>
      <c r="F262" s="50"/>
      <c r="G262" s="429"/>
      <c r="H262" s="50"/>
      <c r="I262" s="429"/>
      <c r="J262" s="3"/>
      <c r="K262" s="2"/>
      <c r="L262" s="2"/>
      <c r="M262" s="2"/>
      <c r="N262" s="2"/>
      <c r="O262" s="2"/>
      <c r="P262" s="2"/>
      <c r="Q262" s="2"/>
      <c r="R262" s="2"/>
      <c r="S262" s="2"/>
      <c r="T262" s="2"/>
      <c r="U262" s="2"/>
      <c r="V262" s="2"/>
      <c r="W262" s="2"/>
      <c r="X262" s="2"/>
      <c r="Y262" s="2"/>
      <c r="Z262" s="2"/>
    </row>
    <row x14ac:dyDescent="0.25" r="263" customHeight="1" ht="14.25">
      <c r="A263" s="1"/>
      <c r="B263" s="428"/>
      <c r="C263" s="2"/>
      <c r="D263" s="2"/>
      <c r="E263" s="429"/>
      <c r="F263" s="50"/>
      <c r="G263" s="429"/>
      <c r="H263" s="50"/>
      <c r="I263" s="429"/>
      <c r="J263" s="3"/>
      <c r="K263" s="2"/>
      <c r="L263" s="2"/>
      <c r="M263" s="2"/>
      <c r="N263" s="2"/>
      <c r="O263" s="2"/>
      <c r="P263" s="2"/>
      <c r="Q263" s="2"/>
      <c r="R263" s="2"/>
      <c r="S263" s="2"/>
      <c r="T263" s="2"/>
      <c r="U263" s="2"/>
      <c r="V263" s="2"/>
      <c r="W263" s="2"/>
      <c r="X263" s="2"/>
      <c r="Y263" s="2"/>
      <c r="Z263" s="2"/>
    </row>
    <row x14ac:dyDescent="0.25" r="264" customHeight="1" ht="14.25">
      <c r="A264" s="1"/>
      <c r="B264" s="428"/>
      <c r="C264" s="2"/>
      <c r="D264" s="2"/>
      <c r="E264" s="429"/>
      <c r="F264" s="50"/>
      <c r="G264" s="429"/>
      <c r="H264" s="50"/>
      <c r="I264" s="429"/>
      <c r="J264" s="3"/>
      <c r="K264" s="2"/>
      <c r="L264" s="2"/>
      <c r="M264" s="2"/>
      <c r="N264" s="2"/>
      <c r="O264" s="2"/>
      <c r="P264" s="2"/>
      <c r="Q264" s="2"/>
      <c r="R264" s="2"/>
      <c r="S264" s="2"/>
      <c r="T264" s="2"/>
      <c r="U264" s="2"/>
      <c r="V264" s="2"/>
      <c r="W264" s="2"/>
      <c r="X264" s="2"/>
      <c r="Y264" s="2"/>
      <c r="Z264" s="2"/>
    </row>
    <row x14ac:dyDescent="0.25" r="265" customHeight="1" ht="14.25">
      <c r="A265" s="1"/>
      <c r="B265" s="428"/>
      <c r="C265" s="2"/>
      <c r="D265" s="2"/>
      <c r="E265" s="429"/>
      <c r="F265" s="50"/>
      <c r="G265" s="429"/>
      <c r="H265" s="50"/>
      <c r="I265" s="429"/>
      <c r="J265" s="3"/>
      <c r="K265" s="2"/>
      <c r="L265" s="2"/>
      <c r="M265" s="2"/>
      <c r="N265" s="2"/>
      <c r="O265" s="2"/>
      <c r="P265" s="2"/>
      <c r="Q265" s="2"/>
      <c r="R265" s="2"/>
      <c r="S265" s="2"/>
      <c r="T265" s="2"/>
      <c r="U265" s="2"/>
      <c r="V265" s="2"/>
      <c r="W265" s="2"/>
      <c r="X265" s="2"/>
      <c r="Y265" s="2"/>
      <c r="Z265" s="2"/>
    </row>
    <row x14ac:dyDescent="0.25" r="266" customHeight="1" ht="14.25">
      <c r="A266" s="1"/>
      <c r="B266" s="428"/>
      <c r="C266" s="2"/>
      <c r="D266" s="2"/>
      <c r="E266" s="429"/>
      <c r="F266" s="50"/>
      <c r="G266" s="429"/>
      <c r="H266" s="50"/>
      <c r="I266" s="429"/>
      <c r="J266" s="3"/>
      <c r="K266" s="2"/>
      <c r="L266" s="2"/>
      <c r="M266" s="2"/>
      <c r="N266" s="2"/>
      <c r="O266" s="2"/>
      <c r="P266" s="2"/>
      <c r="Q266" s="2"/>
      <c r="R266" s="2"/>
      <c r="S266" s="2"/>
      <c r="T266" s="2"/>
      <c r="U266" s="2"/>
      <c r="V266" s="2"/>
      <c r="W266" s="2"/>
      <c r="X266" s="2"/>
      <c r="Y266" s="2"/>
      <c r="Z266" s="2"/>
    </row>
    <row x14ac:dyDescent="0.25" r="267" customHeight="1" ht="14.25">
      <c r="A267" s="1"/>
      <c r="B267" s="428"/>
      <c r="C267" s="2"/>
      <c r="D267" s="2"/>
      <c r="E267" s="429"/>
      <c r="F267" s="50"/>
      <c r="G267" s="429"/>
      <c r="H267" s="50"/>
      <c r="I267" s="429"/>
      <c r="J267" s="3"/>
      <c r="K267" s="2"/>
      <c r="L267" s="2"/>
      <c r="M267" s="2"/>
      <c r="N267" s="2"/>
      <c r="O267" s="2"/>
      <c r="P267" s="2"/>
      <c r="Q267" s="2"/>
      <c r="R267" s="2"/>
      <c r="S267" s="2"/>
      <c r="T267" s="2"/>
      <c r="U267" s="2"/>
      <c r="V267" s="2"/>
      <c r="W267" s="2"/>
      <c r="X267" s="2"/>
      <c r="Y267" s="2"/>
      <c r="Z267" s="2"/>
    </row>
    <row x14ac:dyDescent="0.25" r="268" customHeight="1" ht="14.25">
      <c r="A268" s="1"/>
      <c r="B268" s="428"/>
      <c r="C268" s="2"/>
      <c r="D268" s="2"/>
      <c r="E268" s="429"/>
      <c r="F268" s="50"/>
      <c r="G268" s="429"/>
      <c r="H268" s="50"/>
      <c r="I268" s="429"/>
      <c r="J268" s="3"/>
      <c r="K268" s="2"/>
      <c r="L268" s="2"/>
      <c r="M268" s="2"/>
      <c r="N268" s="2"/>
      <c r="O268" s="2"/>
      <c r="P268" s="2"/>
      <c r="Q268" s="2"/>
      <c r="R268" s="2"/>
      <c r="S268" s="2"/>
      <c r="T268" s="2"/>
      <c r="U268" s="2"/>
      <c r="V268" s="2"/>
      <c r="W268" s="2"/>
      <c r="X268" s="2"/>
      <c r="Y268" s="2"/>
      <c r="Z268" s="2"/>
    </row>
    <row x14ac:dyDescent="0.25" r="269" customHeight="1" ht="14.25">
      <c r="A269" s="1"/>
      <c r="B269" s="428"/>
      <c r="C269" s="2"/>
      <c r="D269" s="2"/>
      <c r="E269" s="429"/>
      <c r="F269" s="50"/>
      <c r="G269" s="429"/>
      <c r="H269" s="50"/>
      <c r="I269" s="429"/>
      <c r="J269" s="3"/>
      <c r="K269" s="2"/>
      <c r="L269" s="2"/>
      <c r="M269" s="2"/>
      <c r="N269" s="2"/>
      <c r="O269" s="2"/>
      <c r="P269" s="2"/>
      <c r="Q269" s="2"/>
      <c r="R269" s="2"/>
      <c r="S269" s="2"/>
      <c r="T269" s="2"/>
      <c r="U269" s="2"/>
      <c r="V269" s="2"/>
      <c r="W269" s="2"/>
      <c r="X269" s="2"/>
      <c r="Y269" s="2"/>
      <c r="Z269" s="2"/>
    </row>
    <row x14ac:dyDescent="0.25" r="270" customHeight="1" ht="14.25">
      <c r="A270" s="1"/>
      <c r="B270" s="428"/>
      <c r="C270" s="2"/>
      <c r="D270" s="2"/>
      <c r="E270" s="429"/>
      <c r="F270" s="50"/>
      <c r="G270" s="429"/>
      <c r="H270" s="50"/>
      <c r="I270" s="429"/>
      <c r="J270" s="3"/>
      <c r="K270" s="2"/>
      <c r="L270" s="2"/>
      <c r="M270" s="2"/>
      <c r="N270" s="2"/>
      <c r="O270" s="2"/>
      <c r="P270" s="2"/>
      <c r="Q270" s="2"/>
      <c r="R270" s="2"/>
      <c r="S270" s="2"/>
      <c r="T270" s="2"/>
      <c r="U270" s="2"/>
      <c r="V270" s="2"/>
      <c r="W270" s="2"/>
      <c r="X270" s="2"/>
      <c r="Y270" s="2"/>
      <c r="Z270" s="2"/>
    </row>
    <row x14ac:dyDescent="0.25" r="271" customHeight="1" ht="14.25">
      <c r="A271" s="1"/>
      <c r="B271" s="428"/>
      <c r="C271" s="2"/>
      <c r="D271" s="2"/>
      <c r="E271" s="429"/>
      <c r="F271" s="50"/>
      <c r="G271" s="429"/>
      <c r="H271" s="50"/>
      <c r="I271" s="429"/>
      <c r="J271" s="3"/>
      <c r="K271" s="2"/>
      <c r="L271" s="2"/>
      <c r="M271" s="2"/>
      <c r="N271" s="2"/>
      <c r="O271" s="2"/>
      <c r="P271" s="2"/>
      <c r="Q271" s="2"/>
      <c r="R271" s="2"/>
      <c r="S271" s="2"/>
      <c r="T271" s="2"/>
      <c r="U271" s="2"/>
      <c r="V271" s="2"/>
      <c r="W271" s="2"/>
      <c r="X271" s="2"/>
      <c r="Y271" s="2"/>
      <c r="Z271" s="2"/>
    </row>
    <row x14ac:dyDescent="0.25" r="272" customHeight="1" ht="14.25">
      <c r="A272" s="1"/>
      <c r="B272" s="428"/>
      <c r="C272" s="2"/>
      <c r="D272" s="2"/>
      <c r="E272" s="429"/>
      <c r="F272" s="50"/>
      <c r="G272" s="429"/>
      <c r="H272" s="50"/>
      <c r="I272" s="429"/>
      <c r="J272" s="3"/>
      <c r="K272" s="2"/>
      <c r="L272" s="2"/>
      <c r="M272" s="2"/>
      <c r="N272" s="2"/>
      <c r="O272" s="2"/>
      <c r="P272" s="2"/>
      <c r="Q272" s="2"/>
      <c r="R272" s="2"/>
      <c r="S272" s="2"/>
      <c r="T272" s="2"/>
      <c r="U272" s="2"/>
      <c r="V272" s="2"/>
      <c r="W272" s="2"/>
      <c r="X272" s="2"/>
      <c r="Y272" s="2"/>
      <c r="Z272" s="2"/>
    </row>
    <row x14ac:dyDescent="0.25" r="273" customHeight="1" ht="14.25">
      <c r="A273" s="1"/>
      <c r="B273" s="428"/>
      <c r="C273" s="2"/>
      <c r="D273" s="2"/>
      <c r="E273" s="429"/>
      <c r="F273" s="50"/>
      <c r="G273" s="429"/>
      <c r="H273" s="50"/>
      <c r="I273" s="429"/>
      <c r="J273" s="3"/>
      <c r="K273" s="2"/>
      <c r="L273" s="2"/>
      <c r="M273" s="2"/>
      <c r="N273" s="2"/>
      <c r="O273" s="2"/>
      <c r="P273" s="2"/>
      <c r="Q273" s="2"/>
      <c r="R273" s="2"/>
      <c r="S273" s="2"/>
      <c r="T273" s="2"/>
      <c r="U273" s="2"/>
      <c r="V273" s="2"/>
      <c r="W273" s="2"/>
      <c r="X273" s="2"/>
      <c r="Y273" s="2"/>
      <c r="Z273" s="2"/>
    </row>
    <row x14ac:dyDescent="0.25" r="274" customHeight="1" ht="14.25">
      <c r="A274" s="1"/>
      <c r="B274" s="428"/>
      <c r="C274" s="2"/>
      <c r="D274" s="2"/>
      <c r="E274" s="429"/>
      <c r="F274" s="50"/>
      <c r="G274" s="429"/>
      <c r="H274" s="50"/>
      <c r="I274" s="429"/>
      <c r="J274" s="3"/>
      <c r="K274" s="2"/>
      <c r="L274" s="2"/>
      <c r="M274" s="2"/>
      <c r="N274" s="2"/>
      <c r="O274" s="2"/>
      <c r="P274" s="2"/>
      <c r="Q274" s="2"/>
      <c r="R274" s="2"/>
      <c r="S274" s="2"/>
      <c r="T274" s="2"/>
      <c r="U274" s="2"/>
      <c r="V274" s="2"/>
      <c r="W274" s="2"/>
      <c r="X274" s="2"/>
      <c r="Y274" s="2"/>
      <c r="Z274" s="2"/>
    </row>
    <row x14ac:dyDescent="0.25" r="275" customHeight="1" ht="14.25">
      <c r="A275" s="1"/>
      <c r="B275" s="428"/>
      <c r="C275" s="2"/>
      <c r="D275" s="2"/>
      <c r="E275" s="429"/>
      <c r="F275" s="50"/>
      <c r="G275" s="429"/>
      <c r="H275" s="50"/>
      <c r="I275" s="429"/>
      <c r="J275" s="3"/>
      <c r="K275" s="2"/>
      <c r="L275" s="2"/>
      <c r="M275" s="2"/>
      <c r="N275" s="2"/>
      <c r="O275" s="2"/>
      <c r="P275" s="2"/>
      <c r="Q275" s="2"/>
      <c r="R275" s="2"/>
      <c r="S275" s="2"/>
      <c r="T275" s="2"/>
      <c r="U275" s="2"/>
      <c r="V275" s="2"/>
      <c r="W275" s="2"/>
      <c r="X275" s="2"/>
      <c r="Y275" s="2"/>
      <c r="Z275" s="2"/>
    </row>
    <row x14ac:dyDescent="0.25" r="276" customHeight="1" ht="14.25">
      <c r="A276" s="1"/>
      <c r="B276" s="428"/>
      <c r="C276" s="2"/>
      <c r="D276" s="2"/>
      <c r="E276" s="429"/>
      <c r="F276" s="50"/>
      <c r="G276" s="429"/>
      <c r="H276" s="50"/>
      <c r="I276" s="429"/>
      <c r="J276" s="3"/>
      <c r="K276" s="2"/>
      <c r="L276" s="2"/>
      <c r="M276" s="2"/>
      <c r="N276" s="2"/>
      <c r="O276" s="2"/>
      <c r="P276" s="2"/>
      <c r="Q276" s="2"/>
      <c r="R276" s="2"/>
      <c r="S276" s="2"/>
      <c r="T276" s="2"/>
      <c r="U276" s="2"/>
      <c r="V276" s="2"/>
      <c r="W276" s="2"/>
      <c r="X276" s="2"/>
      <c r="Y276" s="2"/>
      <c r="Z276" s="2"/>
    </row>
    <row x14ac:dyDescent="0.25" r="277" customHeight="1" ht="14.25">
      <c r="A277" s="1"/>
      <c r="B277" s="428"/>
      <c r="C277" s="2"/>
      <c r="D277" s="2"/>
      <c r="E277" s="429"/>
      <c r="F277" s="50"/>
      <c r="G277" s="429"/>
      <c r="H277" s="50"/>
      <c r="I277" s="429"/>
      <c r="J277" s="3"/>
      <c r="K277" s="2"/>
      <c r="L277" s="2"/>
      <c r="M277" s="2"/>
      <c r="N277" s="2"/>
      <c r="O277" s="2"/>
      <c r="P277" s="2"/>
      <c r="Q277" s="2"/>
      <c r="R277" s="2"/>
      <c r="S277" s="2"/>
      <c r="T277" s="2"/>
      <c r="U277" s="2"/>
      <c r="V277" s="2"/>
      <c r="W277" s="2"/>
      <c r="X277" s="2"/>
      <c r="Y277" s="2"/>
      <c r="Z277" s="2"/>
    </row>
    <row x14ac:dyDescent="0.25" r="278" customHeight="1" ht="14.25">
      <c r="A278" s="1"/>
      <c r="B278" s="428"/>
      <c r="C278" s="2"/>
      <c r="D278" s="2"/>
      <c r="E278" s="429"/>
      <c r="F278" s="50"/>
      <c r="G278" s="429"/>
      <c r="H278" s="50"/>
      <c r="I278" s="429"/>
      <c r="J278" s="3"/>
      <c r="K278" s="2"/>
      <c r="L278" s="2"/>
      <c r="M278" s="2"/>
      <c r="N278" s="2"/>
      <c r="O278" s="2"/>
      <c r="P278" s="2"/>
      <c r="Q278" s="2"/>
      <c r="R278" s="2"/>
      <c r="S278" s="2"/>
      <c r="T278" s="2"/>
      <c r="U278" s="2"/>
      <c r="V278" s="2"/>
      <c r="W278" s="2"/>
      <c r="X278" s="2"/>
      <c r="Y278" s="2"/>
      <c r="Z278" s="2"/>
    </row>
    <row x14ac:dyDescent="0.25" r="279" customHeight="1" ht="14.25">
      <c r="A279" s="1"/>
      <c r="B279" s="428"/>
      <c r="C279" s="2"/>
      <c r="D279" s="2"/>
      <c r="E279" s="429"/>
      <c r="F279" s="50"/>
      <c r="G279" s="429"/>
      <c r="H279" s="50"/>
      <c r="I279" s="429"/>
      <c r="J279" s="3"/>
      <c r="K279" s="2"/>
      <c r="L279" s="2"/>
      <c r="M279" s="2"/>
      <c r="N279" s="2"/>
      <c r="O279" s="2"/>
      <c r="P279" s="2"/>
      <c r="Q279" s="2"/>
      <c r="R279" s="2"/>
      <c r="S279" s="2"/>
      <c r="T279" s="2"/>
      <c r="U279" s="2"/>
      <c r="V279" s="2"/>
      <c r="W279" s="2"/>
      <c r="X279" s="2"/>
      <c r="Y279" s="2"/>
      <c r="Z279" s="2"/>
    </row>
    <row x14ac:dyDescent="0.25" r="280" customHeight="1" ht="14.25">
      <c r="A280" s="1"/>
      <c r="B280" s="428"/>
      <c r="C280" s="2"/>
      <c r="D280" s="2"/>
      <c r="E280" s="429"/>
      <c r="F280" s="50"/>
      <c r="G280" s="429"/>
      <c r="H280" s="50"/>
      <c r="I280" s="429"/>
      <c r="J280" s="3"/>
      <c r="K280" s="2"/>
      <c r="L280" s="2"/>
      <c r="M280" s="2"/>
      <c r="N280" s="2"/>
      <c r="O280" s="2"/>
      <c r="P280" s="2"/>
      <c r="Q280" s="2"/>
      <c r="R280" s="2"/>
      <c r="S280" s="2"/>
      <c r="T280" s="2"/>
      <c r="U280" s="2"/>
      <c r="V280" s="2"/>
      <c r="W280" s="2"/>
      <c r="X280" s="2"/>
      <c r="Y280" s="2"/>
      <c r="Z280" s="2"/>
    </row>
    <row x14ac:dyDescent="0.25" r="281" customHeight="1" ht="14.25">
      <c r="A281" s="1"/>
      <c r="B281" s="428"/>
      <c r="C281" s="2"/>
      <c r="D281" s="2"/>
      <c r="E281" s="429"/>
      <c r="F281" s="50"/>
      <c r="G281" s="429"/>
      <c r="H281" s="50"/>
      <c r="I281" s="429"/>
      <c r="J281" s="3"/>
      <c r="K281" s="2"/>
      <c r="L281" s="2"/>
      <c r="M281" s="2"/>
      <c r="N281" s="2"/>
      <c r="O281" s="2"/>
      <c r="P281" s="2"/>
      <c r="Q281" s="2"/>
      <c r="R281" s="2"/>
      <c r="S281" s="2"/>
      <c r="T281" s="2"/>
      <c r="U281" s="2"/>
      <c r="V281" s="2"/>
      <c r="W281" s="2"/>
      <c r="X281" s="2"/>
      <c r="Y281" s="2"/>
      <c r="Z281" s="2"/>
    </row>
    <row x14ac:dyDescent="0.25" r="282" customHeight="1" ht="14.25">
      <c r="A282" s="1"/>
      <c r="B282" s="428"/>
      <c r="C282" s="2"/>
      <c r="D282" s="2"/>
      <c r="E282" s="429"/>
      <c r="F282" s="50"/>
      <c r="G282" s="429"/>
      <c r="H282" s="50"/>
      <c r="I282" s="429"/>
      <c r="J282" s="3"/>
      <c r="K282" s="2"/>
      <c r="L282" s="2"/>
      <c r="M282" s="2"/>
      <c r="N282" s="2"/>
      <c r="O282" s="2"/>
      <c r="P282" s="2"/>
      <c r="Q282" s="2"/>
      <c r="R282" s="2"/>
      <c r="S282" s="2"/>
      <c r="T282" s="2"/>
      <c r="U282" s="2"/>
      <c r="V282" s="2"/>
      <c r="W282" s="2"/>
      <c r="X282" s="2"/>
      <c r="Y282" s="2"/>
      <c r="Z282" s="2"/>
    </row>
    <row x14ac:dyDescent="0.25" r="283" customHeight="1" ht="14.25">
      <c r="A283" s="1"/>
      <c r="B283" s="428"/>
      <c r="C283" s="2"/>
      <c r="D283" s="2"/>
      <c r="E283" s="429"/>
      <c r="F283" s="50"/>
      <c r="G283" s="429"/>
      <c r="H283" s="50"/>
      <c r="I283" s="429"/>
      <c r="J283" s="3"/>
      <c r="K283" s="2"/>
      <c r="L283" s="2"/>
      <c r="M283" s="2"/>
      <c r="N283" s="2"/>
      <c r="O283" s="2"/>
      <c r="P283" s="2"/>
      <c r="Q283" s="2"/>
      <c r="R283" s="2"/>
      <c r="S283" s="2"/>
      <c r="T283" s="2"/>
      <c r="U283" s="2"/>
      <c r="V283" s="2"/>
      <c r="W283" s="2"/>
      <c r="X283" s="2"/>
      <c r="Y283" s="2"/>
      <c r="Z283" s="2"/>
    </row>
    <row x14ac:dyDescent="0.25" r="284" customHeight="1" ht="14.25">
      <c r="A284" s="1"/>
      <c r="B284" s="428"/>
      <c r="C284" s="2"/>
      <c r="D284" s="2"/>
      <c r="E284" s="429"/>
      <c r="F284" s="50"/>
      <c r="G284" s="429"/>
      <c r="H284" s="50"/>
      <c r="I284" s="429"/>
      <c r="J284" s="3"/>
      <c r="K284" s="2"/>
      <c r="L284" s="2"/>
      <c r="M284" s="2"/>
      <c r="N284" s="2"/>
      <c r="O284" s="2"/>
      <c r="P284" s="2"/>
      <c r="Q284" s="2"/>
      <c r="R284" s="2"/>
      <c r="S284" s="2"/>
      <c r="T284" s="2"/>
      <c r="U284" s="2"/>
      <c r="V284" s="2"/>
      <c r="W284" s="2"/>
      <c r="X284" s="2"/>
      <c r="Y284" s="2"/>
      <c r="Z284" s="2"/>
    </row>
    <row x14ac:dyDescent="0.25" r="285" customHeight="1" ht="14.25">
      <c r="A285" s="1"/>
      <c r="B285" s="428"/>
      <c r="C285" s="2"/>
      <c r="D285" s="2"/>
      <c r="E285" s="429"/>
      <c r="F285" s="50"/>
      <c r="G285" s="429"/>
      <c r="H285" s="50"/>
      <c r="I285" s="429"/>
      <c r="J285" s="3"/>
      <c r="K285" s="2"/>
      <c r="L285" s="2"/>
      <c r="M285" s="2"/>
      <c r="N285" s="2"/>
      <c r="O285" s="2"/>
      <c r="P285" s="2"/>
      <c r="Q285" s="2"/>
      <c r="R285" s="2"/>
      <c r="S285" s="2"/>
      <c r="T285" s="2"/>
      <c r="U285" s="2"/>
      <c r="V285" s="2"/>
      <c r="W285" s="2"/>
      <c r="X285" s="2"/>
      <c r="Y285" s="2"/>
      <c r="Z285" s="2"/>
    </row>
    <row x14ac:dyDescent="0.25" r="286" customHeight="1" ht="14.25">
      <c r="A286" s="1"/>
      <c r="B286" s="428"/>
      <c r="C286" s="2"/>
      <c r="D286" s="2"/>
      <c r="E286" s="429"/>
      <c r="F286" s="50"/>
      <c r="G286" s="429"/>
      <c r="H286" s="50"/>
      <c r="I286" s="429"/>
      <c r="J286" s="3"/>
      <c r="K286" s="2"/>
      <c r="L286" s="2"/>
      <c r="M286" s="2"/>
      <c r="N286" s="2"/>
      <c r="O286" s="2"/>
      <c r="P286" s="2"/>
      <c r="Q286" s="2"/>
      <c r="R286" s="2"/>
      <c r="S286" s="2"/>
      <c r="T286" s="2"/>
      <c r="U286" s="2"/>
      <c r="V286" s="2"/>
      <c r="W286" s="2"/>
      <c r="X286" s="2"/>
      <c r="Y286" s="2"/>
      <c r="Z286" s="2"/>
    </row>
    <row x14ac:dyDescent="0.25" r="287" customHeight="1" ht="14.25">
      <c r="A287" s="1"/>
      <c r="B287" s="428"/>
      <c r="C287" s="2"/>
      <c r="D287" s="2"/>
      <c r="E287" s="429"/>
      <c r="F287" s="50"/>
      <c r="G287" s="429"/>
      <c r="H287" s="50"/>
      <c r="I287" s="429"/>
      <c r="J287" s="3"/>
      <c r="K287" s="2"/>
      <c r="L287" s="2"/>
      <c r="M287" s="2"/>
      <c r="N287" s="2"/>
      <c r="O287" s="2"/>
      <c r="P287" s="2"/>
      <c r="Q287" s="2"/>
      <c r="R287" s="2"/>
      <c r="S287" s="2"/>
      <c r="T287" s="2"/>
      <c r="U287" s="2"/>
      <c r="V287" s="2"/>
      <c r="W287" s="2"/>
      <c r="X287" s="2"/>
      <c r="Y287" s="2"/>
      <c r="Z287" s="2"/>
    </row>
    <row x14ac:dyDescent="0.25" r="288" customHeight="1" ht="14.25">
      <c r="A288" s="1"/>
      <c r="B288" s="428"/>
      <c r="C288" s="2"/>
      <c r="D288" s="2"/>
      <c r="E288" s="429"/>
      <c r="F288" s="50"/>
      <c r="G288" s="429"/>
      <c r="H288" s="50"/>
      <c r="I288" s="429"/>
      <c r="J288" s="3"/>
      <c r="K288" s="2"/>
      <c r="L288" s="2"/>
      <c r="M288" s="2"/>
      <c r="N288" s="2"/>
      <c r="O288" s="2"/>
      <c r="P288" s="2"/>
      <c r="Q288" s="2"/>
      <c r="R288" s="2"/>
      <c r="S288" s="2"/>
      <c r="T288" s="2"/>
      <c r="U288" s="2"/>
      <c r="V288" s="2"/>
      <c r="W288" s="2"/>
      <c r="X288" s="2"/>
      <c r="Y288" s="2"/>
      <c r="Z288" s="2"/>
    </row>
    <row x14ac:dyDescent="0.25" r="289" customHeight="1" ht="14.25">
      <c r="A289" s="1"/>
      <c r="B289" s="428"/>
      <c r="C289" s="2"/>
      <c r="D289" s="2"/>
      <c r="E289" s="429"/>
      <c r="F289" s="50"/>
      <c r="G289" s="429"/>
      <c r="H289" s="50"/>
      <c r="I289" s="429"/>
      <c r="J289" s="3"/>
      <c r="K289" s="2"/>
      <c r="L289" s="2"/>
      <c r="M289" s="2"/>
      <c r="N289" s="2"/>
      <c r="O289" s="2"/>
      <c r="P289" s="2"/>
      <c r="Q289" s="2"/>
      <c r="R289" s="2"/>
      <c r="S289" s="2"/>
      <c r="T289" s="2"/>
      <c r="U289" s="2"/>
      <c r="V289" s="2"/>
      <c r="W289" s="2"/>
      <c r="X289" s="2"/>
      <c r="Y289" s="2"/>
      <c r="Z289" s="2"/>
    </row>
    <row x14ac:dyDescent="0.25" r="290" customHeight="1" ht="14.25">
      <c r="A290" s="1"/>
      <c r="B290" s="428"/>
      <c r="C290" s="2"/>
      <c r="D290" s="2"/>
      <c r="E290" s="429"/>
      <c r="F290" s="50"/>
      <c r="G290" s="429"/>
      <c r="H290" s="50"/>
      <c r="I290" s="429"/>
      <c r="J290" s="3"/>
      <c r="K290" s="2"/>
      <c r="L290" s="2"/>
      <c r="M290" s="2"/>
      <c r="N290" s="2"/>
      <c r="O290" s="2"/>
      <c r="P290" s="2"/>
      <c r="Q290" s="2"/>
      <c r="R290" s="2"/>
      <c r="S290" s="2"/>
      <c r="T290" s="2"/>
      <c r="U290" s="2"/>
      <c r="V290" s="2"/>
      <c r="W290" s="2"/>
      <c r="X290" s="2"/>
      <c r="Y290" s="2"/>
      <c r="Z290" s="2"/>
    </row>
    <row x14ac:dyDescent="0.25" r="291" customHeight="1" ht="14.25">
      <c r="A291" s="1"/>
      <c r="B291" s="428"/>
      <c r="C291" s="2"/>
      <c r="D291" s="2"/>
      <c r="E291" s="429"/>
      <c r="F291" s="50"/>
      <c r="G291" s="429"/>
      <c r="H291" s="50"/>
      <c r="I291" s="429"/>
      <c r="J291" s="3"/>
      <c r="K291" s="2"/>
      <c r="L291" s="2"/>
      <c r="M291" s="2"/>
      <c r="N291" s="2"/>
      <c r="O291" s="2"/>
      <c r="P291" s="2"/>
      <c r="Q291" s="2"/>
      <c r="R291" s="2"/>
      <c r="S291" s="2"/>
      <c r="T291" s="2"/>
      <c r="U291" s="2"/>
      <c r="V291" s="2"/>
      <c r="W291" s="2"/>
      <c r="X291" s="2"/>
      <c r="Y291" s="2"/>
      <c r="Z291" s="2"/>
    </row>
    <row x14ac:dyDescent="0.25" r="292" customHeight="1" ht="14.25">
      <c r="A292" s="1"/>
      <c r="B292" s="428"/>
      <c r="C292" s="2"/>
      <c r="D292" s="2"/>
      <c r="E292" s="429"/>
      <c r="F292" s="50"/>
      <c r="G292" s="429"/>
      <c r="H292" s="50"/>
      <c r="I292" s="429"/>
      <c r="J292" s="3"/>
      <c r="K292" s="2"/>
      <c r="L292" s="2"/>
      <c r="M292" s="2"/>
      <c r="N292" s="2"/>
      <c r="O292" s="2"/>
      <c r="P292" s="2"/>
      <c r="Q292" s="2"/>
      <c r="R292" s="2"/>
      <c r="S292" s="2"/>
      <c r="T292" s="2"/>
      <c r="U292" s="2"/>
      <c r="V292" s="2"/>
      <c r="W292" s="2"/>
      <c r="X292" s="2"/>
      <c r="Y292" s="2"/>
      <c r="Z292" s="2"/>
    </row>
    <row x14ac:dyDescent="0.25" r="293" customHeight="1" ht="14.25">
      <c r="A293" s="1"/>
      <c r="B293" s="428"/>
      <c r="C293" s="2"/>
      <c r="D293" s="2"/>
      <c r="E293" s="429"/>
      <c r="F293" s="50"/>
      <c r="G293" s="429"/>
      <c r="H293" s="50"/>
      <c r="I293" s="429"/>
      <c r="J293" s="3"/>
      <c r="K293" s="2"/>
      <c r="L293" s="2"/>
      <c r="M293" s="2"/>
      <c r="N293" s="2"/>
      <c r="O293" s="2"/>
      <c r="P293" s="2"/>
      <c r="Q293" s="2"/>
      <c r="R293" s="2"/>
      <c r="S293" s="2"/>
      <c r="T293" s="2"/>
      <c r="U293" s="2"/>
      <c r="V293" s="2"/>
      <c r="W293" s="2"/>
      <c r="X293" s="2"/>
      <c r="Y293" s="2"/>
      <c r="Z293" s="2"/>
    </row>
    <row x14ac:dyDescent="0.25" r="294" customHeight="1" ht="14.25">
      <c r="A294" s="1"/>
      <c r="B294" s="428"/>
      <c r="C294" s="2"/>
      <c r="D294" s="2"/>
      <c r="E294" s="429"/>
      <c r="F294" s="50"/>
      <c r="G294" s="429"/>
      <c r="H294" s="50"/>
      <c r="I294" s="429"/>
      <c r="J294" s="3"/>
      <c r="K294" s="2"/>
      <c r="L294" s="2"/>
      <c r="M294" s="2"/>
      <c r="N294" s="2"/>
      <c r="O294" s="2"/>
      <c r="P294" s="2"/>
      <c r="Q294" s="2"/>
      <c r="R294" s="2"/>
      <c r="S294" s="2"/>
      <c r="T294" s="2"/>
      <c r="U294" s="2"/>
      <c r="V294" s="2"/>
      <c r="W294" s="2"/>
      <c r="X294" s="2"/>
      <c r="Y294" s="2"/>
      <c r="Z294" s="2"/>
    </row>
    <row x14ac:dyDescent="0.25" r="295" customHeight="1" ht="14.25">
      <c r="A295" s="1"/>
      <c r="B295" s="428"/>
      <c r="C295" s="2"/>
      <c r="D295" s="2"/>
      <c r="E295" s="429"/>
      <c r="F295" s="50"/>
      <c r="G295" s="429"/>
      <c r="H295" s="50"/>
      <c r="I295" s="429"/>
      <c r="J295" s="3"/>
      <c r="K295" s="2"/>
      <c r="L295" s="2"/>
      <c r="M295" s="2"/>
      <c r="N295" s="2"/>
      <c r="O295" s="2"/>
      <c r="P295" s="2"/>
      <c r="Q295" s="2"/>
      <c r="R295" s="2"/>
      <c r="S295" s="2"/>
      <c r="T295" s="2"/>
      <c r="U295" s="2"/>
      <c r="V295" s="2"/>
      <c r="W295" s="2"/>
      <c r="X295" s="2"/>
      <c r="Y295" s="2"/>
      <c r="Z295" s="2"/>
    </row>
    <row x14ac:dyDescent="0.25" r="296" customHeight="1" ht="14.25">
      <c r="A296" s="1"/>
      <c r="B296" s="428"/>
      <c r="C296" s="2"/>
      <c r="D296" s="2"/>
      <c r="E296" s="429"/>
      <c r="F296" s="50"/>
      <c r="G296" s="429"/>
      <c r="H296" s="50"/>
      <c r="I296" s="429"/>
      <c r="J296" s="3"/>
      <c r="K296" s="2"/>
      <c r="L296" s="2"/>
      <c r="M296" s="2"/>
      <c r="N296" s="2"/>
      <c r="O296" s="2"/>
      <c r="P296" s="2"/>
      <c r="Q296" s="2"/>
      <c r="R296" s="2"/>
      <c r="S296" s="2"/>
      <c r="T296" s="2"/>
      <c r="U296" s="2"/>
      <c r="V296" s="2"/>
      <c r="W296" s="2"/>
      <c r="X296" s="2"/>
      <c r="Y296" s="2"/>
      <c r="Z296" s="2"/>
    </row>
    <row x14ac:dyDescent="0.25" r="297" customHeight="1" ht="14.25">
      <c r="A297" s="1"/>
      <c r="B297" s="428"/>
      <c r="C297" s="2"/>
      <c r="D297" s="2"/>
      <c r="E297" s="429"/>
      <c r="F297" s="50"/>
      <c r="G297" s="429"/>
      <c r="H297" s="50"/>
      <c r="I297" s="429"/>
      <c r="J297" s="3"/>
      <c r="K297" s="2"/>
      <c r="L297" s="2"/>
      <c r="M297" s="2"/>
      <c r="N297" s="2"/>
      <c r="O297" s="2"/>
      <c r="P297" s="2"/>
      <c r="Q297" s="2"/>
      <c r="R297" s="2"/>
      <c r="S297" s="2"/>
      <c r="T297" s="2"/>
      <c r="U297" s="2"/>
      <c r="V297" s="2"/>
      <c r="W297" s="2"/>
      <c r="X297" s="2"/>
      <c r="Y297" s="2"/>
      <c r="Z297" s="2"/>
    </row>
    <row x14ac:dyDescent="0.25" r="298" customHeight="1" ht="14.25">
      <c r="A298" s="1"/>
      <c r="B298" s="428"/>
      <c r="C298" s="2"/>
      <c r="D298" s="2"/>
      <c r="E298" s="429"/>
      <c r="F298" s="50"/>
      <c r="G298" s="429"/>
      <c r="H298" s="50"/>
      <c r="I298" s="429"/>
      <c r="J298" s="3"/>
      <c r="K298" s="2"/>
      <c r="L298" s="2"/>
      <c r="M298" s="2"/>
      <c r="N298" s="2"/>
      <c r="O298" s="2"/>
      <c r="P298" s="2"/>
      <c r="Q298" s="2"/>
      <c r="R298" s="2"/>
      <c r="S298" s="2"/>
      <c r="T298" s="2"/>
      <c r="U298" s="2"/>
      <c r="V298" s="2"/>
      <c r="W298" s="2"/>
      <c r="X298" s="2"/>
      <c r="Y298" s="2"/>
      <c r="Z298" s="2"/>
    </row>
    <row x14ac:dyDescent="0.25" r="299" customHeight="1" ht="14.25">
      <c r="A299" s="1"/>
      <c r="B299" s="428"/>
      <c r="C299" s="2"/>
      <c r="D299" s="2"/>
      <c r="E299" s="429"/>
      <c r="F299" s="50"/>
      <c r="G299" s="429"/>
      <c r="H299" s="50"/>
      <c r="I299" s="429"/>
      <c r="J299" s="3"/>
      <c r="K299" s="2"/>
      <c r="L299" s="2"/>
      <c r="M299" s="2"/>
      <c r="N299" s="2"/>
      <c r="O299" s="2"/>
      <c r="P299" s="2"/>
      <c r="Q299" s="2"/>
      <c r="R299" s="2"/>
      <c r="S299" s="2"/>
      <c r="T299" s="2"/>
      <c r="U299" s="2"/>
      <c r="V299" s="2"/>
      <c r="W299" s="2"/>
      <c r="X299" s="2"/>
      <c r="Y299" s="2"/>
      <c r="Z299" s="2"/>
    </row>
    <row x14ac:dyDescent="0.25" r="300" customHeight="1" ht="14.25">
      <c r="A300" s="1"/>
      <c r="B300" s="428"/>
      <c r="C300" s="2"/>
      <c r="D300" s="2"/>
      <c r="E300" s="429"/>
      <c r="F300" s="50"/>
      <c r="G300" s="429"/>
      <c r="H300" s="50"/>
      <c r="I300" s="429"/>
      <c r="J300" s="3"/>
      <c r="K300" s="2"/>
      <c r="L300" s="2"/>
      <c r="M300" s="2"/>
      <c r="N300" s="2"/>
      <c r="O300" s="2"/>
      <c r="P300" s="2"/>
      <c r="Q300" s="2"/>
      <c r="R300" s="2"/>
      <c r="S300" s="2"/>
      <c r="T300" s="2"/>
      <c r="U300" s="2"/>
      <c r="V300" s="2"/>
      <c r="W300" s="2"/>
      <c r="X300" s="2"/>
      <c r="Y300" s="2"/>
      <c r="Z300" s="2"/>
    </row>
    <row x14ac:dyDescent="0.25" r="301" customHeight="1" ht="14.25">
      <c r="A301" s="1"/>
      <c r="B301" s="428"/>
      <c r="C301" s="2"/>
      <c r="D301" s="2"/>
      <c r="E301" s="429"/>
      <c r="F301" s="50"/>
      <c r="G301" s="429"/>
      <c r="H301" s="50"/>
      <c r="I301" s="429"/>
      <c r="J301" s="3"/>
      <c r="K301" s="2"/>
      <c r="L301" s="2"/>
      <c r="M301" s="2"/>
      <c r="N301" s="2"/>
      <c r="O301" s="2"/>
      <c r="P301" s="2"/>
      <c r="Q301" s="2"/>
      <c r="R301" s="2"/>
      <c r="S301" s="2"/>
      <c r="T301" s="2"/>
      <c r="U301" s="2"/>
      <c r="V301" s="2"/>
      <c r="W301" s="2"/>
      <c r="X301" s="2"/>
      <c r="Y301" s="2"/>
      <c r="Z301" s="2"/>
    </row>
    <row x14ac:dyDescent="0.25" r="302" customHeight="1" ht="14.25">
      <c r="A302" s="1"/>
      <c r="B302" s="428"/>
      <c r="C302" s="2"/>
      <c r="D302" s="2"/>
      <c r="E302" s="429"/>
      <c r="F302" s="50"/>
      <c r="G302" s="429"/>
      <c r="H302" s="50"/>
      <c r="I302" s="429"/>
      <c r="J302" s="3"/>
      <c r="K302" s="2"/>
      <c r="L302" s="2"/>
      <c r="M302" s="2"/>
      <c r="N302" s="2"/>
      <c r="O302" s="2"/>
      <c r="P302" s="2"/>
      <c r="Q302" s="2"/>
      <c r="R302" s="2"/>
      <c r="S302" s="2"/>
      <c r="T302" s="2"/>
      <c r="U302" s="2"/>
      <c r="V302" s="2"/>
      <c r="W302" s="2"/>
      <c r="X302" s="2"/>
      <c r="Y302" s="2"/>
      <c r="Z302" s="2"/>
    </row>
    <row x14ac:dyDescent="0.25" r="303" customHeight="1" ht="14.25">
      <c r="A303" s="1"/>
      <c r="B303" s="428"/>
      <c r="C303" s="2"/>
      <c r="D303" s="2"/>
      <c r="E303" s="429"/>
      <c r="F303" s="50"/>
      <c r="G303" s="429"/>
      <c r="H303" s="50"/>
      <c r="I303" s="429"/>
      <c r="J303" s="3"/>
      <c r="K303" s="2"/>
      <c r="L303" s="2"/>
      <c r="M303" s="2"/>
      <c r="N303" s="2"/>
      <c r="O303" s="2"/>
      <c r="P303" s="2"/>
      <c r="Q303" s="2"/>
      <c r="R303" s="2"/>
      <c r="S303" s="2"/>
      <c r="T303" s="2"/>
      <c r="U303" s="2"/>
      <c r="V303" s="2"/>
      <c r="W303" s="2"/>
      <c r="X303" s="2"/>
      <c r="Y303" s="2"/>
      <c r="Z303" s="2"/>
    </row>
    <row x14ac:dyDescent="0.25" r="304" customHeight="1" ht="14.25">
      <c r="A304" s="1"/>
      <c r="B304" s="428"/>
      <c r="C304" s="2"/>
      <c r="D304" s="2"/>
      <c r="E304" s="429"/>
      <c r="F304" s="50"/>
      <c r="G304" s="429"/>
      <c r="H304" s="50"/>
      <c r="I304" s="429"/>
      <c r="J304" s="3"/>
      <c r="K304" s="2"/>
      <c r="L304" s="2"/>
      <c r="M304" s="2"/>
      <c r="N304" s="2"/>
      <c r="O304" s="2"/>
      <c r="P304" s="2"/>
      <c r="Q304" s="2"/>
      <c r="R304" s="2"/>
      <c r="S304" s="2"/>
      <c r="T304" s="2"/>
      <c r="U304" s="2"/>
      <c r="V304" s="2"/>
      <c r="W304" s="2"/>
      <c r="X304" s="2"/>
      <c r="Y304" s="2"/>
      <c r="Z304" s="2"/>
    </row>
    <row x14ac:dyDescent="0.25" r="305" customHeight="1" ht="14.25">
      <c r="A305" s="1"/>
      <c r="B305" s="428"/>
      <c r="C305" s="2"/>
      <c r="D305" s="2"/>
      <c r="E305" s="429"/>
      <c r="F305" s="50"/>
      <c r="G305" s="429"/>
      <c r="H305" s="50"/>
      <c r="I305" s="429"/>
      <c r="J305" s="3"/>
      <c r="K305" s="2"/>
      <c r="L305" s="2"/>
      <c r="M305" s="2"/>
      <c r="N305" s="2"/>
      <c r="O305" s="2"/>
      <c r="P305" s="2"/>
      <c r="Q305" s="2"/>
      <c r="R305" s="2"/>
      <c r="S305" s="2"/>
      <c r="T305" s="2"/>
      <c r="U305" s="2"/>
      <c r="V305" s="2"/>
      <c r="W305" s="2"/>
      <c r="X305" s="2"/>
      <c r="Y305" s="2"/>
      <c r="Z305" s="2"/>
    </row>
    <row x14ac:dyDescent="0.25" r="306" customHeight="1" ht="14.25">
      <c r="A306" s="1"/>
      <c r="B306" s="428"/>
      <c r="C306" s="2"/>
      <c r="D306" s="2"/>
      <c r="E306" s="429"/>
      <c r="F306" s="50"/>
      <c r="G306" s="429"/>
      <c r="H306" s="50"/>
      <c r="I306" s="429"/>
      <c r="J306" s="3"/>
      <c r="K306" s="2"/>
      <c r="L306" s="2"/>
      <c r="M306" s="2"/>
      <c r="N306" s="2"/>
      <c r="O306" s="2"/>
      <c r="P306" s="2"/>
      <c r="Q306" s="2"/>
      <c r="R306" s="2"/>
      <c r="S306" s="2"/>
      <c r="T306" s="2"/>
      <c r="U306" s="2"/>
      <c r="V306" s="2"/>
      <c r="W306" s="2"/>
      <c r="X306" s="2"/>
      <c r="Y306" s="2"/>
      <c r="Z306" s="2"/>
    </row>
    <row x14ac:dyDescent="0.25" r="307" customHeight="1" ht="14.25">
      <c r="A307" s="1"/>
      <c r="B307" s="428"/>
      <c r="C307" s="2"/>
      <c r="D307" s="2"/>
      <c r="E307" s="429"/>
      <c r="F307" s="50"/>
      <c r="G307" s="429"/>
      <c r="H307" s="50"/>
      <c r="I307" s="429"/>
      <c r="J307" s="3"/>
      <c r="K307" s="2"/>
      <c r="L307" s="2"/>
      <c r="M307" s="2"/>
      <c r="N307" s="2"/>
      <c r="O307" s="2"/>
      <c r="P307" s="2"/>
      <c r="Q307" s="2"/>
      <c r="R307" s="2"/>
      <c r="S307" s="2"/>
      <c r="T307" s="2"/>
      <c r="U307" s="2"/>
      <c r="V307" s="2"/>
      <c r="W307" s="2"/>
      <c r="X307" s="2"/>
      <c r="Y307" s="2"/>
      <c r="Z307" s="2"/>
    </row>
    <row x14ac:dyDescent="0.25" r="308" customHeight="1" ht="14.25">
      <c r="A308" s="1"/>
      <c r="B308" s="428"/>
      <c r="C308" s="2"/>
      <c r="D308" s="2"/>
      <c r="E308" s="429"/>
      <c r="F308" s="50"/>
      <c r="G308" s="429"/>
      <c r="H308" s="50"/>
      <c r="I308" s="429"/>
      <c r="J308" s="3"/>
      <c r="K308" s="2"/>
      <c r="L308" s="2"/>
      <c r="M308" s="2"/>
      <c r="N308" s="2"/>
      <c r="O308" s="2"/>
      <c r="P308" s="2"/>
      <c r="Q308" s="2"/>
      <c r="R308" s="2"/>
      <c r="S308" s="2"/>
      <c r="T308" s="2"/>
      <c r="U308" s="2"/>
      <c r="V308" s="2"/>
      <c r="W308" s="2"/>
      <c r="X308" s="2"/>
      <c r="Y308" s="2"/>
      <c r="Z308" s="2"/>
    </row>
    <row x14ac:dyDescent="0.25" r="309" customHeight="1" ht="14.25">
      <c r="A309" s="1"/>
      <c r="B309" s="428"/>
      <c r="C309" s="2"/>
      <c r="D309" s="2"/>
      <c r="E309" s="429"/>
      <c r="F309" s="50"/>
      <c r="G309" s="429"/>
      <c r="H309" s="50"/>
      <c r="I309" s="429"/>
      <c r="J309" s="3"/>
      <c r="K309" s="2"/>
      <c r="L309" s="2"/>
      <c r="M309" s="2"/>
      <c r="N309" s="2"/>
      <c r="O309" s="2"/>
      <c r="P309" s="2"/>
      <c r="Q309" s="2"/>
      <c r="R309" s="2"/>
      <c r="S309" s="2"/>
      <c r="T309" s="2"/>
      <c r="U309" s="2"/>
      <c r="V309" s="2"/>
      <c r="W309" s="2"/>
      <c r="X309" s="2"/>
      <c r="Y309" s="2"/>
      <c r="Z309" s="2"/>
    </row>
    <row x14ac:dyDescent="0.25" r="310" customHeight="1" ht="14.25">
      <c r="A310" s="1"/>
      <c r="B310" s="428"/>
      <c r="C310" s="2"/>
      <c r="D310" s="2"/>
      <c r="E310" s="429"/>
      <c r="F310" s="50"/>
      <c r="G310" s="429"/>
      <c r="H310" s="50"/>
      <c r="I310" s="429"/>
      <c r="J310" s="3"/>
      <c r="K310" s="2"/>
      <c r="L310" s="2"/>
      <c r="M310" s="2"/>
      <c r="N310" s="2"/>
      <c r="O310" s="2"/>
      <c r="P310" s="2"/>
      <c r="Q310" s="2"/>
      <c r="R310" s="2"/>
      <c r="S310" s="2"/>
      <c r="T310" s="2"/>
      <c r="U310" s="2"/>
      <c r="V310" s="2"/>
      <c r="W310" s="2"/>
      <c r="X310" s="2"/>
      <c r="Y310" s="2"/>
      <c r="Z310" s="2"/>
    </row>
    <row x14ac:dyDescent="0.25" r="311" customHeight="1" ht="14.25">
      <c r="A311" s="1"/>
      <c r="B311" s="428"/>
      <c r="C311" s="2"/>
      <c r="D311" s="2"/>
      <c r="E311" s="429"/>
      <c r="F311" s="50"/>
      <c r="G311" s="429"/>
      <c r="H311" s="50"/>
      <c r="I311" s="429"/>
      <c r="J311" s="3"/>
      <c r="K311" s="2"/>
      <c r="L311" s="2"/>
      <c r="M311" s="2"/>
      <c r="N311" s="2"/>
      <c r="O311" s="2"/>
      <c r="P311" s="2"/>
      <c r="Q311" s="2"/>
      <c r="R311" s="2"/>
      <c r="S311" s="2"/>
      <c r="T311" s="2"/>
      <c r="U311" s="2"/>
      <c r="V311" s="2"/>
      <c r="W311" s="2"/>
      <c r="X311" s="2"/>
      <c r="Y311" s="2"/>
      <c r="Z311" s="2"/>
    </row>
    <row x14ac:dyDescent="0.25" r="312" customHeight="1" ht="14.25">
      <c r="A312" s="1"/>
      <c r="B312" s="428"/>
      <c r="C312" s="2"/>
      <c r="D312" s="2"/>
      <c r="E312" s="429"/>
      <c r="F312" s="50"/>
      <c r="G312" s="429"/>
      <c r="H312" s="50"/>
      <c r="I312" s="429"/>
      <c r="J312" s="3"/>
      <c r="K312" s="2"/>
      <c r="L312" s="2"/>
      <c r="M312" s="2"/>
      <c r="N312" s="2"/>
      <c r="O312" s="2"/>
      <c r="P312" s="2"/>
      <c r="Q312" s="2"/>
      <c r="R312" s="2"/>
      <c r="S312" s="2"/>
      <c r="T312" s="2"/>
      <c r="U312" s="2"/>
      <c r="V312" s="2"/>
      <c r="W312" s="2"/>
      <c r="X312" s="2"/>
      <c r="Y312" s="2"/>
      <c r="Z312" s="2"/>
    </row>
    <row x14ac:dyDescent="0.25" r="313" customHeight="1" ht="14.25">
      <c r="A313" s="1"/>
      <c r="B313" s="428"/>
      <c r="C313" s="2"/>
      <c r="D313" s="2"/>
      <c r="E313" s="429"/>
      <c r="F313" s="50"/>
      <c r="G313" s="429"/>
      <c r="H313" s="50"/>
      <c r="I313" s="429"/>
      <c r="J313" s="3"/>
      <c r="K313" s="2"/>
      <c r="L313" s="2"/>
      <c r="M313" s="2"/>
      <c r="N313" s="2"/>
      <c r="O313" s="2"/>
      <c r="P313" s="2"/>
      <c r="Q313" s="2"/>
      <c r="R313" s="2"/>
      <c r="S313" s="2"/>
      <c r="T313" s="2"/>
      <c r="U313" s="2"/>
      <c r="V313" s="2"/>
      <c r="W313" s="2"/>
      <c r="X313" s="2"/>
      <c r="Y313" s="2"/>
      <c r="Z313" s="2"/>
    </row>
    <row x14ac:dyDescent="0.25" r="314" customHeight="1" ht="14.25">
      <c r="A314" s="1"/>
      <c r="B314" s="428"/>
      <c r="C314" s="2"/>
      <c r="D314" s="2"/>
      <c r="E314" s="429"/>
      <c r="F314" s="50"/>
      <c r="G314" s="429"/>
      <c r="H314" s="50"/>
      <c r="I314" s="429"/>
      <c r="J314" s="3"/>
      <c r="K314" s="2"/>
      <c r="L314" s="2"/>
      <c r="M314" s="2"/>
      <c r="N314" s="2"/>
      <c r="O314" s="2"/>
      <c r="P314" s="2"/>
      <c r="Q314" s="2"/>
      <c r="R314" s="2"/>
      <c r="S314" s="2"/>
      <c r="T314" s="2"/>
      <c r="U314" s="2"/>
      <c r="V314" s="2"/>
      <c r="W314" s="2"/>
      <c r="X314" s="2"/>
      <c r="Y314" s="2"/>
      <c r="Z314" s="2"/>
    </row>
    <row x14ac:dyDescent="0.25" r="315" customHeight="1" ht="14.25">
      <c r="A315" s="1"/>
      <c r="B315" s="428"/>
      <c r="C315" s="2"/>
      <c r="D315" s="2"/>
      <c r="E315" s="429"/>
      <c r="F315" s="50"/>
      <c r="G315" s="429"/>
      <c r="H315" s="50"/>
      <c r="I315" s="429"/>
      <c r="J315" s="3"/>
      <c r="K315" s="2"/>
      <c r="L315" s="2"/>
      <c r="M315" s="2"/>
      <c r="N315" s="2"/>
      <c r="O315" s="2"/>
      <c r="P315" s="2"/>
      <c r="Q315" s="2"/>
      <c r="R315" s="2"/>
      <c r="S315" s="2"/>
      <c r="T315" s="2"/>
      <c r="U315" s="2"/>
      <c r="V315" s="2"/>
      <c r="W315" s="2"/>
      <c r="X315" s="2"/>
      <c r="Y315" s="2"/>
      <c r="Z315" s="2"/>
    </row>
    <row x14ac:dyDescent="0.25" r="316" customHeight="1" ht="14.25">
      <c r="A316" s="1"/>
      <c r="B316" s="428"/>
      <c r="C316" s="2"/>
      <c r="D316" s="2"/>
      <c r="E316" s="429"/>
      <c r="F316" s="50"/>
      <c r="G316" s="429"/>
      <c r="H316" s="50"/>
      <c r="I316" s="429"/>
      <c r="J316" s="3"/>
      <c r="K316" s="2"/>
      <c r="L316" s="2"/>
      <c r="M316" s="2"/>
      <c r="N316" s="2"/>
      <c r="O316" s="2"/>
      <c r="P316" s="2"/>
      <c r="Q316" s="2"/>
      <c r="R316" s="2"/>
      <c r="S316" s="2"/>
      <c r="T316" s="2"/>
      <c r="U316" s="2"/>
      <c r="V316" s="2"/>
      <c r="W316" s="2"/>
      <c r="X316" s="2"/>
      <c r="Y316" s="2"/>
      <c r="Z316" s="2"/>
    </row>
    <row x14ac:dyDescent="0.25" r="317" customHeight="1" ht="14.25">
      <c r="A317" s="1"/>
      <c r="B317" s="428"/>
      <c r="C317" s="2"/>
      <c r="D317" s="2"/>
      <c r="E317" s="429"/>
      <c r="F317" s="50"/>
      <c r="G317" s="429"/>
      <c r="H317" s="50"/>
      <c r="I317" s="429"/>
      <c r="J317" s="3"/>
      <c r="K317" s="2"/>
      <c r="L317" s="2"/>
      <c r="M317" s="2"/>
      <c r="N317" s="2"/>
      <c r="O317" s="2"/>
      <c r="P317" s="2"/>
      <c r="Q317" s="2"/>
      <c r="R317" s="2"/>
      <c r="S317" s="2"/>
      <c r="T317" s="2"/>
      <c r="U317" s="2"/>
      <c r="V317" s="2"/>
      <c r="W317" s="2"/>
      <c r="X317" s="2"/>
      <c r="Y317" s="2"/>
      <c r="Z317" s="2"/>
    </row>
    <row x14ac:dyDescent="0.25" r="318" customHeight="1" ht="14.25">
      <c r="A318" s="1"/>
      <c r="B318" s="428"/>
      <c r="C318" s="2"/>
      <c r="D318" s="2"/>
      <c r="E318" s="429"/>
      <c r="F318" s="50"/>
      <c r="G318" s="429"/>
      <c r="H318" s="50"/>
      <c r="I318" s="429"/>
      <c r="J318" s="3"/>
      <c r="K318" s="2"/>
      <c r="L318" s="2"/>
      <c r="M318" s="2"/>
      <c r="N318" s="2"/>
      <c r="O318" s="2"/>
      <c r="P318" s="2"/>
      <c r="Q318" s="2"/>
      <c r="R318" s="2"/>
      <c r="S318" s="2"/>
      <c r="T318" s="2"/>
      <c r="U318" s="2"/>
      <c r="V318" s="2"/>
      <c r="W318" s="2"/>
      <c r="X318" s="2"/>
      <c r="Y318" s="2"/>
      <c r="Z318" s="2"/>
    </row>
    <row x14ac:dyDescent="0.25" r="319" customHeight="1" ht="14.25">
      <c r="A319" s="1"/>
      <c r="B319" s="428"/>
      <c r="C319" s="2"/>
      <c r="D319" s="2"/>
      <c r="E319" s="429"/>
      <c r="F319" s="50"/>
      <c r="G319" s="429"/>
      <c r="H319" s="50"/>
      <c r="I319" s="429"/>
      <c r="J319" s="3"/>
      <c r="K319" s="2"/>
      <c r="L319" s="2"/>
      <c r="M319" s="2"/>
      <c r="N319" s="2"/>
      <c r="O319" s="2"/>
      <c r="P319" s="2"/>
      <c r="Q319" s="2"/>
      <c r="R319" s="2"/>
      <c r="S319" s="2"/>
      <c r="T319" s="2"/>
      <c r="U319" s="2"/>
      <c r="V319" s="2"/>
      <c r="W319" s="2"/>
      <c r="X319" s="2"/>
      <c r="Y319" s="2"/>
      <c r="Z319" s="2"/>
    </row>
    <row x14ac:dyDescent="0.25" r="320" customHeight="1" ht="14.25">
      <c r="A320" s="1"/>
      <c r="B320" s="428"/>
      <c r="C320" s="2"/>
      <c r="D320" s="2"/>
      <c r="E320" s="429"/>
      <c r="F320" s="50"/>
      <c r="G320" s="429"/>
      <c r="H320" s="50"/>
      <c r="I320" s="429"/>
      <c r="J320" s="3"/>
      <c r="K320" s="2"/>
      <c r="L320" s="2"/>
      <c r="M320" s="2"/>
      <c r="N320" s="2"/>
      <c r="O320" s="2"/>
      <c r="P320" s="2"/>
      <c r="Q320" s="2"/>
      <c r="R320" s="2"/>
      <c r="S320" s="2"/>
      <c r="T320" s="2"/>
      <c r="U320" s="2"/>
      <c r="V320" s="2"/>
      <c r="W320" s="2"/>
      <c r="X320" s="2"/>
      <c r="Y320" s="2"/>
      <c r="Z320" s="2"/>
    </row>
    <row x14ac:dyDescent="0.25" r="321" customHeight="1" ht="14.25">
      <c r="A321" s="1"/>
      <c r="B321" s="428"/>
      <c r="C321" s="2"/>
      <c r="D321" s="2"/>
      <c r="E321" s="429"/>
      <c r="F321" s="50"/>
      <c r="G321" s="429"/>
      <c r="H321" s="50"/>
      <c r="I321" s="429"/>
      <c r="J321" s="3"/>
      <c r="K321" s="2"/>
      <c r="L321" s="2"/>
      <c r="M321" s="2"/>
      <c r="N321" s="2"/>
      <c r="O321" s="2"/>
      <c r="P321" s="2"/>
      <c r="Q321" s="2"/>
      <c r="R321" s="2"/>
      <c r="S321" s="2"/>
      <c r="T321" s="2"/>
      <c r="U321" s="2"/>
      <c r="V321" s="2"/>
      <c r="W321" s="2"/>
      <c r="X321" s="2"/>
      <c r="Y321" s="2"/>
      <c r="Z321" s="2"/>
    </row>
    <row x14ac:dyDescent="0.25" r="322" customHeight="1" ht="14.25">
      <c r="A322" s="1"/>
      <c r="B322" s="428"/>
      <c r="C322" s="2"/>
      <c r="D322" s="2"/>
      <c r="E322" s="429"/>
      <c r="F322" s="50"/>
      <c r="G322" s="429"/>
      <c r="H322" s="50"/>
      <c r="I322" s="429"/>
      <c r="J322" s="3"/>
      <c r="K322" s="2"/>
      <c r="L322" s="2"/>
      <c r="M322" s="2"/>
      <c r="N322" s="2"/>
      <c r="O322" s="2"/>
      <c r="P322" s="2"/>
      <c r="Q322" s="2"/>
      <c r="R322" s="2"/>
      <c r="S322" s="2"/>
      <c r="T322" s="2"/>
      <c r="U322" s="2"/>
      <c r="V322" s="2"/>
      <c r="W322" s="2"/>
      <c r="X322" s="2"/>
      <c r="Y322" s="2"/>
      <c r="Z322" s="2"/>
    </row>
    <row x14ac:dyDescent="0.25" r="323" customHeight="1" ht="14.25">
      <c r="A323" s="1"/>
      <c r="B323" s="428"/>
      <c r="C323" s="2"/>
      <c r="D323" s="2"/>
      <c r="E323" s="429"/>
      <c r="F323" s="50"/>
      <c r="G323" s="429"/>
      <c r="H323" s="50"/>
      <c r="I323" s="429"/>
      <c r="J323" s="3"/>
      <c r="K323" s="2"/>
      <c r="L323" s="2"/>
      <c r="M323" s="2"/>
      <c r="N323" s="2"/>
      <c r="O323" s="2"/>
      <c r="P323" s="2"/>
      <c r="Q323" s="2"/>
      <c r="R323" s="2"/>
      <c r="S323" s="2"/>
      <c r="T323" s="2"/>
      <c r="U323" s="2"/>
      <c r="V323" s="2"/>
      <c r="W323" s="2"/>
      <c r="X323" s="2"/>
      <c r="Y323" s="2"/>
      <c r="Z323" s="2"/>
    </row>
    <row x14ac:dyDescent="0.25" r="324" customHeight="1" ht="14.25">
      <c r="A324" s="1"/>
      <c r="B324" s="428"/>
      <c r="C324" s="2"/>
      <c r="D324" s="2"/>
      <c r="E324" s="429"/>
      <c r="F324" s="50"/>
      <c r="G324" s="429"/>
      <c r="H324" s="50"/>
      <c r="I324" s="429"/>
      <c r="J324" s="3"/>
      <c r="K324" s="2"/>
      <c r="L324" s="2"/>
      <c r="M324" s="2"/>
      <c r="N324" s="2"/>
      <c r="O324" s="2"/>
      <c r="P324" s="2"/>
      <c r="Q324" s="2"/>
      <c r="R324" s="2"/>
      <c r="S324" s="2"/>
      <c r="T324" s="2"/>
      <c r="U324" s="2"/>
      <c r="V324" s="2"/>
      <c r="W324" s="2"/>
      <c r="X324" s="2"/>
      <c r="Y324" s="2"/>
      <c r="Z324" s="2"/>
    </row>
    <row x14ac:dyDescent="0.25" r="325" customHeight="1" ht="14.25">
      <c r="A325" s="1"/>
      <c r="B325" s="428"/>
      <c r="C325" s="2"/>
      <c r="D325" s="2"/>
      <c r="E325" s="429"/>
      <c r="F325" s="50"/>
      <c r="G325" s="429"/>
      <c r="H325" s="50"/>
      <c r="I325" s="429"/>
      <c r="J325" s="3"/>
      <c r="K325" s="2"/>
      <c r="L325" s="2"/>
      <c r="M325" s="2"/>
      <c r="N325" s="2"/>
      <c r="O325" s="2"/>
      <c r="P325" s="2"/>
      <c r="Q325" s="2"/>
      <c r="R325" s="2"/>
      <c r="S325" s="2"/>
      <c r="T325" s="2"/>
      <c r="U325" s="2"/>
      <c r="V325" s="2"/>
      <c r="W325" s="2"/>
      <c r="X325" s="2"/>
      <c r="Y325" s="2"/>
      <c r="Z325" s="2"/>
    </row>
    <row x14ac:dyDescent="0.25" r="326" customHeight="1" ht="14.25">
      <c r="A326" s="1"/>
      <c r="B326" s="428"/>
      <c r="C326" s="2"/>
      <c r="D326" s="2"/>
      <c r="E326" s="429"/>
      <c r="F326" s="50"/>
      <c r="G326" s="429"/>
      <c r="H326" s="50"/>
      <c r="I326" s="429"/>
      <c r="J326" s="3"/>
      <c r="K326" s="2"/>
      <c r="L326" s="2"/>
      <c r="M326" s="2"/>
      <c r="N326" s="2"/>
      <c r="O326" s="2"/>
      <c r="P326" s="2"/>
      <c r="Q326" s="2"/>
      <c r="R326" s="2"/>
      <c r="S326" s="2"/>
      <c r="T326" s="2"/>
      <c r="U326" s="2"/>
      <c r="V326" s="2"/>
      <c r="W326" s="2"/>
      <c r="X326" s="2"/>
      <c r="Y326" s="2"/>
      <c r="Z326" s="2"/>
    </row>
    <row x14ac:dyDescent="0.25" r="327" customHeight="1" ht="14.25">
      <c r="A327" s="1"/>
      <c r="B327" s="428"/>
      <c r="C327" s="2"/>
      <c r="D327" s="2"/>
      <c r="E327" s="429"/>
      <c r="F327" s="50"/>
      <c r="G327" s="429"/>
      <c r="H327" s="50"/>
      <c r="I327" s="429"/>
      <c r="J327" s="3"/>
      <c r="K327" s="2"/>
      <c r="L327" s="2"/>
      <c r="M327" s="2"/>
      <c r="N327" s="2"/>
      <c r="O327" s="2"/>
      <c r="P327" s="2"/>
      <c r="Q327" s="2"/>
      <c r="R327" s="2"/>
      <c r="S327" s="2"/>
      <c r="T327" s="2"/>
      <c r="U327" s="2"/>
      <c r="V327" s="2"/>
      <c r="W327" s="2"/>
      <c r="X327" s="2"/>
      <c r="Y327" s="2"/>
      <c r="Z327" s="2"/>
    </row>
    <row x14ac:dyDescent="0.25" r="328" customHeight="1" ht="14.25">
      <c r="A328" s="1"/>
      <c r="B328" s="428"/>
      <c r="C328" s="2"/>
      <c r="D328" s="2"/>
      <c r="E328" s="429"/>
      <c r="F328" s="50"/>
      <c r="G328" s="429"/>
      <c r="H328" s="50"/>
      <c r="I328" s="429"/>
      <c r="J328" s="3"/>
      <c r="K328" s="2"/>
      <c r="L328" s="2"/>
      <c r="M328" s="2"/>
      <c r="N328" s="2"/>
      <c r="O328" s="2"/>
      <c r="P328" s="2"/>
      <c r="Q328" s="2"/>
      <c r="R328" s="2"/>
      <c r="S328" s="2"/>
      <c r="T328" s="2"/>
      <c r="U328" s="2"/>
      <c r="V328" s="2"/>
      <c r="W328" s="2"/>
      <c r="X328" s="2"/>
      <c r="Y328" s="2"/>
      <c r="Z328" s="2"/>
    </row>
    <row x14ac:dyDescent="0.25" r="329" customHeight="1" ht="14.25">
      <c r="A329" s="1"/>
      <c r="B329" s="428"/>
      <c r="C329" s="2"/>
      <c r="D329" s="2"/>
      <c r="E329" s="429"/>
      <c r="F329" s="50"/>
      <c r="G329" s="429"/>
      <c r="H329" s="50"/>
      <c r="I329" s="429"/>
      <c r="J329" s="3"/>
      <c r="K329" s="2"/>
      <c r="L329" s="2"/>
      <c r="M329" s="2"/>
      <c r="N329" s="2"/>
      <c r="O329" s="2"/>
      <c r="P329" s="2"/>
      <c r="Q329" s="2"/>
      <c r="R329" s="2"/>
      <c r="S329" s="2"/>
      <c r="T329" s="2"/>
      <c r="U329" s="2"/>
      <c r="V329" s="2"/>
      <c r="W329" s="2"/>
      <c r="X329" s="2"/>
      <c r="Y329" s="2"/>
      <c r="Z329" s="2"/>
    </row>
    <row x14ac:dyDescent="0.25" r="330" customHeight="1" ht="14.25">
      <c r="A330" s="1"/>
      <c r="B330" s="428"/>
      <c r="C330" s="2"/>
      <c r="D330" s="2"/>
      <c r="E330" s="429"/>
      <c r="F330" s="50"/>
      <c r="G330" s="429"/>
      <c r="H330" s="50"/>
      <c r="I330" s="429"/>
      <c r="J330" s="3"/>
      <c r="K330" s="2"/>
      <c r="L330" s="2"/>
      <c r="M330" s="2"/>
      <c r="N330" s="2"/>
      <c r="O330" s="2"/>
      <c r="P330" s="2"/>
      <c r="Q330" s="2"/>
      <c r="R330" s="2"/>
      <c r="S330" s="2"/>
      <c r="T330" s="2"/>
      <c r="U330" s="2"/>
      <c r="V330" s="2"/>
      <c r="W330" s="2"/>
      <c r="X330" s="2"/>
      <c r="Y330" s="2"/>
      <c r="Z330" s="2"/>
    </row>
    <row x14ac:dyDescent="0.25" r="331" customHeight="1" ht="14.25">
      <c r="A331" s="1"/>
      <c r="B331" s="428"/>
      <c r="C331" s="2"/>
      <c r="D331" s="2"/>
      <c r="E331" s="429"/>
      <c r="F331" s="50"/>
      <c r="G331" s="429"/>
      <c r="H331" s="50"/>
      <c r="I331" s="429"/>
      <c r="J331" s="3"/>
      <c r="K331" s="2"/>
      <c r="L331" s="2"/>
      <c r="M331" s="2"/>
      <c r="N331" s="2"/>
      <c r="O331" s="2"/>
      <c r="P331" s="2"/>
      <c r="Q331" s="2"/>
      <c r="R331" s="2"/>
      <c r="S331" s="2"/>
      <c r="T331" s="2"/>
      <c r="U331" s="2"/>
      <c r="V331" s="2"/>
      <c r="W331" s="2"/>
      <c r="X331" s="2"/>
      <c r="Y331" s="2"/>
      <c r="Z331" s="2"/>
    </row>
    <row x14ac:dyDescent="0.25" r="332" customHeight="1" ht="14.25">
      <c r="A332" s="1"/>
      <c r="B332" s="428"/>
      <c r="C332" s="2"/>
      <c r="D332" s="2"/>
      <c r="E332" s="429"/>
      <c r="F332" s="50"/>
      <c r="G332" s="429"/>
      <c r="H332" s="50"/>
      <c r="I332" s="429"/>
      <c r="J332" s="3"/>
      <c r="K332" s="2"/>
      <c r="L332" s="2"/>
      <c r="M332" s="2"/>
      <c r="N332" s="2"/>
      <c r="O332" s="2"/>
      <c r="P332" s="2"/>
      <c r="Q332" s="2"/>
      <c r="R332" s="2"/>
      <c r="S332" s="2"/>
      <c r="T332" s="2"/>
      <c r="U332" s="2"/>
      <c r="V332" s="2"/>
      <c r="W332" s="2"/>
      <c r="X332" s="2"/>
      <c r="Y332" s="2"/>
      <c r="Z332" s="2"/>
    </row>
    <row x14ac:dyDescent="0.25" r="333" customHeight="1" ht="14.25">
      <c r="A333" s="1"/>
      <c r="B333" s="428"/>
      <c r="C333" s="2"/>
      <c r="D333" s="2"/>
      <c r="E333" s="429"/>
      <c r="F333" s="50"/>
      <c r="G333" s="429"/>
      <c r="H333" s="50"/>
      <c r="I333" s="429"/>
      <c r="J333" s="3"/>
      <c r="K333" s="2"/>
      <c r="L333" s="2"/>
      <c r="M333" s="2"/>
      <c r="N333" s="2"/>
      <c r="O333" s="2"/>
      <c r="P333" s="2"/>
      <c r="Q333" s="2"/>
      <c r="R333" s="2"/>
      <c r="S333" s="2"/>
      <c r="T333" s="2"/>
      <c r="U333" s="2"/>
      <c r="V333" s="2"/>
      <c r="W333" s="2"/>
      <c r="X333" s="2"/>
      <c r="Y333" s="2"/>
      <c r="Z333" s="2"/>
    </row>
    <row x14ac:dyDescent="0.25" r="334" customHeight="1" ht="14.25">
      <c r="A334" s="1"/>
      <c r="B334" s="428"/>
      <c r="C334" s="2"/>
      <c r="D334" s="2"/>
      <c r="E334" s="429"/>
      <c r="F334" s="50"/>
      <c r="G334" s="429"/>
      <c r="H334" s="50"/>
      <c r="I334" s="429"/>
      <c r="J334" s="3"/>
      <c r="K334" s="2"/>
      <c r="L334" s="2"/>
      <c r="M334" s="2"/>
      <c r="N334" s="2"/>
      <c r="O334" s="2"/>
      <c r="P334" s="2"/>
      <c r="Q334" s="2"/>
      <c r="R334" s="2"/>
      <c r="S334" s="2"/>
      <c r="T334" s="2"/>
      <c r="U334" s="2"/>
      <c r="V334" s="2"/>
      <c r="W334" s="2"/>
      <c r="X334" s="2"/>
      <c r="Y334" s="2"/>
      <c r="Z334" s="2"/>
    </row>
    <row x14ac:dyDescent="0.25" r="335" customHeight="1" ht="14.25">
      <c r="A335" s="1"/>
      <c r="B335" s="428"/>
      <c r="C335" s="2"/>
      <c r="D335" s="2"/>
      <c r="E335" s="429"/>
      <c r="F335" s="50"/>
      <c r="G335" s="429"/>
      <c r="H335" s="50"/>
      <c r="I335" s="429"/>
      <c r="J335" s="3"/>
      <c r="K335" s="2"/>
      <c r="L335" s="2"/>
      <c r="M335" s="2"/>
      <c r="N335" s="2"/>
      <c r="O335" s="2"/>
      <c r="P335" s="2"/>
      <c r="Q335" s="2"/>
      <c r="R335" s="2"/>
      <c r="S335" s="2"/>
      <c r="T335" s="2"/>
      <c r="U335" s="2"/>
      <c r="V335" s="2"/>
      <c r="W335" s="2"/>
      <c r="X335" s="2"/>
      <c r="Y335" s="2"/>
      <c r="Z335" s="2"/>
    </row>
    <row x14ac:dyDescent="0.25" r="336" customHeight="1" ht="14.25">
      <c r="A336" s="1"/>
      <c r="B336" s="428"/>
      <c r="C336" s="2"/>
      <c r="D336" s="2"/>
      <c r="E336" s="429"/>
      <c r="F336" s="50"/>
      <c r="G336" s="429"/>
      <c r="H336" s="50"/>
      <c r="I336" s="429"/>
      <c r="J336" s="3"/>
      <c r="K336" s="2"/>
      <c r="L336" s="2"/>
      <c r="M336" s="2"/>
      <c r="N336" s="2"/>
      <c r="O336" s="2"/>
      <c r="P336" s="2"/>
      <c r="Q336" s="2"/>
      <c r="R336" s="2"/>
      <c r="S336" s="2"/>
      <c r="T336" s="2"/>
      <c r="U336" s="2"/>
      <c r="V336" s="2"/>
      <c r="W336" s="2"/>
      <c r="X336" s="2"/>
      <c r="Y336" s="2"/>
      <c r="Z336" s="2"/>
    </row>
    <row x14ac:dyDescent="0.25" r="337" customHeight="1" ht="14.25">
      <c r="A337" s="1"/>
      <c r="B337" s="428"/>
      <c r="C337" s="2"/>
      <c r="D337" s="2"/>
      <c r="E337" s="429"/>
      <c r="F337" s="50"/>
      <c r="G337" s="429"/>
      <c r="H337" s="50"/>
      <c r="I337" s="429"/>
      <c r="J337" s="3"/>
      <c r="K337" s="2"/>
      <c r="L337" s="2"/>
      <c r="M337" s="2"/>
      <c r="N337" s="2"/>
      <c r="O337" s="2"/>
      <c r="P337" s="2"/>
      <c r="Q337" s="2"/>
      <c r="R337" s="2"/>
      <c r="S337" s="2"/>
      <c r="T337" s="2"/>
      <c r="U337" s="2"/>
      <c r="V337" s="2"/>
      <c r="W337" s="2"/>
      <c r="X337" s="2"/>
      <c r="Y337" s="2"/>
      <c r="Z337" s="2"/>
    </row>
    <row x14ac:dyDescent="0.25" r="338" customHeight="1" ht="14.25">
      <c r="A338" s="1"/>
      <c r="B338" s="428"/>
      <c r="C338" s="2"/>
      <c r="D338" s="2"/>
      <c r="E338" s="429"/>
      <c r="F338" s="50"/>
      <c r="G338" s="429"/>
      <c r="H338" s="50"/>
      <c r="I338" s="429"/>
      <c r="J338" s="3"/>
      <c r="K338" s="2"/>
      <c r="L338" s="2"/>
      <c r="M338" s="2"/>
      <c r="N338" s="2"/>
      <c r="O338" s="2"/>
      <c r="P338" s="2"/>
      <c r="Q338" s="2"/>
      <c r="R338" s="2"/>
      <c r="S338" s="2"/>
      <c r="T338" s="2"/>
      <c r="U338" s="2"/>
      <c r="V338" s="2"/>
      <c r="W338" s="2"/>
      <c r="X338" s="2"/>
      <c r="Y338" s="2"/>
      <c r="Z338" s="2"/>
    </row>
    <row x14ac:dyDescent="0.25" r="339" customHeight="1" ht="14.25">
      <c r="A339" s="1"/>
      <c r="B339" s="428"/>
      <c r="C339" s="2"/>
      <c r="D339" s="2"/>
      <c r="E339" s="429"/>
      <c r="F339" s="50"/>
      <c r="G339" s="429"/>
      <c r="H339" s="50"/>
      <c r="I339" s="429"/>
      <c r="J339" s="3"/>
      <c r="K339" s="2"/>
      <c r="L339" s="2"/>
      <c r="M339" s="2"/>
      <c r="N339" s="2"/>
      <c r="O339" s="2"/>
      <c r="P339" s="2"/>
      <c r="Q339" s="2"/>
      <c r="R339" s="2"/>
      <c r="S339" s="2"/>
      <c r="T339" s="2"/>
      <c r="U339" s="2"/>
      <c r="V339" s="2"/>
      <c r="W339" s="2"/>
      <c r="X339" s="2"/>
      <c r="Y339" s="2"/>
      <c r="Z339" s="2"/>
    </row>
    <row x14ac:dyDescent="0.25" r="340" customHeight="1" ht="14.25">
      <c r="A340" s="1"/>
      <c r="B340" s="428"/>
      <c r="C340" s="2"/>
      <c r="D340" s="2"/>
      <c r="E340" s="429"/>
      <c r="F340" s="50"/>
      <c r="G340" s="429"/>
      <c r="H340" s="50"/>
      <c r="I340" s="429"/>
      <c r="J340" s="3"/>
      <c r="K340" s="2"/>
      <c r="L340" s="2"/>
      <c r="M340" s="2"/>
      <c r="N340" s="2"/>
      <c r="O340" s="2"/>
      <c r="P340" s="2"/>
      <c r="Q340" s="2"/>
      <c r="R340" s="2"/>
      <c r="S340" s="2"/>
      <c r="T340" s="2"/>
      <c r="U340" s="2"/>
      <c r="V340" s="2"/>
      <c r="W340" s="2"/>
      <c r="X340" s="2"/>
      <c r="Y340" s="2"/>
      <c r="Z340" s="2"/>
    </row>
    <row x14ac:dyDescent="0.25" r="341" customHeight="1" ht="14.25">
      <c r="A341" s="1"/>
      <c r="B341" s="428"/>
      <c r="C341" s="2"/>
      <c r="D341" s="2"/>
      <c r="E341" s="429"/>
      <c r="F341" s="50"/>
      <c r="G341" s="429"/>
      <c r="H341" s="50"/>
      <c r="I341" s="429"/>
      <c r="J341" s="3"/>
      <c r="K341" s="2"/>
      <c r="L341" s="2"/>
      <c r="M341" s="2"/>
      <c r="N341" s="2"/>
      <c r="O341" s="2"/>
      <c r="P341" s="2"/>
      <c r="Q341" s="2"/>
      <c r="R341" s="2"/>
      <c r="S341" s="2"/>
      <c r="T341" s="2"/>
      <c r="U341" s="2"/>
      <c r="V341" s="2"/>
      <c r="W341" s="2"/>
      <c r="X341" s="2"/>
      <c r="Y341" s="2"/>
      <c r="Z341" s="2"/>
    </row>
    <row x14ac:dyDescent="0.25" r="342" customHeight="1" ht="14.25">
      <c r="A342" s="1"/>
      <c r="B342" s="428"/>
      <c r="C342" s="2"/>
      <c r="D342" s="2"/>
      <c r="E342" s="429"/>
      <c r="F342" s="50"/>
      <c r="G342" s="429"/>
      <c r="H342" s="50"/>
      <c r="I342" s="429"/>
      <c r="J342" s="3"/>
      <c r="K342" s="2"/>
      <c r="L342" s="2"/>
      <c r="M342" s="2"/>
      <c r="N342" s="2"/>
      <c r="O342" s="2"/>
      <c r="P342" s="2"/>
      <c r="Q342" s="2"/>
      <c r="R342" s="2"/>
      <c r="S342" s="2"/>
      <c r="T342" s="2"/>
      <c r="U342" s="2"/>
      <c r="V342" s="2"/>
      <c r="W342" s="2"/>
      <c r="X342" s="2"/>
      <c r="Y342" s="2"/>
      <c r="Z342" s="2"/>
    </row>
    <row x14ac:dyDescent="0.25" r="343" customHeight="1" ht="14.25">
      <c r="A343" s="1"/>
      <c r="B343" s="428"/>
      <c r="C343" s="2"/>
      <c r="D343" s="2"/>
      <c r="E343" s="429"/>
      <c r="F343" s="50"/>
      <c r="G343" s="429"/>
      <c r="H343" s="50"/>
      <c r="I343" s="429"/>
      <c r="J343" s="3"/>
      <c r="K343" s="2"/>
      <c r="L343" s="2"/>
      <c r="M343" s="2"/>
      <c r="N343" s="2"/>
      <c r="O343" s="2"/>
      <c r="P343" s="2"/>
      <c r="Q343" s="2"/>
      <c r="R343" s="2"/>
      <c r="S343" s="2"/>
      <c r="T343" s="2"/>
      <c r="U343" s="2"/>
      <c r="V343" s="2"/>
      <c r="W343" s="2"/>
      <c r="X343" s="2"/>
      <c r="Y343" s="2"/>
      <c r="Z343" s="2"/>
    </row>
    <row x14ac:dyDescent="0.25" r="344" customHeight="1" ht="14.25">
      <c r="A344" s="1"/>
      <c r="B344" s="428"/>
      <c r="C344" s="2"/>
      <c r="D344" s="2"/>
      <c r="E344" s="429"/>
      <c r="F344" s="50"/>
      <c r="G344" s="429"/>
      <c r="H344" s="50"/>
      <c r="I344" s="429"/>
      <c r="J344" s="3"/>
      <c r="K344" s="2"/>
      <c r="L344" s="2"/>
      <c r="M344" s="2"/>
      <c r="N344" s="2"/>
      <c r="O344" s="2"/>
      <c r="P344" s="2"/>
      <c r="Q344" s="2"/>
      <c r="R344" s="2"/>
      <c r="S344" s="2"/>
      <c r="T344" s="2"/>
      <c r="U344" s="2"/>
      <c r="V344" s="2"/>
      <c r="W344" s="2"/>
      <c r="X344" s="2"/>
      <c r="Y344" s="2"/>
      <c r="Z344" s="2"/>
    </row>
    <row x14ac:dyDescent="0.25" r="345" customHeight="1" ht="14.25">
      <c r="A345" s="1"/>
      <c r="B345" s="428"/>
      <c r="C345" s="2"/>
      <c r="D345" s="2"/>
      <c r="E345" s="429"/>
      <c r="F345" s="50"/>
      <c r="G345" s="429"/>
      <c r="H345" s="50"/>
      <c r="I345" s="429"/>
      <c r="J345" s="3"/>
      <c r="K345" s="2"/>
      <c r="L345" s="2"/>
      <c r="M345" s="2"/>
      <c r="N345" s="2"/>
      <c r="O345" s="2"/>
      <c r="P345" s="2"/>
      <c r="Q345" s="2"/>
      <c r="R345" s="2"/>
      <c r="S345" s="2"/>
      <c r="T345" s="2"/>
      <c r="U345" s="2"/>
      <c r="V345" s="2"/>
      <c r="W345" s="2"/>
      <c r="X345" s="2"/>
      <c r="Y345" s="2"/>
      <c r="Z345" s="2"/>
    </row>
    <row x14ac:dyDescent="0.25" r="346" customHeight="1" ht="14.25">
      <c r="A346" s="1"/>
      <c r="B346" s="428"/>
      <c r="C346" s="2"/>
      <c r="D346" s="2"/>
      <c r="E346" s="429"/>
      <c r="F346" s="50"/>
      <c r="G346" s="429"/>
      <c r="H346" s="50"/>
      <c r="I346" s="429"/>
      <c r="J346" s="3"/>
      <c r="K346" s="2"/>
      <c r="L346" s="2"/>
      <c r="M346" s="2"/>
      <c r="N346" s="2"/>
      <c r="O346" s="2"/>
      <c r="P346" s="2"/>
      <c r="Q346" s="2"/>
      <c r="R346" s="2"/>
      <c r="S346" s="2"/>
      <c r="T346" s="2"/>
      <c r="U346" s="2"/>
      <c r="V346" s="2"/>
      <c r="W346" s="2"/>
      <c r="X346" s="2"/>
      <c r="Y346" s="2"/>
      <c r="Z346" s="2"/>
    </row>
    <row x14ac:dyDescent="0.25" r="347" customHeight="1" ht="14.25">
      <c r="A347" s="1"/>
      <c r="B347" s="428"/>
      <c r="C347" s="2"/>
      <c r="D347" s="2"/>
      <c r="E347" s="429"/>
      <c r="F347" s="50"/>
      <c r="G347" s="429"/>
      <c r="H347" s="50"/>
      <c r="I347" s="429"/>
      <c r="J347" s="3"/>
      <c r="K347" s="2"/>
      <c r="L347" s="2"/>
      <c r="M347" s="2"/>
      <c r="N347" s="2"/>
      <c r="O347" s="2"/>
      <c r="P347" s="2"/>
      <c r="Q347" s="2"/>
      <c r="R347" s="2"/>
      <c r="S347" s="2"/>
      <c r="T347" s="2"/>
      <c r="U347" s="2"/>
      <c r="V347" s="2"/>
      <c r="W347" s="2"/>
      <c r="X347" s="2"/>
      <c r="Y347" s="2"/>
      <c r="Z347" s="2"/>
    </row>
    <row x14ac:dyDescent="0.25" r="348" customHeight="1" ht="14.25">
      <c r="A348" s="1"/>
      <c r="B348" s="428"/>
      <c r="C348" s="2"/>
      <c r="D348" s="2"/>
      <c r="E348" s="429"/>
      <c r="F348" s="50"/>
      <c r="G348" s="429"/>
      <c r="H348" s="50"/>
      <c r="I348" s="429"/>
      <c r="J348" s="3"/>
      <c r="K348" s="2"/>
      <c r="L348" s="2"/>
      <c r="M348" s="2"/>
      <c r="N348" s="2"/>
      <c r="O348" s="2"/>
      <c r="P348" s="2"/>
      <c r="Q348" s="2"/>
      <c r="R348" s="2"/>
      <c r="S348" s="2"/>
      <c r="T348" s="2"/>
      <c r="U348" s="2"/>
      <c r="V348" s="2"/>
      <c r="W348" s="2"/>
      <c r="X348" s="2"/>
      <c r="Y348" s="2"/>
      <c r="Z348" s="2"/>
    </row>
    <row x14ac:dyDescent="0.25" r="349" customHeight="1" ht="14.25">
      <c r="A349" s="1"/>
      <c r="B349" s="428"/>
      <c r="C349" s="2"/>
      <c r="D349" s="2"/>
      <c r="E349" s="429"/>
      <c r="F349" s="50"/>
      <c r="G349" s="429"/>
      <c r="H349" s="50"/>
      <c r="I349" s="429"/>
      <c r="J349" s="3"/>
      <c r="K349" s="2"/>
      <c r="L349" s="2"/>
      <c r="M349" s="2"/>
      <c r="N349" s="2"/>
      <c r="O349" s="2"/>
      <c r="P349" s="2"/>
      <c r="Q349" s="2"/>
      <c r="R349" s="2"/>
      <c r="S349" s="2"/>
      <c r="T349" s="2"/>
      <c r="U349" s="2"/>
      <c r="V349" s="2"/>
      <c r="W349" s="2"/>
      <c r="X349" s="2"/>
      <c r="Y349" s="2"/>
      <c r="Z349" s="2"/>
    </row>
    <row x14ac:dyDescent="0.25" r="350" customHeight="1" ht="14.25">
      <c r="A350" s="1"/>
      <c r="B350" s="428"/>
      <c r="C350" s="2"/>
      <c r="D350" s="2"/>
      <c r="E350" s="429"/>
      <c r="F350" s="50"/>
      <c r="G350" s="429"/>
      <c r="H350" s="50"/>
      <c r="I350" s="429"/>
      <c r="J350" s="3"/>
      <c r="K350" s="2"/>
      <c r="L350" s="2"/>
      <c r="M350" s="2"/>
      <c r="N350" s="2"/>
      <c r="O350" s="2"/>
      <c r="P350" s="2"/>
      <c r="Q350" s="2"/>
      <c r="R350" s="2"/>
      <c r="S350" s="2"/>
      <c r="T350" s="2"/>
      <c r="U350" s="2"/>
      <c r="V350" s="2"/>
      <c r="W350" s="2"/>
      <c r="X350" s="2"/>
      <c r="Y350" s="2"/>
      <c r="Z350" s="2"/>
    </row>
    <row x14ac:dyDescent="0.25" r="351" customHeight="1" ht="14.25">
      <c r="A351" s="1"/>
      <c r="B351" s="428"/>
      <c r="C351" s="2"/>
      <c r="D351" s="2"/>
      <c r="E351" s="429"/>
      <c r="F351" s="50"/>
      <c r="G351" s="429"/>
      <c r="H351" s="50"/>
      <c r="I351" s="429"/>
      <c r="J351" s="3"/>
      <c r="K351" s="2"/>
      <c r="L351" s="2"/>
      <c r="M351" s="2"/>
      <c r="N351" s="2"/>
      <c r="O351" s="2"/>
      <c r="P351" s="2"/>
      <c r="Q351" s="2"/>
      <c r="R351" s="2"/>
      <c r="S351" s="2"/>
      <c r="T351" s="2"/>
      <c r="U351" s="2"/>
      <c r="V351" s="2"/>
      <c r="W351" s="2"/>
      <c r="X351" s="2"/>
      <c r="Y351" s="2"/>
      <c r="Z351" s="2"/>
    </row>
    <row x14ac:dyDescent="0.25" r="352" customHeight="1" ht="14.25">
      <c r="A352" s="1"/>
      <c r="B352" s="428"/>
      <c r="C352" s="2"/>
      <c r="D352" s="2"/>
      <c r="E352" s="429"/>
      <c r="F352" s="50"/>
      <c r="G352" s="429"/>
      <c r="H352" s="50"/>
      <c r="I352" s="429"/>
      <c r="J352" s="3"/>
      <c r="K352" s="2"/>
      <c r="L352" s="2"/>
      <c r="M352" s="2"/>
      <c r="N352" s="2"/>
      <c r="O352" s="2"/>
      <c r="P352" s="2"/>
      <c r="Q352" s="2"/>
      <c r="R352" s="2"/>
      <c r="S352" s="2"/>
      <c r="T352" s="2"/>
      <c r="U352" s="2"/>
      <c r="V352" s="2"/>
      <c r="W352" s="2"/>
      <c r="X352" s="2"/>
      <c r="Y352" s="2"/>
      <c r="Z352" s="2"/>
    </row>
    <row x14ac:dyDescent="0.25" r="353" customHeight="1" ht="14.25">
      <c r="A353" s="1"/>
      <c r="B353" s="428"/>
      <c r="C353" s="2"/>
      <c r="D353" s="2"/>
      <c r="E353" s="429"/>
      <c r="F353" s="50"/>
      <c r="G353" s="429"/>
      <c r="H353" s="50"/>
      <c r="I353" s="429"/>
      <c r="J353" s="3"/>
      <c r="K353" s="2"/>
      <c r="L353" s="2"/>
      <c r="M353" s="2"/>
      <c r="N353" s="2"/>
      <c r="O353" s="2"/>
      <c r="P353" s="2"/>
      <c r="Q353" s="2"/>
      <c r="R353" s="2"/>
      <c r="S353" s="2"/>
      <c r="T353" s="2"/>
      <c r="U353" s="2"/>
      <c r="V353" s="2"/>
      <c r="W353" s="2"/>
      <c r="X353" s="2"/>
      <c r="Y353" s="2"/>
      <c r="Z353" s="2"/>
    </row>
    <row x14ac:dyDescent="0.25" r="354" customHeight="1" ht="14.25">
      <c r="A354" s="1"/>
      <c r="B354" s="428"/>
      <c r="C354" s="2"/>
      <c r="D354" s="2"/>
      <c r="E354" s="429"/>
      <c r="F354" s="50"/>
      <c r="G354" s="429"/>
      <c r="H354" s="50"/>
      <c r="I354" s="429"/>
      <c r="J354" s="3"/>
      <c r="K354" s="2"/>
      <c r="L354" s="2"/>
      <c r="M354" s="2"/>
      <c r="N354" s="2"/>
      <c r="O354" s="2"/>
      <c r="P354" s="2"/>
      <c r="Q354" s="2"/>
      <c r="R354" s="2"/>
      <c r="S354" s="2"/>
      <c r="T354" s="2"/>
      <c r="U354" s="2"/>
      <c r="V354" s="2"/>
      <c r="W354" s="2"/>
      <c r="X354" s="2"/>
      <c r="Y354" s="2"/>
      <c r="Z354" s="2"/>
    </row>
    <row x14ac:dyDescent="0.25" r="355" customHeight="1" ht="14.25">
      <c r="A355" s="1"/>
      <c r="B355" s="428"/>
      <c r="C355" s="2"/>
      <c r="D355" s="2"/>
      <c r="E355" s="429"/>
      <c r="F355" s="50"/>
      <c r="G355" s="429"/>
      <c r="H355" s="50"/>
      <c r="I355" s="429"/>
      <c r="J355" s="3"/>
      <c r="K355" s="2"/>
      <c r="L355" s="2"/>
      <c r="M355" s="2"/>
      <c r="N355" s="2"/>
      <c r="O355" s="2"/>
      <c r="P355" s="2"/>
      <c r="Q355" s="2"/>
      <c r="R355" s="2"/>
      <c r="S355" s="2"/>
      <c r="T355" s="2"/>
      <c r="U355" s="2"/>
      <c r="V355" s="2"/>
      <c r="W355" s="2"/>
      <c r="X355" s="2"/>
      <c r="Y355" s="2"/>
      <c r="Z355" s="2"/>
    </row>
    <row x14ac:dyDescent="0.25" r="356" customHeight="1" ht="14.25">
      <c r="A356" s="1"/>
      <c r="B356" s="428"/>
      <c r="C356" s="2"/>
      <c r="D356" s="2"/>
      <c r="E356" s="429"/>
      <c r="F356" s="50"/>
      <c r="G356" s="429"/>
      <c r="H356" s="50"/>
      <c r="I356" s="429"/>
      <c r="J356" s="3"/>
      <c r="K356" s="2"/>
      <c r="L356" s="2"/>
      <c r="M356" s="2"/>
      <c r="N356" s="2"/>
      <c r="O356" s="2"/>
      <c r="P356" s="2"/>
      <c r="Q356" s="2"/>
      <c r="R356" s="2"/>
      <c r="S356" s="2"/>
      <c r="T356" s="2"/>
      <c r="U356" s="2"/>
      <c r="V356" s="2"/>
      <c r="W356" s="2"/>
      <c r="X356" s="2"/>
      <c r="Y356" s="2"/>
      <c r="Z356" s="2"/>
    </row>
    <row x14ac:dyDescent="0.25" r="357" customHeight="1" ht="14.25">
      <c r="A357" s="1"/>
      <c r="B357" s="428"/>
      <c r="C357" s="2"/>
      <c r="D357" s="2"/>
      <c r="E357" s="429"/>
      <c r="F357" s="50"/>
      <c r="G357" s="429"/>
      <c r="H357" s="50"/>
      <c r="I357" s="429"/>
      <c r="J357" s="3"/>
      <c r="K357" s="2"/>
      <c r="L357" s="2"/>
      <c r="M357" s="2"/>
      <c r="N357" s="2"/>
      <c r="O357" s="2"/>
      <c r="P357" s="2"/>
      <c r="Q357" s="2"/>
      <c r="R357" s="2"/>
      <c r="S357" s="2"/>
      <c r="T357" s="2"/>
      <c r="U357" s="2"/>
      <c r="V357" s="2"/>
      <c r="W357" s="2"/>
      <c r="X357" s="2"/>
      <c r="Y357" s="2"/>
      <c r="Z357" s="2"/>
    </row>
    <row x14ac:dyDescent="0.25" r="358" customHeight="1" ht="14.25">
      <c r="A358" s="1"/>
      <c r="B358" s="428"/>
      <c r="C358" s="2"/>
      <c r="D358" s="2"/>
      <c r="E358" s="429"/>
      <c r="F358" s="50"/>
      <c r="G358" s="429"/>
      <c r="H358" s="50"/>
      <c r="I358" s="429"/>
      <c r="J358" s="3"/>
      <c r="K358" s="2"/>
      <c r="L358" s="2"/>
      <c r="M358" s="2"/>
      <c r="N358" s="2"/>
      <c r="O358" s="2"/>
      <c r="P358" s="2"/>
      <c r="Q358" s="2"/>
      <c r="R358" s="2"/>
      <c r="S358" s="2"/>
      <c r="T358" s="2"/>
      <c r="U358" s="2"/>
      <c r="V358" s="2"/>
      <c r="W358" s="2"/>
      <c r="X358" s="2"/>
      <c r="Y358" s="2"/>
      <c r="Z358" s="2"/>
    </row>
    <row x14ac:dyDescent="0.25" r="359" customHeight="1" ht="14.25">
      <c r="A359" s="1"/>
      <c r="B359" s="428"/>
      <c r="C359" s="2"/>
      <c r="D359" s="2"/>
      <c r="E359" s="429"/>
      <c r="F359" s="50"/>
      <c r="G359" s="429"/>
      <c r="H359" s="50"/>
      <c r="I359" s="429"/>
      <c r="J359" s="3"/>
      <c r="K359" s="2"/>
      <c r="L359" s="2"/>
      <c r="M359" s="2"/>
      <c r="N359" s="2"/>
      <c r="O359" s="2"/>
      <c r="P359" s="2"/>
      <c r="Q359" s="2"/>
      <c r="R359" s="2"/>
      <c r="S359" s="2"/>
      <c r="T359" s="2"/>
      <c r="U359" s="2"/>
      <c r="V359" s="2"/>
      <c r="W359" s="2"/>
      <c r="X359" s="2"/>
      <c r="Y359" s="2"/>
      <c r="Z359" s="2"/>
    </row>
    <row x14ac:dyDescent="0.25" r="360" customHeight="1" ht="14.25">
      <c r="A360" s="1"/>
      <c r="B360" s="428"/>
      <c r="C360" s="2"/>
      <c r="D360" s="2"/>
      <c r="E360" s="429"/>
      <c r="F360" s="50"/>
      <c r="G360" s="429"/>
      <c r="H360" s="50"/>
      <c r="I360" s="429"/>
      <c r="J360" s="3"/>
      <c r="K360" s="2"/>
      <c r="L360" s="2"/>
      <c r="M360" s="2"/>
      <c r="N360" s="2"/>
      <c r="O360" s="2"/>
      <c r="P360" s="2"/>
      <c r="Q360" s="2"/>
      <c r="R360" s="2"/>
      <c r="S360" s="2"/>
      <c r="T360" s="2"/>
      <c r="U360" s="2"/>
      <c r="V360" s="2"/>
      <c r="W360" s="2"/>
      <c r="X360" s="2"/>
      <c r="Y360" s="2"/>
      <c r="Z360" s="2"/>
    </row>
    <row x14ac:dyDescent="0.25" r="361" customHeight="1" ht="14.25">
      <c r="A361" s="1"/>
      <c r="B361" s="428"/>
      <c r="C361" s="2"/>
      <c r="D361" s="2"/>
      <c r="E361" s="429"/>
      <c r="F361" s="50"/>
      <c r="G361" s="429"/>
      <c r="H361" s="50"/>
      <c r="I361" s="429"/>
      <c r="J361" s="3"/>
      <c r="K361" s="2"/>
      <c r="L361" s="2"/>
      <c r="M361" s="2"/>
      <c r="N361" s="2"/>
      <c r="O361" s="2"/>
      <c r="P361" s="2"/>
      <c r="Q361" s="2"/>
      <c r="R361" s="2"/>
      <c r="S361" s="2"/>
      <c r="T361" s="2"/>
      <c r="U361" s="2"/>
      <c r="V361" s="2"/>
      <c r="W361" s="2"/>
      <c r="X361" s="2"/>
      <c r="Y361" s="2"/>
      <c r="Z361" s="2"/>
    </row>
    <row x14ac:dyDescent="0.25" r="362" customHeight="1" ht="14.25">
      <c r="A362" s="1"/>
      <c r="B362" s="428"/>
      <c r="C362" s="2"/>
      <c r="D362" s="2"/>
      <c r="E362" s="429"/>
      <c r="F362" s="50"/>
      <c r="G362" s="429"/>
      <c r="H362" s="50"/>
      <c r="I362" s="429"/>
      <c r="J362" s="3"/>
      <c r="K362" s="2"/>
      <c r="L362" s="2"/>
      <c r="M362" s="2"/>
      <c r="N362" s="2"/>
      <c r="O362" s="2"/>
      <c r="P362" s="2"/>
      <c r="Q362" s="2"/>
      <c r="R362" s="2"/>
      <c r="S362" s="2"/>
      <c r="T362" s="2"/>
      <c r="U362" s="2"/>
      <c r="V362" s="2"/>
      <c r="W362" s="2"/>
      <c r="X362" s="2"/>
      <c r="Y362" s="2"/>
      <c r="Z362" s="2"/>
    </row>
    <row x14ac:dyDescent="0.25" r="363" customHeight="1" ht="14.25">
      <c r="A363" s="1"/>
      <c r="B363" s="428"/>
      <c r="C363" s="2"/>
      <c r="D363" s="2"/>
      <c r="E363" s="429"/>
      <c r="F363" s="50"/>
      <c r="G363" s="429"/>
      <c r="H363" s="50"/>
      <c r="I363" s="429"/>
      <c r="J363" s="3"/>
      <c r="K363" s="2"/>
      <c r="L363" s="2"/>
      <c r="M363" s="2"/>
      <c r="N363" s="2"/>
      <c r="O363" s="2"/>
      <c r="P363" s="2"/>
      <c r="Q363" s="2"/>
      <c r="R363" s="2"/>
      <c r="S363" s="2"/>
      <c r="T363" s="2"/>
      <c r="U363" s="2"/>
      <c r="V363" s="2"/>
      <c r="W363" s="2"/>
      <c r="X363" s="2"/>
      <c r="Y363" s="2"/>
      <c r="Z363" s="2"/>
    </row>
    <row x14ac:dyDescent="0.25" r="364" customHeight="1" ht="14.25">
      <c r="A364" s="1"/>
      <c r="B364" s="428"/>
      <c r="C364" s="2"/>
      <c r="D364" s="2"/>
      <c r="E364" s="429"/>
      <c r="F364" s="50"/>
      <c r="G364" s="429"/>
      <c r="H364" s="50"/>
      <c r="I364" s="429"/>
      <c r="J364" s="3"/>
      <c r="K364" s="2"/>
      <c r="L364" s="2"/>
      <c r="M364" s="2"/>
      <c r="N364" s="2"/>
      <c r="O364" s="2"/>
      <c r="P364" s="2"/>
      <c r="Q364" s="2"/>
      <c r="R364" s="2"/>
      <c r="S364" s="2"/>
      <c r="T364" s="2"/>
      <c r="U364" s="2"/>
      <c r="V364" s="2"/>
      <c r="W364" s="2"/>
      <c r="X364" s="2"/>
      <c r="Y364" s="2"/>
      <c r="Z364" s="2"/>
    </row>
    <row x14ac:dyDescent="0.25" r="365" customHeight="1" ht="14.25">
      <c r="A365" s="1"/>
      <c r="B365" s="428"/>
      <c r="C365" s="2"/>
      <c r="D365" s="2"/>
      <c r="E365" s="429"/>
      <c r="F365" s="50"/>
      <c r="G365" s="429"/>
      <c r="H365" s="50"/>
      <c r="I365" s="429"/>
      <c r="J365" s="3"/>
      <c r="K365" s="2"/>
      <c r="L365" s="2"/>
      <c r="M365" s="2"/>
      <c r="N365" s="2"/>
      <c r="O365" s="2"/>
      <c r="P365" s="2"/>
      <c r="Q365" s="2"/>
      <c r="R365" s="2"/>
      <c r="S365" s="2"/>
      <c r="T365" s="2"/>
      <c r="U365" s="2"/>
      <c r="V365" s="2"/>
      <c r="W365" s="2"/>
      <c r="X365" s="2"/>
      <c r="Y365" s="2"/>
      <c r="Z365" s="2"/>
    </row>
    <row x14ac:dyDescent="0.25" r="366" customHeight="1" ht="14.25">
      <c r="A366" s="1"/>
      <c r="B366" s="428"/>
      <c r="C366" s="2"/>
      <c r="D366" s="2"/>
      <c r="E366" s="429"/>
      <c r="F366" s="50"/>
      <c r="G366" s="429"/>
      <c r="H366" s="50"/>
      <c r="I366" s="429"/>
      <c r="J366" s="3"/>
      <c r="K366" s="2"/>
      <c r="L366" s="2"/>
      <c r="M366" s="2"/>
      <c r="N366" s="2"/>
      <c r="O366" s="2"/>
      <c r="P366" s="2"/>
      <c r="Q366" s="2"/>
      <c r="R366" s="2"/>
      <c r="S366" s="2"/>
      <c r="T366" s="2"/>
      <c r="U366" s="2"/>
      <c r="V366" s="2"/>
      <c r="W366" s="2"/>
      <c r="X366" s="2"/>
      <c r="Y366" s="2"/>
      <c r="Z366" s="2"/>
    </row>
    <row x14ac:dyDescent="0.25" r="367" customHeight="1" ht="14.25">
      <c r="A367" s="1"/>
      <c r="B367" s="428"/>
      <c r="C367" s="2"/>
      <c r="D367" s="2"/>
      <c r="E367" s="429"/>
      <c r="F367" s="50"/>
      <c r="G367" s="429"/>
      <c r="H367" s="50"/>
      <c r="I367" s="429"/>
      <c r="J367" s="3"/>
      <c r="K367" s="2"/>
      <c r="L367" s="2"/>
      <c r="M367" s="2"/>
      <c r="N367" s="2"/>
      <c r="O367" s="2"/>
      <c r="P367" s="2"/>
      <c r="Q367" s="2"/>
      <c r="R367" s="2"/>
      <c r="S367" s="2"/>
      <c r="T367" s="2"/>
      <c r="U367" s="2"/>
      <c r="V367" s="2"/>
      <c r="W367" s="2"/>
      <c r="X367" s="2"/>
      <c r="Y367" s="2"/>
      <c r="Z367" s="2"/>
    </row>
    <row x14ac:dyDescent="0.25" r="368" customHeight="1" ht="14.25">
      <c r="A368" s="1"/>
      <c r="B368" s="428"/>
      <c r="C368" s="2"/>
      <c r="D368" s="2"/>
      <c r="E368" s="429"/>
      <c r="F368" s="50"/>
      <c r="G368" s="429"/>
      <c r="H368" s="50"/>
      <c r="I368" s="429"/>
      <c r="J368" s="3"/>
      <c r="K368" s="2"/>
      <c r="L368" s="2"/>
      <c r="M368" s="2"/>
      <c r="N368" s="2"/>
      <c r="O368" s="2"/>
      <c r="P368" s="2"/>
      <c r="Q368" s="2"/>
      <c r="R368" s="2"/>
      <c r="S368" s="2"/>
      <c r="T368" s="2"/>
      <c r="U368" s="2"/>
      <c r="V368" s="2"/>
      <c r="W368" s="2"/>
      <c r="X368" s="2"/>
      <c r="Y368" s="2"/>
      <c r="Z368" s="2"/>
    </row>
    <row x14ac:dyDescent="0.25" r="369" customHeight="1" ht="14.25">
      <c r="A369" s="1"/>
      <c r="B369" s="428"/>
      <c r="C369" s="2"/>
      <c r="D369" s="2"/>
      <c r="E369" s="429"/>
      <c r="F369" s="50"/>
      <c r="G369" s="429"/>
      <c r="H369" s="50"/>
      <c r="I369" s="429"/>
      <c r="J369" s="3"/>
      <c r="K369" s="2"/>
      <c r="L369" s="2"/>
      <c r="M369" s="2"/>
      <c r="N369" s="2"/>
      <c r="O369" s="2"/>
      <c r="P369" s="2"/>
      <c r="Q369" s="2"/>
      <c r="R369" s="2"/>
      <c r="S369" s="2"/>
      <c r="T369" s="2"/>
      <c r="U369" s="2"/>
      <c r="V369" s="2"/>
      <c r="W369" s="2"/>
      <c r="X369" s="2"/>
      <c r="Y369" s="2"/>
      <c r="Z369" s="2"/>
    </row>
    <row x14ac:dyDescent="0.25" r="370" customHeight="1" ht="14.25">
      <c r="A370" s="1"/>
      <c r="B370" s="428"/>
      <c r="C370" s="2"/>
      <c r="D370" s="2"/>
      <c r="E370" s="429"/>
      <c r="F370" s="50"/>
      <c r="G370" s="429"/>
      <c r="H370" s="50"/>
      <c r="I370" s="429"/>
      <c r="J370" s="3"/>
      <c r="K370" s="2"/>
      <c r="L370" s="2"/>
      <c r="M370" s="2"/>
      <c r="N370" s="2"/>
      <c r="O370" s="2"/>
      <c r="P370" s="2"/>
      <c r="Q370" s="2"/>
      <c r="R370" s="2"/>
      <c r="S370" s="2"/>
      <c r="T370" s="2"/>
      <c r="U370" s="2"/>
      <c r="V370" s="2"/>
      <c r="W370" s="2"/>
      <c r="X370" s="2"/>
      <c r="Y370" s="2"/>
      <c r="Z370" s="2"/>
    </row>
    <row x14ac:dyDescent="0.25" r="371" customHeight="1" ht="14.25">
      <c r="A371" s="1"/>
      <c r="B371" s="428"/>
      <c r="C371" s="2"/>
      <c r="D371" s="2"/>
      <c r="E371" s="429"/>
      <c r="F371" s="50"/>
      <c r="G371" s="429"/>
      <c r="H371" s="50"/>
      <c r="I371" s="429"/>
      <c r="J371" s="3"/>
      <c r="K371" s="2"/>
      <c r="L371" s="2"/>
      <c r="M371" s="2"/>
      <c r="N371" s="2"/>
      <c r="O371" s="2"/>
      <c r="P371" s="2"/>
      <c r="Q371" s="2"/>
      <c r="R371" s="2"/>
      <c r="S371" s="2"/>
      <c r="T371" s="2"/>
      <c r="U371" s="2"/>
      <c r="V371" s="2"/>
      <c r="W371" s="2"/>
      <c r="X371" s="2"/>
      <c r="Y371" s="2"/>
      <c r="Z371" s="2"/>
    </row>
    <row x14ac:dyDescent="0.25" r="372" customHeight="1" ht="14.25">
      <c r="A372" s="1"/>
      <c r="B372" s="428"/>
      <c r="C372" s="2"/>
      <c r="D372" s="2"/>
      <c r="E372" s="429"/>
      <c r="F372" s="50"/>
      <c r="G372" s="429"/>
      <c r="H372" s="50"/>
      <c r="I372" s="429"/>
      <c r="J372" s="3"/>
      <c r="K372" s="2"/>
      <c r="L372" s="2"/>
      <c r="M372" s="2"/>
      <c r="N372" s="2"/>
      <c r="O372" s="2"/>
      <c r="P372" s="2"/>
      <c r="Q372" s="2"/>
      <c r="R372" s="2"/>
      <c r="S372" s="2"/>
      <c r="T372" s="2"/>
      <c r="U372" s="2"/>
      <c r="V372" s="2"/>
      <c r="W372" s="2"/>
      <c r="X372" s="2"/>
      <c r="Y372" s="2"/>
      <c r="Z372" s="2"/>
    </row>
    <row x14ac:dyDescent="0.25" r="373" customHeight="1" ht="14.25">
      <c r="A373" s="1"/>
      <c r="B373" s="428"/>
      <c r="C373" s="2"/>
      <c r="D373" s="2"/>
      <c r="E373" s="429"/>
      <c r="F373" s="50"/>
      <c r="G373" s="429"/>
      <c r="H373" s="50"/>
      <c r="I373" s="429"/>
      <c r="J373" s="3"/>
      <c r="K373" s="2"/>
      <c r="L373" s="2"/>
      <c r="M373" s="2"/>
      <c r="N373" s="2"/>
      <c r="O373" s="2"/>
      <c r="P373" s="2"/>
      <c r="Q373" s="2"/>
      <c r="R373" s="2"/>
      <c r="S373" s="2"/>
      <c r="T373" s="2"/>
      <c r="U373" s="2"/>
      <c r="V373" s="2"/>
      <c r="W373" s="2"/>
      <c r="X373" s="2"/>
      <c r="Y373" s="2"/>
      <c r="Z373" s="2"/>
    </row>
    <row x14ac:dyDescent="0.25" r="374" customHeight="1" ht="14.25">
      <c r="A374" s="1"/>
      <c r="B374" s="428"/>
      <c r="C374" s="2"/>
      <c r="D374" s="2"/>
      <c r="E374" s="429"/>
      <c r="F374" s="50"/>
      <c r="G374" s="429"/>
      <c r="H374" s="50"/>
      <c r="I374" s="429"/>
      <c r="J374" s="3"/>
      <c r="K374" s="2"/>
      <c r="L374" s="2"/>
      <c r="M374" s="2"/>
      <c r="N374" s="2"/>
      <c r="O374" s="2"/>
      <c r="P374" s="2"/>
      <c r="Q374" s="2"/>
      <c r="R374" s="2"/>
      <c r="S374" s="2"/>
      <c r="T374" s="2"/>
      <c r="U374" s="2"/>
      <c r="V374" s="2"/>
      <c r="W374" s="2"/>
      <c r="X374" s="2"/>
      <c r="Y374" s="2"/>
      <c r="Z374" s="2"/>
    </row>
    <row x14ac:dyDescent="0.25" r="375" customHeight="1" ht="14.25">
      <c r="A375" s="1"/>
      <c r="B375" s="428"/>
      <c r="C375" s="2"/>
      <c r="D375" s="2"/>
      <c r="E375" s="429"/>
      <c r="F375" s="50"/>
      <c r="G375" s="429"/>
      <c r="H375" s="50"/>
      <c r="I375" s="429"/>
      <c r="J375" s="3"/>
      <c r="K375" s="2"/>
      <c r="L375" s="2"/>
      <c r="M375" s="2"/>
      <c r="N375" s="2"/>
      <c r="O375" s="2"/>
      <c r="P375" s="2"/>
      <c r="Q375" s="2"/>
      <c r="R375" s="2"/>
      <c r="S375" s="2"/>
      <c r="T375" s="2"/>
      <c r="U375" s="2"/>
      <c r="V375" s="2"/>
      <c r="W375" s="2"/>
      <c r="X375" s="2"/>
      <c r="Y375" s="2"/>
      <c r="Z375" s="2"/>
    </row>
    <row x14ac:dyDescent="0.25" r="376" customHeight="1" ht="14.25">
      <c r="A376" s="1"/>
      <c r="B376" s="428"/>
      <c r="C376" s="2"/>
      <c r="D376" s="2"/>
      <c r="E376" s="429"/>
      <c r="F376" s="50"/>
      <c r="G376" s="429"/>
      <c r="H376" s="50"/>
      <c r="I376" s="429"/>
      <c r="J376" s="3"/>
      <c r="K376" s="2"/>
      <c r="L376" s="2"/>
      <c r="M376" s="2"/>
      <c r="N376" s="2"/>
      <c r="O376" s="2"/>
      <c r="P376" s="2"/>
      <c r="Q376" s="2"/>
      <c r="R376" s="2"/>
      <c r="S376" s="2"/>
      <c r="T376" s="2"/>
      <c r="U376" s="2"/>
      <c r="V376" s="2"/>
      <c r="W376" s="2"/>
      <c r="X376" s="2"/>
      <c r="Y376" s="2"/>
      <c r="Z376" s="2"/>
    </row>
    <row x14ac:dyDescent="0.25" r="377" customHeight="1" ht="14.25">
      <c r="A377" s="1"/>
      <c r="B377" s="428"/>
      <c r="C377" s="2"/>
      <c r="D377" s="2"/>
      <c r="E377" s="429"/>
      <c r="F377" s="50"/>
      <c r="G377" s="429"/>
      <c r="H377" s="50"/>
      <c r="I377" s="429"/>
      <c r="J377" s="3"/>
      <c r="K377" s="2"/>
      <c r="L377" s="2"/>
      <c r="M377" s="2"/>
      <c r="N377" s="2"/>
      <c r="O377" s="2"/>
      <c r="P377" s="2"/>
      <c r="Q377" s="2"/>
      <c r="R377" s="2"/>
      <c r="S377" s="2"/>
      <c r="T377" s="2"/>
      <c r="U377" s="2"/>
      <c r="V377" s="2"/>
      <c r="W377" s="2"/>
      <c r="X377" s="2"/>
      <c r="Y377" s="2"/>
      <c r="Z377" s="2"/>
    </row>
    <row x14ac:dyDescent="0.25" r="378" customHeight="1" ht="14.25">
      <c r="A378" s="1"/>
      <c r="B378" s="428"/>
      <c r="C378" s="2"/>
      <c r="D378" s="2"/>
      <c r="E378" s="429"/>
      <c r="F378" s="50"/>
      <c r="G378" s="429"/>
      <c r="H378" s="50"/>
      <c r="I378" s="429"/>
      <c r="J378" s="3"/>
      <c r="K378" s="2"/>
      <c r="L378" s="2"/>
      <c r="M378" s="2"/>
      <c r="N378" s="2"/>
      <c r="O378" s="2"/>
      <c r="P378" s="2"/>
      <c r="Q378" s="2"/>
      <c r="R378" s="2"/>
      <c r="S378" s="2"/>
      <c r="T378" s="2"/>
      <c r="U378" s="2"/>
      <c r="V378" s="2"/>
      <c r="W378" s="2"/>
      <c r="X378" s="2"/>
      <c r="Y378" s="2"/>
      <c r="Z378" s="2"/>
    </row>
    <row x14ac:dyDescent="0.25" r="379" customHeight="1" ht="14.25">
      <c r="A379" s="1"/>
      <c r="B379" s="428"/>
      <c r="C379" s="2"/>
      <c r="D379" s="2"/>
      <c r="E379" s="429"/>
      <c r="F379" s="50"/>
      <c r="G379" s="429"/>
      <c r="H379" s="50"/>
      <c r="I379" s="429"/>
      <c r="J379" s="3"/>
      <c r="K379" s="2"/>
      <c r="L379" s="2"/>
      <c r="M379" s="2"/>
      <c r="N379" s="2"/>
      <c r="O379" s="2"/>
      <c r="P379" s="2"/>
      <c r="Q379" s="2"/>
      <c r="R379" s="2"/>
      <c r="S379" s="2"/>
      <c r="T379" s="2"/>
      <c r="U379" s="2"/>
      <c r="V379" s="2"/>
      <c r="W379" s="2"/>
      <c r="X379" s="2"/>
      <c r="Y379" s="2"/>
      <c r="Z379" s="2"/>
    </row>
    <row x14ac:dyDescent="0.25" r="380" customHeight="1" ht="14.25">
      <c r="A380" s="1"/>
      <c r="B380" s="428"/>
      <c r="C380" s="2"/>
      <c r="D380" s="2"/>
      <c r="E380" s="429"/>
      <c r="F380" s="50"/>
      <c r="G380" s="429"/>
      <c r="H380" s="50"/>
      <c r="I380" s="429"/>
      <c r="J380" s="3"/>
      <c r="K380" s="2"/>
      <c r="L380" s="2"/>
      <c r="M380" s="2"/>
      <c r="N380" s="2"/>
      <c r="O380" s="2"/>
      <c r="P380" s="2"/>
      <c r="Q380" s="2"/>
      <c r="R380" s="2"/>
      <c r="S380" s="2"/>
      <c r="T380" s="2"/>
      <c r="U380" s="2"/>
      <c r="V380" s="2"/>
      <c r="W380" s="2"/>
      <c r="X380" s="2"/>
      <c r="Y380" s="2"/>
      <c r="Z380" s="2"/>
    </row>
    <row x14ac:dyDescent="0.25" r="381" customHeight="1" ht="14.25">
      <c r="A381" s="1"/>
      <c r="B381" s="428"/>
      <c r="C381" s="2"/>
      <c r="D381" s="2"/>
      <c r="E381" s="429"/>
      <c r="F381" s="50"/>
      <c r="G381" s="429"/>
      <c r="H381" s="50"/>
      <c r="I381" s="429"/>
      <c r="J381" s="3"/>
      <c r="K381" s="2"/>
      <c r="L381" s="2"/>
      <c r="M381" s="2"/>
      <c r="N381" s="2"/>
      <c r="O381" s="2"/>
      <c r="P381" s="2"/>
      <c r="Q381" s="2"/>
      <c r="R381" s="2"/>
      <c r="S381" s="2"/>
      <c r="T381" s="2"/>
      <c r="U381" s="2"/>
      <c r="V381" s="2"/>
      <c r="W381" s="2"/>
      <c r="X381" s="2"/>
      <c r="Y381" s="2"/>
      <c r="Z381" s="2"/>
    </row>
    <row x14ac:dyDescent="0.25" r="382" customHeight="1" ht="14.25">
      <c r="A382" s="1"/>
      <c r="B382" s="428"/>
      <c r="C382" s="2"/>
      <c r="D382" s="2"/>
      <c r="E382" s="429"/>
      <c r="F382" s="50"/>
      <c r="G382" s="429"/>
      <c r="H382" s="50"/>
      <c r="I382" s="429"/>
      <c r="J382" s="3"/>
      <c r="K382" s="2"/>
      <c r="L382" s="2"/>
      <c r="M382" s="2"/>
      <c r="N382" s="2"/>
      <c r="O382" s="2"/>
      <c r="P382" s="2"/>
      <c r="Q382" s="2"/>
      <c r="R382" s="2"/>
      <c r="S382" s="2"/>
      <c r="T382" s="2"/>
      <c r="U382" s="2"/>
      <c r="V382" s="2"/>
      <c r="W382" s="2"/>
      <c r="X382" s="2"/>
      <c r="Y382" s="2"/>
      <c r="Z382" s="2"/>
    </row>
    <row x14ac:dyDescent="0.25" r="383" customHeight="1" ht="14.25">
      <c r="A383" s="1"/>
      <c r="B383" s="428"/>
      <c r="C383" s="2"/>
      <c r="D383" s="2"/>
      <c r="E383" s="429"/>
      <c r="F383" s="50"/>
      <c r="G383" s="429"/>
      <c r="H383" s="50"/>
      <c r="I383" s="429"/>
      <c r="J383" s="3"/>
      <c r="K383" s="2"/>
      <c r="L383" s="2"/>
      <c r="M383" s="2"/>
      <c r="N383" s="2"/>
      <c r="O383" s="2"/>
      <c r="P383" s="2"/>
      <c r="Q383" s="2"/>
      <c r="R383" s="2"/>
      <c r="S383" s="2"/>
      <c r="T383" s="2"/>
      <c r="U383" s="2"/>
      <c r="V383" s="2"/>
      <c r="W383" s="2"/>
      <c r="X383" s="2"/>
      <c r="Y383" s="2"/>
      <c r="Z383" s="2"/>
    </row>
    <row x14ac:dyDescent="0.25" r="384" customHeight="1" ht="14.25">
      <c r="A384" s="1"/>
      <c r="B384" s="428"/>
      <c r="C384" s="2"/>
      <c r="D384" s="2"/>
      <c r="E384" s="429"/>
      <c r="F384" s="50"/>
      <c r="G384" s="429"/>
      <c r="H384" s="50"/>
      <c r="I384" s="429"/>
      <c r="J384" s="3"/>
      <c r="K384" s="2"/>
      <c r="L384" s="2"/>
      <c r="M384" s="2"/>
      <c r="N384" s="2"/>
      <c r="O384" s="2"/>
      <c r="P384" s="2"/>
      <c r="Q384" s="2"/>
      <c r="R384" s="2"/>
      <c r="S384" s="2"/>
      <c r="T384" s="2"/>
      <c r="U384" s="2"/>
      <c r="V384" s="2"/>
      <c r="W384" s="2"/>
      <c r="X384" s="2"/>
      <c r="Y384" s="2"/>
      <c r="Z384" s="2"/>
    </row>
    <row x14ac:dyDescent="0.25" r="385" customHeight="1" ht="14.25">
      <c r="A385" s="1"/>
      <c r="B385" s="428"/>
      <c r="C385" s="2"/>
      <c r="D385" s="2"/>
      <c r="E385" s="429"/>
      <c r="F385" s="50"/>
      <c r="G385" s="429"/>
      <c r="H385" s="50"/>
      <c r="I385" s="429"/>
      <c r="J385" s="3"/>
      <c r="K385" s="2"/>
      <c r="L385" s="2"/>
      <c r="M385" s="2"/>
      <c r="N385" s="2"/>
      <c r="O385" s="2"/>
      <c r="P385" s="2"/>
      <c r="Q385" s="2"/>
      <c r="R385" s="2"/>
      <c r="S385" s="2"/>
      <c r="T385" s="2"/>
      <c r="U385" s="2"/>
      <c r="V385" s="2"/>
      <c r="W385" s="2"/>
      <c r="X385" s="2"/>
      <c r="Y385" s="2"/>
      <c r="Z385" s="2"/>
    </row>
    <row x14ac:dyDescent="0.25" r="386" customHeight="1" ht="14.25">
      <c r="A386" s="1"/>
      <c r="B386" s="428"/>
      <c r="C386" s="2"/>
      <c r="D386" s="2"/>
      <c r="E386" s="429"/>
      <c r="F386" s="50"/>
      <c r="G386" s="429"/>
      <c r="H386" s="50"/>
      <c r="I386" s="429"/>
      <c r="J386" s="3"/>
      <c r="K386" s="2"/>
      <c r="L386" s="2"/>
      <c r="M386" s="2"/>
      <c r="N386" s="2"/>
      <c r="O386" s="2"/>
      <c r="P386" s="2"/>
      <c r="Q386" s="2"/>
      <c r="R386" s="2"/>
      <c r="S386" s="2"/>
      <c r="T386" s="2"/>
      <c r="U386" s="2"/>
      <c r="V386" s="2"/>
      <c r="W386" s="2"/>
      <c r="X386" s="2"/>
      <c r="Y386" s="2"/>
      <c r="Z386" s="2"/>
    </row>
    <row x14ac:dyDescent="0.25" r="387" customHeight="1" ht="14.25">
      <c r="A387" s="1"/>
      <c r="B387" s="428"/>
      <c r="C387" s="2"/>
      <c r="D387" s="2"/>
      <c r="E387" s="429"/>
      <c r="F387" s="50"/>
      <c r="G387" s="429"/>
      <c r="H387" s="50"/>
      <c r="I387" s="429"/>
      <c r="J387" s="3"/>
      <c r="K387" s="2"/>
      <c r="L387" s="2"/>
      <c r="M387" s="2"/>
      <c r="N387" s="2"/>
      <c r="O387" s="2"/>
      <c r="P387" s="2"/>
      <c r="Q387" s="2"/>
      <c r="R387" s="2"/>
      <c r="S387" s="2"/>
      <c r="T387" s="2"/>
      <c r="U387" s="2"/>
      <c r="V387" s="2"/>
      <c r="W387" s="2"/>
      <c r="X387" s="2"/>
      <c r="Y387" s="2"/>
      <c r="Z387" s="2"/>
    </row>
    <row x14ac:dyDescent="0.25" r="388" customHeight="1" ht="14.25">
      <c r="A388" s="1"/>
      <c r="B388" s="428"/>
      <c r="C388" s="2"/>
      <c r="D388" s="2"/>
      <c r="E388" s="429"/>
      <c r="F388" s="50"/>
      <c r="G388" s="429"/>
      <c r="H388" s="50"/>
      <c r="I388" s="429"/>
      <c r="J388" s="3"/>
      <c r="K388" s="2"/>
      <c r="L388" s="2"/>
      <c r="M388" s="2"/>
      <c r="N388" s="2"/>
      <c r="O388" s="2"/>
      <c r="P388" s="2"/>
      <c r="Q388" s="2"/>
      <c r="R388" s="2"/>
      <c r="S388" s="2"/>
      <c r="T388" s="2"/>
      <c r="U388" s="2"/>
      <c r="V388" s="2"/>
      <c r="W388" s="2"/>
      <c r="X388" s="2"/>
      <c r="Y388" s="2"/>
      <c r="Z388" s="2"/>
    </row>
    <row x14ac:dyDescent="0.25" r="389" customHeight="1" ht="14.25">
      <c r="A389" s="1"/>
      <c r="B389" s="428"/>
      <c r="C389" s="2"/>
      <c r="D389" s="2"/>
      <c r="E389" s="429"/>
      <c r="F389" s="50"/>
      <c r="G389" s="429"/>
      <c r="H389" s="50"/>
      <c r="I389" s="429"/>
      <c r="J389" s="3"/>
      <c r="K389" s="2"/>
      <c r="L389" s="2"/>
      <c r="M389" s="2"/>
      <c r="N389" s="2"/>
      <c r="O389" s="2"/>
      <c r="P389" s="2"/>
      <c r="Q389" s="2"/>
      <c r="R389" s="2"/>
      <c r="S389" s="2"/>
      <c r="T389" s="2"/>
      <c r="U389" s="2"/>
      <c r="V389" s="2"/>
      <c r="W389" s="2"/>
      <c r="X389" s="2"/>
      <c r="Y389" s="2"/>
      <c r="Z389" s="2"/>
    </row>
    <row x14ac:dyDescent="0.25" r="390" customHeight="1" ht="14.25">
      <c r="A390" s="1"/>
      <c r="B390" s="428"/>
      <c r="C390" s="2"/>
      <c r="D390" s="2"/>
      <c r="E390" s="429"/>
      <c r="F390" s="50"/>
      <c r="G390" s="429"/>
      <c r="H390" s="50"/>
      <c r="I390" s="429"/>
      <c r="J390" s="3"/>
      <c r="K390" s="2"/>
      <c r="L390" s="2"/>
      <c r="M390" s="2"/>
      <c r="N390" s="2"/>
      <c r="O390" s="2"/>
      <c r="P390" s="2"/>
      <c r="Q390" s="2"/>
      <c r="R390" s="2"/>
      <c r="S390" s="2"/>
      <c r="T390" s="2"/>
      <c r="U390" s="2"/>
      <c r="V390" s="2"/>
      <c r="W390" s="2"/>
      <c r="X390" s="2"/>
      <c r="Y390" s="2"/>
      <c r="Z390" s="2"/>
    </row>
    <row x14ac:dyDescent="0.25" r="391" customHeight="1" ht="14.25">
      <c r="A391" s="1"/>
      <c r="B391" s="428"/>
      <c r="C391" s="2"/>
      <c r="D391" s="2"/>
      <c r="E391" s="429"/>
      <c r="F391" s="50"/>
      <c r="G391" s="429"/>
      <c r="H391" s="50"/>
      <c r="I391" s="429"/>
      <c r="J391" s="3"/>
      <c r="K391" s="2"/>
      <c r="L391" s="2"/>
      <c r="M391" s="2"/>
      <c r="N391" s="2"/>
      <c r="O391" s="2"/>
      <c r="P391" s="2"/>
      <c r="Q391" s="2"/>
      <c r="R391" s="2"/>
      <c r="S391" s="2"/>
      <c r="T391" s="2"/>
      <c r="U391" s="2"/>
      <c r="V391" s="2"/>
      <c r="W391" s="2"/>
      <c r="X391" s="2"/>
      <c r="Y391" s="2"/>
      <c r="Z391" s="2"/>
    </row>
    <row x14ac:dyDescent="0.25" r="392" customHeight="1" ht="14.25">
      <c r="A392" s="1"/>
      <c r="B392" s="428"/>
      <c r="C392" s="2"/>
      <c r="D392" s="2"/>
      <c r="E392" s="429"/>
      <c r="F392" s="50"/>
      <c r="G392" s="429"/>
      <c r="H392" s="50"/>
      <c r="I392" s="429"/>
      <c r="J392" s="3"/>
      <c r="K392" s="2"/>
      <c r="L392" s="2"/>
      <c r="M392" s="2"/>
      <c r="N392" s="2"/>
      <c r="O392" s="2"/>
      <c r="P392" s="2"/>
      <c r="Q392" s="2"/>
      <c r="R392" s="2"/>
      <c r="S392" s="2"/>
      <c r="T392" s="2"/>
      <c r="U392" s="2"/>
      <c r="V392" s="2"/>
      <c r="W392" s="2"/>
      <c r="X392" s="2"/>
      <c r="Y392" s="2"/>
      <c r="Z392" s="2"/>
    </row>
    <row x14ac:dyDescent="0.25" r="393" customHeight="1" ht="14.25">
      <c r="A393" s="1"/>
      <c r="B393" s="428"/>
      <c r="C393" s="2"/>
      <c r="D393" s="2"/>
      <c r="E393" s="429"/>
      <c r="F393" s="50"/>
      <c r="G393" s="429"/>
      <c r="H393" s="50"/>
      <c r="I393" s="429"/>
      <c r="J393" s="3"/>
      <c r="K393" s="2"/>
      <c r="L393" s="2"/>
      <c r="M393" s="2"/>
      <c r="N393" s="2"/>
      <c r="O393" s="2"/>
      <c r="P393" s="2"/>
      <c r="Q393" s="2"/>
      <c r="R393" s="2"/>
      <c r="S393" s="2"/>
      <c r="T393" s="2"/>
      <c r="U393" s="2"/>
      <c r="V393" s="2"/>
      <c r="W393" s="2"/>
      <c r="X393" s="2"/>
      <c r="Y393" s="2"/>
      <c r="Z393" s="2"/>
    </row>
    <row x14ac:dyDescent="0.25" r="394" customHeight="1" ht="14.25">
      <c r="A394" s="1"/>
      <c r="B394" s="428"/>
      <c r="C394" s="2"/>
      <c r="D394" s="2"/>
      <c r="E394" s="429"/>
      <c r="F394" s="50"/>
      <c r="G394" s="429"/>
      <c r="H394" s="50"/>
      <c r="I394" s="429"/>
      <c r="J394" s="3"/>
      <c r="K394" s="2"/>
      <c r="L394" s="2"/>
      <c r="M394" s="2"/>
      <c r="N394" s="2"/>
      <c r="O394" s="2"/>
      <c r="P394" s="2"/>
      <c r="Q394" s="2"/>
      <c r="R394" s="2"/>
      <c r="S394" s="2"/>
      <c r="T394" s="2"/>
      <c r="U394" s="2"/>
      <c r="V394" s="2"/>
      <c r="W394" s="2"/>
      <c r="X394" s="2"/>
      <c r="Y394" s="2"/>
      <c r="Z394" s="2"/>
    </row>
    <row x14ac:dyDescent="0.25" r="395" customHeight="1" ht="14.25">
      <c r="A395" s="1"/>
      <c r="B395" s="428"/>
      <c r="C395" s="2"/>
      <c r="D395" s="2"/>
      <c r="E395" s="429"/>
      <c r="F395" s="50"/>
      <c r="G395" s="429"/>
      <c r="H395" s="50"/>
      <c r="I395" s="429"/>
      <c r="J395" s="3"/>
      <c r="K395" s="2"/>
      <c r="L395" s="2"/>
      <c r="M395" s="2"/>
      <c r="N395" s="2"/>
      <c r="O395" s="2"/>
      <c r="P395" s="2"/>
      <c r="Q395" s="2"/>
      <c r="R395" s="2"/>
      <c r="S395" s="2"/>
      <c r="T395" s="2"/>
      <c r="U395" s="2"/>
      <c r="V395" s="2"/>
      <c r="W395" s="2"/>
      <c r="X395" s="2"/>
      <c r="Y395" s="2"/>
      <c r="Z395" s="2"/>
    </row>
    <row x14ac:dyDescent="0.25" r="396" customHeight="1" ht="14.25">
      <c r="A396" s="1"/>
      <c r="B396" s="428"/>
      <c r="C396" s="2"/>
      <c r="D396" s="2"/>
      <c r="E396" s="429"/>
      <c r="F396" s="50"/>
      <c r="G396" s="429"/>
      <c r="H396" s="50"/>
      <c r="I396" s="429"/>
      <c r="J396" s="3"/>
      <c r="K396" s="2"/>
      <c r="L396" s="2"/>
      <c r="M396" s="2"/>
      <c r="N396" s="2"/>
      <c r="O396" s="2"/>
      <c r="P396" s="2"/>
      <c r="Q396" s="2"/>
      <c r="R396" s="2"/>
      <c r="S396" s="2"/>
      <c r="T396" s="2"/>
      <c r="U396" s="2"/>
      <c r="V396" s="2"/>
      <c r="W396" s="2"/>
      <c r="X396" s="2"/>
      <c r="Y396" s="2"/>
      <c r="Z396" s="2"/>
    </row>
    <row x14ac:dyDescent="0.25" r="397" customHeight="1" ht="14.25">
      <c r="A397" s="1"/>
      <c r="B397" s="428"/>
      <c r="C397" s="2"/>
      <c r="D397" s="2"/>
      <c r="E397" s="429"/>
      <c r="F397" s="50"/>
      <c r="G397" s="429"/>
      <c r="H397" s="50"/>
      <c r="I397" s="429"/>
      <c r="J397" s="3"/>
      <c r="K397" s="2"/>
      <c r="L397" s="2"/>
      <c r="M397" s="2"/>
      <c r="N397" s="2"/>
      <c r="O397" s="2"/>
      <c r="P397" s="2"/>
      <c r="Q397" s="2"/>
      <c r="R397" s="2"/>
      <c r="S397" s="2"/>
      <c r="T397" s="2"/>
      <c r="U397" s="2"/>
      <c r="V397" s="2"/>
      <c r="W397" s="2"/>
      <c r="X397" s="2"/>
      <c r="Y397" s="2"/>
      <c r="Z397" s="2"/>
    </row>
    <row x14ac:dyDescent="0.25" r="398" customHeight="1" ht="14.25">
      <c r="A398" s="1"/>
      <c r="B398" s="428"/>
      <c r="C398" s="2"/>
      <c r="D398" s="2"/>
      <c r="E398" s="429"/>
      <c r="F398" s="50"/>
      <c r="G398" s="429"/>
      <c r="H398" s="50"/>
      <c r="I398" s="429"/>
      <c r="J398" s="3"/>
      <c r="K398" s="2"/>
      <c r="L398" s="2"/>
      <c r="M398" s="2"/>
      <c r="N398" s="2"/>
      <c r="O398" s="2"/>
      <c r="P398" s="2"/>
      <c r="Q398" s="2"/>
      <c r="R398" s="2"/>
      <c r="S398" s="2"/>
      <c r="T398" s="2"/>
      <c r="U398" s="2"/>
      <c r="V398" s="2"/>
      <c r="W398" s="2"/>
      <c r="X398" s="2"/>
      <c r="Y398" s="2"/>
      <c r="Z398" s="2"/>
    </row>
    <row x14ac:dyDescent="0.25" r="399" customHeight="1" ht="14.25">
      <c r="A399" s="1"/>
      <c r="B399" s="428"/>
      <c r="C399" s="2"/>
      <c r="D399" s="2"/>
      <c r="E399" s="429"/>
      <c r="F399" s="50"/>
      <c r="G399" s="429"/>
      <c r="H399" s="50"/>
      <c r="I399" s="429"/>
      <c r="J399" s="3"/>
      <c r="K399" s="2"/>
      <c r="L399" s="2"/>
      <c r="M399" s="2"/>
      <c r="N399" s="2"/>
      <c r="O399" s="2"/>
      <c r="P399" s="2"/>
      <c r="Q399" s="2"/>
      <c r="R399" s="2"/>
      <c r="S399" s="2"/>
      <c r="T399" s="2"/>
      <c r="U399" s="2"/>
      <c r="V399" s="2"/>
      <c r="W399" s="2"/>
      <c r="X399" s="2"/>
      <c r="Y399" s="2"/>
      <c r="Z399" s="2"/>
    </row>
    <row x14ac:dyDescent="0.25" r="400" customHeight="1" ht="14.25">
      <c r="A400" s="1"/>
      <c r="B400" s="428"/>
      <c r="C400" s="2"/>
      <c r="D400" s="2"/>
      <c r="E400" s="429"/>
      <c r="F400" s="50"/>
      <c r="G400" s="429"/>
      <c r="H400" s="50"/>
      <c r="I400" s="429"/>
      <c r="J400" s="3"/>
      <c r="K400" s="2"/>
      <c r="L400" s="2"/>
      <c r="M400" s="2"/>
      <c r="N400" s="2"/>
      <c r="O400" s="2"/>
      <c r="P400" s="2"/>
      <c r="Q400" s="2"/>
      <c r="R400" s="2"/>
      <c r="S400" s="2"/>
      <c r="T400" s="2"/>
      <c r="U400" s="2"/>
      <c r="V400" s="2"/>
      <c r="W400" s="2"/>
      <c r="X400" s="2"/>
      <c r="Y400" s="2"/>
      <c r="Z400" s="2"/>
    </row>
    <row x14ac:dyDescent="0.25" r="401" customHeight="1" ht="14.25">
      <c r="A401" s="1"/>
      <c r="B401" s="428"/>
      <c r="C401" s="2"/>
      <c r="D401" s="2"/>
      <c r="E401" s="429"/>
      <c r="F401" s="50"/>
      <c r="G401" s="429"/>
      <c r="H401" s="50"/>
      <c r="I401" s="429"/>
      <c r="J401" s="3"/>
      <c r="K401" s="2"/>
      <c r="L401" s="2"/>
      <c r="M401" s="2"/>
      <c r="N401" s="2"/>
      <c r="O401" s="2"/>
      <c r="P401" s="2"/>
      <c r="Q401" s="2"/>
      <c r="R401" s="2"/>
      <c r="S401" s="2"/>
      <c r="T401" s="2"/>
      <c r="U401" s="2"/>
      <c r="V401" s="2"/>
      <c r="W401" s="2"/>
      <c r="X401" s="2"/>
      <c r="Y401" s="2"/>
      <c r="Z401" s="2"/>
    </row>
    <row x14ac:dyDescent="0.25" r="402" customHeight="1" ht="14.25">
      <c r="A402" s="1"/>
      <c r="B402" s="428"/>
      <c r="C402" s="2"/>
      <c r="D402" s="2"/>
      <c r="E402" s="429"/>
      <c r="F402" s="50"/>
      <c r="G402" s="429"/>
      <c r="H402" s="50"/>
      <c r="I402" s="429"/>
      <c r="J402" s="3"/>
      <c r="K402" s="2"/>
      <c r="L402" s="2"/>
      <c r="M402" s="2"/>
      <c r="N402" s="2"/>
      <c r="O402" s="2"/>
      <c r="P402" s="2"/>
      <c r="Q402" s="2"/>
      <c r="R402" s="2"/>
      <c r="S402" s="2"/>
      <c r="T402" s="2"/>
      <c r="U402" s="2"/>
      <c r="V402" s="2"/>
      <c r="W402" s="2"/>
      <c r="X402" s="2"/>
      <c r="Y402" s="2"/>
      <c r="Z402" s="2"/>
    </row>
    <row x14ac:dyDescent="0.25" r="403" customHeight="1" ht="14.25">
      <c r="A403" s="1"/>
      <c r="B403" s="428"/>
      <c r="C403" s="2"/>
      <c r="D403" s="2"/>
      <c r="E403" s="429"/>
      <c r="F403" s="50"/>
      <c r="G403" s="429"/>
      <c r="H403" s="50"/>
      <c r="I403" s="429"/>
      <c r="J403" s="3"/>
      <c r="K403" s="2"/>
      <c r="L403" s="2"/>
      <c r="M403" s="2"/>
      <c r="N403" s="2"/>
      <c r="O403" s="2"/>
      <c r="P403" s="2"/>
      <c r="Q403" s="2"/>
      <c r="R403" s="2"/>
      <c r="S403" s="2"/>
      <c r="T403" s="2"/>
      <c r="U403" s="2"/>
      <c r="V403" s="2"/>
      <c r="W403" s="2"/>
      <c r="X403" s="2"/>
      <c r="Y403" s="2"/>
      <c r="Z403" s="2"/>
    </row>
    <row x14ac:dyDescent="0.25" r="404" customHeight="1" ht="14.25">
      <c r="A404" s="1"/>
      <c r="B404" s="428"/>
      <c r="C404" s="2"/>
      <c r="D404" s="2"/>
      <c r="E404" s="429"/>
      <c r="F404" s="50"/>
      <c r="G404" s="429"/>
      <c r="H404" s="50"/>
      <c r="I404" s="429"/>
      <c r="J404" s="3"/>
      <c r="K404" s="2"/>
      <c r="L404" s="2"/>
      <c r="M404" s="2"/>
      <c r="N404" s="2"/>
      <c r="O404" s="2"/>
      <c r="P404" s="2"/>
      <c r="Q404" s="2"/>
      <c r="R404" s="2"/>
      <c r="S404" s="2"/>
      <c r="T404" s="2"/>
      <c r="U404" s="2"/>
      <c r="V404" s="2"/>
      <c r="W404" s="2"/>
      <c r="X404" s="2"/>
      <c r="Y404" s="2"/>
      <c r="Z404" s="2"/>
    </row>
    <row x14ac:dyDescent="0.25" r="405" customHeight="1" ht="14.25">
      <c r="A405" s="1"/>
      <c r="B405" s="428"/>
      <c r="C405" s="2"/>
      <c r="D405" s="2"/>
      <c r="E405" s="429"/>
      <c r="F405" s="50"/>
      <c r="G405" s="429"/>
      <c r="H405" s="50"/>
      <c r="I405" s="429"/>
      <c r="J405" s="3"/>
      <c r="K405" s="2"/>
      <c r="L405" s="2"/>
      <c r="M405" s="2"/>
      <c r="N405" s="2"/>
      <c r="O405" s="2"/>
      <c r="P405" s="2"/>
      <c r="Q405" s="2"/>
      <c r="R405" s="2"/>
      <c r="S405" s="2"/>
      <c r="T405" s="2"/>
      <c r="U405" s="2"/>
      <c r="V405" s="2"/>
      <c r="W405" s="2"/>
      <c r="X405" s="2"/>
      <c r="Y405" s="2"/>
      <c r="Z405" s="2"/>
    </row>
    <row x14ac:dyDescent="0.25" r="406" customHeight="1" ht="14.25">
      <c r="A406" s="1"/>
      <c r="B406" s="428"/>
      <c r="C406" s="2"/>
      <c r="D406" s="2"/>
      <c r="E406" s="429"/>
      <c r="F406" s="50"/>
      <c r="G406" s="429"/>
      <c r="H406" s="50"/>
      <c r="I406" s="429"/>
      <c r="J406" s="3"/>
      <c r="K406" s="2"/>
      <c r="L406" s="2"/>
      <c r="M406" s="2"/>
      <c r="N406" s="2"/>
      <c r="O406" s="2"/>
      <c r="P406" s="2"/>
      <c r="Q406" s="2"/>
      <c r="R406" s="2"/>
      <c r="S406" s="2"/>
      <c r="T406" s="2"/>
      <c r="U406" s="2"/>
      <c r="V406" s="2"/>
      <c r="W406" s="2"/>
      <c r="X406" s="2"/>
      <c r="Y406" s="2"/>
      <c r="Z406" s="2"/>
    </row>
    <row x14ac:dyDescent="0.25" r="407" customHeight="1" ht="14.25">
      <c r="A407" s="1"/>
      <c r="B407" s="428"/>
      <c r="C407" s="2"/>
      <c r="D407" s="2"/>
      <c r="E407" s="429"/>
      <c r="F407" s="50"/>
      <c r="G407" s="429"/>
      <c r="H407" s="50"/>
      <c r="I407" s="429"/>
      <c r="J407" s="3"/>
      <c r="K407" s="2"/>
      <c r="L407" s="2"/>
      <c r="M407" s="2"/>
      <c r="N407" s="2"/>
      <c r="O407" s="2"/>
      <c r="P407" s="2"/>
      <c r="Q407" s="2"/>
      <c r="R407" s="2"/>
      <c r="S407" s="2"/>
      <c r="T407" s="2"/>
      <c r="U407" s="2"/>
      <c r="V407" s="2"/>
      <c r="W407" s="2"/>
      <c r="X407" s="2"/>
      <c r="Y407" s="2"/>
      <c r="Z407" s="2"/>
    </row>
    <row x14ac:dyDescent="0.25" r="408" customHeight="1" ht="14.25">
      <c r="A408" s="1"/>
      <c r="B408" s="428"/>
      <c r="C408" s="2"/>
      <c r="D408" s="2"/>
      <c r="E408" s="429"/>
      <c r="F408" s="50"/>
      <c r="G408" s="429"/>
      <c r="H408" s="50"/>
      <c r="I408" s="429"/>
      <c r="J408" s="3"/>
      <c r="K408" s="2"/>
      <c r="L408" s="2"/>
      <c r="M408" s="2"/>
      <c r="N408" s="2"/>
      <c r="O408" s="2"/>
      <c r="P408" s="2"/>
      <c r="Q408" s="2"/>
      <c r="R408" s="2"/>
      <c r="S408" s="2"/>
      <c r="T408" s="2"/>
      <c r="U408" s="2"/>
      <c r="V408" s="2"/>
      <c r="W408" s="2"/>
      <c r="X408" s="2"/>
      <c r="Y408" s="2"/>
      <c r="Z408" s="2"/>
    </row>
    <row x14ac:dyDescent="0.25" r="409" customHeight="1" ht="14.25">
      <c r="A409" s="1"/>
      <c r="B409" s="428"/>
      <c r="C409" s="2"/>
      <c r="D409" s="2"/>
      <c r="E409" s="429"/>
      <c r="F409" s="50"/>
      <c r="G409" s="429"/>
      <c r="H409" s="50"/>
      <c r="I409" s="429"/>
      <c r="J409" s="3"/>
      <c r="K409" s="2"/>
      <c r="L409" s="2"/>
      <c r="M409" s="2"/>
      <c r="N409" s="2"/>
      <c r="O409" s="2"/>
      <c r="P409" s="2"/>
      <c r="Q409" s="2"/>
      <c r="R409" s="2"/>
      <c r="S409" s="2"/>
      <c r="T409" s="2"/>
      <c r="U409" s="2"/>
      <c r="V409" s="2"/>
      <c r="W409" s="2"/>
      <c r="X409" s="2"/>
      <c r="Y409" s="2"/>
      <c r="Z409" s="2"/>
    </row>
    <row x14ac:dyDescent="0.25" r="410" customHeight="1" ht="14.25">
      <c r="A410" s="1"/>
      <c r="B410" s="428"/>
      <c r="C410" s="2"/>
      <c r="D410" s="2"/>
      <c r="E410" s="429"/>
      <c r="F410" s="50"/>
      <c r="G410" s="429"/>
      <c r="H410" s="50"/>
      <c r="I410" s="429"/>
      <c r="J410" s="3"/>
      <c r="K410" s="2"/>
      <c r="L410" s="2"/>
      <c r="M410" s="2"/>
      <c r="N410" s="2"/>
      <c r="O410" s="2"/>
      <c r="P410" s="2"/>
      <c r="Q410" s="2"/>
      <c r="R410" s="2"/>
      <c r="S410" s="2"/>
      <c r="T410" s="2"/>
      <c r="U410" s="2"/>
      <c r="V410" s="2"/>
      <c r="W410" s="2"/>
      <c r="X410" s="2"/>
      <c r="Y410" s="2"/>
      <c r="Z410" s="2"/>
    </row>
    <row x14ac:dyDescent="0.25" r="411" customHeight="1" ht="14.25">
      <c r="A411" s="1"/>
      <c r="B411" s="428"/>
      <c r="C411" s="2"/>
      <c r="D411" s="2"/>
      <c r="E411" s="429"/>
      <c r="F411" s="50"/>
      <c r="G411" s="429"/>
      <c r="H411" s="50"/>
      <c r="I411" s="429"/>
      <c r="J411" s="3"/>
      <c r="K411" s="2"/>
      <c r="L411" s="2"/>
      <c r="M411" s="2"/>
      <c r="N411" s="2"/>
      <c r="O411" s="2"/>
      <c r="P411" s="2"/>
      <c r="Q411" s="2"/>
      <c r="R411" s="2"/>
      <c r="S411" s="2"/>
      <c r="T411" s="2"/>
      <c r="U411" s="2"/>
      <c r="V411" s="2"/>
      <c r="W411" s="2"/>
      <c r="X411" s="2"/>
      <c r="Y411" s="2"/>
      <c r="Z411" s="2"/>
    </row>
    <row x14ac:dyDescent="0.25" r="412" customHeight="1" ht="14.25">
      <c r="A412" s="1"/>
      <c r="B412" s="428"/>
      <c r="C412" s="2"/>
      <c r="D412" s="2"/>
      <c r="E412" s="429"/>
      <c r="F412" s="50"/>
      <c r="G412" s="429"/>
      <c r="H412" s="50"/>
      <c r="I412" s="429"/>
      <c r="J412" s="3"/>
      <c r="K412" s="2"/>
      <c r="L412" s="2"/>
      <c r="M412" s="2"/>
      <c r="N412" s="2"/>
      <c r="O412" s="2"/>
      <c r="P412" s="2"/>
      <c r="Q412" s="2"/>
      <c r="R412" s="2"/>
      <c r="S412" s="2"/>
      <c r="T412" s="2"/>
      <c r="U412" s="2"/>
      <c r="V412" s="2"/>
      <c r="W412" s="2"/>
      <c r="X412" s="2"/>
      <c r="Y412" s="2"/>
      <c r="Z412" s="2"/>
    </row>
    <row x14ac:dyDescent="0.25" r="413" customHeight="1" ht="14.25">
      <c r="A413" s="1"/>
      <c r="B413" s="428"/>
      <c r="C413" s="2"/>
      <c r="D413" s="2"/>
      <c r="E413" s="429"/>
      <c r="F413" s="50"/>
      <c r="G413" s="429"/>
      <c r="H413" s="50"/>
      <c r="I413" s="429"/>
      <c r="J413" s="3"/>
      <c r="K413" s="2"/>
      <c r="L413" s="2"/>
      <c r="M413" s="2"/>
      <c r="N413" s="2"/>
      <c r="O413" s="2"/>
      <c r="P413" s="2"/>
      <c r="Q413" s="2"/>
      <c r="R413" s="2"/>
      <c r="S413" s="2"/>
      <c r="T413" s="2"/>
      <c r="U413" s="2"/>
      <c r="V413" s="2"/>
      <c r="W413" s="2"/>
      <c r="X413" s="2"/>
      <c r="Y413" s="2"/>
      <c r="Z413" s="2"/>
    </row>
    <row x14ac:dyDescent="0.25" r="414" customHeight="1" ht="14.25">
      <c r="A414" s="1"/>
      <c r="B414" s="428"/>
      <c r="C414" s="2"/>
      <c r="D414" s="2"/>
      <c r="E414" s="429"/>
      <c r="F414" s="50"/>
      <c r="G414" s="429"/>
      <c r="H414" s="50"/>
      <c r="I414" s="429"/>
      <c r="J414" s="3"/>
      <c r="K414" s="2"/>
      <c r="L414" s="2"/>
      <c r="M414" s="2"/>
      <c r="N414" s="2"/>
      <c r="O414" s="2"/>
      <c r="P414" s="2"/>
      <c r="Q414" s="2"/>
      <c r="R414" s="2"/>
      <c r="S414" s="2"/>
      <c r="T414" s="2"/>
      <c r="U414" s="2"/>
      <c r="V414" s="2"/>
      <c r="W414" s="2"/>
      <c r="X414" s="2"/>
      <c r="Y414" s="2"/>
      <c r="Z414" s="2"/>
    </row>
    <row x14ac:dyDescent="0.25" r="415" customHeight="1" ht="14.25">
      <c r="A415" s="1"/>
      <c r="B415" s="428"/>
      <c r="C415" s="2"/>
      <c r="D415" s="2"/>
      <c r="E415" s="429"/>
      <c r="F415" s="50"/>
      <c r="G415" s="429"/>
      <c r="H415" s="50"/>
      <c r="I415" s="429"/>
      <c r="J415" s="3"/>
      <c r="K415" s="2"/>
      <c r="L415" s="2"/>
      <c r="M415" s="2"/>
      <c r="N415" s="2"/>
      <c r="O415" s="2"/>
      <c r="P415" s="2"/>
      <c r="Q415" s="2"/>
      <c r="R415" s="2"/>
      <c r="S415" s="2"/>
      <c r="T415" s="2"/>
      <c r="U415" s="2"/>
      <c r="V415" s="2"/>
      <c r="W415" s="2"/>
      <c r="X415" s="2"/>
      <c r="Y415" s="2"/>
      <c r="Z415" s="2"/>
    </row>
    <row x14ac:dyDescent="0.25" r="416" customHeight="1" ht="14.25">
      <c r="A416" s="1"/>
      <c r="B416" s="428"/>
      <c r="C416" s="2"/>
      <c r="D416" s="2"/>
      <c r="E416" s="429"/>
      <c r="F416" s="50"/>
      <c r="G416" s="429"/>
      <c r="H416" s="50"/>
      <c r="I416" s="429"/>
      <c r="J416" s="3"/>
      <c r="K416" s="2"/>
      <c r="L416" s="2"/>
      <c r="M416" s="2"/>
      <c r="N416" s="2"/>
      <c r="O416" s="2"/>
      <c r="P416" s="2"/>
      <c r="Q416" s="2"/>
      <c r="R416" s="2"/>
      <c r="S416" s="2"/>
      <c r="T416" s="2"/>
      <c r="U416" s="2"/>
      <c r="V416" s="2"/>
      <c r="W416" s="2"/>
      <c r="X416" s="2"/>
      <c r="Y416" s="2"/>
      <c r="Z416" s="2"/>
    </row>
    <row x14ac:dyDescent="0.25" r="417" customHeight="1" ht="14.25">
      <c r="A417" s="1"/>
      <c r="B417" s="428"/>
      <c r="C417" s="2"/>
      <c r="D417" s="2"/>
      <c r="E417" s="429"/>
      <c r="F417" s="50"/>
      <c r="G417" s="429"/>
      <c r="H417" s="50"/>
      <c r="I417" s="429"/>
      <c r="J417" s="3"/>
      <c r="K417" s="2"/>
      <c r="L417" s="2"/>
      <c r="M417" s="2"/>
      <c r="N417" s="2"/>
      <c r="O417" s="2"/>
      <c r="P417" s="2"/>
      <c r="Q417" s="2"/>
      <c r="R417" s="2"/>
      <c r="S417" s="2"/>
      <c r="T417" s="2"/>
      <c r="U417" s="2"/>
      <c r="V417" s="2"/>
      <c r="W417" s="2"/>
      <c r="X417" s="2"/>
      <c r="Y417" s="2"/>
      <c r="Z417" s="2"/>
    </row>
    <row x14ac:dyDescent="0.25" r="418" customHeight="1" ht="14.25">
      <c r="A418" s="1"/>
      <c r="B418" s="428"/>
      <c r="C418" s="2"/>
      <c r="D418" s="2"/>
      <c r="E418" s="429"/>
      <c r="F418" s="50"/>
      <c r="G418" s="429"/>
      <c r="H418" s="50"/>
      <c r="I418" s="429"/>
      <c r="J418" s="3"/>
      <c r="K418" s="2"/>
      <c r="L418" s="2"/>
      <c r="M418" s="2"/>
      <c r="N418" s="2"/>
      <c r="O418" s="2"/>
      <c r="P418" s="2"/>
      <c r="Q418" s="2"/>
      <c r="R418" s="2"/>
      <c r="S418" s="2"/>
      <c r="T418" s="2"/>
      <c r="U418" s="2"/>
      <c r="V418" s="2"/>
      <c r="W418" s="2"/>
      <c r="X418" s="2"/>
      <c r="Y418" s="2"/>
      <c r="Z418" s="2"/>
    </row>
    <row x14ac:dyDescent="0.25" r="419" customHeight="1" ht="14.25">
      <c r="A419" s="1"/>
      <c r="B419" s="428"/>
      <c r="C419" s="2"/>
      <c r="D419" s="2"/>
      <c r="E419" s="429"/>
      <c r="F419" s="50"/>
      <c r="G419" s="429"/>
      <c r="H419" s="50"/>
      <c r="I419" s="429"/>
      <c r="J419" s="3"/>
      <c r="K419" s="2"/>
      <c r="L419" s="2"/>
      <c r="M419" s="2"/>
      <c r="N419" s="2"/>
      <c r="O419" s="2"/>
      <c r="P419" s="2"/>
      <c r="Q419" s="2"/>
      <c r="R419" s="2"/>
      <c r="S419" s="2"/>
      <c r="T419" s="2"/>
      <c r="U419" s="2"/>
      <c r="V419" s="2"/>
      <c r="W419" s="2"/>
      <c r="X419" s="2"/>
      <c r="Y419" s="2"/>
      <c r="Z419" s="2"/>
    </row>
    <row x14ac:dyDescent="0.25" r="420" customHeight="1" ht="14.25">
      <c r="A420" s="1"/>
      <c r="B420" s="428"/>
      <c r="C420" s="2"/>
      <c r="D420" s="2"/>
      <c r="E420" s="429"/>
      <c r="F420" s="50"/>
      <c r="G420" s="429"/>
      <c r="H420" s="50"/>
      <c r="I420" s="429"/>
      <c r="J420" s="3"/>
      <c r="K420" s="2"/>
      <c r="L420" s="2"/>
      <c r="M420" s="2"/>
      <c r="N420" s="2"/>
      <c r="O420" s="2"/>
      <c r="P420" s="2"/>
      <c r="Q420" s="2"/>
      <c r="R420" s="2"/>
      <c r="S420" s="2"/>
      <c r="T420" s="2"/>
      <c r="U420" s="2"/>
      <c r="V420" s="2"/>
      <c r="W420" s="2"/>
      <c r="X420" s="2"/>
      <c r="Y420" s="2"/>
      <c r="Z420" s="2"/>
    </row>
    <row x14ac:dyDescent="0.25" r="421" customHeight="1" ht="14.25">
      <c r="A421" s="1"/>
      <c r="B421" s="428"/>
      <c r="C421" s="2"/>
      <c r="D421" s="2"/>
      <c r="E421" s="429"/>
      <c r="F421" s="50"/>
      <c r="G421" s="429"/>
      <c r="H421" s="50"/>
      <c r="I421" s="429"/>
      <c r="J421" s="3"/>
      <c r="K421" s="2"/>
      <c r="L421" s="2"/>
      <c r="M421" s="2"/>
      <c r="N421" s="2"/>
      <c r="O421" s="2"/>
      <c r="P421" s="2"/>
      <c r="Q421" s="2"/>
      <c r="R421" s="2"/>
      <c r="S421" s="2"/>
      <c r="T421" s="2"/>
      <c r="U421" s="2"/>
      <c r="V421" s="2"/>
      <c r="W421" s="2"/>
      <c r="X421" s="2"/>
      <c r="Y421" s="2"/>
      <c r="Z421" s="2"/>
    </row>
    <row x14ac:dyDescent="0.25" r="422" customHeight="1" ht="14.25">
      <c r="A422" s="1"/>
      <c r="B422" s="428"/>
      <c r="C422" s="2"/>
      <c r="D422" s="2"/>
      <c r="E422" s="429"/>
      <c r="F422" s="50"/>
      <c r="G422" s="429"/>
      <c r="H422" s="50"/>
      <c r="I422" s="429"/>
      <c r="J422" s="3"/>
      <c r="K422" s="2"/>
      <c r="L422" s="2"/>
      <c r="M422" s="2"/>
      <c r="N422" s="2"/>
      <c r="O422" s="2"/>
      <c r="P422" s="2"/>
      <c r="Q422" s="2"/>
      <c r="R422" s="2"/>
      <c r="S422" s="2"/>
      <c r="T422" s="2"/>
      <c r="U422" s="2"/>
      <c r="V422" s="2"/>
      <c r="W422" s="2"/>
      <c r="X422" s="2"/>
      <c r="Y422" s="2"/>
      <c r="Z422" s="2"/>
    </row>
    <row x14ac:dyDescent="0.25" r="423" customHeight="1" ht="14.25">
      <c r="A423" s="1"/>
      <c r="B423" s="428"/>
      <c r="C423" s="2"/>
      <c r="D423" s="2"/>
      <c r="E423" s="429"/>
      <c r="F423" s="50"/>
      <c r="G423" s="429"/>
      <c r="H423" s="50"/>
      <c r="I423" s="429"/>
      <c r="J423" s="3"/>
      <c r="K423" s="2"/>
      <c r="L423" s="2"/>
      <c r="M423" s="2"/>
      <c r="N423" s="2"/>
      <c r="O423" s="2"/>
      <c r="P423" s="2"/>
      <c r="Q423" s="2"/>
      <c r="R423" s="2"/>
      <c r="S423" s="2"/>
      <c r="T423" s="2"/>
      <c r="U423" s="2"/>
      <c r="V423" s="2"/>
      <c r="W423" s="2"/>
      <c r="X423" s="2"/>
      <c r="Y423" s="2"/>
      <c r="Z423" s="2"/>
    </row>
    <row x14ac:dyDescent="0.25" r="424" customHeight="1" ht="14.25">
      <c r="A424" s="1"/>
      <c r="B424" s="428"/>
      <c r="C424" s="2"/>
      <c r="D424" s="2"/>
      <c r="E424" s="429"/>
      <c r="F424" s="50"/>
      <c r="G424" s="429"/>
      <c r="H424" s="50"/>
      <c r="I424" s="429"/>
      <c r="J424" s="3"/>
      <c r="K424" s="2"/>
      <c r="L424" s="2"/>
      <c r="M424" s="2"/>
      <c r="N424" s="2"/>
      <c r="O424" s="2"/>
      <c r="P424" s="2"/>
      <c r="Q424" s="2"/>
      <c r="R424" s="2"/>
      <c r="S424" s="2"/>
      <c r="T424" s="2"/>
      <c r="U424" s="2"/>
      <c r="V424" s="2"/>
      <c r="W424" s="2"/>
      <c r="X424" s="2"/>
      <c r="Y424" s="2"/>
      <c r="Z424" s="2"/>
    </row>
    <row x14ac:dyDescent="0.25" r="425" customHeight="1" ht="14.25">
      <c r="A425" s="1"/>
      <c r="B425" s="428"/>
      <c r="C425" s="2"/>
      <c r="D425" s="2"/>
      <c r="E425" s="429"/>
      <c r="F425" s="50"/>
      <c r="G425" s="429"/>
      <c r="H425" s="50"/>
      <c r="I425" s="429"/>
      <c r="J425" s="3"/>
      <c r="K425" s="2"/>
      <c r="L425" s="2"/>
      <c r="M425" s="2"/>
      <c r="N425" s="2"/>
      <c r="O425" s="2"/>
      <c r="P425" s="2"/>
      <c r="Q425" s="2"/>
      <c r="R425" s="2"/>
      <c r="S425" s="2"/>
      <c r="T425" s="2"/>
      <c r="U425" s="2"/>
      <c r="V425" s="2"/>
      <c r="W425" s="2"/>
      <c r="X425" s="2"/>
      <c r="Y425" s="2"/>
      <c r="Z425" s="2"/>
    </row>
    <row x14ac:dyDescent="0.25" r="426" customHeight="1" ht="14.25">
      <c r="A426" s="1"/>
      <c r="B426" s="428"/>
      <c r="C426" s="2"/>
      <c r="D426" s="2"/>
      <c r="E426" s="429"/>
      <c r="F426" s="50"/>
      <c r="G426" s="429"/>
      <c r="H426" s="50"/>
      <c r="I426" s="429"/>
      <c r="J426" s="3"/>
      <c r="K426" s="2"/>
      <c r="L426" s="2"/>
      <c r="M426" s="2"/>
      <c r="N426" s="2"/>
      <c r="O426" s="2"/>
      <c r="P426" s="2"/>
      <c r="Q426" s="2"/>
      <c r="R426" s="2"/>
      <c r="S426" s="2"/>
      <c r="T426" s="2"/>
      <c r="U426" s="2"/>
      <c r="V426" s="2"/>
      <c r="W426" s="2"/>
      <c r="X426" s="2"/>
      <c r="Y426" s="2"/>
      <c r="Z426" s="2"/>
    </row>
    <row x14ac:dyDescent="0.25" r="427" customHeight="1" ht="14.25">
      <c r="A427" s="1"/>
      <c r="B427" s="428"/>
      <c r="C427" s="2"/>
      <c r="D427" s="2"/>
      <c r="E427" s="429"/>
      <c r="F427" s="50"/>
      <c r="G427" s="429"/>
      <c r="H427" s="50"/>
      <c r="I427" s="429"/>
      <c r="J427" s="3"/>
      <c r="K427" s="2"/>
      <c r="L427" s="2"/>
      <c r="M427" s="2"/>
      <c r="N427" s="2"/>
      <c r="O427" s="2"/>
      <c r="P427" s="2"/>
      <c r="Q427" s="2"/>
      <c r="R427" s="2"/>
      <c r="S427" s="2"/>
      <c r="T427" s="2"/>
      <c r="U427" s="2"/>
      <c r="V427" s="2"/>
      <c r="W427" s="2"/>
      <c r="X427" s="2"/>
      <c r="Y427" s="2"/>
      <c r="Z427" s="2"/>
    </row>
    <row x14ac:dyDescent="0.25" r="428" customHeight="1" ht="14.25">
      <c r="A428" s="1"/>
      <c r="B428" s="428"/>
      <c r="C428" s="2"/>
      <c r="D428" s="2"/>
      <c r="E428" s="429"/>
      <c r="F428" s="50"/>
      <c r="G428" s="429"/>
      <c r="H428" s="50"/>
      <c r="I428" s="429"/>
      <c r="J428" s="3"/>
      <c r="K428" s="2"/>
      <c r="L428" s="2"/>
      <c r="M428" s="2"/>
      <c r="N428" s="2"/>
      <c r="O428" s="2"/>
      <c r="P428" s="2"/>
      <c r="Q428" s="2"/>
      <c r="R428" s="2"/>
      <c r="S428" s="2"/>
      <c r="T428" s="2"/>
      <c r="U428" s="2"/>
      <c r="V428" s="2"/>
      <c r="W428" s="2"/>
      <c r="X428" s="2"/>
      <c r="Y428" s="2"/>
      <c r="Z428" s="2"/>
    </row>
    <row x14ac:dyDescent="0.25" r="429" customHeight="1" ht="14.25">
      <c r="A429" s="1"/>
      <c r="B429" s="428"/>
      <c r="C429" s="2"/>
      <c r="D429" s="2"/>
      <c r="E429" s="429"/>
      <c r="F429" s="50"/>
      <c r="G429" s="429"/>
      <c r="H429" s="50"/>
      <c r="I429" s="429"/>
      <c r="J429" s="3"/>
      <c r="K429" s="2"/>
      <c r="L429" s="2"/>
      <c r="M429" s="2"/>
      <c r="N429" s="2"/>
      <c r="O429" s="2"/>
      <c r="P429" s="2"/>
      <c r="Q429" s="2"/>
      <c r="R429" s="2"/>
      <c r="S429" s="2"/>
      <c r="T429" s="2"/>
      <c r="U429" s="2"/>
      <c r="V429" s="2"/>
      <c r="W429" s="2"/>
      <c r="X429" s="2"/>
      <c r="Y429" s="2"/>
      <c r="Z429" s="2"/>
    </row>
    <row x14ac:dyDescent="0.25" r="430" customHeight="1" ht="14.25">
      <c r="A430" s="1"/>
      <c r="B430" s="428"/>
      <c r="C430" s="2"/>
      <c r="D430" s="2"/>
      <c r="E430" s="429"/>
      <c r="F430" s="50"/>
      <c r="G430" s="429"/>
      <c r="H430" s="50"/>
      <c r="I430" s="429"/>
      <c r="J430" s="3"/>
      <c r="K430" s="2"/>
      <c r="L430" s="2"/>
      <c r="M430" s="2"/>
      <c r="N430" s="2"/>
      <c r="O430" s="2"/>
      <c r="P430" s="2"/>
      <c r="Q430" s="2"/>
      <c r="R430" s="2"/>
      <c r="S430" s="2"/>
      <c r="T430" s="2"/>
      <c r="U430" s="2"/>
      <c r="V430" s="2"/>
      <c r="W430" s="2"/>
      <c r="X430" s="2"/>
      <c r="Y430" s="2"/>
      <c r="Z430" s="2"/>
    </row>
    <row x14ac:dyDescent="0.25" r="431" customHeight="1" ht="14.25">
      <c r="A431" s="1"/>
      <c r="B431" s="428"/>
      <c r="C431" s="2"/>
      <c r="D431" s="2"/>
      <c r="E431" s="429"/>
      <c r="F431" s="50"/>
      <c r="G431" s="429"/>
      <c r="H431" s="50"/>
      <c r="I431" s="429"/>
      <c r="J431" s="3"/>
      <c r="K431" s="2"/>
      <c r="L431" s="2"/>
      <c r="M431" s="2"/>
      <c r="N431" s="2"/>
      <c r="O431" s="2"/>
      <c r="P431" s="2"/>
      <c r="Q431" s="2"/>
      <c r="R431" s="2"/>
      <c r="S431" s="2"/>
      <c r="T431" s="2"/>
      <c r="U431" s="2"/>
      <c r="V431" s="2"/>
      <c r="W431" s="2"/>
      <c r="X431" s="2"/>
      <c r="Y431" s="2"/>
      <c r="Z431" s="2"/>
    </row>
    <row x14ac:dyDescent="0.25" r="432" customHeight="1" ht="14.25">
      <c r="A432" s="1"/>
      <c r="B432" s="428"/>
      <c r="C432" s="2"/>
      <c r="D432" s="2"/>
      <c r="E432" s="429"/>
      <c r="F432" s="50"/>
      <c r="G432" s="429"/>
      <c r="H432" s="50"/>
      <c r="I432" s="429"/>
      <c r="J432" s="3"/>
      <c r="K432" s="2"/>
      <c r="L432" s="2"/>
      <c r="M432" s="2"/>
      <c r="N432" s="2"/>
      <c r="O432" s="2"/>
      <c r="P432" s="2"/>
      <c r="Q432" s="2"/>
      <c r="R432" s="2"/>
      <c r="S432" s="2"/>
      <c r="T432" s="2"/>
      <c r="U432" s="2"/>
      <c r="V432" s="2"/>
      <c r="W432" s="2"/>
      <c r="X432" s="2"/>
      <c r="Y432" s="2"/>
      <c r="Z432" s="2"/>
    </row>
    <row x14ac:dyDescent="0.25" r="433" customHeight="1" ht="14.25">
      <c r="A433" s="1"/>
      <c r="B433" s="428"/>
      <c r="C433" s="2"/>
      <c r="D433" s="2"/>
      <c r="E433" s="429"/>
      <c r="F433" s="50"/>
      <c r="G433" s="429"/>
      <c r="H433" s="50"/>
      <c r="I433" s="429"/>
      <c r="J433" s="3"/>
      <c r="K433" s="2"/>
      <c r="L433" s="2"/>
      <c r="M433" s="2"/>
      <c r="N433" s="2"/>
      <c r="O433" s="2"/>
      <c r="P433" s="2"/>
      <c r="Q433" s="2"/>
      <c r="R433" s="2"/>
      <c r="S433" s="2"/>
      <c r="T433" s="2"/>
      <c r="U433" s="2"/>
      <c r="V433" s="2"/>
      <c r="W433" s="2"/>
      <c r="X433" s="2"/>
      <c r="Y433" s="2"/>
      <c r="Z433" s="2"/>
    </row>
    <row x14ac:dyDescent="0.25" r="434" customHeight="1" ht="14.25">
      <c r="A434" s="1"/>
      <c r="B434" s="428"/>
      <c r="C434" s="2"/>
      <c r="D434" s="2"/>
      <c r="E434" s="429"/>
      <c r="F434" s="50"/>
      <c r="G434" s="429"/>
      <c r="H434" s="50"/>
      <c r="I434" s="429"/>
      <c r="J434" s="3"/>
      <c r="K434" s="2"/>
      <c r="L434" s="2"/>
      <c r="M434" s="2"/>
      <c r="N434" s="2"/>
      <c r="O434" s="2"/>
      <c r="P434" s="2"/>
      <c r="Q434" s="2"/>
      <c r="R434" s="2"/>
      <c r="S434" s="2"/>
      <c r="T434" s="2"/>
      <c r="U434" s="2"/>
      <c r="V434" s="2"/>
      <c r="W434" s="2"/>
      <c r="X434" s="2"/>
      <c r="Y434" s="2"/>
      <c r="Z434" s="2"/>
    </row>
    <row x14ac:dyDescent="0.25" r="435" customHeight="1" ht="14.25">
      <c r="A435" s="1"/>
      <c r="B435" s="428"/>
      <c r="C435" s="2"/>
      <c r="D435" s="2"/>
      <c r="E435" s="429"/>
      <c r="F435" s="50"/>
      <c r="G435" s="429"/>
      <c r="H435" s="50"/>
      <c r="I435" s="429"/>
      <c r="J435" s="3"/>
      <c r="K435" s="2"/>
      <c r="L435" s="2"/>
      <c r="M435" s="2"/>
      <c r="N435" s="2"/>
      <c r="O435" s="2"/>
      <c r="P435" s="2"/>
      <c r="Q435" s="2"/>
      <c r="R435" s="2"/>
      <c r="S435" s="2"/>
      <c r="T435" s="2"/>
      <c r="U435" s="2"/>
      <c r="V435" s="2"/>
      <c r="W435" s="2"/>
      <c r="X435" s="2"/>
      <c r="Y435" s="2"/>
      <c r="Z435" s="2"/>
    </row>
    <row x14ac:dyDescent="0.25" r="436" customHeight="1" ht="14.25">
      <c r="A436" s="1"/>
      <c r="B436" s="428"/>
      <c r="C436" s="2"/>
      <c r="D436" s="2"/>
      <c r="E436" s="429"/>
      <c r="F436" s="50"/>
      <c r="G436" s="429"/>
      <c r="H436" s="50"/>
      <c r="I436" s="429"/>
      <c r="J436" s="3"/>
      <c r="K436" s="2"/>
      <c r="L436" s="2"/>
      <c r="M436" s="2"/>
      <c r="N436" s="2"/>
      <c r="O436" s="2"/>
      <c r="P436" s="2"/>
      <c r="Q436" s="2"/>
      <c r="R436" s="2"/>
      <c r="S436" s="2"/>
      <c r="T436" s="2"/>
      <c r="U436" s="2"/>
      <c r="V436" s="2"/>
      <c r="W436" s="2"/>
      <c r="X436" s="2"/>
      <c r="Y436" s="2"/>
      <c r="Z436" s="2"/>
    </row>
    <row x14ac:dyDescent="0.25" r="437" customHeight="1" ht="14.25">
      <c r="A437" s="1"/>
      <c r="B437" s="428"/>
      <c r="C437" s="2"/>
      <c r="D437" s="2"/>
      <c r="E437" s="429"/>
      <c r="F437" s="50"/>
      <c r="G437" s="429"/>
      <c r="H437" s="50"/>
      <c r="I437" s="429"/>
      <c r="J437" s="3"/>
      <c r="K437" s="2"/>
      <c r="L437" s="2"/>
      <c r="M437" s="2"/>
      <c r="N437" s="2"/>
      <c r="O437" s="2"/>
      <c r="P437" s="2"/>
      <c r="Q437" s="2"/>
      <c r="R437" s="2"/>
      <c r="S437" s="2"/>
      <c r="T437" s="2"/>
      <c r="U437" s="2"/>
      <c r="V437" s="2"/>
      <c r="W437" s="2"/>
      <c r="X437" s="2"/>
      <c r="Y437" s="2"/>
      <c r="Z437" s="2"/>
    </row>
    <row x14ac:dyDescent="0.25" r="438" customHeight="1" ht="14.25">
      <c r="A438" s="1"/>
      <c r="B438" s="428"/>
      <c r="C438" s="2"/>
      <c r="D438" s="2"/>
      <c r="E438" s="429"/>
      <c r="F438" s="50"/>
      <c r="G438" s="429"/>
      <c r="H438" s="50"/>
      <c r="I438" s="429"/>
      <c r="J438" s="3"/>
      <c r="K438" s="2"/>
      <c r="L438" s="2"/>
      <c r="M438" s="2"/>
      <c r="N438" s="2"/>
      <c r="O438" s="2"/>
      <c r="P438" s="2"/>
      <c r="Q438" s="2"/>
      <c r="R438" s="2"/>
      <c r="S438" s="2"/>
      <c r="T438" s="2"/>
      <c r="U438" s="2"/>
      <c r="V438" s="2"/>
      <c r="W438" s="2"/>
      <c r="X438" s="2"/>
      <c r="Y438" s="2"/>
      <c r="Z438" s="2"/>
    </row>
    <row x14ac:dyDescent="0.25" r="439" customHeight="1" ht="14.25">
      <c r="A439" s="1"/>
      <c r="B439" s="428"/>
      <c r="C439" s="2"/>
      <c r="D439" s="2"/>
      <c r="E439" s="429"/>
      <c r="F439" s="50"/>
      <c r="G439" s="429"/>
      <c r="H439" s="50"/>
      <c r="I439" s="429"/>
      <c r="J439" s="3"/>
      <c r="K439" s="2"/>
      <c r="L439" s="2"/>
      <c r="M439" s="2"/>
      <c r="N439" s="2"/>
      <c r="O439" s="2"/>
      <c r="P439" s="2"/>
      <c r="Q439" s="2"/>
      <c r="R439" s="2"/>
      <c r="S439" s="2"/>
      <c r="T439" s="2"/>
      <c r="U439" s="2"/>
      <c r="V439" s="2"/>
      <c r="W439" s="2"/>
      <c r="X439" s="2"/>
      <c r="Y439" s="2"/>
      <c r="Z439" s="2"/>
    </row>
    <row x14ac:dyDescent="0.25" r="440" customHeight="1" ht="14.25">
      <c r="A440" s="1"/>
      <c r="B440" s="428"/>
      <c r="C440" s="2"/>
      <c r="D440" s="2"/>
      <c r="E440" s="429"/>
      <c r="F440" s="50"/>
      <c r="G440" s="429"/>
      <c r="H440" s="50"/>
      <c r="I440" s="429"/>
      <c r="J440" s="3"/>
      <c r="K440" s="2"/>
      <c r="L440" s="2"/>
      <c r="M440" s="2"/>
      <c r="N440" s="2"/>
      <c r="O440" s="2"/>
      <c r="P440" s="2"/>
      <c r="Q440" s="2"/>
      <c r="R440" s="2"/>
      <c r="S440" s="2"/>
      <c r="T440" s="2"/>
      <c r="U440" s="2"/>
      <c r="V440" s="2"/>
      <c r="W440" s="2"/>
      <c r="X440" s="2"/>
      <c r="Y440" s="2"/>
      <c r="Z440" s="2"/>
    </row>
    <row x14ac:dyDescent="0.25" r="441" customHeight="1" ht="14.25">
      <c r="A441" s="1"/>
      <c r="B441" s="428"/>
      <c r="C441" s="2"/>
      <c r="D441" s="2"/>
      <c r="E441" s="429"/>
      <c r="F441" s="50"/>
      <c r="G441" s="429"/>
      <c r="H441" s="50"/>
      <c r="I441" s="429"/>
      <c r="J441" s="3"/>
      <c r="K441" s="2"/>
      <c r="L441" s="2"/>
      <c r="M441" s="2"/>
      <c r="N441" s="2"/>
      <c r="O441" s="2"/>
      <c r="P441" s="2"/>
      <c r="Q441" s="2"/>
      <c r="R441" s="2"/>
      <c r="S441" s="2"/>
      <c r="T441" s="2"/>
      <c r="U441" s="2"/>
      <c r="V441" s="2"/>
      <c r="W441" s="2"/>
      <c r="X441" s="2"/>
      <c r="Y441" s="2"/>
      <c r="Z441" s="2"/>
    </row>
    <row x14ac:dyDescent="0.25" r="442" customHeight="1" ht="14.25">
      <c r="A442" s="1"/>
      <c r="B442" s="428"/>
      <c r="C442" s="2"/>
      <c r="D442" s="2"/>
      <c r="E442" s="429"/>
      <c r="F442" s="50"/>
      <c r="G442" s="429"/>
      <c r="H442" s="50"/>
      <c r="I442" s="429"/>
      <c r="J442" s="3"/>
      <c r="K442" s="2"/>
      <c r="L442" s="2"/>
      <c r="M442" s="2"/>
      <c r="N442" s="2"/>
      <c r="O442" s="2"/>
      <c r="P442" s="2"/>
      <c r="Q442" s="2"/>
      <c r="R442" s="2"/>
      <c r="S442" s="2"/>
      <c r="T442" s="2"/>
      <c r="U442" s="2"/>
      <c r="V442" s="2"/>
      <c r="W442" s="2"/>
      <c r="X442" s="2"/>
      <c r="Y442" s="2"/>
      <c r="Z442" s="2"/>
    </row>
    <row x14ac:dyDescent="0.25" r="443" customHeight="1" ht="14.25">
      <c r="A443" s="1"/>
      <c r="B443" s="428"/>
      <c r="C443" s="2"/>
      <c r="D443" s="2"/>
      <c r="E443" s="429"/>
      <c r="F443" s="50"/>
      <c r="G443" s="429"/>
      <c r="H443" s="50"/>
      <c r="I443" s="429"/>
      <c r="J443" s="3"/>
      <c r="K443" s="2"/>
      <c r="L443" s="2"/>
      <c r="M443" s="2"/>
      <c r="N443" s="2"/>
      <c r="O443" s="2"/>
      <c r="P443" s="2"/>
      <c r="Q443" s="2"/>
      <c r="R443" s="2"/>
      <c r="S443" s="2"/>
      <c r="T443" s="2"/>
      <c r="U443" s="2"/>
      <c r="V443" s="2"/>
      <c r="W443" s="2"/>
      <c r="X443" s="2"/>
      <c r="Y443" s="2"/>
      <c r="Z443" s="2"/>
    </row>
    <row x14ac:dyDescent="0.25" r="444" customHeight="1" ht="14.25">
      <c r="A444" s="1"/>
      <c r="B444" s="428"/>
      <c r="C444" s="2"/>
      <c r="D444" s="2"/>
      <c r="E444" s="429"/>
      <c r="F444" s="50"/>
      <c r="G444" s="429"/>
      <c r="H444" s="50"/>
      <c r="I444" s="429"/>
      <c r="J444" s="3"/>
      <c r="K444" s="2"/>
      <c r="L444" s="2"/>
      <c r="M444" s="2"/>
      <c r="N444" s="2"/>
      <c r="O444" s="2"/>
      <c r="P444" s="2"/>
      <c r="Q444" s="2"/>
      <c r="R444" s="2"/>
      <c r="S444" s="2"/>
      <c r="T444" s="2"/>
      <c r="U444" s="2"/>
      <c r="V444" s="2"/>
      <c r="W444" s="2"/>
      <c r="X444" s="2"/>
      <c r="Y444" s="2"/>
      <c r="Z444" s="2"/>
    </row>
    <row x14ac:dyDescent="0.25" r="445" customHeight="1" ht="14.25">
      <c r="A445" s="1"/>
      <c r="B445" s="428"/>
      <c r="C445" s="2"/>
      <c r="D445" s="2"/>
      <c r="E445" s="429"/>
      <c r="F445" s="50"/>
      <c r="G445" s="429"/>
      <c r="H445" s="50"/>
      <c r="I445" s="429"/>
      <c r="J445" s="3"/>
      <c r="K445" s="2"/>
      <c r="L445" s="2"/>
      <c r="M445" s="2"/>
      <c r="N445" s="2"/>
      <c r="O445" s="2"/>
      <c r="P445" s="2"/>
      <c r="Q445" s="2"/>
      <c r="R445" s="2"/>
      <c r="S445" s="2"/>
      <c r="T445" s="2"/>
      <c r="U445" s="2"/>
      <c r="V445" s="2"/>
      <c r="W445" s="2"/>
      <c r="X445" s="2"/>
      <c r="Y445" s="2"/>
      <c r="Z445" s="2"/>
    </row>
    <row x14ac:dyDescent="0.25" r="446" customHeight="1" ht="14.25">
      <c r="A446" s="1"/>
      <c r="B446" s="428"/>
      <c r="C446" s="2"/>
      <c r="D446" s="2"/>
      <c r="E446" s="429"/>
      <c r="F446" s="50"/>
      <c r="G446" s="429"/>
      <c r="H446" s="50"/>
      <c r="I446" s="429"/>
      <c r="J446" s="3"/>
      <c r="K446" s="2"/>
      <c r="L446" s="2"/>
      <c r="M446" s="2"/>
      <c r="N446" s="2"/>
      <c r="O446" s="2"/>
      <c r="P446" s="2"/>
      <c r="Q446" s="2"/>
      <c r="R446" s="2"/>
      <c r="S446" s="2"/>
      <c r="T446" s="2"/>
      <c r="U446" s="2"/>
      <c r="V446" s="2"/>
      <c r="W446" s="2"/>
      <c r="X446" s="2"/>
      <c r="Y446" s="2"/>
      <c r="Z446" s="2"/>
    </row>
    <row x14ac:dyDescent="0.25" r="447" customHeight="1" ht="14.25">
      <c r="A447" s="1"/>
      <c r="B447" s="428"/>
      <c r="C447" s="2"/>
      <c r="D447" s="2"/>
      <c r="E447" s="429"/>
      <c r="F447" s="50"/>
      <c r="G447" s="429"/>
      <c r="H447" s="50"/>
      <c r="I447" s="429"/>
      <c r="J447" s="3"/>
      <c r="K447" s="2"/>
      <c r="L447" s="2"/>
      <c r="M447" s="2"/>
      <c r="N447" s="2"/>
      <c r="O447" s="2"/>
      <c r="P447" s="2"/>
      <c r="Q447" s="2"/>
      <c r="R447" s="2"/>
      <c r="S447" s="2"/>
      <c r="T447" s="2"/>
      <c r="U447" s="2"/>
      <c r="V447" s="2"/>
      <c r="W447" s="2"/>
      <c r="X447" s="2"/>
      <c r="Y447" s="2"/>
      <c r="Z447" s="2"/>
    </row>
    <row x14ac:dyDescent="0.25" r="448" customHeight="1" ht="14.25">
      <c r="A448" s="1"/>
      <c r="B448" s="428"/>
      <c r="C448" s="2"/>
      <c r="D448" s="2"/>
      <c r="E448" s="429"/>
      <c r="F448" s="50"/>
      <c r="G448" s="429"/>
      <c r="H448" s="50"/>
      <c r="I448" s="429"/>
      <c r="J448" s="3"/>
      <c r="K448" s="2"/>
      <c r="L448" s="2"/>
      <c r="M448" s="2"/>
      <c r="N448" s="2"/>
      <c r="O448" s="2"/>
      <c r="P448" s="2"/>
      <c r="Q448" s="2"/>
      <c r="R448" s="2"/>
      <c r="S448" s="2"/>
      <c r="T448" s="2"/>
      <c r="U448" s="2"/>
      <c r="V448" s="2"/>
      <c r="W448" s="2"/>
      <c r="X448" s="2"/>
      <c r="Y448" s="2"/>
      <c r="Z448" s="2"/>
    </row>
    <row x14ac:dyDescent="0.25" r="449" customHeight="1" ht="14.25">
      <c r="A449" s="1"/>
      <c r="B449" s="428"/>
      <c r="C449" s="2"/>
      <c r="D449" s="2"/>
      <c r="E449" s="429"/>
      <c r="F449" s="50"/>
      <c r="G449" s="429"/>
      <c r="H449" s="50"/>
      <c r="I449" s="429"/>
      <c r="J449" s="3"/>
      <c r="K449" s="2"/>
      <c r="L449" s="2"/>
      <c r="M449" s="2"/>
      <c r="N449" s="2"/>
      <c r="O449" s="2"/>
      <c r="P449" s="2"/>
      <c r="Q449" s="2"/>
      <c r="R449" s="2"/>
      <c r="S449" s="2"/>
      <c r="T449" s="2"/>
      <c r="U449" s="2"/>
      <c r="V449" s="2"/>
      <c r="W449" s="2"/>
      <c r="X449" s="2"/>
      <c r="Y449" s="2"/>
      <c r="Z449" s="2"/>
    </row>
    <row x14ac:dyDescent="0.25" r="450" customHeight="1" ht="14.25">
      <c r="A450" s="1"/>
      <c r="B450" s="428"/>
      <c r="C450" s="2"/>
      <c r="D450" s="2"/>
      <c r="E450" s="429"/>
      <c r="F450" s="50"/>
      <c r="G450" s="429"/>
      <c r="H450" s="50"/>
      <c r="I450" s="429"/>
      <c r="J450" s="3"/>
      <c r="K450" s="2"/>
      <c r="L450" s="2"/>
      <c r="M450" s="2"/>
      <c r="N450" s="2"/>
      <c r="O450" s="2"/>
      <c r="P450" s="2"/>
      <c r="Q450" s="2"/>
      <c r="R450" s="2"/>
      <c r="S450" s="2"/>
      <c r="T450" s="2"/>
      <c r="U450" s="2"/>
      <c r="V450" s="2"/>
      <c r="W450" s="2"/>
      <c r="X450" s="2"/>
      <c r="Y450" s="2"/>
      <c r="Z450" s="2"/>
    </row>
    <row x14ac:dyDescent="0.25" r="451" customHeight="1" ht="14.25">
      <c r="A451" s="1"/>
      <c r="B451" s="428"/>
      <c r="C451" s="2"/>
      <c r="D451" s="2"/>
      <c r="E451" s="429"/>
      <c r="F451" s="50"/>
      <c r="G451" s="429"/>
      <c r="H451" s="50"/>
      <c r="I451" s="429"/>
      <c r="J451" s="3"/>
      <c r="K451" s="2"/>
      <c r="L451" s="2"/>
      <c r="M451" s="2"/>
      <c r="N451" s="2"/>
      <c r="O451" s="2"/>
      <c r="P451" s="2"/>
      <c r="Q451" s="2"/>
      <c r="R451" s="2"/>
      <c r="S451" s="2"/>
      <c r="T451" s="2"/>
      <c r="U451" s="2"/>
      <c r="V451" s="2"/>
      <c r="W451" s="2"/>
      <c r="X451" s="2"/>
      <c r="Y451" s="2"/>
      <c r="Z451" s="2"/>
    </row>
    <row x14ac:dyDescent="0.25" r="452" customHeight="1" ht="14.25">
      <c r="A452" s="1"/>
      <c r="B452" s="428"/>
      <c r="C452" s="2"/>
      <c r="D452" s="2"/>
      <c r="E452" s="429"/>
      <c r="F452" s="50"/>
      <c r="G452" s="429"/>
      <c r="H452" s="50"/>
      <c r="I452" s="429"/>
      <c r="J452" s="3"/>
      <c r="K452" s="2"/>
      <c r="L452" s="2"/>
      <c r="M452" s="2"/>
      <c r="N452" s="2"/>
      <c r="O452" s="2"/>
      <c r="P452" s="2"/>
      <c r="Q452" s="2"/>
      <c r="R452" s="2"/>
      <c r="S452" s="2"/>
      <c r="T452" s="2"/>
      <c r="U452" s="2"/>
      <c r="V452" s="2"/>
      <c r="W452" s="2"/>
      <c r="X452" s="2"/>
      <c r="Y452" s="2"/>
      <c r="Z452" s="2"/>
    </row>
    <row x14ac:dyDescent="0.25" r="453" customHeight="1" ht="14.25">
      <c r="A453" s="1"/>
      <c r="B453" s="428"/>
      <c r="C453" s="2"/>
      <c r="D453" s="2"/>
      <c r="E453" s="429"/>
      <c r="F453" s="50"/>
      <c r="G453" s="429"/>
      <c r="H453" s="50"/>
      <c r="I453" s="429"/>
      <c r="J453" s="3"/>
      <c r="K453" s="2"/>
      <c r="L453" s="2"/>
      <c r="M453" s="2"/>
      <c r="N453" s="2"/>
      <c r="O453" s="2"/>
      <c r="P453" s="2"/>
      <c r="Q453" s="2"/>
      <c r="R453" s="2"/>
      <c r="S453" s="2"/>
      <c r="T453" s="2"/>
      <c r="U453" s="2"/>
      <c r="V453" s="2"/>
      <c r="W453" s="2"/>
      <c r="X453" s="2"/>
      <c r="Y453" s="2"/>
      <c r="Z453" s="2"/>
    </row>
    <row x14ac:dyDescent="0.25" r="454" customHeight="1" ht="14.25">
      <c r="A454" s="1"/>
      <c r="B454" s="428"/>
      <c r="C454" s="2"/>
      <c r="D454" s="2"/>
      <c r="E454" s="429"/>
      <c r="F454" s="50"/>
      <c r="G454" s="429"/>
      <c r="H454" s="50"/>
      <c r="I454" s="429"/>
      <c r="J454" s="3"/>
      <c r="K454" s="2"/>
      <c r="L454" s="2"/>
      <c r="M454" s="2"/>
      <c r="N454" s="2"/>
      <c r="O454" s="2"/>
      <c r="P454" s="2"/>
      <c r="Q454" s="2"/>
      <c r="R454" s="2"/>
      <c r="S454" s="2"/>
      <c r="T454" s="2"/>
      <c r="U454" s="2"/>
      <c r="V454" s="2"/>
      <c r="W454" s="2"/>
      <c r="X454" s="2"/>
      <c r="Y454" s="2"/>
      <c r="Z454" s="2"/>
    </row>
    <row x14ac:dyDescent="0.25" r="455" customHeight="1" ht="14.25">
      <c r="A455" s="1"/>
      <c r="B455" s="428"/>
      <c r="C455" s="2"/>
      <c r="D455" s="2"/>
      <c r="E455" s="429"/>
      <c r="F455" s="50"/>
      <c r="G455" s="429"/>
      <c r="H455" s="50"/>
      <c r="I455" s="429"/>
      <c r="J455" s="3"/>
      <c r="K455" s="2"/>
      <c r="L455" s="2"/>
      <c r="M455" s="2"/>
      <c r="N455" s="2"/>
      <c r="O455" s="2"/>
      <c r="P455" s="2"/>
      <c r="Q455" s="2"/>
      <c r="R455" s="2"/>
      <c r="S455" s="2"/>
      <c r="T455" s="2"/>
      <c r="U455" s="2"/>
      <c r="V455" s="2"/>
      <c r="W455" s="2"/>
      <c r="X455" s="2"/>
      <c r="Y455" s="2"/>
      <c r="Z455" s="2"/>
    </row>
    <row x14ac:dyDescent="0.25" r="456" customHeight="1" ht="14.25">
      <c r="A456" s="1"/>
      <c r="B456" s="428"/>
      <c r="C456" s="2"/>
      <c r="D456" s="2"/>
      <c r="E456" s="429"/>
      <c r="F456" s="50"/>
      <c r="G456" s="429"/>
      <c r="H456" s="50"/>
      <c r="I456" s="429"/>
      <c r="J456" s="3"/>
      <c r="K456" s="2"/>
      <c r="L456" s="2"/>
      <c r="M456" s="2"/>
      <c r="N456" s="2"/>
      <c r="O456" s="2"/>
      <c r="P456" s="2"/>
      <c r="Q456" s="2"/>
      <c r="R456" s="2"/>
      <c r="S456" s="2"/>
      <c r="T456" s="2"/>
      <c r="U456" s="2"/>
      <c r="V456" s="2"/>
      <c r="W456" s="2"/>
      <c r="X456" s="2"/>
      <c r="Y456" s="2"/>
      <c r="Z456" s="2"/>
    </row>
    <row x14ac:dyDescent="0.25" r="457" customHeight="1" ht="14.25">
      <c r="A457" s="1"/>
      <c r="B457" s="428"/>
      <c r="C457" s="2"/>
      <c r="D457" s="2"/>
      <c r="E457" s="429"/>
      <c r="F457" s="50"/>
      <c r="G457" s="429"/>
      <c r="H457" s="50"/>
      <c r="I457" s="429"/>
      <c r="J457" s="3"/>
      <c r="K457" s="2"/>
      <c r="L457" s="2"/>
      <c r="M457" s="2"/>
      <c r="N457" s="2"/>
      <c r="O457" s="2"/>
      <c r="P457" s="2"/>
      <c r="Q457" s="2"/>
      <c r="R457" s="2"/>
      <c r="S457" s="2"/>
      <c r="T457" s="2"/>
      <c r="U457" s="2"/>
      <c r="V457" s="2"/>
      <c r="W457" s="2"/>
      <c r="X457" s="2"/>
      <c r="Y457" s="2"/>
      <c r="Z457" s="2"/>
    </row>
    <row x14ac:dyDescent="0.25" r="458" customHeight="1" ht="14.25">
      <c r="A458" s="1"/>
      <c r="B458" s="428"/>
      <c r="C458" s="2"/>
      <c r="D458" s="2"/>
      <c r="E458" s="429"/>
      <c r="F458" s="50"/>
      <c r="G458" s="429"/>
      <c r="H458" s="50"/>
      <c r="I458" s="429"/>
      <c r="J458" s="3"/>
      <c r="K458" s="2"/>
      <c r="L458" s="2"/>
      <c r="M458" s="2"/>
      <c r="N458" s="2"/>
      <c r="O458" s="2"/>
      <c r="P458" s="2"/>
      <c r="Q458" s="2"/>
      <c r="R458" s="2"/>
      <c r="S458" s="2"/>
      <c r="T458" s="2"/>
      <c r="U458" s="2"/>
      <c r="V458" s="2"/>
      <c r="W458" s="2"/>
      <c r="X458" s="2"/>
      <c r="Y458" s="2"/>
      <c r="Z458" s="2"/>
    </row>
    <row x14ac:dyDescent="0.25" r="459" customHeight="1" ht="14.25">
      <c r="A459" s="1"/>
      <c r="B459" s="428"/>
      <c r="C459" s="2"/>
      <c r="D459" s="2"/>
      <c r="E459" s="429"/>
      <c r="F459" s="50"/>
      <c r="G459" s="429"/>
      <c r="H459" s="50"/>
      <c r="I459" s="429"/>
      <c r="J459" s="3"/>
      <c r="K459" s="2"/>
      <c r="L459" s="2"/>
      <c r="M459" s="2"/>
      <c r="N459" s="2"/>
      <c r="O459" s="2"/>
      <c r="P459" s="2"/>
      <c r="Q459" s="2"/>
      <c r="R459" s="2"/>
      <c r="S459" s="2"/>
      <c r="T459" s="2"/>
      <c r="U459" s="2"/>
      <c r="V459" s="2"/>
      <c r="W459" s="2"/>
      <c r="X459" s="2"/>
      <c r="Y459" s="2"/>
      <c r="Z459" s="2"/>
    </row>
    <row x14ac:dyDescent="0.25" r="460" customHeight="1" ht="14.25">
      <c r="A460" s="1"/>
      <c r="B460" s="428"/>
      <c r="C460" s="2"/>
      <c r="D460" s="2"/>
      <c r="E460" s="429"/>
      <c r="F460" s="50"/>
      <c r="G460" s="429"/>
      <c r="H460" s="50"/>
      <c r="I460" s="429"/>
      <c r="J460" s="3"/>
      <c r="K460" s="2"/>
      <c r="L460" s="2"/>
      <c r="M460" s="2"/>
      <c r="N460" s="2"/>
      <c r="O460" s="2"/>
      <c r="P460" s="2"/>
      <c r="Q460" s="2"/>
      <c r="R460" s="2"/>
      <c r="S460" s="2"/>
      <c r="T460" s="2"/>
      <c r="U460" s="2"/>
      <c r="V460" s="2"/>
      <c r="W460" s="2"/>
      <c r="X460" s="2"/>
      <c r="Y460" s="2"/>
      <c r="Z460" s="2"/>
    </row>
    <row x14ac:dyDescent="0.25" r="461" customHeight="1" ht="14.25">
      <c r="A461" s="1"/>
      <c r="B461" s="428"/>
      <c r="C461" s="2"/>
      <c r="D461" s="2"/>
      <c r="E461" s="429"/>
      <c r="F461" s="50"/>
      <c r="G461" s="429"/>
      <c r="H461" s="50"/>
      <c r="I461" s="429"/>
      <c r="J461" s="3"/>
      <c r="K461" s="2"/>
      <c r="L461" s="2"/>
      <c r="M461" s="2"/>
      <c r="N461" s="2"/>
      <c r="O461" s="2"/>
      <c r="P461" s="2"/>
      <c r="Q461" s="2"/>
      <c r="R461" s="2"/>
      <c r="S461" s="2"/>
      <c r="T461" s="2"/>
      <c r="U461" s="2"/>
      <c r="V461" s="2"/>
      <c r="W461" s="2"/>
      <c r="X461" s="2"/>
      <c r="Y461" s="2"/>
      <c r="Z461" s="2"/>
    </row>
    <row x14ac:dyDescent="0.25" r="462" customHeight="1" ht="14.25">
      <c r="A462" s="1"/>
      <c r="B462" s="428"/>
      <c r="C462" s="2"/>
      <c r="D462" s="2"/>
      <c r="E462" s="429"/>
      <c r="F462" s="50"/>
      <c r="G462" s="429"/>
      <c r="H462" s="50"/>
      <c r="I462" s="429"/>
      <c r="J462" s="3"/>
      <c r="K462" s="2"/>
      <c r="L462" s="2"/>
      <c r="M462" s="2"/>
      <c r="N462" s="2"/>
      <c r="O462" s="2"/>
      <c r="P462" s="2"/>
      <c r="Q462" s="2"/>
      <c r="R462" s="2"/>
      <c r="S462" s="2"/>
      <c r="T462" s="2"/>
      <c r="U462" s="2"/>
      <c r="V462" s="2"/>
      <c r="W462" s="2"/>
      <c r="X462" s="2"/>
      <c r="Y462" s="2"/>
      <c r="Z462" s="2"/>
    </row>
    <row x14ac:dyDescent="0.25" r="463" customHeight="1" ht="14.25">
      <c r="A463" s="1"/>
      <c r="B463" s="428"/>
      <c r="C463" s="2"/>
      <c r="D463" s="2"/>
      <c r="E463" s="429"/>
      <c r="F463" s="50"/>
      <c r="G463" s="429"/>
      <c r="H463" s="50"/>
      <c r="I463" s="429"/>
      <c r="J463" s="3"/>
      <c r="K463" s="2"/>
      <c r="L463" s="2"/>
      <c r="M463" s="2"/>
      <c r="N463" s="2"/>
      <c r="O463" s="2"/>
      <c r="P463" s="2"/>
      <c r="Q463" s="2"/>
      <c r="R463" s="2"/>
      <c r="S463" s="2"/>
      <c r="T463" s="2"/>
      <c r="U463" s="2"/>
      <c r="V463" s="2"/>
      <c r="W463" s="2"/>
      <c r="X463" s="2"/>
      <c r="Y463" s="2"/>
      <c r="Z463" s="2"/>
    </row>
    <row x14ac:dyDescent="0.25" r="464" customHeight="1" ht="14.25">
      <c r="A464" s="1"/>
      <c r="B464" s="428"/>
      <c r="C464" s="2"/>
      <c r="D464" s="2"/>
      <c r="E464" s="429"/>
      <c r="F464" s="50"/>
      <c r="G464" s="429"/>
      <c r="H464" s="50"/>
      <c r="I464" s="429"/>
      <c r="J464" s="3"/>
      <c r="K464" s="2"/>
      <c r="L464" s="2"/>
      <c r="M464" s="2"/>
      <c r="N464" s="2"/>
      <c r="O464" s="2"/>
      <c r="P464" s="2"/>
      <c r="Q464" s="2"/>
      <c r="R464" s="2"/>
      <c r="S464" s="2"/>
      <c r="T464" s="2"/>
      <c r="U464" s="2"/>
      <c r="V464" s="2"/>
      <c r="W464" s="2"/>
      <c r="X464" s="2"/>
      <c r="Y464" s="2"/>
      <c r="Z464" s="2"/>
    </row>
    <row x14ac:dyDescent="0.25" r="465" customHeight="1" ht="14.25">
      <c r="A465" s="1"/>
      <c r="B465" s="428"/>
      <c r="C465" s="2"/>
      <c r="D465" s="2"/>
      <c r="E465" s="429"/>
      <c r="F465" s="50"/>
      <c r="G465" s="429"/>
      <c r="H465" s="50"/>
      <c r="I465" s="429"/>
      <c r="J465" s="3"/>
      <c r="K465" s="2"/>
      <c r="L465" s="2"/>
      <c r="M465" s="2"/>
      <c r="N465" s="2"/>
      <c r="O465" s="2"/>
      <c r="P465" s="2"/>
      <c r="Q465" s="2"/>
      <c r="R465" s="2"/>
      <c r="S465" s="2"/>
      <c r="T465" s="2"/>
      <c r="U465" s="2"/>
      <c r="V465" s="2"/>
      <c r="W465" s="2"/>
      <c r="X465" s="2"/>
      <c r="Y465" s="2"/>
      <c r="Z465" s="2"/>
    </row>
    <row x14ac:dyDescent="0.25" r="466" customHeight="1" ht="14.25">
      <c r="A466" s="1"/>
      <c r="B466" s="428"/>
      <c r="C466" s="2"/>
      <c r="D466" s="2"/>
      <c r="E466" s="429"/>
      <c r="F466" s="50"/>
      <c r="G466" s="429"/>
      <c r="H466" s="50"/>
      <c r="I466" s="429"/>
      <c r="J466" s="3"/>
      <c r="K466" s="2"/>
      <c r="L466" s="2"/>
      <c r="M466" s="2"/>
      <c r="N466" s="2"/>
      <c r="O466" s="2"/>
      <c r="P466" s="2"/>
      <c r="Q466" s="2"/>
      <c r="R466" s="2"/>
      <c r="S466" s="2"/>
      <c r="T466" s="2"/>
      <c r="U466" s="2"/>
      <c r="V466" s="2"/>
      <c r="W466" s="2"/>
      <c r="X466" s="2"/>
      <c r="Y466" s="2"/>
      <c r="Z466" s="2"/>
    </row>
    <row x14ac:dyDescent="0.25" r="467" customHeight="1" ht="14.25">
      <c r="A467" s="1"/>
      <c r="B467" s="428"/>
      <c r="C467" s="2"/>
      <c r="D467" s="2"/>
      <c r="E467" s="429"/>
      <c r="F467" s="50"/>
      <c r="G467" s="429"/>
      <c r="H467" s="50"/>
      <c r="I467" s="429"/>
      <c r="J467" s="3"/>
      <c r="K467" s="2"/>
      <c r="L467" s="2"/>
      <c r="M467" s="2"/>
      <c r="N467" s="2"/>
      <c r="O467" s="2"/>
      <c r="P467" s="2"/>
      <c r="Q467" s="2"/>
      <c r="R467" s="2"/>
      <c r="S467" s="2"/>
      <c r="T467" s="2"/>
      <c r="U467" s="2"/>
      <c r="V467" s="2"/>
      <c r="W467" s="2"/>
      <c r="X467" s="2"/>
      <c r="Y467" s="2"/>
      <c r="Z467" s="2"/>
    </row>
    <row x14ac:dyDescent="0.25" r="468" customHeight="1" ht="14.25">
      <c r="A468" s="1"/>
      <c r="B468" s="428"/>
      <c r="C468" s="2"/>
      <c r="D468" s="2"/>
      <c r="E468" s="429"/>
      <c r="F468" s="50"/>
      <c r="G468" s="429"/>
      <c r="H468" s="50"/>
      <c r="I468" s="429"/>
      <c r="J468" s="3"/>
      <c r="K468" s="2"/>
      <c r="L468" s="2"/>
      <c r="M468" s="2"/>
      <c r="N468" s="2"/>
      <c r="O468" s="2"/>
      <c r="P468" s="2"/>
      <c r="Q468" s="2"/>
      <c r="R468" s="2"/>
      <c r="S468" s="2"/>
      <c r="T468" s="2"/>
      <c r="U468" s="2"/>
      <c r="V468" s="2"/>
      <c r="W468" s="2"/>
      <c r="X468" s="2"/>
      <c r="Y468" s="2"/>
      <c r="Z468" s="2"/>
    </row>
    <row x14ac:dyDescent="0.25" r="469" customHeight="1" ht="14.25">
      <c r="A469" s="1"/>
      <c r="B469" s="428"/>
      <c r="C469" s="2"/>
      <c r="D469" s="2"/>
      <c r="E469" s="429"/>
      <c r="F469" s="50"/>
      <c r="G469" s="429"/>
      <c r="H469" s="50"/>
      <c r="I469" s="429"/>
      <c r="J469" s="3"/>
      <c r="K469" s="2"/>
      <c r="L469" s="2"/>
      <c r="M469" s="2"/>
      <c r="N469" s="2"/>
      <c r="O469" s="2"/>
      <c r="P469" s="2"/>
      <c r="Q469" s="2"/>
      <c r="R469" s="2"/>
      <c r="S469" s="2"/>
      <c r="T469" s="2"/>
      <c r="U469" s="2"/>
      <c r="V469" s="2"/>
      <c r="W469" s="2"/>
      <c r="X469" s="2"/>
      <c r="Y469" s="2"/>
      <c r="Z469" s="2"/>
    </row>
    <row x14ac:dyDescent="0.25" r="470" customHeight="1" ht="14.25">
      <c r="A470" s="1"/>
      <c r="B470" s="428"/>
      <c r="C470" s="2"/>
      <c r="D470" s="2"/>
      <c r="E470" s="429"/>
      <c r="F470" s="50"/>
      <c r="G470" s="429"/>
      <c r="H470" s="50"/>
      <c r="I470" s="429"/>
      <c r="J470" s="3"/>
      <c r="K470" s="2"/>
      <c r="L470" s="2"/>
      <c r="M470" s="2"/>
      <c r="N470" s="2"/>
      <c r="O470" s="2"/>
      <c r="P470" s="2"/>
      <c r="Q470" s="2"/>
      <c r="R470" s="2"/>
      <c r="S470" s="2"/>
      <c r="T470" s="2"/>
      <c r="U470" s="2"/>
      <c r="V470" s="2"/>
      <c r="W470" s="2"/>
      <c r="X470" s="2"/>
      <c r="Y470" s="2"/>
      <c r="Z470" s="2"/>
    </row>
    <row x14ac:dyDescent="0.25" r="471" customHeight="1" ht="14.25">
      <c r="A471" s="1"/>
      <c r="B471" s="428"/>
      <c r="C471" s="2"/>
      <c r="D471" s="2"/>
      <c r="E471" s="429"/>
      <c r="F471" s="50"/>
      <c r="G471" s="429"/>
      <c r="H471" s="50"/>
      <c r="I471" s="429"/>
      <c r="J471" s="3"/>
      <c r="K471" s="2"/>
      <c r="L471" s="2"/>
      <c r="M471" s="2"/>
      <c r="N471" s="2"/>
      <c r="O471" s="2"/>
      <c r="P471" s="2"/>
      <c r="Q471" s="2"/>
      <c r="R471" s="2"/>
      <c r="S471" s="2"/>
      <c r="T471" s="2"/>
      <c r="U471" s="2"/>
      <c r="V471" s="2"/>
      <c r="W471" s="2"/>
      <c r="X471" s="2"/>
      <c r="Y471" s="2"/>
      <c r="Z471" s="2"/>
    </row>
    <row x14ac:dyDescent="0.25" r="472" customHeight="1" ht="14.25">
      <c r="A472" s="1"/>
      <c r="B472" s="428"/>
      <c r="C472" s="2"/>
      <c r="D472" s="2"/>
      <c r="E472" s="429"/>
      <c r="F472" s="50"/>
      <c r="G472" s="429"/>
      <c r="H472" s="50"/>
      <c r="I472" s="429"/>
      <c r="J472" s="3"/>
      <c r="K472" s="2"/>
      <c r="L472" s="2"/>
      <c r="M472" s="2"/>
      <c r="N472" s="2"/>
      <c r="O472" s="2"/>
      <c r="P472" s="2"/>
      <c r="Q472" s="2"/>
      <c r="R472" s="2"/>
      <c r="S472" s="2"/>
      <c r="T472" s="2"/>
      <c r="U472" s="2"/>
      <c r="V472" s="2"/>
      <c r="W472" s="2"/>
      <c r="X472" s="2"/>
      <c r="Y472" s="2"/>
      <c r="Z472" s="2"/>
    </row>
    <row x14ac:dyDescent="0.25" r="473" customHeight="1" ht="14.25">
      <c r="A473" s="1"/>
      <c r="B473" s="428"/>
      <c r="C473" s="2"/>
      <c r="D473" s="2"/>
      <c r="E473" s="429"/>
      <c r="F473" s="50"/>
      <c r="G473" s="429"/>
      <c r="H473" s="50"/>
      <c r="I473" s="429"/>
      <c r="J473" s="3"/>
      <c r="K473" s="2"/>
      <c r="L473" s="2"/>
      <c r="M473" s="2"/>
      <c r="N473" s="2"/>
      <c r="O473" s="2"/>
      <c r="P473" s="2"/>
      <c r="Q473" s="2"/>
      <c r="R473" s="2"/>
      <c r="S473" s="2"/>
      <c r="T473" s="2"/>
      <c r="U473" s="2"/>
      <c r="V473" s="2"/>
      <c r="W473" s="2"/>
      <c r="X473" s="2"/>
      <c r="Y473" s="2"/>
      <c r="Z473" s="2"/>
    </row>
    <row x14ac:dyDescent="0.25" r="474" customHeight="1" ht="14.25">
      <c r="A474" s="1"/>
      <c r="B474" s="428"/>
      <c r="C474" s="2"/>
      <c r="D474" s="2"/>
      <c r="E474" s="429"/>
      <c r="F474" s="50"/>
      <c r="G474" s="429"/>
      <c r="H474" s="50"/>
      <c r="I474" s="429"/>
      <c r="J474" s="3"/>
      <c r="K474" s="2"/>
      <c r="L474" s="2"/>
      <c r="M474" s="2"/>
      <c r="N474" s="2"/>
      <c r="O474" s="2"/>
      <c r="P474" s="2"/>
      <c r="Q474" s="2"/>
      <c r="R474" s="2"/>
      <c r="S474" s="2"/>
      <c r="T474" s="2"/>
      <c r="U474" s="2"/>
      <c r="V474" s="2"/>
      <c r="W474" s="2"/>
      <c r="X474" s="2"/>
      <c r="Y474" s="2"/>
      <c r="Z474" s="2"/>
    </row>
    <row x14ac:dyDescent="0.25" r="475" customHeight="1" ht="14.25">
      <c r="A475" s="1"/>
      <c r="B475" s="428"/>
      <c r="C475" s="2"/>
      <c r="D475" s="2"/>
      <c r="E475" s="429"/>
      <c r="F475" s="50"/>
      <c r="G475" s="429"/>
      <c r="H475" s="50"/>
      <c r="I475" s="429"/>
      <c r="J475" s="3"/>
      <c r="K475" s="2"/>
      <c r="L475" s="2"/>
      <c r="M475" s="2"/>
      <c r="N475" s="2"/>
      <c r="O475" s="2"/>
      <c r="P475" s="2"/>
      <c r="Q475" s="2"/>
      <c r="R475" s="2"/>
      <c r="S475" s="2"/>
      <c r="T475" s="2"/>
      <c r="U475" s="2"/>
      <c r="V475" s="2"/>
      <c r="W475" s="2"/>
      <c r="X475" s="2"/>
      <c r="Y475" s="2"/>
      <c r="Z475" s="2"/>
    </row>
    <row x14ac:dyDescent="0.25" r="476" customHeight="1" ht="14.25">
      <c r="A476" s="1"/>
      <c r="B476" s="428"/>
      <c r="C476" s="2"/>
      <c r="D476" s="2"/>
      <c r="E476" s="429"/>
      <c r="F476" s="50"/>
      <c r="G476" s="429"/>
      <c r="H476" s="50"/>
      <c r="I476" s="429"/>
      <c r="J476" s="3"/>
      <c r="K476" s="2"/>
      <c r="L476" s="2"/>
      <c r="M476" s="2"/>
      <c r="N476" s="2"/>
      <c r="O476" s="2"/>
      <c r="P476" s="2"/>
      <c r="Q476" s="2"/>
      <c r="R476" s="2"/>
      <c r="S476" s="2"/>
      <c r="T476" s="2"/>
      <c r="U476" s="2"/>
      <c r="V476" s="2"/>
      <c r="W476" s="2"/>
      <c r="X476" s="2"/>
      <c r="Y476" s="2"/>
      <c r="Z476" s="2"/>
    </row>
    <row x14ac:dyDescent="0.25" r="477" customHeight="1" ht="14.25">
      <c r="A477" s="1"/>
      <c r="B477" s="428"/>
      <c r="C477" s="2"/>
      <c r="D477" s="2"/>
      <c r="E477" s="429"/>
      <c r="F477" s="50"/>
      <c r="G477" s="429"/>
      <c r="H477" s="50"/>
      <c r="I477" s="429"/>
      <c r="J477" s="3"/>
      <c r="K477" s="2"/>
      <c r="L477" s="2"/>
      <c r="M477" s="2"/>
      <c r="N477" s="2"/>
      <c r="O477" s="2"/>
      <c r="P477" s="2"/>
      <c r="Q477" s="2"/>
      <c r="R477" s="2"/>
      <c r="S477" s="2"/>
      <c r="T477" s="2"/>
      <c r="U477" s="2"/>
      <c r="V477" s="2"/>
      <c r="W477" s="2"/>
      <c r="X477" s="2"/>
      <c r="Y477" s="2"/>
      <c r="Z477" s="2"/>
    </row>
    <row x14ac:dyDescent="0.25" r="478" customHeight="1" ht="14.25">
      <c r="A478" s="1"/>
      <c r="B478" s="428"/>
      <c r="C478" s="2"/>
      <c r="D478" s="2"/>
      <c r="E478" s="429"/>
      <c r="F478" s="50"/>
      <c r="G478" s="429"/>
      <c r="H478" s="50"/>
      <c r="I478" s="429"/>
      <c r="J478" s="3"/>
      <c r="K478" s="2"/>
      <c r="L478" s="2"/>
      <c r="M478" s="2"/>
      <c r="N478" s="2"/>
      <c r="O478" s="2"/>
      <c r="P478" s="2"/>
      <c r="Q478" s="2"/>
      <c r="R478" s="2"/>
      <c r="S478" s="2"/>
      <c r="T478" s="2"/>
      <c r="U478" s="2"/>
      <c r="V478" s="2"/>
      <c r="W478" s="2"/>
      <c r="X478" s="2"/>
      <c r="Y478" s="2"/>
      <c r="Z478" s="2"/>
    </row>
    <row x14ac:dyDescent="0.25" r="479" customHeight="1" ht="14.25">
      <c r="A479" s="1"/>
      <c r="B479" s="428"/>
      <c r="C479" s="2"/>
      <c r="D479" s="2"/>
      <c r="E479" s="429"/>
      <c r="F479" s="50"/>
      <c r="G479" s="429"/>
      <c r="H479" s="50"/>
      <c r="I479" s="429"/>
      <c r="J479" s="3"/>
      <c r="K479" s="2"/>
      <c r="L479" s="2"/>
      <c r="M479" s="2"/>
      <c r="N479" s="2"/>
      <c r="O479" s="2"/>
      <c r="P479" s="2"/>
      <c r="Q479" s="2"/>
      <c r="R479" s="2"/>
      <c r="S479" s="2"/>
      <c r="T479" s="2"/>
      <c r="U479" s="2"/>
      <c r="V479" s="2"/>
      <c r="W479" s="2"/>
      <c r="X479" s="2"/>
      <c r="Y479" s="2"/>
      <c r="Z479" s="2"/>
    </row>
    <row x14ac:dyDescent="0.25" r="480" customHeight="1" ht="14.25">
      <c r="A480" s="1"/>
      <c r="B480" s="428"/>
      <c r="C480" s="2"/>
      <c r="D480" s="2"/>
      <c r="E480" s="429"/>
      <c r="F480" s="50"/>
      <c r="G480" s="429"/>
      <c r="H480" s="50"/>
      <c r="I480" s="429"/>
      <c r="J480" s="3"/>
      <c r="K480" s="2"/>
      <c r="L480" s="2"/>
      <c r="M480" s="2"/>
      <c r="N480" s="2"/>
      <c r="O480" s="2"/>
      <c r="P480" s="2"/>
      <c r="Q480" s="2"/>
      <c r="R480" s="2"/>
      <c r="S480" s="2"/>
      <c r="T480" s="2"/>
      <c r="U480" s="2"/>
      <c r="V480" s="2"/>
      <c r="W480" s="2"/>
      <c r="X480" s="2"/>
      <c r="Y480" s="2"/>
      <c r="Z480" s="2"/>
    </row>
    <row x14ac:dyDescent="0.25" r="481" customHeight="1" ht="14.25">
      <c r="A481" s="1"/>
      <c r="B481" s="428"/>
      <c r="C481" s="2"/>
      <c r="D481" s="2"/>
      <c r="E481" s="429"/>
      <c r="F481" s="50"/>
      <c r="G481" s="429"/>
      <c r="H481" s="50"/>
      <c r="I481" s="429"/>
      <c r="J481" s="3"/>
      <c r="K481" s="2"/>
      <c r="L481" s="2"/>
      <c r="M481" s="2"/>
      <c r="N481" s="2"/>
      <c r="O481" s="2"/>
      <c r="P481" s="2"/>
      <c r="Q481" s="2"/>
      <c r="R481" s="2"/>
      <c r="S481" s="2"/>
      <c r="T481" s="2"/>
      <c r="U481" s="2"/>
      <c r="V481" s="2"/>
      <c r="W481" s="2"/>
      <c r="X481" s="2"/>
      <c r="Y481" s="2"/>
      <c r="Z481" s="2"/>
    </row>
    <row x14ac:dyDescent="0.25" r="482" customHeight="1" ht="14.25">
      <c r="A482" s="1"/>
      <c r="B482" s="428"/>
      <c r="C482" s="2"/>
      <c r="D482" s="2"/>
      <c r="E482" s="429"/>
      <c r="F482" s="50"/>
      <c r="G482" s="429"/>
      <c r="H482" s="50"/>
      <c r="I482" s="429"/>
      <c r="J482" s="3"/>
      <c r="K482" s="2"/>
      <c r="L482" s="2"/>
      <c r="M482" s="2"/>
      <c r="N482" s="2"/>
      <c r="O482" s="2"/>
      <c r="P482" s="2"/>
      <c r="Q482" s="2"/>
      <c r="R482" s="2"/>
      <c r="S482" s="2"/>
      <c r="T482" s="2"/>
      <c r="U482" s="2"/>
      <c r="V482" s="2"/>
      <c r="W482" s="2"/>
      <c r="X482" s="2"/>
      <c r="Y482" s="2"/>
      <c r="Z482" s="2"/>
    </row>
    <row x14ac:dyDescent="0.25" r="483" customHeight="1" ht="14.25">
      <c r="A483" s="1"/>
      <c r="B483" s="428"/>
      <c r="C483" s="2"/>
      <c r="D483" s="2"/>
      <c r="E483" s="429"/>
      <c r="F483" s="50"/>
      <c r="G483" s="429"/>
      <c r="H483" s="50"/>
      <c r="I483" s="429"/>
      <c r="J483" s="3"/>
      <c r="K483" s="2"/>
      <c r="L483" s="2"/>
      <c r="M483" s="2"/>
      <c r="N483" s="2"/>
      <c r="O483" s="2"/>
      <c r="P483" s="2"/>
      <c r="Q483" s="2"/>
      <c r="R483" s="2"/>
      <c r="S483" s="2"/>
      <c r="T483" s="2"/>
      <c r="U483" s="2"/>
      <c r="V483" s="2"/>
      <c r="W483" s="2"/>
      <c r="X483" s="2"/>
      <c r="Y483" s="2"/>
      <c r="Z483" s="2"/>
    </row>
    <row x14ac:dyDescent="0.25" r="484" customHeight="1" ht="14.25">
      <c r="A484" s="1"/>
      <c r="B484" s="428"/>
      <c r="C484" s="2"/>
      <c r="D484" s="2"/>
      <c r="E484" s="429"/>
      <c r="F484" s="50"/>
      <c r="G484" s="429"/>
      <c r="H484" s="50"/>
      <c r="I484" s="429"/>
      <c r="J484" s="3"/>
      <c r="K484" s="2"/>
      <c r="L484" s="2"/>
      <c r="M484" s="2"/>
      <c r="N484" s="2"/>
      <c r="O484" s="2"/>
      <c r="P484" s="2"/>
      <c r="Q484" s="2"/>
      <c r="R484" s="2"/>
      <c r="S484" s="2"/>
      <c r="T484" s="2"/>
      <c r="U484" s="2"/>
      <c r="V484" s="2"/>
      <c r="W484" s="2"/>
      <c r="X484" s="2"/>
      <c r="Y484" s="2"/>
      <c r="Z484" s="2"/>
    </row>
    <row x14ac:dyDescent="0.25" r="485" customHeight="1" ht="14.25">
      <c r="A485" s="1"/>
      <c r="B485" s="428"/>
      <c r="C485" s="2"/>
      <c r="D485" s="2"/>
      <c r="E485" s="429"/>
      <c r="F485" s="50"/>
      <c r="G485" s="429"/>
      <c r="H485" s="50"/>
      <c r="I485" s="429"/>
      <c r="J485" s="3"/>
      <c r="K485" s="2"/>
      <c r="L485" s="2"/>
      <c r="M485" s="2"/>
      <c r="N485" s="2"/>
      <c r="O485" s="2"/>
      <c r="P485" s="2"/>
      <c r="Q485" s="2"/>
      <c r="R485" s="2"/>
      <c r="S485" s="2"/>
      <c r="T485" s="2"/>
      <c r="U485" s="2"/>
      <c r="V485" s="2"/>
      <c r="W485" s="2"/>
      <c r="X485" s="2"/>
      <c r="Y485" s="2"/>
      <c r="Z485" s="2"/>
    </row>
    <row x14ac:dyDescent="0.25" r="486" customHeight="1" ht="14.25">
      <c r="A486" s="1"/>
      <c r="B486" s="428"/>
      <c r="C486" s="2"/>
      <c r="D486" s="2"/>
      <c r="E486" s="429"/>
      <c r="F486" s="50"/>
      <c r="G486" s="429"/>
      <c r="H486" s="50"/>
      <c r="I486" s="429"/>
      <c r="J486" s="3"/>
      <c r="K486" s="2"/>
      <c r="L486" s="2"/>
      <c r="M486" s="2"/>
      <c r="N486" s="2"/>
      <c r="O486" s="2"/>
      <c r="P486" s="2"/>
      <c r="Q486" s="2"/>
      <c r="R486" s="2"/>
      <c r="S486" s="2"/>
      <c r="T486" s="2"/>
      <c r="U486" s="2"/>
      <c r="V486" s="2"/>
      <c r="W486" s="2"/>
      <c r="X486" s="2"/>
      <c r="Y486" s="2"/>
      <c r="Z486" s="2"/>
    </row>
    <row x14ac:dyDescent="0.25" r="487" customHeight="1" ht="14.25">
      <c r="A487" s="1"/>
      <c r="B487" s="428"/>
      <c r="C487" s="2"/>
      <c r="D487" s="2"/>
      <c r="E487" s="429"/>
      <c r="F487" s="50"/>
      <c r="G487" s="429"/>
      <c r="H487" s="50"/>
      <c r="I487" s="429"/>
      <c r="J487" s="3"/>
      <c r="K487" s="2"/>
      <c r="L487" s="2"/>
      <c r="M487" s="2"/>
      <c r="N487" s="2"/>
      <c r="O487" s="2"/>
      <c r="P487" s="2"/>
      <c r="Q487" s="2"/>
      <c r="R487" s="2"/>
      <c r="S487" s="2"/>
      <c r="T487" s="2"/>
      <c r="U487" s="2"/>
      <c r="V487" s="2"/>
      <c r="W487" s="2"/>
      <c r="X487" s="2"/>
      <c r="Y487" s="2"/>
      <c r="Z487" s="2"/>
    </row>
    <row x14ac:dyDescent="0.25" r="488" customHeight="1" ht="14.25">
      <c r="A488" s="1"/>
      <c r="B488" s="428"/>
      <c r="C488" s="2"/>
      <c r="D488" s="2"/>
      <c r="E488" s="429"/>
      <c r="F488" s="50"/>
      <c r="G488" s="429"/>
      <c r="H488" s="50"/>
      <c r="I488" s="429"/>
      <c r="J488" s="3"/>
      <c r="K488" s="2"/>
      <c r="L488" s="2"/>
      <c r="M488" s="2"/>
      <c r="N488" s="2"/>
      <c r="O488" s="2"/>
      <c r="P488" s="2"/>
      <c r="Q488" s="2"/>
      <c r="R488" s="2"/>
      <c r="S488" s="2"/>
      <c r="T488" s="2"/>
      <c r="U488" s="2"/>
      <c r="V488" s="2"/>
      <c r="W488" s="2"/>
      <c r="X488" s="2"/>
      <c r="Y488" s="2"/>
      <c r="Z488" s="2"/>
    </row>
    <row x14ac:dyDescent="0.25" r="489" customHeight="1" ht="14.25">
      <c r="A489" s="1"/>
      <c r="B489" s="428"/>
      <c r="C489" s="2"/>
      <c r="D489" s="2"/>
      <c r="E489" s="429"/>
      <c r="F489" s="50"/>
      <c r="G489" s="429"/>
      <c r="H489" s="50"/>
      <c r="I489" s="429"/>
      <c r="J489" s="3"/>
      <c r="K489" s="2"/>
      <c r="L489" s="2"/>
      <c r="M489" s="2"/>
      <c r="N489" s="2"/>
      <c r="O489" s="2"/>
      <c r="P489" s="2"/>
      <c r="Q489" s="2"/>
      <c r="R489" s="2"/>
      <c r="S489" s="2"/>
      <c r="T489" s="2"/>
      <c r="U489" s="2"/>
      <c r="V489" s="2"/>
      <c r="W489" s="2"/>
      <c r="X489" s="2"/>
      <c r="Y489" s="2"/>
      <c r="Z489" s="2"/>
    </row>
    <row x14ac:dyDescent="0.25" r="490" customHeight="1" ht="14.25">
      <c r="A490" s="1"/>
      <c r="B490" s="428"/>
      <c r="C490" s="2"/>
      <c r="D490" s="2"/>
      <c r="E490" s="429"/>
      <c r="F490" s="50"/>
      <c r="G490" s="429"/>
      <c r="H490" s="50"/>
      <c r="I490" s="429"/>
      <c r="J490" s="3"/>
      <c r="K490" s="2"/>
      <c r="L490" s="2"/>
      <c r="M490" s="2"/>
      <c r="N490" s="2"/>
      <c r="O490" s="2"/>
      <c r="P490" s="2"/>
      <c r="Q490" s="2"/>
      <c r="R490" s="2"/>
      <c r="S490" s="2"/>
      <c r="T490" s="2"/>
      <c r="U490" s="2"/>
      <c r="V490" s="2"/>
      <c r="W490" s="2"/>
      <c r="X490" s="2"/>
      <c r="Y490" s="2"/>
      <c r="Z490" s="2"/>
    </row>
    <row x14ac:dyDescent="0.25" r="491" customHeight="1" ht="14.25">
      <c r="A491" s="1"/>
      <c r="B491" s="428"/>
      <c r="C491" s="2"/>
      <c r="D491" s="2"/>
      <c r="E491" s="429"/>
      <c r="F491" s="50"/>
      <c r="G491" s="429"/>
      <c r="H491" s="50"/>
      <c r="I491" s="429"/>
      <c r="J491" s="3"/>
      <c r="K491" s="2"/>
      <c r="L491" s="2"/>
      <c r="M491" s="2"/>
      <c r="N491" s="2"/>
      <c r="O491" s="2"/>
      <c r="P491" s="2"/>
      <c r="Q491" s="2"/>
      <c r="R491" s="2"/>
      <c r="S491" s="2"/>
      <c r="T491" s="2"/>
      <c r="U491" s="2"/>
      <c r="V491" s="2"/>
      <c r="W491" s="2"/>
      <c r="X491" s="2"/>
      <c r="Y491" s="2"/>
      <c r="Z491" s="2"/>
    </row>
    <row x14ac:dyDescent="0.25" r="492" customHeight="1" ht="14.25">
      <c r="A492" s="1"/>
      <c r="B492" s="428"/>
      <c r="C492" s="2"/>
      <c r="D492" s="2"/>
      <c r="E492" s="429"/>
      <c r="F492" s="50"/>
      <c r="G492" s="429"/>
      <c r="H492" s="50"/>
      <c r="I492" s="429"/>
      <c r="J492" s="3"/>
      <c r="K492" s="2"/>
      <c r="L492" s="2"/>
      <c r="M492" s="2"/>
      <c r="N492" s="2"/>
      <c r="O492" s="2"/>
      <c r="P492" s="2"/>
      <c r="Q492" s="2"/>
      <c r="R492" s="2"/>
      <c r="S492" s="2"/>
      <c r="T492" s="2"/>
      <c r="U492" s="2"/>
      <c r="V492" s="2"/>
      <c r="W492" s="2"/>
      <c r="X492" s="2"/>
      <c r="Y492" s="2"/>
      <c r="Z492" s="2"/>
    </row>
    <row x14ac:dyDescent="0.25" r="493" customHeight="1" ht="14.25">
      <c r="A493" s="1"/>
      <c r="B493" s="428"/>
      <c r="C493" s="2"/>
      <c r="D493" s="2"/>
      <c r="E493" s="429"/>
      <c r="F493" s="50"/>
      <c r="G493" s="429"/>
      <c r="H493" s="50"/>
      <c r="I493" s="429"/>
      <c r="J493" s="3"/>
      <c r="K493" s="2"/>
      <c r="L493" s="2"/>
      <c r="M493" s="2"/>
      <c r="N493" s="2"/>
      <c r="O493" s="2"/>
      <c r="P493" s="2"/>
      <c r="Q493" s="2"/>
      <c r="R493" s="2"/>
      <c r="S493" s="2"/>
      <c r="T493" s="2"/>
      <c r="U493" s="2"/>
      <c r="V493" s="2"/>
      <c r="W493" s="2"/>
      <c r="X493" s="2"/>
      <c r="Y493" s="2"/>
      <c r="Z493" s="2"/>
    </row>
    <row x14ac:dyDescent="0.25" r="494" customHeight="1" ht="14.25">
      <c r="A494" s="1"/>
      <c r="B494" s="428"/>
      <c r="C494" s="2"/>
      <c r="D494" s="2"/>
      <c r="E494" s="429"/>
      <c r="F494" s="50"/>
      <c r="G494" s="429"/>
      <c r="H494" s="50"/>
      <c r="I494" s="429"/>
      <c r="J494" s="3"/>
      <c r="K494" s="2"/>
      <c r="L494" s="2"/>
      <c r="M494" s="2"/>
      <c r="N494" s="2"/>
      <c r="O494" s="2"/>
      <c r="P494" s="2"/>
      <c r="Q494" s="2"/>
      <c r="R494" s="2"/>
      <c r="S494" s="2"/>
      <c r="T494" s="2"/>
      <c r="U494" s="2"/>
      <c r="V494" s="2"/>
      <c r="W494" s="2"/>
      <c r="X494" s="2"/>
      <c r="Y494" s="2"/>
      <c r="Z494" s="2"/>
    </row>
    <row x14ac:dyDescent="0.25" r="495" customHeight="1" ht="14.25">
      <c r="A495" s="1"/>
      <c r="B495" s="428"/>
      <c r="C495" s="2"/>
      <c r="D495" s="2"/>
      <c r="E495" s="429"/>
      <c r="F495" s="50"/>
      <c r="G495" s="429"/>
      <c r="H495" s="50"/>
      <c r="I495" s="429"/>
      <c r="J495" s="3"/>
      <c r="K495" s="2"/>
      <c r="L495" s="2"/>
      <c r="M495" s="2"/>
      <c r="N495" s="2"/>
      <c r="O495" s="2"/>
      <c r="P495" s="2"/>
      <c r="Q495" s="2"/>
      <c r="R495" s="2"/>
      <c r="S495" s="2"/>
      <c r="T495" s="2"/>
      <c r="U495" s="2"/>
      <c r="V495" s="2"/>
      <c r="W495" s="2"/>
      <c r="X495" s="2"/>
      <c r="Y495" s="2"/>
      <c r="Z495" s="2"/>
    </row>
    <row x14ac:dyDescent="0.25" r="496" customHeight="1" ht="14.25">
      <c r="A496" s="1"/>
      <c r="B496" s="428"/>
      <c r="C496" s="2"/>
      <c r="D496" s="2"/>
      <c r="E496" s="429"/>
      <c r="F496" s="50"/>
      <c r="G496" s="429"/>
      <c r="H496" s="50"/>
      <c r="I496" s="429"/>
      <c r="J496" s="3"/>
      <c r="K496" s="2"/>
      <c r="L496" s="2"/>
      <c r="M496" s="2"/>
      <c r="N496" s="2"/>
      <c r="O496" s="2"/>
      <c r="P496" s="2"/>
      <c r="Q496" s="2"/>
      <c r="R496" s="2"/>
      <c r="S496" s="2"/>
      <c r="T496" s="2"/>
      <c r="U496" s="2"/>
      <c r="V496" s="2"/>
      <c r="W496" s="2"/>
      <c r="X496" s="2"/>
      <c r="Y496" s="2"/>
      <c r="Z496" s="2"/>
    </row>
    <row x14ac:dyDescent="0.25" r="497" customHeight="1" ht="14.25">
      <c r="A497" s="1"/>
      <c r="B497" s="428"/>
      <c r="C497" s="2"/>
      <c r="D497" s="2"/>
      <c r="E497" s="429"/>
      <c r="F497" s="50"/>
      <c r="G497" s="429"/>
      <c r="H497" s="50"/>
      <c r="I497" s="429"/>
      <c r="J497" s="3"/>
      <c r="K497" s="2"/>
      <c r="L497" s="2"/>
      <c r="M497" s="2"/>
      <c r="N497" s="2"/>
      <c r="O497" s="2"/>
      <c r="P497" s="2"/>
      <c r="Q497" s="2"/>
      <c r="R497" s="2"/>
      <c r="S497" s="2"/>
      <c r="T497" s="2"/>
      <c r="U497" s="2"/>
      <c r="V497" s="2"/>
      <c r="W497" s="2"/>
      <c r="X497" s="2"/>
      <c r="Y497" s="2"/>
      <c r="Z497" s="2"/>
    </row>
    <row x14ac:dyDescent="0.25" r="498" customHeight="1" ht="14.25">
      <c r="A498" s="1"/>
      <c r="B498" s="428"/>
      <c r="C498" s="2"/>
      <c r="D498" s="2"/>
      <c r="E498" s="429"/>
      <c r="F498" s="50"/>
      <c r="G498" s="429"/>
      <c r="H498" s="50"/>
      <c r="I498" s="429"/>
      <c r="J498" s="3"/>
      <c r="K498" s="2"/>
      <c r="L498" s="2"/>
      <c r="M498" s="2"/>
      <c r="N498" s="2"/>
      <c r="O498" s="2"/>
      <c r="P498" s="2"/>
      <c r="Q498" s="2"/>
      <c r="R498" s="2"/>
      <c r="S498" s="2"/>
      <c r="T498" s="2"/>
      <c r="U498" s="2"/>
      <c r="V498" s="2"/>
      <c r="W498" s="2"/>
      <c r="X498" s="2"/>
      <c r="Y498" s="2"/>
      <c r="Z498" s="2"/>
    </row>
    <row x14ac:dyDescent="0.25" r="499" customHeight="1" ht="14.25">
      <c r="A499" s="1"/>
      <c r="B499" s="428"/>
      <c r="C499" s="2"/>
      <c r="D499" s="2"/>
      <c r="E499" s="429"/>
      <c r="F499" s="50"/>
      <c r="G499" s="429"/>
      <c r="H499" s="50"/>
      <c r="I499" s="429"/>
      <c r="J499" s="3"/>
      <c r="K499" s="2"/>
      <c r="L499" s="2"/>
      <c r="M499" s="2"/>
      <c r="N499" s="2"/>
      <c r="O499" s="2"/>
      <c r="P499" s="2"/>
      <c r="Q499" s="2"/>
      <c r="R499" s="2"/>
      <c r="S499" s="2"/>
      <c r="T499" s="2"/>
      <c r="U499" s="2"/>
      <c r="V499" s="2"/>
      <c r="W499" s="2"/>
      <c r="X499" s="2"/>
      <c r="Y499" s="2"/>
      <c r="Z499" s="2"/>
    </row>
    <row x14ac:dyDescent="0.25" r="500" customHeight="1" ht="14.25">
      <c r="A500" s="1"/>
      <c r="B500" s="428"/>
      <c r="C500" s="2"/>
      <c r="D500" s="2"/>
      <c r="E500" s="429"/>
      <c r="F500" s="50"/>
      <c r="G500" s="429"/>
      <c r="H500" s="50"/>
      <c r="I500" s="429"/>
      <c r="J500" s="3"/>
      <c r="K500" s="2"/>
      <c r="L500" s="2"/>
      <c r="M500" s="2"/>
      <c r="N500" s="2"/>
      <c r="O500" s="2"/>
      <c r="P500" s="2"/>
      <c r="Q500" s="2"/>
      <c r="R500" s="2"/>
      <c r="S500" s="2"/>
      <c r="T500" s="2"/>
      <c r="U500" s="2"/>
      <c r="V500" s="2"/>
      <c r="W500" s="2"/>
      <c r="X500" s="2"/>
      <c r="Y500" s="2"/>
      <c r="Z500" s="2"/>
    </row>
    <row x14ac:dyDescent="0.25" r="501" customHeight="1" ht="14.25">
      <c r="A501" s="1"/>
      <c r="B501" s="428"/>
      <c r="C501" s="2"/>
      <c r="D501" s="2"/>
      <c r="E501" s="429"/>
      <c r="F501" s="50"/>
      <c r="G501" s="429"/>
      <c r="H501" s="50"/>
      <c r="I501" s="429"/>
      <c r="J501" s="3"/>
      <c r="K501" s="2"/>
      <c r="L501" s="2"/>
      <c r="M501" s="2"/>
      <c r="N501" s="2"/>
      <c r="O501" s="2"/>
      <c r="P501" s="2"/>
      <c r="Q501" s="2"/>
      <c r="R501" s="2"/>
      <c r="S501" s="2"/>
      <c r="T501" s="2"/>
      <c r="U501" s="2"/>
      <c r="V501" s="2"/>
      <c r="W501" s="2"/>
      <c r="X501" s="2"/>
      <c r="Y501" s="2"/>
      <c r="Z501" s="2"/>
    </row>
    <row x14ac:dyDescent="0.25" r="502" customHeight="1" ht="14.25">
      <c r="A502" s="1"/>
      <c r="B502" s="428"/>
      <c r="C502" s="2"/>
      <c r="D502" s="2"/>
      <c r="E502" s="429"/>
      <c r="F502" s="50"/>
      <c r="G502" s="429"/>
      <c r="H502" s="50"/>
      <c r="I502" s="429"/>
      <c r="J502" s="3"/>
      <c r="K502" s="2"/>
      <c r="L502" s="2"/>
      <c r="M502" s="2"/>
      <c r="N502" s="2"/>
      <c r="O502" s="2"/>
      <c r="P502" s="2"/>
      <c r="Q502" s="2"/>
      <c r="R502" s="2"/>
      <c r="S502" s="2"/>
      <c r="T502" s="2"/>
      <c r="U502" s="2"/>
      <c r="V502" s="2"/>
      <c r="W502" s="2"/>
      <c r="X502" s="2"/>
      <c r="Y502" s="2"/>
      <c r="Z502" s="2"/>
    </row>
    <row x14ac:dyDescent="0.25" r="503" customHeight="1" ht="14.25">
      <c r="A503" s="1"/>
      <c r="B503" s="428"/>
      <c r="C503" s="2"/>
      <c r="D503" s="2"/>
      <c r="E503" s="429"/>
      <c r="F503" s="50"/>
      <c r="G503" s="429"/>
      <c r="H503" s="50"/>
      <c r="I503" s="429"/>
      <c r="J503" s="3"/>
      <c r="K503" s="2"/>
      <c r="L503" s="2"/>
      <c r="M503" s="2"/>
      <c r="N503" s="2"/>
      <c r="O503" s="2"/>
      <c r="P503" s="2"/>
      <c r="Q503" s="2"/>
      <c r="R503" s="2"/>
      <c r="S503" s="2"/>
      <c r="T503" s="2"/>
      <c r="U503" s="2"/>
      <c r="V503" s="2"/>
      <c r="W503" s="2"/>
      <c r="X503" s="2"/>
      <c r="Y503" s="2"/>
      <c r="Z503" s="2"/>
    </row>
    <row x14ac:dyDescent="0.25" r="504" customHeight="1" ht="14.25">
      <c r="A504" s="1"/>
      <c r="B504" s="428"/>
      <c r="C504" s="2"/>
      <c r="D504" s="2"/>
      <c r="E504" s="429"/>
      <c r="F504" s="50"/>
      <c r="G504" s="429"/>
      <c r="H504" s="50"/>
      <c r="I504" s="429"/>
      <c r="J504" s="3"/>
      <c r="K504" s="2"/>
      <c r="L504" s="2"/>
      <c r="M504" s="2"/>
      <c r="N504" s="2"/>
      <c r="O504" s="2"/>
      <c r="P504" s="2"/>
      <c r="Q504" s="2"/>
      <c r="R504" s="2"/>
      <c r="S504" s="2"/>
      <c r="T504" s="2"/>
      <c r="U504" s="2"/>
      <c r="V504" s="2"/>
      <c r="W504" s="2"/>
      <c r="X504" s="2"/>
      <c r="Y504" s="2"/>
      <c r="Z504" s="2"/>
    </row>
    <row x14ac:dyDescent="0.25" r="505" customHeight="1" ht="14.25">
      <c r="A505" s="1"/>
      <c r="B505" s="428"/>
      <c r="C505" s="2"/>
      <c r="D505" s="2"/>
      <c r="E505" s="429"/>
      <c r="F505" s="50"/>
      <c r="G505" s="429"/>
      <c r="H505" s="50"/>
      <c r="I505" s="429"/>
      <c r="J505" s="3"/>
      <c r="K505" s="2"/>
      <c r="L505" s="2"/>
      <c r="M505" s="2"/>
      <c r="N505" s="2"/>
      <c r="O505" s="2"/>
      <c r="P505" s="2"/>
      <c r="Q505" s="2"/>
      <c r="R505" s="2"/>
      <c r="S505" s="2"/>
      <c r="T505" s="2"/>
      <c r="U505" s="2"/>
      <c r="V505" s="2"/>
      <c r="W505" s="2"/>
      <c r="X505" s="2"/>
      <c r="Y505" s="2"/>
      <c r="Z505" s="2"/>
    </row>
    <row x14ac:dyDescent="0.25" r="506" customHeight="1" ht="14.25">
      <c r="A506" s="1"/>
      <c r="B506" s="428"/>
      <c r="C506" s="2"/>
      <c r="D506" s="2"/>
      <c r="E506" s="429"/>
      <c r="F506" s="50"/>
      <c r="G506" s="429"/>
      <c r="H506" s="50"/>
      <c r="I506" s="429"/>
      <c r="J506" s="3"/>
      <c r="K506" s="2"/>
      <c r="L506" s="2"/>
      <c r="M506" s="2"/>
      <c r="N506" s="2"/>
      <c r="O506" s="2"/>
      <c r="P506" s="2"/>
      <c r="Q506" s="2"/>
      <c r="R506" s="2"/>
      <c r="S506" s="2"/>
      <c r="T506" s="2"/>
      <c r="U506" s="2"/>
      <c r="V506" s="2"/>
      <c r="W506" s="2"/>
      <c r="X506" s="2"/>
      <c r="Y506" s="2"/>
      <c r="Z506" s="2"/>
    </row>
    <row x14ac:dyDescent="0.25" r="507" customHeight="1" ht="14.25">
      <c r="A507" s="1"/>
      <c r="B507" s="428"/>
      <c r="C507" s="2"/>
      <c r="D507" s="2"/>
      <c r="E507" s="429"/>
      <c r="F507" s="50"/>
      <c r="G507" s="429"/>
      <c r="H507" s="50"/>
      <c r="I507" s="429"/>
      <c r="J507" s="3"/>
      <c r="K507" s="2"/>
      <c r="L507" s="2"/>
      <c r="M507" s="2"/>
      <c r="N507" s="2"/>
      <c r="O507" s="2"/>
      <c r="P507" s="2"/>
      <c r="Q507" s="2"/>
      <c r="R507" s="2"/>
      <c r="S507" s="2"/>
      <c r="T507" s="2"/>
      <c r="U507" s="2"/>
      <c r="V507" s="2"/>
      <c r="W507" s="2"/>
      <c r="X507" s="2"/>
      <c r="Y507" s="2"/>
      <c r="Z507" s="2"/>
    </row>
    <row x14ac:dyDescent="0.25" r="508" customHeight="1" ht="14.25">
      <c r="A508" s="1"/>
      <c r="B508" s="428"/>
      <c r="C508" s="2"/>
      <c r="D508" s="2"/>
      <c r="E508" s="429"/>
      <c r="F508" s="50"/>
      <c r="G508" s="429"/>
      <c r="H508" s="50"/>
      <c r="I508" s="429"/>
      <c r="J508" s="3"/>
      <c r="K508" s="2"/>
      <c r="L508" s="2"/>
      <c r="M508" s="2"/>
      <c r="N508" s="2"/>
      <c r="O508" s="2"/>
      <c r="P508" s="2"/>
      <c r="Q508" s="2"/>
      <c r="R508" s="2"/>
      <c r="S508" s="2"/>
      <c r="T508" s="2"/>
      <c r="U508" s="2"/>
      <c r="V508" s="2"/>
      <c r="W508" s="2"/>
      <c r="X508" s="2"/>
      <c r="Y508" s="2"/>
      <c r="Z508" s="2"/>
    </row>
    <row x14ac:dyDescent="0.25" r="509" customHeight="1" ht="14.25">
      <c r="A509" s="1"/>
      <c r="B509" s="428"/>
      <c r="C509" s="2"/>
      <c r="D509" s="2"/>
      <c r="E509" s="429"/>
      <c r="F509" s="50"/>
      <c r="G509" s="429"/>
      <c r="H509" s="50"/>
      <c r="I509" s="429"/>
      <c r="J509" s="3"/>
      <c r="K509" s="2"/>
      <c r="L509" s="2"/>
      <c r="M509" s="2"/>
      <c r="N509" s="2"/>
      <c r="O509" s="2"/>
      <c r="P509" s="2"/>
      <c r="Q509" s="2"/>
      <c r="R509" s="2"/>
      <c r="S509" s="2"/>
      <c r="T509" s="2"/>
      <c r="U509" s="2"/>
      <c r="V509" s="2"/>
      <c r="W509" s="2"/>
      <c r="X509" s="2"/>
      <c r="Y509" s="2"/>
      <c r="Z509" s="2"/>
    </row>
    <row x14ac:dyDescent="0.25" r="510" customHeight="1" ht="14.25">
      <c r="A510" s="1"/>
      <c r="B510" s="428"/>
      <c r="C510" s="2"/>
      <c r="D510" s="2"/>
      <c r="E510" s="429"/>
      <c r="F510" s="50"/>
      <c r="G510" s="429"/>
      <c r="H510" s="50"/>
      <c r="I510" s="429"/>
      <c r="J510" s="3"/>
      <c r="K510" s="2"/>
      <c r="L510" s="2"/>
      <c r="M510" s="2"/>
      <c r="N510" s="2"/>
      <c r="O510" s="2"/>
      <c r="P510" s="2"/>
      <c r="Q510" s="2"/>
      <c r="R510" s="2"/>
      <c r="S510" s="2"/>
      <c r="T510" s="2"/>
      <c r="U510" s="2"/>
      <c r="V510" s="2"/>
      <c r="W510" s="2"/>
      <c r="X510" s="2"/>
      <c r="Y510" s="2"/>
      <c r="Z510" s="2"/>
    </row>
    <row x14ac:dyDescent="0.25" r="511" customHeight="1" ht="14.25">
      <c r="A511" s="1"/>
      <c r="B511" s="428"/>
      <c r="C511" s="2"/>
      <c r="D511" s="2"/>
      <c r="E511" s="429"/>
      <c r="F511" s="50"/>
      <c r="G511" s="429"/>
      <c r="H511" s="50"/>
      <c r="I511" s="429"/>
      <c r="J511" s="3"/>
      <c r="K511" s="2"/>
      <c r="L511" s="2"/>
      <c r="M511" s="2"/>
      <c r="N511" s="2"/>
      <c r="O511" s="2"/>
      <c r="P511" s="2"/>
      <c r="Q511" s="2"/>
      <c r="R511" s="2"/>
      <c r="S511" s="2"/>
      <c r="T511" s="2"/>
      <c r="U511" s="2"/>
      <c r="V511" s="2"/>
      <c r="W511" s="2"/>
      <c r="X511" s="2"/>
      <c r="Y511" s="2"/>
      <c r="Z511" s="2"/>
    </row>
    <row x14ac:dyDescent="0.25" r="512" customHeight="1" ht="14.25">
      <c r="A512" s="1"/>
      <c r="B512" s="428"/>
      <c r="C512" s="2"/>
      <c r="D512" s="2"/>
      <c r="E512" s="429"/>
      <c r="F512" s="50"/>
      <c r="G512" s="429"/>
      <c r="H512" s="50"/>
      <c r="I512" s="429"/>
      <c r="J512" s="3"/>
      <c r="K512" s="2"/>
      <c r="L512" s="2"/>
      <c r="M512" s="2"/>
      <c r="N512" s="2"/>
      <c r="O512" s="2"/>
      <c r="P512" s="2"/>
      <c r="Q512" s="2"/>
      <c r="R512" s="2"/>
      <c r="S512" s="2"/>
      <c r="T512" s="2"/>
      <c r="U512" s="2"/>
      <c r="V512" s="2"/>
      <c r="W512" s="2"/>
      <c r="X512" s="2"/>
      <c r="Y512" s="2"/>
      <c r="Z512" s="2"/>
    </row>
    <row x14ac:dyDescent="0.25" r="513" customHeight="1" ht="14.25">
      <c r="A513" s="1"/>
      <c r="B513" s="428"/>
      <c r="C513" s="2"/>
      <c r="D513" s="2"/>
      <c r="E513" s="429"/>
      <c r="F513" s="50"/>
      <c r="G513" s="429"/>
      <c r="H513" s="50"/>
      <c r="I513" s="429"/>
      <c r="J513" s="3"/>
      <c r="K513" s="2"/>
      <c r="L513" s="2"/>
      <c r="M513" s="2"/>
      <c r="N513" s="2"/>
      <c r="O513" s="2"/>
      <c r="P513" s="2"/>
      <c r="Q513" s="2"/>
      <c r="R513" s="2"/>
      <c r="S513" s="2"/>
      <c r="T513" s="2"/>
      <c r="U513" s="2"/>
      <c r="V513" s="2"/>
      <c r="W513" s="2"/>
      <c r="X513" s="2"/>
      <c r="Y513" s="2"/>
      <c r="Z513" s="2"/>
    </row>
    <row x14ac:dyDescent="0.25" r="514" customHeight="1" ht="14.25">
      <c r="A514" s="1"/>
      <c r="B514" s="428"/>
      <c r="C514" s="2"/>
      <c r="D514" s="2"/>
      <c r="E514" s="429"/>
      <c r="F514" s="50"/>
      <c r="G514" s="429"/>
      <c r="H514" s="50"/>
      <c r="I514" s="429"/>
      <c r="J514" s="3"/>
      <c r="K514" s="2"/>
      <c r="L514" s="2"/>
      <c r="M514" s="2"/>
      <c r="N514" s="2"/>
      <c r="O514" s="2"/>
      <c r="P514" s="2"/>
      <c r="Q514" s="2"/>
      <c r="R514" s="2"/>
      <c r="S514" s="2"/>
      <c r="T514" s="2"/>
      <c r="U514" s="2"/>
      <c r="V514" s="2"/>
      <c r="W514" s="2"/>
      <c r="X514" s="2"/>
      <c r="Y514" s="2"/>
      <c r="Z514" s="2"/>
    </row>
    <row x14ac:dyDescent="0.25" r="515" customHeight="1" ht="14.25">
      <c r="A515" s="1"/>
      <c r="B515" s="428"/>
      <c r="C515" s="2"/>
      <c r="D515" s="2"/>
      <c r="E515" s="429"/>
      <c r="F515" s="50"/>
      <c r="G515" s="429"/>
      <c r="H515" s="50"/>
      <c r="I515" s="429"/>
      <c r="J515" s="3"/>
      <c r="K515" s="2"/>
      <c r="L515" s="2"/>
      <c r="M515" s="2"/>
      <c r="N515" s="2"/>
      <c r="O515" s="2"/>
      <c r="P515" s="2"/>
      <c r="Q515" s="2"/>
      <c r="R515" s="2"/>
      <c r="S515" s="2"/>
      <c r="T515" s="2"/>
      <c r="U515" s="2"/>
      <c r="V515" s="2"/>
      <c r="W515" s="2"/>
      <c r="X515" s="2"/>
      <c r="Y515" s="2"/>
      <c r="Z515" s="2"/>
    </row>
    <row x14ac:dyDescent="0.25" r="516" customHeight="1" ht="14.25">
      <c r="A516" s="1"/>
      <c r="B516" s="428"/>
      <c r="C516" s="2"/>
      <c r="D516" s="2"/>
      <c r="E516" s="429"/>
      <c r="F516" s="50"/>
      <c r="G516" s="429"/>
      <c r="H516" s="50"/>
      <c r="I516" s="429"/>
      <c r="J516" s="3"/>
      <c r="K516" s="2"/>
      <c r="L516" s="2"/>
      <c r="M516" s="2"/>
      <c r="N516" s="2"/>
      <c r="O516" s="2"/>
      <c r="P516" s="2"/>
      <c r="Q516" s="2"/>
      <c r="R516" s="2"/>
      <c r="S516" s="2"/>
      <c r="T516" s="2"/>
      <c r="U516" s="2"/>
      <c r="V516" s="2"/>
      <c r="W516" s="2"/>
      <c r="X516" s="2"/>
      <c r="Y516" s="2"/>
      <c r="Z516" s="2"/>
    </row>
    <row x14ac:dyDescent="0.25" r="517" customHeight="1" ht="14.25">
      <c r="A517" s="1"/>
      <c r="B517" s="428"/>
      <c r="C517" s="2"/>
      <c r="D517" s="2"/>
      <c r="E517" s="429"/>
      <c r="F517" s="50"/>
      <c r="G517" s="429"/>
      <c r="H517" s="50"/>
      <c r="I517" s="429"/>
      <c r="J517" s="3"/>
      <c r="K517" s="2"/>
      <c r="L517" s="2"/>
      <c r="M517" s="2"/>
      <c r="N517" s="2"/>
      <c r="O517" s="2"/>
      <c r="P517" s="2"/>
      <c r="Q517" s="2"/>
      <c r="R517" s="2"/>
      <c r="S517" s="2"/>
      <c r="T517" s="2"/>
      <c r="U517" s="2"/>
      <c r="V517" s="2"/>
      <c r="W517" s="2"/>
      <c r="X517" s="2"/>
      <c r="Y517" s="2"/>
      <c r="Z517" s="2"/>
    </row>
    <row x14ac:dyDescent="0.25" r="518" customHeight="1" ht="14.25">
      <c r="A518" s="1"/>
      <c r="B518" s="428"/>
      <c r="C518" s="2"/>
      <c r="D518" s="2"/>
      <c r="E518" s="429"/>
      <c r="F518" s="50"/>
      <c r="G518" s="429"/>
      <c r="H518" s="50"/>
      <c r="I518" s="429"/>
      <c r="J518" s="3"/>
      <c r="K518" s="2"/>
      <c r="L518" s="2"/>
      <c r="M518" s="2"/>
      <c r="N518" s="2"/>
      <c r="O518" s="2"/>
      <c r="P518" s="2"/>
      <c r="Q518" s="2"/>
      <c r="R518" s="2"/>
      <c r="S518" s="2"/>
      <c r="T518" s="2"/>
      <c r="U518" s="2"/>
      <c r="V518" s="2"/>
      <c r="W518" s="2"/>
      <c r="X518" s="2"/>
      <c r="Y518" s="2"/>
      <c r="Z518" s="2"/>
    </row>
    <row x14ac:dyDescent="0.25" r="519" customHeight="1" ht="14.25">
      <c r="A519" s="1"/>
      <c r="B519" s="428"/>
      <c r="C519" s="2"/>
      <c r="D519" s="2"/>
      <c r="E519" s="429"/>
      <c r="F519" s="50"/>
      <c r="G519" s="429"/>
      <c r="H519" s="50"/>
      <c r="I519" s="429"/>
      <c r="J519" s="3"/>
      <c r="K519" s="2"/>
      <c r="L519" s="2"/>
      <c r="M519" s="2"/>
      <c r="N519" s="2"/>
      <c r="O519" s="2"/>
      <c r="P519" s="2"/>
      <c r="Q519" s="2"/>
      <c r="R519" s="2"/>
      <c r="S519" s="2"/>
      <c r="T519" s="2"/>
      <c r="U519" s="2"/>
      <c r="V519" s="2"/>
      <c r="W519" s="2"/>
      <c r="X519" s="2"/>
      <c r="Y519" s="2"/>
      <c r="Z519" s="2"/>
    </row>
    <row x14ac:dyDescent="0.25" r="520" customHeight="1" ht="14.25">
      <c r="A520" s="1"/>
      <c r="B520" s="428"/>
      <c r="C520" s="2"/>
      <c r="D520" s="2"/>
      <c r="E520" s="429"/>
      <c r="F520" s="50"/>
      <c r="G520" s="429"/>
      <c r="H520" s="50"/>
      <c r="I520" s="429"/>
      <c r="J520" s="3"/>
      <c r="K520" s="2"/>
      <c r="L520" s="2"/>
      <c r="M520" s="2"/>
      <c r="N520" s="2"/>
      <c r="O520" s="2"/>
      <c r="P520" s="2"/>
      <c r="Q520" s="2"/>
      <c r="R520" s="2"/>
      <c r="S520" s="2"/>
      <c r="T520" s="2"/>
      <c r="U520" s="2"/>
      <c r="V520" s="2"/>
      <c r="W520" s="2"/>
      <c r="X520" s="2"/>
      <c r="Y520" s="2"/>
      <c r="Z520" s="2"/>
    </row>
    <row x14ac:dyDescent="0.25" r="521" customHeight="1" ht="14.25">
      <c r="A521" s="1"/>
      <c r="B521" s="428"/>
      <c r="C521" s="2"/>
      <c r="D521" s="2"/>
      <c r="E521" s="429"/>
      <c r="F521" s="50"/>
      <c r="G521" s="429"/>
      <c r="H521" s="50"/>
      <c r="I521" s="429"/>
      <c r="J521" s="3"/>
      <c r="K521" s="2"/>
      <c r="L521" s="2"/>
      <c r="M521" s="2"/>
      <c r="N521" s="2"/>
      <c r="O521" s="2"/>
      <c r="P521" s="2"/>
      <c r="Q521" s="2"/>
      <c r="R521" s="2"/>
      <c r="S521" s="2"/>
      <c r="T521" s="2"/>
      <c r="U521" s="2"/>
      <c r="V521" s="2"/>
      <c r="W521" s="2"/>
      <c r="X521" s="2"/>
      <c r="Y521" s="2"/>
      <c r="Z521" s="2"/>
    </row>
    <row x14ac:dyDescent="0.25" r="522" customHeight="1" ht="14.25">
      <c r="A522" s="1"/>
      <c r="B522" s="428"/>
      <c r="C522" s="2"/>
      <c r="D522" s="2"/>
      <c r="E522" s="429"/>
      <c r="F522" s="50"/>
      <c r="G522" s="429"/>
      <c r="H522" s="50"/>
      <c r="I522" s="429"/>
      <c r="J522" s="3"/>
      <c r="K522" s="2"/>
      <c r="L522" s="2"/>
      <c r="M522" s="2"/>
      <c r="N522" s="2"/>
      <c r="O522" s="2"/>
      <c r="P522" s="2"/>
      <c r="Q522" s="2"/>
      <c r="R522" s="2"/>
      <c r="S522" s="2"/>
      <c r="T522" s="2"/>
      <c r="U522" s="2"/>
      <c r="V522" s="2"/>
      <c r="W522" s="2"/>
      <c r="X522" s="2"/>
      <c r="Y522" s="2"/>
      <c r="Z522" s="2"/>
    </row>
    <row x14ac:dyDescent="0.25" r="523" customHeight="1" ht="14.25">
      <c r="A523" s="1"/>
      <c r="B523" s="428"/>
      <c r="C523" s="2"/>
      <c r="D523" s="2"/>
      <c r="E523" s="429"/>
      <c r="F523" s="50"/>
      <c r="G523" s="429"/>
      <c r="H523" s="50"/>
      <c r="I523" s="429"/>
      <c r="J523" s="3"/>
      <c r="K523" s="2"/>
      <c r="L523" s="2"/>
      <c r="M523" s="2"/>
      <c r="N523" s="2"/>
      <c r="O523" s="2"/>
      <c r="P523" s="2"/>
      <c r="Q523" s="2"/>
      <c r="R523" s="2"/>
      <c r="S523" s="2"/>
      <c r="T523" s="2"/>
      <c r="U523" s="2"/>
      <c r="V523" s="2"/>
      <c r="W523" s="2"/>
      <c r="X523" s="2"/>
      <c r="Y523" s="2"/>
      <c r="Z523" s="2"/>
    </row>
    <row x14ac:dyDescent="0.25" r="524" customHeight="1" ht="14.25">
      <c r="A524" s="1"/>
      <c r="B524" s="428"/>
      <c r="C524" s="2"/>
      <c r="D524" s="2"/>
      <c r="E524" s="429"/>
      <c r="F524" s="50"/>
      <c r="G524" s="429"/>
      <c r="H524" s="50"/>
      <c r="I524" s="429"/>
      <c r="J524" s="3"/>
      <c r="K524" s="2"/>
      <c r="L524" s="2"/>
      <c r="M524" s="2"/>
      <c r="N524" s="2"/>
      <c r="O524" s="2"/>
      <c r="P524" s="2"/>
      <c r="Q524" s="2"/>
      <c r="R524" s="2"/>
      <c r="S524" s="2"/>
      <c r="T524" s="2"/>
      <c r="U524" s="2"/>
      <c r="V524" s="2"/>
      <c r="W524" s="2"/>
      <c r="X524" s="2"/>
      <c r="Y524" s="2"/>
      <c r="Z524" s="2"/>
    </row>
    <row x14ac:dyDescent="0.25" r="525" customHeight="1" ht="14.25">
      <c r="A525" s="1"/>
      <c r="B525" s="428"/>
      <c r="C525" s="2"/>
      <c r="D525" s="2"/>
      <c r="E525" s="429"/>
      <c r="F525" s="50"/>
      <c r="G525" s="429"/>
      <c r="H525" s="50"/>
      <c r="I525" s="429"/>
      <c r="J525" s="3"/>
      <c r="K525" s="2"/>
      <c r="L525" s="2"/>
      <c r="M525" s="2"/>
      <c r="N525" s="2"/>
      <c r="O525" s="2"/>
      <c r="P525" s="2"/>
      <c r="Q525" s="2"/>
      <c r="R525" s="2"/>
      <c r="S525" s="2"/>
      <c r="T525" s="2"/>
      <c r="U525" s="2"/>
      <c r="V525" s="2"/>
      <c r="W525" s="2"/>
      <c r="X525" s="2"/>
      <c r="Y525" s="2"/>
      <c r="Z525" s="2"/>
    </row>
    <row x14ac:dyDescent="0.25" r="526" customHeight="1" ht="14.25">
      <c r="A526" s="1"/>
      <c r="B526" s="428"/>
      <c r="C526" s="2"/>
      <c r="D526" s="2"/>
      <c r="E526" s="429"/>
      <c r="F526" s="50"/>
      <c r="G526" s="429"/>
      <c r="H526" s="50"/>
      <c r="I526" s="429"/>
      <c r="J526" s="3"/>
      <c r="K526" s="2"/>
      <c r="L526" s="2"/>
      <c r="M526" s="2"/>
      <c r="N526" s="2"/>
      <c r="O526" s="2"/>
      <c r="P526" s="2"/>
      <c r="Q526" s="2"/>
      <c r="R526" s="2"/>
      <c r="S526" s="2"/>
      <c r="T526" s="2"/>
      <c r="U526" s="2"/>
      <c r="V526" s="2"/>
      <c r="W526" s="2"/>
      <c r="X526" s="2"/>
      <c r="Y526" s="2"/>
      <c r="Z526" s="2"/>
    </row>
    <row x14ac:dyDescent="0.25" r="527" customHeight="1" ht="14.25">
      <c r="A527" s="1"/>
      <c r="B527" s="428"/>
      <c r="C527" s="2"/>
      <c r="D527" s="2"/>
      <c r="E527" s="429"/>
      <c r="F527" s="50"/>
      <c r="G527" s="429"/>
      <c r="H527" s="50"/>
      <c r="I527" s="429"/>
      <c r="J527" s="3"/>
      <c r="K527" s="2"/>
      <c r="L527" s="2"/>
      <c r="M527" s="2"/>
      <c r="N527" s="2"/>
      <c r="O527" s="2"/>
      <c r="P527" s="2"/>
      <c r="Q527" s="2"/>
      <c r="R527" s="2"/>
      <c r="S527" s="2"/>
      <c r="T527" s="2"/>
      <c r="U527" s="2"/>
      <c r="V527" s="2"/>
      <c r="W527" s="2"/>
      <c r="X527" s="2"/>
      <c r="Y527" s="2"/>
      <c r="Z527" s="2"/>
    </row>
    <row x14ac:dyDescent="0.25" r="528" customHeight="1" ht="14.25">
      <c r="A528" s="1"/>
      <c r="B528" s="428"/>
      <c r="C528" s="2"/>
      <c r="D528" s="2"/>
      <c r="E528" s="429"/>
      <c r="F528" s="50"/>
      <c r="G528" s="429"/>
      <c r="H528" s="50"/>
      <c r="I528" s="429"/>
      <c r="J528" s="3"/>
      <c r="K528" s="2"/>
      <c r="L528" s="2"/>
      <c r="M528" s="2"/>
      <c r="N528" s="2"/>
      <c r="O528" s="2"/>
      <c r="P528" s="2"/>
      <c r="Q528" s="2"/>
      <c r="R528" s="2"/>
      <c r="S528" s="2"/>
      <c r="T528" s="2"/>
      <c r="U528" s="2"/>
      <c r="V528" s="2"/>
      <c r="W528" s="2"/>
      <c r="X528" s="2"/>
      <c r="Y528" s="2"/>
      <c r="Z528" s="2"/>
    </row>
    <row x14ac:dyDescent="0.25" r="529" customHeight="1" ht="14.25">
      <c r="A529" s="1"/>
      <c r="B529" s="428"/>
      <c r="C529" s="2"/>
      <c r="D529" s="2"/>
      <c r="E529" s="429"/>
      <c r="F529" s="50"/>
      <c r="G529" s="429"/>
      <c r="H529" s="50"/>
      <c r="I529" s="429"/>
      <c r="J529" s="3"/>
      <c r="K529" s="2"/>
      <c r="L529" s="2"/>
      <c r="M529" s="2"/>
      <c r="N529" s="2"/>
      <c r="O529" s="2"/>
      <c r="P529" s="2"/>
      <c r="Q529" s="2"/>
      <c r="R529" s="2"/>
      <c r="S529" s="2"/>
      <c r="T529" s="2"/>
      <c r="U529" s="2"/>
      <c r="V529" s="2"/>
      <c r="W529" s="2"/>
      <c r="X529" s="2"/>
      <c r="Y529" s="2"/>
      <c r="Z529" s="2"/>
    </row>
    <row x14ac:dyDescent="0.25" r="530" customHeight="1" ht="14.25">
      <c r="A530" s="1"/>
      <c r="B530" s="428"/>
      <c r="C530" s="2"/>
      <c r="D530" s="2"/>
      <c r="E530" s="429"/>
      <c r="F530" s="50"/>
      <c r="G530" s="429"/>
      <c r="H530" s="50"/>
      <c r="I530" s="429"/>
      <c r="J530" s="3"/>
      <c r="K530" s="2"/>
      <c r="L530" s="2"/>
      <c r="M530" s="2"/>
      <c r="N530" s="2"/>
      <c r="O530" s="2"/>
      <c r="P530" s="2"/>
      <c r="Q530" s="2"/>
      <c r="R530" s="2"/>
      <c r="S530" s="2"/>
      <c r="T530" s="2"/>
      <c r="U530" s="2"/>
      <c r="V530" s="2"/>
      <c r="W530" s="2"/>
      <c r="X530" s="2"/>
      <c r="Y530" s="2"/>
      <c r="Z530" s="2"/>
    </row>
    <row x14ac:dyDescent="0.25" r="531" customHeight="1" ht="14.25">
      <c r="A531" s="1"/>
      <c r="B531" s="428"/>
      <c r="C531" s="2"/>
      <c r="D531" s="2"/>
      <c r="E531" s="429"/>
      <c r="F531" s="50"/>
      <c r="G531" s="429"/>
      <c r="H531" s="50"/>
      <c r="I531" s="429"/>
      <c r="J531" s="3"/>
      <c r="K531" s="2"/>
      <c r="L531" s="2"/>
      <c r="M531" s="2"/>
      <c r="N531" s="2"/>
      <c r="O531" s="2"/>
      <c r="P531" s="2"/>
      <c r="Q531" s="2"/>
      <c r="R531" s="2"/>
      <c r="S531" s="2"/>
      <c r="T531" s="2"/>
      <c r="U531" s="2"/>
      <c r="V531" s="2"/>
      <c r="W531" s="2"/>
      <c r="X531" s="2"/>
      <c r="Y531" s="2"/>
      <c r="Z531" s="2"/>
    </row>
    <row x14ac:dyDescent="0.25" r="532" customHeight="1" ht="14.25">
      <c r="A532" s="1"/>
      <c r="B532" s="428"/>
      <c r="C532" s="2"/>
      <c r="D532" s="2"/>
      <c r="E532" s="429"/>
      <c r="F532" s="50"/>
      <c r="G532" s="429"/>
      <c r="H532" s="50"/>
      <c r="I532" s="429"/>
      <c r="J532" s="3"/>
      <c r="K532" s="2"/>
      <c r="L532" s="2"/>
      <c r="M532" s="2"/>
      <c r="N532" s="2"/>
      <c r="O532" s="2"/>
      <c r="P532" s="2"/>
      <c r="Q532" s="2"/>
      <c r="R532" s="2"/>
      <c r="S532" s="2"/>
      <c r="T532" s="2"/>
      <c r="U532" s="2"/>
      <c r="V532" s="2"/>
      <c r="W532" s="2"/>
      <c r="X532" s="2"/>
      <c r="Y532" s="2"/>
      <c r="Z532" s="2"/>
    </row>
    <row x14ac:dyDescent="0.25" r="533" customHeight="1" ht="14.25">
      <c r="A533" s="1"/>
      <c r="B533" s="428"/>
      <c r="C533" s="2"/>
      <c r="D533" s="2"/>
      <c r="E533" s="429"/>
      <c r="F533" s="50"/>
      <c r="G533" s="429"/>
      <c r="H533" s="50"/>
      <c r="I533" s="429"/>
      <c r="J533" s="3"/>
      <c r="K533" s="2"/>
      <c r="L533" s="2"/>
      <c r="M533" s="2"/>
      <c r="N533" s="2"/>
      <c r="O533" s="2"/>
      <c r="P533" s="2"/>
      <c r="Q533" s="2"/>
      <c r="R533" s="2"/>
      <c r="S533" s="2"/>
      <c r="T533" s="2"/>
      <c r="U533" s="2"/>
      <c r="V533" s="2"/>
      <c r="W533" s="2"/>
      <c r="X533" s="2"/>
      <c r="Y533" s="2"/>
      <c r="Z533" s="2"/>
    </row>
    <row x14ac:dyDescent="0.25" r="534" customHeight="1" ht="14.25">
      <c r="A534" s="1"/>
      <c r="B534" s="428"/>
      <c r="C534" s="2"/>
      <c r="D534" s="2"/>
      <c r="E534" s="429"/>
      <c r="F534" s="50"/>
      <c r="G534" s="429"/>
      <c r="H534" s="50"/>
      <c r="I534" s="429"/>
      <c r="J534" s="3"/>
      <c r="K534" s="2"/>
      <c r="L534" s="2"/>
      <c r="M534" s="2"/>
      <c r="N534" s="2"/>
      <c r="O534" s="2"/>
      <c r="P534" s="2"/>
      <c r="Q534" s="2"/>
      <c r="R534" s="2"/>
      <c r="S534" s="2"/>
      <c r="T534" s="2"/>
      <c r="U534" s="2"/>
      <c r="V534" s="2"/>
      <c r="W534" s="2"/>
      <c r="X534" s="2"/>
      <c r="Y534" s="2"/>
      <c r="Z534" s="2"/>
    </row>
    <row x14ac:dyDescent="0.25" r="535" customHeight="1" ht="14.25">
      <c r="A535" s="1"/>
      <c r="B535" s="428"/>
      <c r="C535" s="2"/>
      <c r="D535" s="2"/>
      <c r="E535" s="429"/>
      <c r="F535" s="50"/>
      <c r="G535" s="429"/>
      <c r="H535" s="50"/>
      <c r="I535" s="429"/>
      <c r="J535" s="3"/>
      <c r="K535" s="2"/>
      <c r="L535" s="2"/>
      <c r="M535" s="2"/>
      <c r="N535" s="2"/>
      <c r="O535" s="2"/>
      <c r="P535" s="2"/>
      <c r="Q535" s="2"/>
      <c r="R535" s="2"/>
      <c r="S535" s="2"/>
      <c r="T535" s="2"/>
      <c r="U535" s="2"/>
      <c r="V535" s="2"/>
      <c r="W535" s="2"/>
      <c r="X535" s="2"/>
      <c r="Y535" s="2"/>
      <c r="Z535" s="2"/>
    </row>
    <row x14ac:dyDescent="0.25" r="536" customHeight="1" ht="14.25">
      <c r="A536" s="1"/>
      <c r="B536" s="428"/>
      <c r="C536" s="2"/>
      <c r="D536" s="2"/>
      <c r="E536" s="429"/>
      <c r="F536" s="50"/>
      <c r="G536" s="429"/>
      <c r="H536" s="50"/>
      <c r="I536" s="429"/>
      <c r="J536" s="3"/>
      <c r="K536" s="2"/>
      <c r="L536" s="2"/>
      <c r="M536" s="2"/>
      <c r="N536" s="2"/>
      <c r="O536" s="2"/>
      <c r="P536" s="2"/>
      <c r="Q536" s="2"/>
      <c r="R536" s="2"/>
      <c r="S536" s="2"/>
      <c r="T536" s="2"/>
      <c r="U536" s="2"/>
      <c r="V536" s="2"/>
      <c r="W536" s="2"/>
      <c r="X536" s="2"/>
      <c r="Y536" s="2"/>
      <c r="Z536" s="2"/>
    </row>
    <row x14ac:dyDescent="0.25" r="537" customHeight="1" ht="14.25">
      <c r="A537" s="1"/>
      <c r="B537" s="428"/>
      <c r="C537" s="2"/>
      <c r="D537" s="2"/>
      <c r="E537" s="429"/>
      <c r="F537" s="50"/>
      <c r="G537" s="429"/>
      <c r="H537" s="50"/>
      <c r="I537" s="429"/>
      <c r="J537" s="3"/>
      <c r="K537" s="2"/>
      <c r="L537" s="2"/>
      <c r="M537" s="2"/>
      <c r="N537" s="2"/>
      <c r="O537" s="2"/>
      <c r="P537" s="2"/>
      <c r="Q537" s="2"/>
      <c r="R537" s="2"/>
      <c r="S537" s="2"/>
      <c r="T537" s="2"/>
      <c r="U537" s="2"/>
      <c r="V537" s="2"/>
      <c r="W537" s="2"/>
      <c r="X537" s="2"/>
      <c r="Y537" s="2"/>
      <c r="Z537" s="2"/>
    </row>
    <row x14ac:dyDescent="0.25" r="538" customHeight="1" ht="14.25">
      <c r="A538" s="1"/>
      <c r="B538" s="428"/>
      <c r="C538" s="2"/>
      <c r="D538" s="2"/>
      <c r="E538" s="429"/>
      <c r="F538" s="50"/>
      <c r="G538" s="429"/>
      <c r="H538" s="50"/>
      <c r="I538" s="429"/>
      <c r="J538" s="3"/>
      <c r="K538" s="2"/>
      <c r="L538" s="2"/>
      <c r="M538" s="2"/>
      <c r="N538" s="2"/>
      <c r="O538" s="2"/>
      <c r="P538" s="2"/>
      <c r="Q538" s="2"/>
      <c r="R538" s="2"/>
      <c r="S538" s="2"/>
      <c r="T538" s="2"/>
      <c r="U538" s="2"/>
      <c r="V538" s="2"/>
      <c r="W538" s="2"/>
      <c r="X538" s="2"/>
      <c r="Y538" s="2"/>
      <c r="Z538" s="2"/>
    </row>
    <row x14ac:dyDescent="0.25" r="539" customHeight="1" ht="14.25">
      <c r="A539" s="1"/>
      <c r="B539" s="428"/>
      <c r="C539" s="2"/>
      <c r="D539" s="2"/>
      <c r="E539" s="429"/>
      <c r="F539" s="50"/>
      <c r="G539" s="429"/>
      <c r="H539" s="50"/>
      <c r="I539" s="429"/>
      <c r="J539" s="3"/>
      <c r="K539" s="2"/>
      <c r="L539" s="2"/>
      <c r="M539" s="2"/>
      <c r="N539" s="2"/>
      <c r="O539" s="2"/>
      <c r="P539" s="2"/>
      <c r="Q539" s="2"/>
      <c r="R539" s="2"/>
      <c r="S539" s="2"/>
      <c r="T539" s="2"/>
      <c r="U539" s="2"/>
      <c r="V539" s="2"/>
      <c r="W539" s="2"/>
      <c r="X539" s="2"/>
      <c r="Y539" s="2"/>
      <c r="Z539" s="2"/>
    </row>
    <row x14ac:dyDescent="0.25" r="540" customHeight="1" ht="14.25">
      <c r="A540" s="1"/>
      <c r="B540" s="428"/>
      <c r="C540" s="2"/>
      <c r="D540" s="2"/>
      <c r="E540" s="429"/>
      <c r="F540" s="50"/>
      <c r="G540" s="429"/>
      <c r="H540" s="50"/>
      <c r="I540" s="429"/>
      <c r="J540" s="3"/>
      <c r="K540" s="2"/>
      <c r="L540" s="2"/>
      <c r="M540" s="2"/>
      <c r="N540" s="2"/>
      <c r="O540" s="2"/>
      <c r="P540" s="2"/>
      <c r="Q540" s="2"/>
      <c r="R540" s="2"/>
      <c r="S540" s="2"/>
      <c r="T540" s="2"/>
      <c r="U540" s="2"/>
      <c r="V540" s="2"/>
      <c r="W540" s="2"/>
      <c r="X540" s="2"/>
      <c r="Y540" s="2"/>
      <c r="Z540" s="2"/>
    </row>
    <row x14ac:dyDescent="0.25" r="541" customHeight="1" ht="14.25">
      <c r="A541" s="1"/>
      <c r="B541" s="428"/>
      <c r="C541" s="2"/>
      <c r="D541" s="2"/>
      <c r="E541" s="429"/>
      <c r="F541" s="50"/>
      <c r="G541" s="429"/>
      <c r="H541" s="50"/>
      <c r="I541" s="429"/>
      <c r="J541" s="3"/>
      <c r="K541" s="2"/>
      <c r="L541" s="2"/>
      <c r="M541" s="2"/>
      <c r="N541" s="2"/>
      <c r="O541" s="2"/>
      <c r="P541" s="2"/>
      <c r="Q541" s="2"/>
      <c r="R541" s="2"/>
      <c r="S541" s="2"/>
      <c r="T541" s="2"/>
      <c r="U541" s="2"/>
      <c r="V541" s="2"/>
      <c r="W541" s="2"/>
      <c r="X541" s="2"/>
      <c r="Y541" s="2"/>
      <c r="Z541" s="2"/>
    </row>
    <row x14ac:dyDescent="0.25" r="542" customHeight="1" ht="14.25">
      <c r="A542" s="1"/>
      <c r="B542" s="428"/>
      <c r="C542" s="2"/>
      <c r="D542" s="2"/>
      <c r="E542" s="429"/>
      <c r="F542" s="50"/>
      <c r="G542" s="429"/>
      <c r="H542" s="50"/>
      <c r="I542" s="429"/>
      <c r="J542" s="3"/>
      <c r="K542" s="2"/>
      <c r="L542" s="2"/>
      <c r="M542" s="2"/>
      <c r="N542" s="2"/>
      <c r="O542" s="2"/>
      <c r="P542" s="2"/>
      <c r="Q542" s="2"/>
      <c r="R542" s="2"/>
      <c r="S542" s="2"/>
      <c r="T542" s="2"/>
      <c r="U542" s="2"/>
      <c r="V542" s="2"/>
      <c r="W542" s="2"/>
      <c r="X542" s="2"/>
      <c r="Y542" s="2"/>
      <c r="Z542" s="2"/>
    </row>
    <row x14ac:dyDescent="0.25" r="543" customHeight="1" ht="14.25">
      <c r="A543" s="1"/>
      <c r="B543" s="428"/>
      <c r="C543" s="2"/>
      <c r="D543" s="2"/>
      <c r="E543" s="429"/>
      <c r="F543" s="50"/>
      <c r="G543" s="429"/>
      <c r="H543" s="50"/>
      <c r="I543" s="429"/>
      <c r="J543" s="3"/>
      <c r="K543" s="2"/>
      <c r="L543" s="2"/>
      <c r="M543" s="2"/>
      <c r="N543" s="2"/>
      <c r="O543" s="2"/>
      <c r="P543" s="2"/>
      <c r="Q543" s="2"/>
      <c r="R543" s="2"/>
      <c r="S543" s="2"/>
      <c r="T543" s="2"/>
      <c r="U543" s="2"/>
      <c r="V543" s="2"/>
      <c r="W543" s="2"/>
      <c r="X543" s="2"/>
      <c r="Y543" s="2"/>
      <c r="Z543" s="2"/>
    </row>
    <row x14ac:dyDescent="0.25" r="544" customHeight="1" ht="14.25">
      <c r="A544" s="1"/>
      <c r="B544" s="428"/>
      <c r="C544" s="2"/>
      <c r="D544" s="2"/>
      <c r="E544" s="429"/>
      <c r="F544" s="50"/>
      <c r="G544" s="429"/>
      <c r="H544" s="50"/>
      <c r="I544" s="429"/>
      <c r="J544" s="3"/>
      <c r="K544" s="2"/>
      <c r="L544" s="2"/>
      <c r="M544" s="2"/>
      <c r="N544" s="2"/>
      <c r="O544" s="2"/>
      <c r="P544" s="2"/>
      <c r="Q544" s="2"/>
      <c r="R544" s="2"/>
      <c r="S544" s="2"/>
      <c r="T544" s="2"/>
      <c r="U544" s="2"/>
      <c r="V544" s="2"/>
      <c r="W544" s="2"/>
      <c r="X544" s="2"/>
      <c r="Y544" s="2"/>
      <c r="Z544" s="2"/>
    </row>
    <row x14ac:dyDescent="0.25" r="545" customHeight="1" ht="14.25">
      <c r="A545" s="1"/>
      <c r="B545" s="428"/>
      <c r="C545" s="2"/>
      <c r="D545" s="2"/>
      <c r="E545" s="429"/>
      <c r="F545" s="50"/>
      <c r="G545" s="429"/>
      <c r="H545" s="50"/>
      <c r="I545" s="429"/>
      <c r="J545" s="3"/>
      <c r="K545" s="2"/>
      <c r="L545" s="2"/>
      <c r="M545" s="2"/>
      <c r="N545" s="2"/>
      <c r="O545" s="2"/>
      <c r="P545" s="2"/>
      <c r="Q545" s="2"/>
      <c r="R545" s="2"/>
      <c r="S545" s="2"/>
      <c r="T545" s="2"/>
      <c r="U545" s="2"/>
      <c r="V545" s="2"/>
      <c r="W545" s="2"/>
      <c r="X545" s="2"/>
      <c r="Y545" s="2"/>
      <c r="Z545" s="2"/>
    </row>
    <row x14ac:dyDescent="0.25" r="546" customHeight="1" ht="14.25">
      <c r="A546" s="1"/>
      <c r="B546" s="428"/>
      <c r="C546" s="2"/>
      <c r="D546" s="2"/>
      <c r="E546" s="429"/>
      <c r="F546" s="50"/>
      <c r="G546" s="429"/>
      <c r="H546" s="50"/>
      <c r="I546" s="429"/>
      <c r="J546" s="3"/>
      <c r="K546" s="2"/>
      <c r="L546" s="2"/>
      <c r="M546" s="2"/>
      <c r="N546" s="2"/>
      <c r="O546" s="2"/>
      <c r="P546" s="2"/>
      <c r="Q546" s="2"/>
      <c r="R546" s="2"/>
      <c r="S546" s="2"/>
      <c r="T546" s="2"/>
      <c r="U546" s="2"/>
      <c r="V546" s="2"/>
      <c r="W546" s="2"/>
      <c r="X546" s="2"/>
      <c r="Y546" s="2"/>
      <c r="Z546" s="2"/>
    </row>
    <row x14ac:dyDescent="0.25" r="547" customHeight="1" ht="14.25">
      <c r="A547" s="1"/>
      <c r="B547" s="428"/>
      <c r="C547" s="2"/>
      <c r="D547" s="2"/>
      <c r="E547" s="429"/>
      <c r="F547" s="50"/>
      <c r="G547" s="429"/>
      <c r="H547" s="50"/>
      <c r="I547" s="429"/>
      <c r="J547" s="3"/>
      <c r="K547" s="2"/>
      <c r="L547" s="2"/>
      <c r="M547" s="2"/>
      <c r="N547" s="2"/>
      <c r="O547" s="2"/>
      <c r="P547" s="2"/>
      <c r="Q547" s="2"/>
      <c r="R547" s="2"/>
      <c r="S547" s="2"/>
      <c r="T547" s="2"/>
      <c r="U547" s="2"/>
      <c r="V547" s="2"/>
      <c r="W547" s="2"/>
      <c r="X547" s="2"/>
      <c r="Y547" s="2"/>
      <c r="Z547" s="2"/>
    </row>
    <row x14ac:dyDescent="0.25" r="548" customHeight="1" ht="14.25">
      <c r="A548" s="1"/>
      <c r="B548" s="428"/>
      <c r="C548" s="2"/>
      <c r="D548" s="2"/>
      <c r="E548" s="429"/>
      <c r="F548" s="50"/>
      <c r="G548" s="429"/>
      <c r="H548" s="50"/>
      <c r="I548" s="429"/>
      <c r="J548" s="3"/>
      <c r="K548" s="2"/>
      <c r="L548" s="2"/>
      <c r="M548" s="2"/>
      <c r="N548" s="2"/>
      <c r="O548" s="2"/>
      <c r="P548" s="2"/>
      <c r="Q548" s="2"/>
      <c r="R548" s="2"/>
      <c r="S548" s="2"/>
      <c r="T548" s="2"/>
      <c r="U548" s="2"/>
      <c r="V548" s="2"/>
      <c r="W548" s="2"/>
      <c r="X548" s="2"/>
      <c r="Y548" s="2"/>
      <c r="Z548" s="2"/>
    </row>
    <row x14ac:dyDescent="0.25" r="549" customHeight="1" ht="14.25">
      <c r="A549" s="1"/>
      <c r="B549" s="428"/>
      <c r="C549" s="2"/>
      <c r="D549" s="2"/>
      <c r="E549" s="429"/>
      <c r="F549" s="50"/>
      <c r="G549" s="429"/>
      <c r="H549" s="50"/>
      <c r="I549" s="429"/>
      <c r="J549" s="3"/>
      <c r="K549" s="2"/>
      <c r="L549" s="2"/>
      <c r="M549" s="2"/>
      <c r="N549" s="2"/>
      <c r="O549" s="2"/>
      <c r="P549" s="2"/>
      <c r="Q549" s="2"/>
      <c r="R549" s="2"/>
      <c r="S549" s="2"/>
      <c r="T549" s="2"/>
      <c r="U549" s="2"/>
      <c r="V549" s="2"/>
      <c r="W549" s="2"/>
      <c r="X549" s="2"/>
      <c r="Y549" s="2"/>
      <c r="Z549" s="2"/>
    </row>
    <row x14ac:dyDescent="0.25" r="550" customHeight="1" ht="14.25">
      <c r="A550" s="1"/>
      <c r="B550" s="428"/>
      <c r="C550" s="2"/>
      <c r="D550" s="2"/>
      <c r="E550" s="429"/>
      <c r="F550" s="50"/>
      <c r="G550" s="429"/>
      <c r="H550" s="50"/>
      <c r="I550" s="429"/>
      <c r="J550" s="3"/>
      <c r="K550" s="2"/>
      <c r="L550" s="2"/>
      <c r="M550" s="2"/>
      <c r="N550" s="2"/>
      <c r="O550" s="2"/>
      <c r="P550" s="2"/>
      <c r="Q550" s="2"/>
      <c r="R550" s="2"/>
      <c r="S550" s="2"/>
      <c r="T550" s="2"/>
      <c r="U550" s="2"/>
      <c r="V550" s="2"/>
      <c r="W550" s="2"/>
      <c r="X550" s="2"/>
      <c r="Y550" s="2"/>
      <c r="Z550" s="2"/>
    </row>
    <row x14ac:dyDescent="0.25" r="551" customHeight="1" ht="14.25">
      <c r="A551" s="1"/>
      <c r="B551" s="428"/>
      <c r="C551" s="2"/>
      <c r="D551" s="2"/>
      <c r="E551" s="429"/>
      <c r="F551" s="50"/>
      <c r="G551" s="429"/>
      <c r="H551" s="50"/>
      <c r="I551" s="429"/>
      <c r="J551" s="3"/>
      <c r="K551" s="2"/>
      <c r="L551" s="2"/>
      <c r="M551" s="2"/>
      <c r="N551" s="2"/>
      <c r="O551" s="2"/>
      <c r="P551" s="2"/>
      <c r="Q551" s="2"/>
      <c r="R551" s="2"/>
      <c r="S551" s="2"/>
      <c r="T551" s="2"/>
      <c r="U551" s="2"/>
      <c r="V551" s="2"/>
      <c r="W551" s="2"/>
      <c r="X551" s="2"/>
      <c r="Y551" s="2"/>
      <c r="Z551" s="2"/>
    </row>
    <row x14ac:dyDescent="0.25" r="552" customHeight="1" ht="14.25">
      <c r="A552" s="1"/>
      <c r="B552" s="428"/>
      <c r="C552" s="2"/>
      <c r="D552" s="2"/>
      <c r="E552" s="429"/>
      <c r="F552" s="50"/>
      <c r="G552" s="429"/>
      <c r="H552" s="50"/>
      <c r="I552" s="429"/>
      <c r="J552" s="3"/>
      <c r="K552" s="2"/>
      <c r="L552" s="2"/>
      <c r="M552" s="2"/>
      <c r="N552" s="2"/>
      <c r="O552" s="2"/>
      <c r="P552" s="2"/>
      <c r="Q552" s="2"/>
      <c r="R552" s="2"/>
      <c r="S552" s="2"/>
      <c r="T552" s="2"/>
      <c r="U552" s="2"/>
      <c r="V552" s="2"/>
      <c r="W552" s="2"/>
      <c r="X552" s="2"/>
      <c r="Y552" s="2"/>
      <c r="Z552" s="2"/>
    </row>
    <row x14ac:dyDescent="0.25" r="553" customHeight="1" ht="14.25">
      <c r="A553" s="1"/>
      <c r="B553" s="428"/>
      <c r="C553" s="2"/>
      <c r="D553" s="2"/>
      <c r="E553" s="429"/>
      <c r="F553" s="50"/>
      <c r="G553" s="429"/>
      <c r="H553" s="50"/>
      <c r="I553" s="429"/>
      <c r="J553" s="3"/>
      <c r="K553" s="2"/>
      <c r="L553" s="2"/>
      <c r="M553" s="2"/>
      <c r="N553" s="2"/>
      <c r="O553" s="2"/>
      <c r="P553" s="2"/>
      <c r="Q553" s="2"/>
      <c r="R553" s="2"/>
      <c r="S553" s="2"/>
      <c r="T553" s="2"/>
      <c r="U553" s="2"/>
      <c r="V553" s="2"/>
      <c r="W553" s="2"/>
      <c r="X553" s="2"/>
      <c r="Y553" s="2"/>
      <c r="Z553" s="2"/>
    </row>
    <row x14ac:dyDescent="0.25" r="554" customHeight="1" ht="14.25">
      <c r="A554" s="1"/>
      <c r="B554" s="428"/>
      <c r="C554" s="2"/>
      <c r="D554" s="2"/>
      <c r="E554" s="429"/>
      <c r="F554" s="50"/>
      <c r="G554" s="429"/>
      <c r="H554" s="50"/>
      <c r="I554" s="429"/>
      <c r="J554" s="3"/>
      <c r="K554" s="2"/>
      <c r="L554" s="2"/>
      <c r="M554" s="2"/>
      <c r="N554" s="2"/>
      <c r="O554" s="2"/>
      <c r="P554" s="2"/>
      <c r="Q554" s="2"/>
      <c r="R554" s="2"/>
      <c r="S554" s="2"/>
      <c r="T554" s="2"/>
      <c r="U554" s="2"/>
      <c r="V554" s="2"/>
      <c r="W554" s="2"/>
      <c r="X554" s="2"/>
      <c r="Y554" s="2"/>
      <c r="Z554" s="2"/>
    </row>
    <row x14ac:dyDescent="0.25" r="555" customHeight="1" ht="14.25">
      <c r="A555" s="1"/>
      <c r="B555" s="428"/>
      <c r="C555" s="2"/>
      <c r="D555" s="2"/>
      <c r="E555" s="429"/>
      <c r="F555" s="50"/>
      <c r="G555" s="429"/>
      <c r="H555" s="50"/>
      <c r="I555" s="429"/>
      <c r="J555" s="3"/>
      <c r="K555" s="2"/>
      <c r="L555" s="2"/>
      <c r="M555" s="2"/>
      <c r="N555" s="2"/>
      <c r="O555" s="2"/>
      <c r="P555" s="2"/>
      <c r="Q555" s="2"/>
      <c r="R555" s="2"/>
      <c r="S555" s="2"/>
      <c r="T555" s="2"/>
      <c r="U555" s="2"/>
      <c r="V555" s="2"/>
      <c r="W555" s="2"/>
      <c r="X555" s="2"/>
      <c r="Y555" s="2"/>
      <c r="Z555" s="2"/>
    </row>
    <row x14ac:dyDescent="0.25" r="556" customHeight="1" ht="14.25">
      <c r="A556" s="1"/>
      <c r="B556" s="428"/>
      <c r="C556" s="2"/>
      <c r="D556" s="2"/>
      <c r="E556" s="429"/>
      <c r="F556" s="50"/>
      <c r="G556" s="429"/>
      <c r="H556" s="50"/>
      <c r="I556" s="429"/>
      <c r="J556" s="3"/>
      <c r="K556" s="2"/>
      <c r="L556" s="2"/>
      <c r="M556" s="2"/>
      <c r="N556" s="2"/>
      <c r="O556" s="2"/>
      <c r="P556" s="2"/>
      <c r="Q556" s="2"/>
      <c r="R556" s="2"/>
      <c r="S556" s="2"/>
      <c r="T556" s="2"/>
      <c r="U556" s="2"/>
      <c r="V556" s="2"/>
      <c r="W556" s="2"/>
      <c r="X556" s="2"/>
      <c r="Y556" s="2"/>
      <c r="Z556" s="2"/>
    </row>
    <row x14ac:dyDescent="0.25" r="557" customHeight="1" ht="14.25">
      <c r="A557" s="1"/>
      <c r="B557" s="428"/>
      <c r="C557" s="2"/>
      <c r="D557" s="2"/>
      <c r="E557" s="429"/>
      <c r="F557" s="50"/>
      <c r="G557" s="429"/>
      <c r="H557" s="50"/>
      <c r="I557" s="429"/>
      <c r="J557" s="3"/>
      <c r="K557" s="2"/>
      <c r="L557" s="2"/>
      <c r="M557" s="2"/>
      <c r="N557" s="2"/>
      <c r="O557" s="2"/>
      <c r="P557" s="2"/>
      <c r="Q557" s="2"/>
      <c r="R557" s="2"/>
      <c r="S557" s="2"/>
      <c r="T557" s="2"/>
      <c r="U557" s="2"/>
      <c r="V557" s="2"/>
      <c r="W557" s="2"/>
      <c r="X557" s="2"/>
      <c r="Y557" s="2"/>
      <c r="Z557" s="2"/>
    </row>
    <row x14ac:dyDescent="0.25" r="558" customHeight="1" ht="14.25">
      <c r="A558" s="1"/>
      <c r="B558" s="428"/>
      <c r="C558" s="2"/>
      <c r="D558" s="2"/>
      <c r="E558" s="429"/>
      <c r="F558" s="50"/>
      <c r="G558" s="429"/>
      <c r="H558" s="50"/>
      <c r="I558" s="429"/>
      <c r="J558" s="3"/>
      <c r="K558" s="2"/>
      <c r="L558" s="2"/>
      <c r="M558" s="2"/>
      <c r="N558" s="2"/>
      <c r="O558" s="2"/>
      <c r="P558" s="2"/>
      <c r="Q558" s="2"/>
      <c r="R558" s="2"/>
      <c r="S558" s="2"/>
      <c r="T558" s="2"/>
      <c r="U558" s="2"/>
      <c r="V558" s="2"/>
      <c r="W558" s="2"/>
      <c r="X558" s="2"/>
      <c r="Y558" s="2"/>
      <c r="Z558" s="2"/>
    </row>
    <row x14ac:dyDescent="0.25" r="559" customHeight="1" ht="14.25">
      <c r="A559" s="1"/>
      <c r="B559" s="428"/>
      <c r="C559" s="2"/>
      <c r="D559" s="2"/>
      <c r="E559" s="429"/>
      <c r="F559" s="50"/>
      <c r="G559" s="429"/>
      <c r="H559" s="50"/>
      <c r="I559" s="429"/>
      <c r="J559" s="3"/>
      <c r="K559" s="2"/>
      <c r="L559" s="2"/>
      <c r="M559" s="2"/>
      <c r="N559" s="2"/>
      <c r="O559" s="2"/>
      <c r="P559" s="2"/>
      <c r="Q559" s="2"/>
      <c r="R559" s="2"/>
      <c r="S559" s="2"/>
      <c r="T559" s="2"/>
      <c r="U559" s="2"/>
      <c r="V559" s="2"/>
      <c r="W559" s="2"/>
      <c r="X559" s="2"/>
      <c r="Y559" s="2"/>
      <c r="Z559" s="2"/>
    </row>
    <row x14ac:dyDescent="0.25" r="560" customHeight="1" ht="14.25">
      <c r="A560" s="1"/>
      <c r="B560" s="428"/>
      <c r="C560" s="2"/>
      <c r="D560" s="2"/>
      <c r="E560" s="429"/>
      <c r="F560" s="50"/>
      <c r="G560" s="429"/>
      <c r="H560" s="50"/>
      <c r="I560" s="429"/>
      <c r="J560" s="3"/>
      <c r="K560" s="2"/>
      <c r="L560" s="2"/>
      <c r="M560" s="2"/>
      <c r="N560" s="2"/>
      <c r="O560" s="2"/>
      <c r="P560" s="2"/>
      <c r="Q560" s="2"/>
      <c r="R560" s="2"/>
      <c r="S560" s="2"/>
      <c r="T560" s="2"/>
      <c r="U560" s="2"/>
      <c r="V560" s="2"/>
      <c r="W560" s="2"/>
      <c r="X560" s="2"/>
      <c r="Y560" s="2"/>
      <c r="Z560" s="2"/>
    </row>
    <row x14ac:dyDescent="0.25" r="561" customHeight="1" ht="14.25">
      <c r="A561" s="1"/>
      <c r="B561" s="428"/>
      <c r="C561" s="2"/>
      <c r="D561" s="2"/>
      <c r="E561" s="429"/>
      <c r="F561" s="50"/>
      <c r="G561" s="429"/>
      <c r="H561" s="50"/>
      <c r="I561" s="429"/>
      <c r="J561" s="3"/>
      <c r="K561" s="2"/>
      <c r="L561" s="2"/>
      <c r="M561" s="2"/>
      <c r="N561" s="2"/>
      <c r="O561" s="2"/>
      <c r="P561" s="2"/>
      <c r="Q561" s="2"/>
      <c r="R561" s="2"/>
      <c r="S561" s="2"/>
      <c r="T561" s="2"/>
      <c r="U561" s="2"/>
      <c r="V561" s="2"/>
      <c r="W561" s="2"/>
      <c r="X561" s="2"/>
      <c r="Y561" s="2"/>
      <c r="Z561" s="2"/>
    </row>
    <row x14ac:dyDescent="0.25" r="562" customHeight="1" ht="14.25">
      <c r="A562" s="1"/>
      <c r="B562" s="428"/>
      <c r="C562" s="2"/>
      <c r="D562" s="2"/>
      <c r="E562" s="429"/>
      <c r="F562" s="50"/>
      <c r="G562" s="429"/>
      <c r="H562" s="50"/>
      <c r="I562" s="429"/>
      <c r="J562" s="3"/>
      <c r="K562" s="2"/>
      <c r="L562" s="2"/>
      <c r="M562" s="2"/>
      <c r="N562" s="2"/>
      <c r="O562" s="2"/>
      <c r="P562" s="2"/>
      <c r="Q562" s="2"/>
      <c r="R562" s="2"/>
      <c r="S562" s="2"/>
      <c r="T562" s="2"/>
      <c r="U562" s="2"/>
      <c r="V562" s="2"/>
      <c r="W562" s="2"/>
      <c r="X562" s="2"/>
      <c r="Y562" s="2"/>
      <c r="Z562" s="2"/>
    </row>
    <row x14ac:dyDescent="0.25" r="563" customHeight="1" ht="14.25">
      <c r="A563" s="1"/>
      <c r="B563" s="428"/>
      <c r="C563" s="2"/>
      <c r="D563" s="2"/>
      <c r="E563" s="429"/>
      <c r="F563" s="50"/>
      <c r="G563" s="429"/>
      <c r="H563" s="50"/>
      <c r="I563" s="429"/>
      <c r="J563" s="3"/>
      <c r="K563" s="2"/>
      <c r="L563" s="2"/>
      <c r="M563" s="2"/>
      <c r="N563" s="2"/>
      <c r="O563" s="2"/>
      <c r="P563" s="2"/>
      <c r="Q563" s="2"/>
      <c r="R563" s="2"/>
      <c r="S563" s="2"/>
      <c r="T563" s="2"/>
      <c r="U563" s="2"/>
      <c r="V563" s="2"/>
      <c r="W563" s="2"/>
      <c r="X563" s="2"/>
      <c r="Y563" s="2"/>
      <c r="Z563" s="2"/>
    </row>
    <row x14ac:dyDescent="0.25" r="564" customHeight="1" ht="14.25">
      <c r="A564" s="1"/>
      <c r="B564" s="428"/>
      <c r="C564" s="2"/>
      <c r="D564" s="2"/>
      <c r="E564" s="429"/>
      <c r="F564" s="50"/>
      <c r="G564" s="429"/>
      <c r="H564" s="50"/>
      <c r="I564" s="429"/>
      <c r="J564" s="3"/>
      <c r="K564" s="2"/>
      <c r="L564" s="2"/>
      <c r="M564" s="2"/>
      <c r="N564" s="2"/>
      <c r="O564" s="2"/>
      <c r="P564" s="2"/>
      <c r="Q564" s="2"/>
      <c r="R564" s="2"/>
      <c r="S564" s="2"/>
      <c r="T564" s="2"/>
      <c r="U564" s="2"/>
      <c r="V564" s="2"/>
      <c r="W564" s="2"/>
      <c r="X564" s="2"/>
      <c r="Y564" s="2"/>
      <c r="Z564" s="2"/>
    </row>
    <row x14ac:dyDescent="0.25" r="565" customHeight="1" ht="14.25">
      <c r="A565" s="1"/>
      <c r="B565" s="428"/>
      <c r="C565" s="2"/>
      <c r="D565" s="2"/>
      <c r="E565" s="429"/>
      <c r="F565" s="50"/>
      <c r="G565" s="429"/>
      <c r="H565" s="50"/>
      <c r="I565" s="429"/>
      <c r="J565" s="3"/>
      <c r="K565" s="2"/>
      <c r="L565" s="2"/>
      <c r="M565" s="2"/>
      <c r="N565" s="2"/>
      <c r="O565" s="2"/>
      <c r="P565" s="2"/>
      <c r="Q565" s="2"/>
      <c r="R565" s="2"/>
      <c r="S565" s="2"/>
      <c r="T565" s="2"/>
      <c r="U565" s="2"/>
      <c r="V565" s="2"/>
      <c r="W565" s="2"/>
      <c r="X565" s="2"/>
      <c r="Y565" s="2"/>
      <c r="Z565" s="2"/>
    </row>
    <row x14ac:dyDescent="0.25" r="566" customHeight="1" ht="14.25">
      <c r="A566" s="1"/>
      <c r="B566" s="428"/>
      <c r="C566" s="2"/>
      <c r="D566" s="2"/>
      <c r="E566" s="429"/>
      <c r="F566" s="50"/>
      <c r="G566" s="429"/>
      <c r="H566" s="50"/>
      <c r="I566" s="429"/>
      <c r="J566" s="3"/>
      <c r="K566" s="2"/>
      <c r="L566" s="2"/>
      <c r="M566" s="2"/>
      <c r="N566" s="2"/>
      <c r="O566" s="2"/>
      <c r="P566" s="2"/>
      <c r="Q566" s="2"/>
      <c r="R566" s="2"/>
      <c r="S566" s="2"/>
      <c r="T566" s="2"/>
      <c r="U566" s="2"/>
      <c r="V566" s="2"/>
      <c r="W566" s="2"/>
      <c r="X566" s="2"/>
      <c r="Y566" s="2"/>
      <c r="Z566" s="2"/>
    </row>
    <row x14ac:dyDescent="0.25" r="567" customHeight="1" ht="14.25">
      <c r="A567" s="1"/>
      <c r="B567" s="428"/>
      <c r="C567" s="2"/>
      <c r="D567" s="2"/>
      <c r="E567" s="429"/>
      <c r="F567" s="50"/>
      <c r="G567" s="429"/>
      <c r="H567" s="50"/>
      <c r="I567" s="429"/>
      <c r="J567" s="3"/>
      <c r="K567" s="2"/>
      <c r="L567" s="2"/>
      <c r="M567" s="2"/>
      <c r="N567" s="2"/>
      <c r="O567" s="2"/>
      <c r="P567" s="2"/>
      <c r="Q567" s="2"/>
      <c r="R567" s="2"/>
      <c r="S567" s="2"/>
      <c r="T567" s="2"/>
      <c r="U567" s="2"/>
      <c r="V567" s="2"/>
      <c r="W567" s="2"/>
      <c r="X567" s="2"/>
      <c r="Y567" s="2"/>
      <c r="Z567" s="2"/>
    </row>
    <row x14ac:dyDescent="0.25" r="568" customHeight="1" ht="14.25">
      <c r="A568" s="1"/>
      <c r="B568" s="428"/>
      <c r="C568" s="2"/>
      <c r="D568" s="2"/>
      <c r="E568" s="429"/>
      <c r="F568" s="50"/>
      <c r="G568" s="429"/>
      <c r="H568" s="50"/>
      <c r="I568" s="429"/>
      <c r="J568" s="3"/>
      <c r="K568" s="2"/>
      <c r="L568" s="2"/>
      <c r="M568" s="2"/>
      <c r="N568" s="2"/>
      <c r="O568" s="2"/>
      <c r="P568" s="2"/>
      <c r="Q568" s="2"/>
      <c r="R568" s="2"/>
      <c r="S568" s="2"/>
      <c r="T568" s="2"/>
      <c r="U568" s="2"/>
      <c r="V568" s="2"/>
      <c r="W568" s="2"/>
      <c r="X568" s="2"/>
      <c r="Y568" s="2"/>
      <c r="Z568" s="2"/>
    </row>
    <row x14ac:dyDescent="0.25" r="569" customHeight="1" ht="14.25">
      <c r="A569" s="1"/>
      <c r="B569" s="428"/>
      <c r="C569" s="2"/>
      <c r="D569" s="2"/>
      <c r="E569" s="429"/>
      <c r="F569" s="50"/>
      <c r="G569" s="429"/>
      <c r="H569" s="50"/>
      <c r="I569" s="429"/>
      <c r="J569" s="3"/>
      <c r="K569" s="2"/>
      <c r="L569" s="2"/>
      <c r="M569" s="2"/>
      <c r="N569" s="2"/>
      <c r="O569" s="2"/>
      <c r="P569" s="2"/>
      <c r="Q569" s="2"/>
      <c r="R569" s="2"/>
      <c r="S569" s="2"/>
      <c r="T569" s="2"/>
      <c r="U569" s="2"/>
      <c r="V569" s="2"/>
      <c r="W569" s="2"/>
      <c r="X569" s="2"/>
      <c r="Y569" s="2"/>
      <c r="Z569" s="2"/>
    </row>
    <row x14ac:dyDescent="0.25" r="570" customHeight="1" ht="14.25">
      <c r="A570" s="1"/>
      <c r="B570" s="428"/>
      <c r="C570" s="2"/>
      <c r="D570" s="2"/>
      <c r="E570" s="429"/>
      <c r="F570" s="50"/>
      <c r="G570" s="429"/>
      <c r="H570" s="50"/>
      <c r="I570" s="429"/>
      <c r="J570" s="3"/>
      <c r="K570" s="2"/>
      <c r="L570" s="2"/>
      <c r="M570" s="2"/>
      <c r="N570" s="2"/>
      <c r="O570" s="2"/>
      <c r="P570" s="2"/>
      <c r="Q570" s="2"/>
      <c r="R570" s="2"/>
      <c r="S570" s="2"/>
      <c r="T570" s="2"/>
      <c r="U570" s="2"/>
      <c r="V570" s="2"/>
      <c r="W570" s="2"/>
      <c r="X570" s="2"/>
      <c r="Y570" s="2"/>
      <c r="Z570" s="2"/>
    </row>
    <row x14ac:dyDescent="0.25" r="571" customHeight="1" ht="14.25">
      <c r="A571" s="1"/>
      <c r="B571" s="428"/>
      <c r="C571" s="2"/>
      <c r="D571" s="2"/>
      <c r="E571" s="429"/>
      <c r="F571" s="50"/>
      <c r="G571" s="429"/>
      <c r="H571" s="50"/>
      <c r="I571" s="429"/>
      <c r="J571" s="3"/>
      <c r="K571" s="2"/>
      <c r="L571" s="2"/>
      <c r="M571" s="2"/>
      <c r="N571" s="2"/>
      <c r="O571" s="2"/>
      <c r="P571" s="2"/>
      <c r="Q571" s="2"/>
      <c r="R571" s="2"/>
      <c r="S571" s="2"/>
      <c r="T571" s="2"/>
      <c r="U571" s="2"/>
      <c r="V571" s="2"/>
      <c r="W571" s="2"/>
      <c r="X571" s="2"/>
      <c r="Y571" s="2"/>
      <c r="Z571" s="2"/>
    </row>
    <row x14ac:dyDescent="0.25" r="572" customHeight="1" ht="14.25">
      <c r="A572" s="1"/>
      <c r="B572" s="428"/>
      <c r="C572" s="2"/>
      <c r="D572" s="2"/>
      <c r="E572" s="429"/>
      <c r="F572" s="50"/>
      <c r="G572" s="429"/>
      <c r="H572" s="50"/>
      <c r="I572" s="429"/>
      <c r="J572" s="3"/>
      <c r="K572" s="2"/>
      <c r="L572" s="2"/>
      <c r="M572" s="2"/>
      <c r="N572" s="2"/>
      <c r="O572" s="2"/>
      <c r="P572" s="2"/>
      <c r="Q572" s="2"/>
      <c r="R572" s="2"/>
      <c r="S572" s="2"/>
      <c r="T572" s="2"/>
      <c r="U572" s="2"/>
      <c r="V572" s="2"/>
      <c r="W572" s="2"/>
      <c r="X572" s="2"/>
      <c r="Y572" s="2"/>
      <c r="Z572" s="2"/>
    </row>
    <row x14ac:dyDescent="0.25" r="573" customHeight="1" ht="14.25">
      <c r="A573" s="1"/>
      <c r="B573" s="428"/>
      <c r="C573" s="2"/>
      <c r="D573" s="2"/>
      <c r="E573" s="429"/>
      <c r="F573" s="50"/>
      <c r="G573" s="429"/>
      <c r="H573" s="50"/>
      <c r="I573" s="429"/>
      <c r="J573" s="3"/>
      <c r="K573" s="2"/>
      <c r="L573" s="2"/>
      <c r="M573" s="2"/>
      <c r="N573" s="2"/>
      <c r="O573" s="2"/>
      <c r="P573" s="2"/>
      <c r="Q573" s="2"/>
      <c r="R573" s="2"/>
      <c r="S573" s="2"/>
      <c r="T573" s="2"/>
      <c r="U573" s="2"/>
      <c r="V573" s="2"/>
      <c r="W573" s="2"/>
      <c r="X573" s="2"/>
      <c r="Y573" s="2"/>
      <c r="Z573" s="2"/>
    </row>
    <row x14ac:dyDescent="0.25" r="574" customHeight="1" ht="14.25">
      <c r="A574" s="1"/>
      <c r="B574" s="428"/>
      <c r="C574" s="2"/>
      <c r="D574" s="2"/>
      <c r="E574" s="429"/>
      <c r="F574" s="50"/>
      <c r="G574" s="429"/>
      <c r="H574" s="50"/>
      <c r="I574" s="429"/>
      <c r="J574" s="3"/>
      <c r="K574" s="2"/>
      <c r="L574" s="2"/>
      <c r="M574" s="2"/>
      <c r="N574" s="2"/>
      <c r="O574" s="2"/>
      <c r="P574" s="2"/>
      <c r="Q574" s="2"/>
      <c r="R574" s="2"/>
      <c r="S574" s="2"/>
      <c r="T574" s="2"/>
      <c r="U574" s="2"/>
      <c r="V574" s="2"/>
      <c r="W574" s="2"/>
      <c r="X574" s="2"/>
      <c r="Y574" s="2"/>
      <c r="Z574" s="2"/>
    </row>
    <row x14ac:dyDescent="0.25" r="575" customHeight="1" ht="14.25">
      <c r="A575" s="1"/>
      <c r="B575" s="428"/>
      <c r="C575" s="2"/>
      <c r="D575" s="2"/>
      <c r="E575" s="429"/>
      <c r="F575" s="50"/>
      <c r="G575" s="429"/>
      <c r="H575" s="50"/>
      <c r="I575" s="429"/>
      <c r="J575" s="3"/>
      <c r="K575" s="2"/>
      <c r="L575" s="2"/>
      <c r="M575" s="2"/>
      <c r="N575" s="2"/>
      <c r="O575" s="2"/>
      <c r="P575" s="2"/>
      <c r="Q575" s="2"/>
      <c r="R575" s="2"/>
      <c r="S575" s="2"/>
      <c r="T575" s="2"/>
      <c r="U575" s="2"/>
      <c r="V575" s="2"/>
      <c r="W575" s="2"/>
      <c r="X575" s="2"/>
      <c r="Y575" s="2"/>
      <c r="Z575" s="2"/>
    </row>
    <row x14ac:dyDescent="0.25" r="576" customHeight="1" ht="14.25">
      <c r="A576" s="1"/>
      <c r="B576" s="428"/>
      <c r="C576" s="2"/>
      <c r="D576" s="2"/>
      <c r="E576" s="429"/>
      <c r="F576" s="50"/>
      <c r="G576" s="429"/>
      <c r="H576" s="50"/>
      <c r="I576" s="429"/>
      <c r="J576" s="3"/>
      <c r="K576" s="2"/>
      <c r="L576" s="2"/>
      <c r="M576" s="2"/>
      <c r="N576" s="2"/>
      <c r="O576" s="2"/>
      <c r="P576" s="2"/>
      <c r="Q576" s="2"/>
      <c r="R576" s="2"/>
      <c r="S576" s="2"/>
      <c r="T576" s="2"/>
      <c r="U576" s="2"/>
      <c r="V576" s="2"/>
      <c r="W576" s="2"/>
      <c r="X576" s="2"/>
      <c r="Y576" s="2"/>
      <c r="Z576" s="2"/>
    </row>
    <row x14ac:dyDescent="0.25" r="577" customHeight="1" ht="14.25">
      <c r="A577" s="1"/>
      <c r="B577" s="428"/>
      <c r="C577" s="2"/>
      <c r="D577" s="2"/>
      <c r="E577" s="429"/>
      <c r="F577" s="50"/>
      <c r="G577" s="429"/>
      <c r="H577" s="50"/>
      <c r="I577" s="429"/>
      <c r="J577" s="3"/>
      <c r="K577" s="2"/>
      <c r="L577" s="2"/>
      <c r="M577" s="2"/>
      <c r="N577" s="2"/>
      <c r="O577" s="2"/>
      <c r="P577" s="2"/>
      <c r="Q577" s="2"/>
      <c r="R577" s="2"/>
      <c r="S577" s="2"/>
      <c r="T577" s="2"/>
      <c r="U577" s="2"/>
      <c r="V577" s="2"/>
      <c r="W577" s="2"/>
      <c r="X577" s="2"/>
      <c r="Y577" s="2"/>
      <c r="Z577" s="2"/>
    </row>
    <row x14ac:dyDescent="0.25" r="578" customHeight="1" ht="14.25">
      <c r="A578" s="1"/>
      <c r="B578" s="428"/>
      <c r="C578" s="2"/>
      <c r="D578" s="2"/>
      <c r="E578" s="429"/>
      <c r="F578" s="50"/>
      <c r="G578" s="429"/>
      <c r="H578" s="50"/>
      <c r="I578" s="429"/>
      <c r="J578" s="3"/>
      <c r="K578" s="2"/>
      <c r="L578" s="2"/>
      <c r="M578" s="2"/>
      <c r="N578" s="2"/>
      <c r="O578" s="2"/>
      <c r="P578" s="2"/>
      <c r="Q578" s="2"/>
      <c r="R578" s="2"/>
      <c r="S578" s="2"/>
      <c r="T578" s="2"/>
      <c r="U578" s="2"/>
      <c r="V578" s="2"/>
      <c r="W578" s="2"/>
      <c r="X578" s="2"/>
      <c r="Y578" s="2"/>
      <c r="Z578" s="2"/>
    </row>
    <row x14ac:dyDescent="0.25" r="579" customHeight="1" ht="14.25">
      <c r="A579" s="1"/>
      <c r="B579" s="428"/>
      <c r="C579" s="2"/>
      <c r="D579" s="2"/>
      <c r="E579" s="429"/>
      <c r="F579" s="50"/>
      <c r="G579" s="429"/>
      <c r="H579" s="50"/>
      <c r="I579" s="429"/>
      <c r="J579" s="3"/>
      <c r="K579" s="2"/>
      <c r="L579" s="2"/>
      <c r="M579" s="2"/>
      <c r="N579" s="2"/>
      <c r="O579" s="2"/>
      <c r="P579" s="2"/>
      <c r="Q579" s="2"/>
      <c r="R579" s="2"/>
      <c r="S579" s="2"/>
      <c r="T579" s="2"/>
      <c r="U579" s="2"/>
      <c r="V579" s="2"/>
      <c r="W579" s="2"/>
      <c r="X579" s="2"/>
      <c r="Y579" s="2"/>
      <c r="Z579" s="2"/>
    </row>
    <row x14ac:dyDescent="0.25" r="580" customHeight="1" ht="14.25">
      <c r="A580" s="1"/>
      <c r="B580" s="428"/>
      <c r="C580" s="2"/>
      <c r="D580" s="2"/>
      <c r="E580" s="429"/>
      <c r="F580" s="50"/>
      <c r="G580" s="429"/>
      <c r="H580" s="50"/>
      <c r="I580" s="429"/>
      <c r="J580" s="3"/>
      <c r="K580" s="2"/>
      <c r="L580" s="2"/>
      <c r="M580" s="2"/>
      <c r="N580" s="2"/>
      <c r="O580" s="2"/>
      <c r="P580" s="2"/>
      <c r="Q580" s="2"/>
      <c r="R580" s="2"/>
      <c r="S580" s="2"/>
      <c r="T580" s="2"/>
      <c r="U580" s="2"/>
      <c r="V580" s="2"/>
      <c r="W580" s="2"/>
      <c r="X580" s="2"/>
      <c r="Y580" s="2"/>
      <c r="Z580" s="2"/>
    </row>
    <row x14ac:dyDescent="0.25" r="581" customHeight="1" ht="14.25">
      <c r="A581" s="1"/>
      <c r="B581" s="428"/>
      <c r="C581" s="2"/>
      <c r="D581" s="2"/>
      <c r="E581" s="429"/>
      <c r="F581" s="50"/>
      <c r="G581" s="429"/>
      <c r="H581" s="50"/>
      <c r="I581" s="429"/>
      <c r="J581" s="3"/>
      <c r="K581" s="2"/>
      <c r="L581" s="2"/>
      <c r="M581" s="2"/>
      <c r="N581" s="2"/>
      <c r="O581" s="2"/>
      <c r="P581" s="2"/>
      <c r="Q581" s="2"/>
      <c r="R581" s="2"/>
      <c r="S581" s="2"/>
      <c r="T581" s="2"/>
      <c r="U581" s="2"/>
      <c r="V581" s="2"/>
      <c r="W581" s="2"/>
      <c r="X581" s="2"/>
      <c r="Y581" s="2"/>
      <c r="Z581" s="2"/>
    </row>
    <row x14ac:dyDescent="0.25" r="582" customHeight="1" ht="14.25">
      <c r="A582" s="1"/>
      <c r="B582" s="428"/>
      <c r="C582" s="2"/>
      <c r="D582" s="2"/>
      <c r="E582" s="429"/>
      <c r="F582" s="50"/>
      <c r="G582" s="429"/>
      <c r="H582" s="50"/>
      <c r="I582" s="429"/>
      <c r="J582" s="3"/>
      <c r="K582" s="2"/>
      <c r="L582" s="2"/>
      <c r="M582" s="2"/>
      <c r="N582" s="2"/>
      <c r="O582" s="2"/>
      <c r="P582" s="2"/>
      <c r="Q582" s="2"/>
      <c r="R582" s="2"/>
      <c r="S582" s="2"/>
      <c r="T582" s="2"/>
      <c r="U582" s="2"/>
      <c r="V582" s="2"/>
      <c r="W582" s="2"/>
      <c r="X582" s="2"/>
      <c r="Y582" s="2"/>
      <c r="Z582" s="2"/>
    </row>
    <row x14ac:dyDescent="0.25" r="583" customHeight="1" ht="14.25">
      <c r="A583" s="1"/>
      <c r="B583" s="428"/>
      <c r="C583" s="2"/>
      <c r="D583" s="2"/>
      <c r="E583" s="429"/>
      <c r="F583" s="50"/>
      <c r="G583" s="429"/>
      <c r="H583" s="50"/>
      <c r="I583" s="429"/>
      <c r="J583" s="3"/>
      <c r="K583" s="2"/>
      <c r="L583" s="2"/>
      <c r="M583" s="2"/>
      <c r="N583" s="2"/>
      <c r="O583" s="2"/>
      <c r="P583" s="2"/>
      <c r="Q583" s="2"/>
      <c r="R583" s="2"/>
      <c r="S583" s="2"/>
      <c r="T583" s="2"/>
      <c r="U583" s="2"/>
      <c r="V583" s="2"/>
      <c r="W583" s="2"/>
      <c r="X583" s="2"/>
      <c r="Y583" s="2"/>
      <c r="Z583" s="2"/>
    </row>
    <row x14ac:dyDescent="0.25" r="584" customHeight="1" ht="14.25">
      <c r="A584" s="1"/>
      <c r="B584" s="428"/>
      <c r="C584" s="2"/>
      <c r="D584" s="2"/>
      <c r="E584" s="429"/>
      <c r="F584" s="50"/>
      <c r="G584" s="429"/>
      <c r="H584" s="50"/>
      <c r="I584" s="429"/>
      <c r="J584" s="3"/>
      <c r="K584" s="2"/>
      <c r="L584" s="2"/>
      <c r="M584" s="2"/>
      <c r="N584" s="2"/>
      <c r="O584" s="2"/>
      <c r="P584" s="2"/>
      <c r="Q584" s="2"/>
      <c r="R584" s="2"/>
      <c r="S584" s="2"/>
      <c r="T584" s="2"/>
      <c r="U584" s="2"/>
      <c r="V584" s="2"/>
      <c r="W584" s="2"/>
      <c r="X584" s="2"/>
      <c r="Y584" s="2"/>
      <c r="Z584" s="2"/>
    </row>
    <row x14ac:dyDescent="0.25" r="585" customHeight="1" ht="14.25">
      <c r="A585" s="1"/>
      <c r="B585" s="428"/>
      <c r="C585" s="2"/>
      <c r="D585" s="2"/>
      <c r="E585" s="429"/>
      <c r="F585" s="50"/>
      <c r="G585" s="429"/>
      <c r="H585" s="50"/>
      <c r="I585" s="429"/>
      <c r="J585" s="3"/>
      <c r="K585" s="2"/>
      <c r="L585" s="2"/>
      <c r="M585" s="2"/>
      <c r="N585" s="2"/>
      <c r="O585" s="2"/>
      <c r="P585" s="2"/>
      <c r="Q585" s="2"/>
      <c r="R585" s="2"/>
      <c r="S585" s="2"/>
      <c r="T585" s="2"/>
      <c r="U585" s="2"/>
      <c r="V585" s="2"/>
      <c r="W585" s="2"/>
      <c r="X585" s="2"/>
      <c r="Y585" s="2"/>
      <c r="Z585" s="2"/>
    </row>
    <row x14ac:dyDescent="0.25" r="586" customHeight="1" ht="14.25">
      <c r="A586" s="1"/>
      <c r="B586" s="428"/>
      <c r="C586" s="2"/>
      <c r="D586" s="2"/>
      <c r="E586" s="429"/>
      <c r="F586" s="50"/>
      <c r="G586" s="429"/>
      <c r="H586" s="50"/>
      <c r="I586" s="429"/>
      <c r="J586" s="3"/>
      <c r="K586" s="2"/>
      <c r="L586" s="2"/>
      <c r="M586" s="2"/>
      <c r="N586" s="2"/>
      <c r="O586" s="2"/>
      <c r="P586" s="2"/>
      <c r="Q586" s="2"/>
      <c r="R586" s="2"/>
      <c r="S586" s="2"/>
      <c r="T586" s="2"/>
      <c r="U586" s="2"/>
      <c r="V586" s="2"/>
      <c r="W586" s="2"/>
      <c r="X586" s="2"/>
      <c r="Y586" s="2"/>
      <c r="Z586" s="2"/>
    </row>
    <row x14ac:dyDescent="0.25" r="587" customHeight="1" ht="14.25">
      <c r="A587" s="1"/>
      <c r="B587" s="428"/>
      <c r="C587" s="2"/>
      <c r="D587" s="2"/>
      <c r="E587" s="429"/>
      <c r="F587" s="50"/>
      <c r="G587" s="429"/>
      <c r="H587" s="50"/>
      <c r="I587" s="429"/>
      <c r="J587" s="3"/>
      <c r="K587" s="2"/>
      <c r="L587" s="2"/>
      <c r="M587" s="2"/>
      <c r="N587" s="2"/>
      <c r="O587" s="2"/>
      <c r="P587" s="2"/>
      <c r="Q587" s="2"/>
      <c r="R587" s="2"/>
      <c r="S587" s="2"/>
      <c r="T587" s="2"/>
      <c r="U587" s="2"/>
      <c r="V587" s="2"/>
      <c r="W587" s="2"/>
      <c r="X587" s="2"/>
      <c r="Y587" s="2"/>
      <c r="Z587" s="2"/>
    </row>
    <row x14ac:dyDescent="0.25" r="588" customHeight="1" ht="14.25">
      <c r="A588" s="1"/>
      <c r="B588" s="428"/>
      <c r="C588" s="2"/>
      <c r="D588" s="2"/>
      <c r="E588" s="429"/>
      <c r="F588" s="50"/>
      <c r="G588" s="429"/>
      <c r="H588" s="50"/>
      <c r="I588" s="429"/>
      <c r="J588" s="3"/>
      <c r="K588" s="2"/>
      <c r="L588" s="2"/>
      <c r="M588" s="2"/>
      <c r="N588" s="2"/>
      <c r="O588" s="2"/>
      <c r="P588" s="2"/>
      <c r="Q588" s="2"/>
      <c r="R588" s="2"/>
      <c r="S588" s="2"/>
      <c r="T588" s="2"/>
      <c r="U588" s="2"/>
      <c r="V588" s="2"/>
      <c r="W588" s="2"/>
      <c r="X588" s="2"/>
      <c r="Y588" s="2"/>
      <c r="Z588" s="2"/>
    </row>
    <row x14ac:dyDescent="0.25" r="589" customHeight="1" ht="14.25">
      <c r="A589" s="1"/>
      <c r="B589" s="428"/>
      <c r="C589" s="2"/>
      <c r="D589" s="2"/>
      <c r="E589" s="429"/>
      <c r="F589" s="50"/>
      <c r="G589" s="429"/>
      <c r="H589" s="50"/>
      <c r="I589" s="429"/>
      <c r="J589" s="3"/>
      <c r="K589" s="2"/>
      <c r="L589" s="2"/>
      <c r="M589" s="2"/>
      <c r="N589" s="2"/>
      <c r="O589" s="2"/>
      <c r="P589" s="2"/>
      <c r="Q589" s="2"/>
      <c r="R589" s="2"/>
      <c r="S589" s="2"/>
      <c r="T589" s="2"/>
      <c r="U589" s="2"/>
      <c r="V589" s="2"/>
      <c r="W589" s="2"/>
      <c r="X589" s="2"/>
      <c r="Y589" s="2"/>
      <c r="Z589" s="2"/>
    </row>
    <row x14ac:dyDescent="0.25" r="590" customHeight="1" ht="14.25">
      <c r="A590" s="1"/>
      <c r="B590" s="428"/>
      <c r="C590" s="2"/>
      <c r="D590" s="2"/>
      <c r="E590" s="429"/>
      <c r="F590" s="50"/>
      <c r="G590" s="429"/>
      <c r="H590" s="50"/>
      <c r="I590" s="429"/>
      <c r="J590" s="3"/>
      <c r="K590" s="2"/>
      <c r="L590" s="2"/>
      <c r="M590" s="2"/>
      <c r="N590" s="2"/>
      <c r="O590" s="2"/>
      <c r="P590" s="2"/>
      <c r="Q590" s="2"/>
      <c r="R590" s="2"/>
      <c r="S590" s="2"/>
      <c r="T590" s="2"/>
      <c r="U590" s="2"/>
      <c r="V590" s="2"/>
      <c r="W590" s="2"/>
      <c r="X590" s="2"/>
      <c r="Y590" s="2"/>
      <c r="Z590" s="2"/>
    </row>
    <row x14ac:dyDescent="0.25" r="591" customHeight="1" ht="14.25">
      <c r="A591" s="1"/>
      <c r="B591" s="428"/>
      <c r="C591" s="2"/>
      <c r="D591" s="2"/>
      <c r="E591" s="429"/>
      <c r="F591" s="50"/>
      <c r="G591" s="429"/>
      <c r="H591" s="50"/>
      <c r="I591" s="429"/>
      <c r="J591" s="3"/>
      <c r="K591" s="2"/>
      <c r="L591" s="2"/>
      <c r="M591" s="2"/>
      <c r="N591" s="2"/>
      <c r="O591" s="2"/>
      <c r="P591" s="2"/>
      <c r="Q591" s="2"/>
      <c r="R591" s="2"/>
      <c r="S591" s="2"/>
      <c r="T591" s="2"/>
      <c r="U591" s="2"/>
      <c r="V591" s="2"/>
      <c r="W591" s="2"/>
      <c r="X591" s="2"/>
      <c r="Y591" s="2"/>
      <c r="Z591" s="2"/>
    </row>
    <row x14ac:dyDescent="0.25" r="592" customHeight="1" ht="14.25">
      <c r="A592" s="1"/>
      <c r="B592" s="428"/>
      <c r="C592" s="2"/>
      <c r="D592" s="2"/>
      <c r="E592" s="429"/>
      <c r="F592" s="50"/>
      <c r="G592" s="429"/>
      <c r="H592" s="50"/>
      <c r="I592" s="429"/>
      <c r="J592" s="3"/>
      <c r="K592" s="2"/>
      <c r="L592" s="2"/>
      <c r="M592" s="2"/>
      <c r="N592" s="2"/>
      <c r="O592" s="2"/>
      <c r="P592" s="2"/>
      <c r="Q592" s="2"/>
      <c r="R592" s="2"/>
      <c r="S592" s="2"/>
      <c r="T592" s="2"/>
      <c r="U592" s="2"/>
      <c r="V592" s="2"/>
      <c r="W592" s="2"/>
      <c r="X592" s="2"/>
      <c r="Y592" s="2"/>
      <c r="Z592" s="2"/>
    </row>
    <row x14ac:dyDescent="0.25" r="593" customHeight="1" ht="14.25">
      <c r="A593" s="1"/>
      <c r="B593" s="428"/>
      <c r="C593" s="2"/>
      <c r="D593" s="2"/>
      <c r="E593" s="429"/>
      <c r="F593" s="50"/>
      <c r="G593" s="429"/>
      <c r="H593" s="50"/>
      <c r="I593" s="429"/>
      <c r="J593" s="3"/>
      <c r="K593" s="2"/>
      <c r="L593" s="2"/>
      <c r="M593" s="2"/>
      <c r="N593" s="2"/>
      <c r="O593" s="2"/>
      <c r="P593" s="2"/>
      <c r="Q593" s="2"/>
      <c r="R593" s="2"/>
      <c r="S593" s="2"/>
      <c r="T593" s="2"/>
      <c r="U593" s="2"/>
      <c r="V593" s="2"/>
      <c r="W593" s="2"/>
      <c r="X593" s="2"/>
      <c r="Y593" s="2"/>
      <c r="Z593" s="2"/>
    </row>
    <row x14ac:dyDescent="0.25" r="594" customHeight="1" ht="14.25">
      <c r="A594" s="1"/>
      <c r="B594" s="428"/>
      <c r="C594" s="2"/>
      <c r="D594" s="2"/>
      <c r="E594" s="429"/>
      <c r="F594" s="50"/>
      <c r="G594" s="429"/>
      <c r="H594" s="50"/>
      <c r="I594" s="429"/>
      <c r="J594" s="3"/>
      <c r="K594" s="2"/>
      <c r="L594" s="2"/>
      <c r="M594" s="2"/>
      <c r="N594" s="2"/>
      <c r="O594" s="2"/>
      <c r="P594" s="2"/>
      <c r="Q594" s="2"/>
      <c r="R594" s="2"/>
      <c r="S594" s="2"/>
      <c r="T594" s="2"/>
      <c r="U594" s="2"/>
      <c r="V594" s="2"/>
      <c r="W594" s="2"/>
      <c r="X594" s="2"/>
      <c r="Y594" s="2"/>
      <c r="Z594" s="2"/>
    </row>
    <row x14ac:dyDescent="0.25" r="595" customHeight="1" ht="14.25">
      <c r="A595" s="1"/>
      <c r="B595" s="428"/>
      <c r="C595" s="2"/>
      <c r="D595" s="2"/>
      <c r="E595" s="429"/>
      <c r="F595" s="50"/>
      <c r="G595" s="429"/>
      <c r="H595" s="50"/>
      <c r="I595" s="429"/>
      <c r="J595" s="3"/>
      <c r="K595" s="2"/>
      <c r="L595" s="2"/>
      <c r="M595" s="2"/>
      <c r="N595" s="2"/>
      <c r="O595" s="2"/>
      <c r="P595" s="2"/>
      <c r="Q595" s="2"/>
      <c r="R595" s="2"/>
      <c r="S595" s="2"/>
      <c r="T595" s="2"/>
      <c r="U595" s="2"/>
      <c r="V595" s="2"/>
      <c r="W595" s="2"/>
      <c r="X595" s="2"/>
      <c r="Y595" s="2"/>
      <c r="Z595" s="2"/>
    </row>
    <row x14ac:dyDescent="0.25" r="596" customHeight="1" ht="14.25">
      <c r="A596" s="1"/>
      <c r="B596" s="428"/>
      <c r="C596" s="2"/>
      <c r="D596" s="2"/>
      <c r="E596" s="429"/>
      <c r="F596" s="50"/>
      <c r="G596" s="429"/>
      <c r="H596" s="50"/>
      <c r="I596" s="429"/>
      <c r="J596" s="3"/>
      <c r="K596" s="2"/>
      <c r="L596" s="2"/>
      <c r="M596" s="2"/>
      <c r="N596" s="2"/>
      <c r="O596" s="2"/>
      <c r="P596" s="2"/>
      <c r="Q596" s="2"/>
      <c r="R596" s="2"/>
      <c r="S596" s="2"/>
      <c r="T596" s="2"/>
      <c r="U596" s="2"/>
      <c r="V596" s="2"/>
      <c r="W596" s="2"/>
      <c r="X596" s="2"/>
      <c r="Y596" s="2"/>
      <c r="Z596" s="2"/>
    </row>
    <row x14ac:dyDescent="0.25" r="597" customHeight="1" ht="14.25">
      <c r="A597" s="1"/>
      <c r="B597" s="428"/>
      <c r="C597" s="2"/>
      <c r="D597" s="2"/>
      <c r="E597" s="429"/>
      <c r="F597" s="50"/>
      <c r="G597" s="429"/>
      <c r="H597" s="50"/>
      <c r="I597" s="429"/>
      <c r="J597" s="3"/>
      <c r="K597" s="2"/>
      <c r="L597" s="2"/>
      <c r="M597" s="2"/>
      <c r="N597" s="2"/>
      <c r="O597" s="2"/>
      <c r="P597" s="2"/>
      <c r="Q597" s="2"/>
      <c r="R597" s="2"/>
      <c r="S597" s="2"/>
      <c r="T597" s="2"/>
      <c r="U597" s="2"/>
      <c r="V597" s="2"/>
      <c r="W597" s="2"/>
      <c r="X597" s="2"/>
      <c r="Y597" s="2"/>
      <c r="Z597" s="2"/>
    </row>
    <row x14ac:dyDescent="0.25" r="598" customHeight="1" ht="14.25">
      <c r="A598" s="1"/>
      <c r="B598" s="428"/>
      <c r="C598" s="2"/>
      <c r="D598" s="2"/>
      <c r="E598" s="429"/>
      <c r="F598" s="50"/>
      <c r="G598" s="429"/>
      <c r="H598" s="50"/>
      <c r="I598" s="429"/>
      <c r="J598" s="3"/>
      <c r="K598" s="2"/>
      <c r="L598" s="2"/>
      <c r="M598" s="2"/>
      <c r="N598" s="2"/>
      <c r="O598" s="2"/>
      <c r="P598" s="2"/>
      <c r="Q598" s="2"/>
      <c r="R598" s="2"/>
      <c r="S598" s="2"/>
      <c r="T598" s="2"/>
      <c r="U598" s="2"/>
      <c r="V598" s="2"/>
      <c r="W598" s="2"/>
      <c r="X598" s="2"/>
      <c r="Y598" s="2"/>
      <c r="Z598" s="2"/>
    </row>
    <row x14ac:dyDescent="0.25" r="599" customHeight="1" ht="14.25">
      <c r="A599" s="1"/>
      <c r="B599" s="428"/>
      <c r="C599" s="2"/>
      <c r="D599" s="2"/>
      <c r="E599" s="429"/>
      <c r="F599" s="50"/>
      <c r="G599" s="429"/>
      <c r="H599" s="50"/>
      <c r="I599" s="429"/>
      <c r="J599" s="3"/>
      <c r="K599" s="2"/>
      <c r="L599" s="2"/>
      <c r="M599" s="2"/>
      <c r="N599" s="2"/>
      <c r="O599" s="2"/>
      <c r="P599" s="2"/>
      <c r="Q599" s="2"/>
      <c r="R599" s="2"/>
      <c r="S599" s="2"/>
      <c r="T599" s="2"/>
      <c r="U599" s="2"/>
      <c r="V599" s="2"/>
      <c r="W599" s="2"/>
      <c r="X599" s="2"/>
      <c r="Y599" s="2"/>
      <c r="Z599" s="2"/>
    </row>
    <row x14ac:dyDescent="0.25" r="600" customHeight="1" ht="14.25">
      <c r="A600" s="1"/>
      <c r="B600" s="428"/>
      <c r="C600" s="2"/>
      <c r="D600" s="2"/>
      <c r="E600" s="429"/>
      <c r="F600" s="50"/>
      <c r="G600" s="429"/>
      <c r="H600" s="50"/>
      <c r="I600" s="429"/>
      <c r="J600" s="3"/>
      <c r="K600" s="2"/>
      <c r="L600" s="2"/>
      <c r="M600" s="2"/>
      <c r="N600" s="2"/>
      <c r="O600" s="2"/>
      <c r="P600" s="2"/>
      <c r="Q600" s="2"/>
      <c r="R600" s="2"/>
      <c r="S600" s="2"/>
      <c r="T600" s="2"/>
      <c r="U600" s="2"/>
      <c r="V600" s="2"/>
      <c r="W600" s="2"/>
      <c r="X600" s="2"/>
      <c r="Y600" s="2"/>
      <c r="Z600" s="2"/>
    </row>
    <row x14ac:dyDescent="0.25" r="601" customHeight="1" ht="14.25">
      <c r="A601" s="1"/>
      <c r="B601" s="428"/>
      <c r="C601" s="2"/>
      <c r="D601" s="2"/>
      <c r="E601" s="429"/>
      <c r="F601" s="50"/>
      <c r="G601" s="429"/>
      <c r="H601" s="50"/>
      <c r="I601" s="429"/>
      <c r="J601" s="3"/>
      <c r="K601" s="2"/>
      <c r="L601" s="2"/>
      <c r="M601" s="2"/>
      <c r="N601" s="2"/>
      <c r="O601" s="2"/>
      <c r="P601" s="2"/>
      <c r="Q601" s="2"/>
      <c r="R601" s="2"/>
      <c r="S601" s="2"/>
      <c r="T601" s="2"/>
      <c r="U601" s="2"/>
      <c r="V601" s="2"/>
      <c r="W601" s="2"/>
      <c r="X601" s="2"/>
      <c r="Y601" s="2"/>
      <c r="Z601" s="2"/>
    </row>
    <row x14ac:dyDescent="0.25" r="602" customHeight="1" ht="14.25">
      <c r="A602" s="1"/>
      <c r="B602" s="428"/>
      <c r="C602" s="2"/>
      <c r="D602" s="2"/>
      <c r="E602" s="429"/>
      <c r="F602" s="50"/>
      <c r="G602" s="429"/>
      <c r="H602" s="50"/>
      <c r="I602" s="429"/>
      <c r="J602" s="3"/>
      <c r="K602" s="2"/>
      <c r="L602" s="2"/>
      <c r="M602" s="2"/>
      <c r="N602" s="2"/>
      <c r="O602" s="2"/>
      <c r="P602" s="2"/>
      <c r="Q602" s="2"/>
      <c r="R602" s="2"/>
      <c r="S602" s="2"/>
      <c r="T602" s="2"/>
      <c r="U602" s="2"/>
      <c r="V602" s="2"/>
      <c r="W602" s="2"/>
      <c r="X602" s="2"/>
      <c r="Y602" s="2"/>
      <c r="Z602" s="2"/>
    </row>
    <row x14ac:dyDescent="0.25" r="603" customHeight="1" ht="14.25">
      <c r="A603" s="1"/>
      <c r="B603" s="428"/>
      <c r="C603" s="2"/>
      <c r="D603" s="2"/>
      <c r="E603" s="429"/>
      <c r="F603" s="50"/>
      <c r="G603" s="429"/>
      <c r="H603" s="50"/>
      <c r="I603" s="429"/>
      <c r="J603" s="3"/>
      <c r="K603" s="2"/>
      <c r="L603" s="2"/>
      <c r="M603" s="2"/>
      <c r="N603" s="2"/>
      <c r="O603" s="2"/>
      <c r="P603" s="2"/>
      <c r="Q603" s="2"/>
      <c r="R603" s="2"/>
      <c r="S603" s="2"/>
      <c r="T603" s="2"/>
      <c r="U603" s="2"/>
      <c r="V603" s="2"/>
      <c r="W603" s="2"/>
      <c r="X603" s="2"/>
      <c r="Y603" s="2"/>
      <c r="Z603" s="2"/>
    </row>
    <row x14ac:dyDescent="0.25" r="604" customHeight="1" ht="14.25">
      <c r="A604" s="1"/>
      <c r="B604" s="428"/>
      <c r="C604" s="2"/>
      <c r="D604" s="2"/>
      <c r="E604" s="429"/>
      <c r="F604" s="50"/>
      <c r="G604" s="429"/>
      <c r="H604" s="50"/>
      <c r="I604" s="429"/>
      <c r="J604" s="3"/>
      <c r="K604" s="2"/>
      <c r="L604" s="2"/>
      <c r="M604" s="2"/>
      <c r="N604" s="2"/>
      <c r="O604" s="2"/>
      <c r="P604" s="2"/>
      <c r="Q604" s="2"/>
      <c r="R604" s="2"/>
      <c r="S604" s="2"/>
      <c r="T604" s="2"/>
      <c r="U604" s="2"/>
      <c r="V604" s="2"/>
      <c r="W604" s="2"/>
      <c r="X604" s="2"/>
      <c r="Y604" s="2"/>
      <c r="Z604" s="2"/>
    </row>
    <row x14ac:dyDescent="0.25" r="605" customHeight="1" ht="14.25">
      <c r="A605" s="1"/>
      <c r="B605" s="428"/>
      <c r="C605" s="2"/>
      <c r="D605" s="2"/>
      <c r="E605" s="429"/>
      <c r="F605" s="50"/>
      <c r="G605" s="429"/>
      <c r="H605" s="50"/>
      <c r="I605" s="429"/>
      <c r="J605" s="3"/>
      <c r="K605" s="2"/>
      <c r="L605" s="2"/>
      <c r="M605" s="2"/>
      <c r="N605" s="2"/>
      <c r="O605" s="2"/>
      <c r="P605" s="2"/>
      <c r="Q605" s="2"/>
      <c r="R605" s="2"/>
      <c r="S605" s="2"/>
      <c r="T605" s="2"/>
      <c r="U605" s="2"/>
      <c r="V605" s="2"/>
      <c r="W605" s="2"/>
      <c r="X605" s="2"/>
      <c r="Y605" s="2"/>
      <c r="Z605" s="2"/>
    </row>
    <row x14ac:dyDescent="0.25" r="606" customHeight="1" ht="14.25">
      <c r="A606" s="1"/>
      <c r="B606" s="428"/>
      <c r="C606" s="2"/>
      <c r="D606" s="2"/>
      <c r="E606" s="429"/>
      <c r="F606" s="50"/>
      <c r="G606" s="429"/>
      <c r="H606" s="50"/>
      <c r="I606" s="429"/>
      <c r="J606" s="3"/>
      <c r="K606" s="2"/>
      <c r="L606" s="2"/>
      <c r="M606" s="2"/>
      <c r="N606" s="2"/>
      <c r="O606" s="2"/>
      <c r="P606" s="2"/>
      <c r="Q606" s="2"/>
      <c r="R606" s="2"/>
      <c r="S606" s="2"/>
      <c r="T606" s="2"/>
      <c r="U606" s="2"/>
      <c r="V606" s="2"/>
      <c r="W606" s="2"/>
      <c r="X606" s="2"/>
      <c r="Y606" s="2"/>
      <c r="Z606" s="2"/>
    </row>
    <row x14ac:dyDescent="0.25" r="607" customHeight="1" ht="14.25">
      <c r="A607" s="1"/>
      <c r="B607" s="428"/>
      <c r="C607" s="2"/>
      <c r="D607" s="2"/>
      <c r="E607" s="429"/>
      <c r="F607" s="50"/>
      <c r="G607" s="429"/>
      <c r="H607" s="50"/>
      <c r="I607" s="429"/>
      <c r="J607" s="3"/>
      <c r="K607" s="2"/>
      <c r="L607" s="2"/>
      <c r="M607" s="2"/>
      <c r="N607" s="2"/>
      <c r="O607" s="2"/>
      <c r="P607" s="2"/>
      <c r="Q607" s="2"/>
      <c r="R607" s="2"/>
      <c r="S607" s="2"/>
      <c r="T607" s="2"/>
      <c r="U607" s="2"/>
      <c r="V607" s="2"/>
      <c r="W607" s="2"/>
      <c r="X607" s="2"/>
      <c r="Y607" s="2"/>
      <c r="Z607" s="2"/>
    </row>
    <row x14ac:dyDescent="0.25" r="608" customHeight="1" ht="14.25">
      <c r="A608" s="1"/>
      <c r="B608" s="428"/>
      <c r="C608" s="2"/>
      <c r="D608" s="2"/>
      <c r="E608" s="429"/>
      <c r="F608" s="50"/>
      <c r="G608" s="429"/>
      <c r="H608" s="50"/>
      <c r="I608" s="429"/>
      <c r="J608" s="3"/>
      <c r="K608" s="2"/>
      <c r="L608" s="2"/>
      <c r="M608" s="2"/>
      <c r="N608" s="2"/>
      <c r="O608" s="2"/>
      <c r="P608" s="2"/>
      <c r="Q608" s="2"/>
      <c r="R608" s="2"/>
      <c r="S608" s="2"/>
      <c r="T608" s="2"/>
      <c r="U608" s="2"/>
      <c r="V608" s="2"/>
      <c r="W608" s="2"/>
      <c r="X608" s="2"/>
      <c r="Y608" s="2"/>
      <c r="Z608" s="2"/>
    </row>
    <row x14ac:dyDescent="0.25" r="609" customHeight="1" ht="14.25">
      <c r="A609" s="1"/>
      <c r="B609" s="428"/>
      <c r="C609" s="2"/>
      <c r="D609" s="2"/>
      <c r="E609" s="429"/>
      <c r="F609" s="50"/>
      <c r="G609" s="429"/>
      <c r="H609" s="50"/>
      <c r="I609" s="429"/>
      <c r="J609" s="3"/>
      <c r="K609" s="2"/>
      <c r="L609" s="2"/>
      <c r="M609" s="2"/>
      <c r="N609" s="2"/>
      <c r="O609" s="2"/>
      <c r="P609" s="2"/>
      <c r="Q609" s="2"/>
      <c r="R609" s="2"/>
      <c r="S609" s="2"/>
      <c r="T609" s="2"/>
      <c r="U609" s="2"/>
      <c r="V609" s="2"/>
      <c r="W609" s="2"/>
      <c r="X609" s="2"/>
      <c r="Y609" s="2"/>
      <c r="Z609" s="2"/>
    </row>
    <row x14ac:dyDescent="0.25" r="610" customHeight="1" ht="14.25">
      <c r="A610" s="1"/>
      <c r="B610" s="428"/>
      <c r="C610" s="2"/>
      <c r="D610" s="2"/>
      <c r="E610" s="429"/>
      <c r="F610" s="50"/>
      <c r="G610" s="429"/>
      <c r="H610" s="50"/>
      <c r="I610" s="429"/>
      <c r="J610" s="3"/>
      <c r="K610" s="2"/>
      <c r="L610" s="2"/>
      <c r="M610" s="2"/>
      <c r="N610" s="2"/>
      <c r="O610" s="2"/>
      <c r="P610" s="2"/>
      <c r="Q610" s="2"/>
      <c r="R610" s="2"/>
      <c r="S610" s="2"/>
      <c r="T610" s="2"/>
      <c r="U610" s="2"/>
      <c r="V610" s="2"/>
      <c r="W610" s="2"/>
      <c r="X610" s="2"/>
      <c r="Y610" s="2"/>
      <c r="Z610" s="2"/>
    </row>
    <row x14ac:dyDescent="0.25" r="611" customHeight="1" ht="14.25">
      <c r="A611" s="1"/>
      <c r="B611" s="428"/>
      <c r="C611" s="2"/>
      <c r="D611" s="2"/>
      <c r="E611" s="429"/>
      <c r="F611" s="50"/>
      <c r="G611" s="429"/>
      <c r="H611" s="50"/>
      <c r="I611" s="429"/>
      <c r="J611" s="3"/>
      <c r="K611" s="2"/>
      <c r="L611" s="2"/>
      <c r="M611" s="2"/>
      <c r="N611" s="2"/>
      <c r="O611" s="2"/>
      <c r="P611" s="2"/>
      <c r="Q611" s="2"/>
      <c r="R611" s="2"/>
      <c r="S611" s="2"/>
      <c r="T611" s="2"/>
      <c r="U611" s="2"/>
      <c r="V611" s="2"/>
      <c r="W611" s="2"/>
      <c r="X611" s="2"/>
      <c r="Y611" s="2"/>
      <c r="Z611" s="2"/>
    </row>
    <row x14ac:dyDescent="0.25" r="612" customHeight="1" ht="14.25">
      <c r="A612" s="1"/>
      <c r="B612" s="428"/>
      <c r="C612" s="2"/>
      <c r="D612" s="2"/>
      <c r="E612" s="429"/>
      <c r="F612" s="50"/>
      <c r="G612" s="429"/>
      <c r="H612" s="50"/>
      <c r="I612" s="429"/>
      <c r="J612" s="3"/>
      <c r="K612" s="2"/>
      <c r="L612" s="2"/>
      <c r="M612" s="2"/>
      <c r="N612" s="2"/>
      <c r="O612" s="2"/>
      <c r="P612" s="2"/>
      <c r="Q612" s="2"/>
      <c r="R612" s="2"/>
      <c r="S612" s="2"/>
      <c r="T612" s="2"/>
      <c r="U612" s="2"/>
      <c r="V612" s="2"/>
      <c r="W612" s="2"/>
      <c r="X612" s="2"/>
      <c r="Y612" s="2"/>
      <c r="Z612" s="2"/>
    </row>
    <row x14ac:dyDescent="0.25" r="613" customHeight="1" ht="14.25">
      <c r="A613" s="1"/>
      <c r="B613" s="428"/>
      <c r="C613" s="2"/>
      <c r="D613" s="2"/>
      <c r="E613" s="429"/>
      <c r="F613" s="50"/>
      <c r="G613" s="429"/>
      <c r="H613" s="50"/>
      <c r="I613" s="429"/>
      <c r="J613" s="3"/>
      <c r="K613" s="2"/>
      <c r="L613" s="2"/>
      <c r="M613" s="2"/>
      <c r="N613" s="2"/>
      <c r="O613" s="2"/>
      <c r="P613" s="2"/>
      <c r="Q613" s="2"/>
      <c r="R613" s="2"/>
      <c r="S613" s="2"/>
      <c r="T613" s="2"/>
      <c r="U613" s="2"/>
      <c r="V613" s="2"/>
      <c r="W613" s="2"/>
      <c r="X613" s="2"/>
      <c r="Y613" s="2"/>
      <c r="Z613" s="2"/>
    </row>
    <row x14ac:dyDescent="0.25" r="614" customHeight="1" ht="14.25">
      <c r="A614" s="1"/>
      <c r="B614" s="428"/>
      <c r="C614" s="2"/>
      <c r="D614" s="2"/>
      <c r="E614" s="429"/>
      <c r="F614" s="50"/>
      <c r="G614" s="429"/>
      <c r="H614" s="50"/>
      <c r="I614" s="429"/>
      <c r="J614" s="3"/>
      <c r="K614" s="2"/>
      <c r="L614" s="2"/>
      <c r="M614" s="2"/>
      <c r="N614" s="2"/>
      <c r="O614" s="2"/>
      <c r="P614" s="2"/>
      <c r="Q614" s="2"/>
      <c r="R614" s="2"/>
      <c r="S614" s="2"/>
      <c r="T614" s="2"/>
      <c r="U614" s="2"/>
      <c r="V614" s="2"/>
      <c r="W614" s="2"/>
      <c r="X614" s="2"/>
      <c r="Y614" s="2"/>
      <c r="Z614" s="2"/>
    </row>
    <row x14ac:dyDescent="0.25" r="615" customHeight="1" ht="14.25">
      <c r="A615" s="1"/>
      <c r="B615" s="428"/>
      <c r="C615" s="2"/>
      <c r="D615" s="2"/>
      <c r="E615" s="429"/>
      <c r="F615" s="50"/>
      <c r="G615" s="429"/>
      <c r="H615" s="50"/>
      <c r="I615" s="429"/>
      <c r="J615" s="3"/>
      <c r="K615" s="2"/>
      <c r="L615" s="2"/>
      <c r="M615" s="2"/>
      <c r="N615" s="2"/>
      <c r="O615" s="2"/>
      <c r="P615" s="2"/>
      <c r="Q615" s="2"/>
      <c r="R615" s="2"/>
      <c r="S615" s="2"/>
      <c r="T615" s="2"/>
      <c r="U615" s="2"/>
      <c r="V615" s="2"/>
      <c r="W615" s="2"/>
      <c r="X615" s="2"/>
      <c r="Y615" s="2"/>
      <c r="Z615" s="2"/>
    </row>
    <row x14ac:dyDescent="0.25" r="616" customHeight="1" ht="14.25">
      <c r="A616" s="1"/>
      <c r="B616" s="428"/>
      <c r="C616" s="2"/>
      <c r="D616" s="2"/>
      <c r="E616" s="429"/>
      <c r="F616" s="50"/>
      <c r="G616" s="429"/>
      <c r="H616" s="50"/>
      <c r="I616" s="429"/>
      <c r="J616" s="3"/>
      <c r="K616" s="2"/>
      <c r="L616" s="2"/>
      <c r="M616" s="2"/>
      <c r="N616" s="2"/>
      <c r="O616" s="2"/>
      <c r="P616" s="2"/>
      <c r="Q616" s="2"/>
      <c r="R616" s="2"/>
      <c r="S616" s="2"/>
      <c r="T616" s="2"/>
      <c r="U616" s="2"/>
      <c r="V616" s="2"/>
      <c r="W616" s="2"/>
      <c r="X616" s="2"/>
      <c r="Y616" s="2"/>
      <c r="Z616" s="2"/>
    </row>
    <row x14ac:dyDescent="0.25" r="617" customHeight="1" ht="14.25">
      <c r="A617" s="1"/>
      <c r="B617" s="428"/>
      <c r="C617" s="2"/>
      <c r="D617" s="2"/>
      <c r="E617" s="429"/>
      <c r="F617" s="50"/>
      <c r="G617" s="429"/>
      <c r="H617" s="50"/>
      <c r="I617" s="429"/>
      <c r="J617" s="3"/>
      <c r="K617" s="2"/>
      <c r="L617" s="2"/>
      <c r="M617" s="2"/>
      <c r="N617" s="2"/>
      <c r="O617" s="2"/>
      <c r="P617" s="2"/>
      <c r="Q617" s="2"/>
      <c r="R617" s="2"/>
      <c r="S617" s="2"/>
      <c r="T617" s="2"/>
      <c r="U617" s="2"/>
      <c r="V617" s="2"/>
      <c r="W617" s="2"/>
      <c r="X617" s="2"/>
      <c r="Y617" s="2"/>
      <c r="Z617" s="2"/>
    </row>
    <row x14ac:dyDescent="0.25" r="618" customHeight="1" ht="14.25">
      <c r="A618" s="1"/>
      <c r="B618" s="428"/>
      <c r="C618" s="2"/>
      <c r="D618" s="2"/>
      <c r="E618" s="429"/>
      <c r="F618" s="50"/>
      <c r="G618" s="429"/>
      <c r="H618" s="50"/>
      <c r="I618" s="429"/>
      <c r="J618" s="3"/>
      <c r="K618" s="2"/>
      <c r="L618" s="2"/>
      <c r="M618" s="2"/>
      <c r="N618" s="2"/>
      <c r="O618" s="2"/>
      <c r="P618" s="2"/>
      <c r="Q618" s="2"/>
      <c r="R618" s="2"/>
      <c r="S618" s="2"/>
      <c r="T618" s="2"/>
      <c r="U618" s="2"/>
      <c r="V618" s="2"/>
      <c r="W618" s="2"/>
      <c r="X618" s="2"/>
      <c r="Y618" s="2"/>
      <c r="Z618" s="2"/>
    </row>
    <row x14ac:dyDescent="0.25" r="619" customHeight="1" ht="14.25">
      <c r="A619" s="1"/>
      <c r="B619" s="428"/>
      <c r="C619" s="2"/>
      <c r="D619" s="2"/>
      <c r="E619" s="429"/>
      <c r="F619" s="50"/>
      <c r="G619" s="429"/>
      <c r="H619" s="50"/>
      <c r="I619" s="429"/>
      <c r="J619" s="3"/>
      <c r="K619" s="2"/>
      <c r="L619" s="2"/>
      <c r="M619" s="2"/>
      <c r="N619" s="2"/>
      <c r="O619" s="2"/>
      <c r="P619" s="2"/>
      <c r="Q619" s="2"/>
      <c r="R619" s="2"/>
      <c r="S619" s="2"/>
      <c r="T619" s="2"/>
      <c r="U619" s="2"/>
      <c r="V619" s="2"/>
      <c r="W619" s="2"/>
      <c r="X619" s="2"/>
      <c r="Y619" s="2"/>
      <c r="Z619" s="2"/>
    </row>
    <row x14ac:dyDescent="0.25" r="620" customHeight="1" ht="14.25">
      <c r="A620" s="1"/>
      <c r="B620" s="428"/>
      <c r="C620" s="2"/>
      <c r="D620" s="2"/>
      <c r="E620" s="429"/>
      <c r="F620" s="50"/>
      <c r="G620" s="429"/>
      <c r="H620" s="50"/>
      <c r="I620" s="429"/>
      <c r="J620" s="3"/>
      <c r="K620" s="2"/>
      <c r="L620" s="2"/>
      <c r="M620" s="2"/>
      <c r="N620" s="2"/>
      <c r="O620" s="2"/>
      <c r="P620" s="2"/>
      <c r="Q620" s="2"/>
      <c r="R620" s="2"/>
      <c r="S620" s="2"/>
      <c r="T620" s="2"/>
      <c r="U620" s="2"/>
      <c r="V620" s="2"/>
      <c r="W620" s="2"/>
      <c r="X620" s="2"/>
      <c r="Y620" s="2"/>
      <c r="Z620" s="2"/>
    </row>
    <row x14ac:dyDescent="0.25" r="621" customHeight="1" ht="14.25">
      <c r="A621" s="1"/>
      <c r="B621" s="428"/>
      <c r="C621" s="2"/>
      <c r="D621" s="2"/>
      <c r="E621" s="429"/>
      <c r="F621" s="50"/>
      <c r="G621" s="429"/>
      <c r="H621" s="50"/>
      <c r="I621" s="429"/>
      <c r="J621" s="3"/>
      <c r="K621" s="2"/>
      <c r="L621" s="2"/>
      <c r="M621" s="2"/>
      <c r="N621" s="2"/>
      <c r="O621" s="2"/>
      <c r="P621" s="2"/>
      <c r="Q621" s="2"/>
      <c r="R621" s="2"/>
      <c r="S621" s="2"/>
      <c r="T621" s="2"/>
      <c r="U621" s="2"/>
      <c r="V621" s="2"/>
      <c r="W621" s="2"/>
      <c r="X621" s="2"/>
      <c r="Y621" s="2"/>
      <c r="Z621" s="2"/>
    </row>
    <row x14ac:dyDescent="0.25" r="622" customHeight="1" ht="14.25">
      <c r="A622" s="1"/>
      <c r="B622" s="428"/>
      <c r="C622" s="2"/>
      <c r="D622" s="2"/>
      <c r="E622" s="429"/>
      <c r="F622" s="50"/>
      <c r="G622" s="429"/>
      <c r="H622" s="50"/>
      <c r="I622" s="429"/>
      <c r="J622" s="3"/>
      <c r="K622" s="2"/>
      <c r="L622" s="2"/>
      <c r="M622" s="2"/>
      <c r="N622" s="2"/>
      <c r="O622" s="2"/>
      <c r="P622" s="2"/>
      <c r="Q622" s="2"/>
      <c r="R622" s="2"/>
      <c r="S622" s="2"/>
      <c r="T622" s="2"/>
      <c r="U622" s="2"/>
      <c r="V622" s="2"/>
      <c r="W622" s="2"/>
      <c r="X622" s="2"/>
      <c r="Y622" s="2"/>
      <c r="Z622" s="2"/>
    </row>
    <row x14ac:dyDescent="0.25" r="623" customHeight="1" ht="14.25">
      <c r="A623" s="1"/>
      <c r="B623" s="428"/>
      <c r="C623" s="2"/>
      <c r="D623" s="2"/>
      <c r="E623" s="429"/>
      <c r="F623" s="50"/>
      <c r="G623" s="429"/>
      <c r="H623" s="50"/>
      <c r="I623" s="429"/>
      <c r="J623" s="3"/>
      <c r="K623" s="2"/>
      <c r="L623" s="2"/>
      <c r="M623" s="2"/>
      <c r="N623" s="2"/>
      <c r="O623" s="2"/>
      <c r="P623" s="2"/>
      <c r="Q623" s="2"/>
      <c r="R623" s="2"/>
      <c r="S623" s="2"/>
      <c r="T623" s="2"/>
      <c r="U623" s="2"/>
      <c r="V623" s="2"/>
      <c r="W623" s="2"/>
      <c r="X623" s="2"/>
      <c r="Y623" s="2"/>
      <c r="Z623" s="2"/>
    </row>
    <row x14ac:dyDescent="0.25" r="624" customHeight="1" ht="14.25">
      <c r="A624" s="1"/>
      <c r="B624" s="428"/>
      <c r="C624" s="2"/>
      <c r="D624" s="2"/>
      <c r="E624" s="429"/>
      <c r="F624" s="50"/>
      <c r="G624" s="429"/>
      <c r="H624" s="50"/>
      <c r="I624" s="429"/>
      <c r="J624" s="3"/>
      <c r="K624" s="2"/>
      <c r="L624" s="2"/>
      <c r="M624" s="2"/>
      <c r="N624" s="2"/>
      <c r="O624" s="2"/>
      <c r="P624" s="2"/>
      <c r="Q624" s="2"/>
      <c r="R624" s="2"/>
      <c r="S624" s="2"/>
      <c r="T624" s="2"/>
      <c r="U624" s="2"/>
      <c r="V624" s="2"/>
      <c r="W624" s="2"/>
      <c r="X624" s="2"/>
      <c r="Y624" s="2"/>
      <c r="Z624" s="2"/>
    </row>
    <row x14ac:dyDescent="0.25" r="625" customHeight="1" ht="14.25">
      <c r="A625" s="1"/>
      <c r="B625" s="428"/>
      <c r="C625" s="2"/>
      <c r="D625" s="2"/>
      <c r="E625" s="429"/>
      <c r="F625" s="50"/>
      <c r="G625" s="429"/>
      <c r="H625" s="50"/>
      <c r="I625" s="429"/>
      <c r="J625" s="3"/>
      <c r="K625" s="2"/>
      <c r="L625" s="2"/>
      <c r="M625" s="2"/>
      <c r="N625" s="2"/>
      <c r="O625" s="2"/>
      <c r="P625" s="2"/>
      <c r="Q625" s="2"/>
      <c r="R625" s="2"/>
      <c r="S625" s="2"/>
      <c r="T625" s="2"/>
      <c r="U625" s="2"/>
      <c r="V625" s="2"/>
      <c r="W625" s="2"/>
      <c r="X625" s="2"/>
      <c r="Y625" s="2"/>
      <c r="Z625" s="2"/>
    </row>
    <row x14ac:dyDescent="0.25" r="626" customHeight="1" ht="14.25">
      <c r="A626" s="1"/>
      <c r="B626" s="428"/>
      <c r="C626" s="2"/>
      <c r="D626" s="2"/>
      <c r="E626" s="429"/>
      <c r="F626" s="50"/>
      <c r="G626" s="429"/>
      <c r="H626" s="50"/>
      <c r="I626" s="429"/>
      <c r="J626" s="3"/>
      <c r="K626" s="2"/>
      <c r="L626" s="2"/>
      <c r="M626" s="2"/>
      <c r="N626" s="2"/>
      <c r="O626" s="2"/>
      <c r="P626" s="2"/>
      <c r="Q626" s="2"/>
      <c r="R626" s="2"/>
      <c r="S626" s="2"/>
      <c r="T626" s="2"/>
      <c r="U626" s="2"/>
      <c r="V626" s="2"/>
      <c r="W626" s="2"/>
      <c r="X626" s="2"/>
      <c r="Y626" s="2"/>
      <c r="Z626" s="2"/>
    </row>
    <row x14ac:dyDescent="0.25" r="627" customHeight="1" ht="14.25">
      <c r="A627" s="1"/>
      <c r="B627" s="428"/>
      <c r="C627" s="2"/>
      <c r="D627" s="2"/>
      <c r="E627" s="429"/>
      <c r="F627" s="50"/>
      <c r="G627" s="429"/>
      <c r="H627" s="50"/>
      <c r="I627" s="429"/>
      <c r="J627" s="3"/>
      <c r="K627" s="2"/>
      <c r="L627" s="2"/>
      <c r="M627" s="2"/>
      <c r="N627" s="2"/>
      <c r="O627" s="2"/>
      <c r="P627" s="2"/>
      <c r="Q627" s="2"/>
      <c r="R627" s="2"/>
      <c r="S627" s="2"/>
      <c r="T627" s="2"/>
      <c r="U627" s="2"/>
      <c r="V627" s="2"/>
      <c r="W627" s="2"/>
      <c r="X627" s="2"/>
      <c r="Y627" s="2"/>
      <c r="Z627" s="2"/>
    </row>
    <row x14ac:dyDescent="0.25" r="628" customHeight="1" ht="14.25">
      <c r="A628" s="1"/>
      <c r="B628" s="428"/>
      <c r="C628" s="2"/>
      <c r="D628" s="2"/>
      <c r="E628" s="429"/>
      <c r="F628" s="50"/>
      <c r="G628" s="429"/>
      <c r="H628" s="50"/>
      <c r="I628" s="429"/>
      <c r="J628" s="3"/>
      <c r="K628" s="2"/>
      <c r="L628" s="2"/>
      <c r="M628" s="2"/>
      <c r="N628" s="2"/>
      <c r="O628" s="2"/>
      <c r="P628" s="2"/>
      <c r="Q628" s="2"/>
      <c r="R628" s="2"/>
      <c r="S628" s="2"/>
      <c r="T628" s="2"/>
      <c r="U628" s="2"/>
      <c r="V628" s="2"/>
      <c r="W628" s="2"/>
      <c r="X628" s="2"/>
      <c r="Y628" s="2"/>
      <c r="Z628" s="2"/>
    </row>
    <row x14ac:dyDescent="0.25" r="629" customHeight="1" ht="14.25">
      <c r="A629" s="1"/>
      <c r="B629" s="428"/>
      <c r="C629" s="2"/>
      <c r="D629" s="2"/>
      <c r="E629" s="429"/>
      <c r="F629" s="50"/>
      <c r="G629" s="429"/>
      <c r="H629" s="50"/>
      <c r="I629" s="429"/>
      <c r="J629" s="3"/>
      <c r="K629" s="2"/>
      <c r="L629" s="2"/>
      <c r="M629" s="2"/>
      <c r="N629" s="2"/>
      <c r="O629" s="2"/>
      <c r="P629" s="2"/>
      <c r="Q629" s="2"/>
      <c r="R629" s="2"/>
      <c r="S629" s="2"/>
      <c r="T629" s="2"/>
      <c r="U629" s="2"/>
      <c r="V629" s="2"/>
      <c r="W629" s="2"/>
      <c r="X629" s="2"/>
      <c r="Y629" s="2"/>
      <c r="Z629" s="2"/>
    </row>
    <row x14ac:dyDescent="0.25" r="630" customHeight="1" ht="14.25">
      <c r="A630" s="1"/>
      <c r="B630" s="428"/>
      <c r="C630" s="2"/>
      <c r="D630" s="2"/>
      <c r="E630" s="429"/>
      <c r="F630" s="50"/>
      <c r="G630" s="429"/>
      <c r="H630" s="50"/>
      <c r="I630" s="429"/>
      <c r="J630" s="3"/>
      <c r="K630" s="2"/>
      <c r="L630" s="2"/>
      <c r="M630" s="2"/>
      <c r="N630" s="2"/>
      <c r="O630" s="2"/>
      <c r="P630" s="2"/>
      <c r="Q630" s="2"/>
      <c r="R630" s="2"/>
      <c r="S630" s="2"/>
      <c r="T630" s="2"/>
      <c r="U630" s="2"/>
      <c r="V630" s="2"/>
      <c r="W630" s="2"/>
      <c r="X630" s="2"/>
      <c r="Y630" s="2"/>
      <c r="Z630" s="2"/>
    </row>
    <row x14ac:dyDescent="0.25" r="631" customHeight="1" ht="14.25">
      <c r="A631" s="1"/>
      <c r="B631" s="428"/>
      <c r="C631" s="2"/>
      <c r="D631" s="2"/>
      <c r="E631" s="429"/>
      <c r="F631" s="50"/>
      <c r="G631" s="429"/>
      <c r="H631" s="50"/>
      <c r="I631" s="429"/>
      <c r="J631" s="3"/>
      <c r="K631" s="2"/>
      <c r="L631" s="2"/>
      <c r="M631" s="2"/>
      <c r="N631" s="2"/>
      <c r="O631" s="2"/>
      <c r="P631" s="2"/>
      <c r="Q631" s="2"/>
      <c r="R631" s="2"/>
      <c r="S631" s="2"/>
      <c r="T631" s="2"/>
      <c r="U631" s="2"/>
      <c r="V631" s="2"/>
      <c r="W631" s="2"/>
      <c r="X631" s="2"/>
      <c r="Y631" s="2"/>
      <c r="Z631" s="2"/>
    </row>
    <row x14ac:dyDescent="0.25" r="632" customHeight="1" ht="14.25">
      <c r="A632" s="1"/>
      <c r="B632" s="428"/>
      <c r="C632" s="2"/>
      <c r="D632" s="2"/>
      <c r="E632" s="429"/>
      <c r="F632" s="50"/>
      <c r="G632" s="429"/>
      <c r="H632" s="50"/>
      <c r="I632" s="429"/>
      <c r="J632" s="3"/>
      <c r="K632" s="2"/>
      <c r="L632" s="2"/>
      <c r="M632" s="2"/>
      <c r="N632" s="2"/>
      <c r="O632" s="2"/>
      <c r="P632" s="2"/>
      <c r="Q632" s="2"/>
      <c r="R632" s="2"/>
      <c r="S632" s="2"/>
      <c r="T632" s="2"/>
      <c r="U632" s="2"/>
      <c r="V632" s="2"/>
      <c r="W632" s="2"/>
      <c r="X632" s="2"/>
      <c r="Y632" s="2"/>
      <c r="Z632" s="2"/>
    </row>
    <row x14ac:dyDescent="0.25" r="633" customHeight="1" ht="14.25">
      <c r="A633" s="1"/>
      <c r="B633" s="428"/>
      <c r="C633" s="2"/>
      <c r="D633" s="2"/>
      <c r="E633" s="429"/>
      <c r="F633" s="50"/>
      <c r="G633" s="429"/>
      <c r="H633" s="50"/>
      <c r="I633" s="429"/>
      <c r="J633" s="3"/>
      <c r="K633" s="2"/>
      <c r="L633" s="2"/>
      <c r="M633" s="2"/>
      <c r="N633" s="2"/>
      <c r="O633" s="2"/>
      <c r="P633" s="2"/>
      <c r="Q633" s="2"/>
      <c r="R633" s="2"/>
      <c r="S633" s="2"/>
      <c r="T633" s="2"/>
      <c r="U633" s="2"/>
      <c r="V633" s="2"/>
      <c r="W633" s="2"/>
      <c r="X633" s="2"/>
      <c r="Y633" s="2"/>
      <c r="Z633" s="2"/>
    </row>
    <row x14ac:dyDescent="0.25" r="634" customHeight="1" ht="14.25">
      <c r="A634" s="1"/>
      <c r="B634" s="428"/>
      <c r="C634" s="2"/>
      <c r="D634" s="2"/>
      <c r="E634" s="429"/>
      <c r="F634" s="50"/>
      <c r="G634" s="429"/>
      <c r="H634" s="50"/>
      <c r="I634" s="429"/>
      <c r="J634" s="3"/>
      <c r="K634" s="2"/>
      <c r="L634" s="2"/>
      <c r="M634" s="2"/>
      <c r="N634" s="2"/>
      <c r="O634" s="2"/>
      <c r="P634" s="2"/>
      <c r="Q634" s="2"/>
      <c r="R634" s="2"/>
      <c r="S634" s="2"/>
      <c r="T634" s="2"/>
      <c r="U634" s="2"/>
      <c r="V634" s="2"/>
      <c r="W634" s="2"/>
      <c r="X634" s="2"/>
      <c r="Y634" s="2"/>
      <c r="Z634" s="2"/>
    </row>
    <row x14ac:dyDescent="0.25" r="635" customHeight="1" ht="14.25">
      <c r="A635" s="1"/>
      <c r="B635" s="428"/>
      <c r="C635" s="2"/>
      <c r="D635" s="2"/>
      <c r="E635" s="429"/>
      <c r="F635" s="50"/>
      <c r="G635" s="429"/>
      <c r="H635" s="50"/>
      <c r="I635" s="429"/>
      <c r="J635" s="3"/>
      <c r="K635" s="2"/>
      <c r="L635" s="2"/>
      <c r="M635" s="2"/>
      <c r="N635" s="2"/>
      <c r="O635" s="2"/>
      <c r="P635" s="2"/>
      <c r="Q635" s="2"/>
      <c r="R635" s="2"/>
      <c r="S635" s="2"/>
      <c r="T635" s="2"/>
      <c r="U635" s="2"/>
      <c r="V635" s="2"/>
      <c r="W635" s="2"/>
      <c r="X635" s="2"/>
      <c r="Y635" s="2"/>
      <c r="Z635" s="2"/>
    </row>
    <row x14ac:dyDescent="0.25" r="636" customHeight="1" ht="14.25">
      <c r="A636" s="1"/>
      <c r="B636" s="428"/>
      <c r="C636" s="2"/>
      <c r="D636" s="2"/>
      <c r="E636" s="429"/>
      <c r="F636" s="50"/>
      <c r="G636" s="429"/>
      <c r="H636" s="50"/>
      <c r="I636" s="429"/>
      <c r="J636" s="3"/>
      <c r="K636" s="2"/>
      <c r="L636" s="2"/>
      <c r="M636" s="2"/>
      <c r="N636" s="2"/>
      <c r="O636" s="2"/>
      <c r="P636" s="2"/>
      <c r="Q636" s="2"/>
      <c r="R636" s="2"/>
      <c r="S636" s="2"/>
      <c r="T636" s="2"/>
      <c r="U636" s="2"/>
      <c r="V636" s="2"/>
      <c r="W636" s="2"/>
      <c r="X636" s="2"/>
      <c r="Y636" s="2"/>
      <c r="Z636" s="2"/>
    </row>
    <row x14ac:dyDescent="0.25" r="637" customHeight="1" ht="14.25">
      <c r="A637" s="1"/>
      <c r="B637" s="428"/>
      <c r="C637" s="2"/>
      <c r="D637" s="2"/>
      <c r="E637" s="429"/>
      <c r="F637" s="50"/>
      <c r="G637" s="429"/>
      <c r="H637" s="50"/>
      <c r="I637" s="429"/>
      <c r="J637" s="3"/>
      <c r="K637" s="2"/>
      <c r="L637" s="2"/>
      <c r="M637" s="2"/>
      <c r="N637" s="2"/>
      <c r="O637" s="2"/>
      <c r="P637" s="2"/>
      <c r="Q637" s="2"/>
      <c r="R637" s="2"/>
      <c r="S637" s="2"/>
      <c r="T637" s="2"/>
      <c r="U637" s="2"/>
      <c r="V637" s="2"/>
      <c r="W637" s="2"/>
      <c r="X637" s="2"/>
      <c r="Y637" s="2"/>
      <c r="Z637" s="2"/>
    </row>
    <row x14ac:dyDescent="0.25" r="638" customHeight="1" ht="14.25">
      <c r="A638" s="1"/>
      <c r="B638" s="428"/>
      <c r="C638" s="2"/>
      <c r="D638" s="2"/>
      <c r="E638" s="429"/>
      <c r="F638" s="50"/>
      <c r="G638" s="429"/>
      <c r="H638" s="50"/>
      <c r="I638" s="429"/>
      <c r="J638" s="3"/>
      <c r="K638" s="2"/>
      <c r="L638" s="2"/>
      <c r="M638" s="2"/>
      <c r="N638" s="2"/>
      <c r="O638" s="2"/>
      <c r="P638" s="2"/>
      <c r="Q638" s="2"/>
      <c r="R638" s="2"/>
      <c r="S638" s="2"/>
      <c r="T638" s="2"/>
      <c r="U638" s="2"/>
      <c r="V638" s="2"/>
      <c r="W638" s="2"/>
      <c r="X638" s="2"/>
      <c r="Y638" s="2"/>
      <c r="Z638" s="2"/>
    </row>
    <row x14ac:dyDescent="0.25" r="639" customHeight="1" ht="14.25">
      <c r="A639" s="1"/>
      <c r="B639" s="428"/>
      <c r="C639" s="2"/>
      <c r="D639" s="2"/>
      <c r="E639" s="429"/>
      <c r="F639" s="50"/>
      <c r="G639" s="429"/>
      <c r="H639" s="50"/>
      <c r="I639" s="429"/>
      <c r="J639" s="3"/>
      <c r="K639" s="2"/>
      <c r="L639" s="2"/>
      <c r="M639" s="2"/>
      <c r="N639" s="2"/>
      <c r="O639" s="2"/>
      <c r="P639" s="2"/>
      <c r="Q639" s="2"/>
      <c r="R639" s="2"/>
      <c r="S639" s="2"/>
      <c r="T639" s="2"/>
      <c r="U639" s="2"/>
      <c r="V639" s="2"/>
      <c r="W639" s="2"/>
      <c r="X639" s="2"/>
      <c r="Y639" s="2"/>
      <c r="Z639" s="2"/>
    </row>
    <row x14ac:dyDescent="0.25" r="640" customHeight="1" ht="14.25">
      <c r="A640" s="1"/>
      <c r="B640" s="428"/>
      <c r="C640" s="2"/>
      <c r="D640" s="2"/>
      <c r="E640" s="429"/>
      <c r="F640" s="50"/>
      <c r="G640" s="429"/>
      <c r="H640" s="50"/>
      <c r="I640" s="429"/>
      <c r="J640" s="3"/>
      <c r="K640" s="2"/>
      <c r="L640" s="2"/>
      <c r="M640" s="2"/>
      <c r="N640" s="2"/>
      <c r="O640" s="2"/>
      <c r="P640" s="2"/>
      <c r="Q640" s="2"/>
      <c r="R640" s="2"/>
      <c r="S640" s="2"/>
      <c r="T640" s="2"/>
      <c r="U640" s="2"/>
      <c r="V640" s="2"/>
      <c r="W640" s="2"/>
      <c r="X640" s="2"/>
      <c r="Y640" s="2"/>
      <c r="Z640" s="2"/>
    </row>
    <row x14ac:dyDescent="0.25" r="641" customHeight="1" ht="14.25">
      <c r="A641" s="1"/>
      <c r="B641" s="428"/>
      <c r="C641" s="2"/>
      <c r="D641" s="2"/>
      <c r="E641" s="429"/>
      <c r="F641" s="50"/>
      <c r="G641" s="429"/>
      <c r="H641" s="50"/>
      <c r="I641" s="429"/>
      <c r="J641" s="3"/>
      <c r="K641" s="2"/>
      <c r="L641" s="2"/>
      <c r="M641" s="2"/>
      <c r="N641" s="2"/>
      <c r="O641" s="2"/>
      <c r="P641" s="2"/>
      <c r="Q641" s="2"/>
      <c r="R641" s="2"/>
      <c r="S641" s="2"/>
      <c r="T641" s="2"/>
      <c r="U641" s="2"/>
      <c r="V641" s="2"/>
      <c r="W641" s="2"/>
      <c r="X641" s="2"/>
      <c r="Y641" s="2"/>
      <c r="Z641" s="2"/>
    </row>
    <row x14ac:dyDescent="0.25" r="642" customHeight="1" ht="14.25">
      <c r="A642" s="1"/>
      <c r="B642" s="428"/>
      <c r="C642" s="2"/>
      <c r="D642" s="2"/>
      <c r="E642" s="429"/>
      <c r="F642" s="50"/>
      <c r="G642" s="429"/>
      <c r="H642" s="50"/>
      <c r="I642" s="429"/>
      <c r="J642" s="3"/>
      <c r="K642" s="2"/>
      <c r="L642" s="2"/>
      <c r="M642" s="2"/>
      <c r="N642" s="2"/>
      <c r="O642" s="2"/>
      <c r="P642" s="2"/>
      <c r="Q642" s="2"/>
      <c r="R642" s="2"/>
      <c r="S642" s="2"/>
      <c r="T642" s="2"/>
      <c r="U642" s="2"/>
      <c r="V642" s="2"/>
      <c r="W642" s="2"/>
      <c r="X642" s="2"/>
      <c r="Y642" s="2"/>
      <c r="Z642" s="2"/>
    </row>
    <row x14ac:dyDescent="0.25" r="643" customHeight="1" ht="14.25">
      <c r="A643" s="1"/>
      <c r="B643" s="428"/>
      <c r="C643" s="2"/>
      <c r="D643" s="2"/>
      <c r="E643" s="429"/>
      <c r="F643" s="50"/>
      <c r="G643" s="429"/>
      <c r="H643" s="50"/>
      <c r="I643" s="429"/>
      <c r="J643" s="3"/>
      <c r="K643" s="2"/>
      <c r="L643" s="2"/>
      <c r="M643" s="2"/>
      <c r="N643" s="2"/>
      <c r="O643" s="2"/>
      <c r="P643" s="2"/>
      <c r="Q643" s="2"/>
      <c r="R643" s="2"/>
      <c r="S643" s="2"/>
      <c r="T643" s="2"/>
      <c r="U643" s="2"/>
      <c r="V643" s="2"/>
      <c r="W643" s="2"/>
      <c r="X643" s="2"/>
      <c r="Y643" s="2"/>
      <c r="Z643" s="2"/>
    </row>
    <row x14ac:dyDescent="0.25" r="644" customHeight="1" ht="14.25">
      <c r="A644" s="1"/>
      <c r="B644" s="428"/>
      <c r="C644" s="2"/>
      <c r="D644" s="2"/>
      <c r="E644" s="429"/>
      <c r="F644" s="50"/>
      <c r="G644" s="429"/>
      <c r="H644" s="50"/>
      <c r="I644" s="429"/>
      <c r="J644" s="3"/>
      <c r="K644" s="2"/>
      <c r="L644" s="2"/>
      <c r="M644" s="2"/>
      <c r="N644" s="2"/>
      <c r="O644" s="2"/>
      <c r="P644" s="2"/>
      <c r="Q644" s="2"/>
      <c r="R644" s="2"/>
      <c r="S644" s="2"/>
      <c r="T644" s="2"/>
      <c r="U644" s="2"/>
      <c r="V644" s="2"/>
      <c r="W644" s="2"/>
      <c r="X644" s="2"/>
      <c r="Y644" s="2"/>
      <c r="Z644" s="2"/>
    </row>
    <row x14ac:dyDescent="0.25" r="645" customHeight="1" ht="14.25">
      <c r="A645" s="1"/>
      <c r="B645" s="428"/>
      <c r="C645" s="2"/>
      <c r="D645" s="2"/>
      <c r="E645" s="429"/>
      <c r="F645" s="50"/>
      <c r="G645" s="429"/>
      <c r="H645" s="50"/>
      <c r="I645" s="429"/>
      <c r="J645" s="3"/>
      <c r="K645" s="2"/>
      <c r="L645" s="2"/>
      <c r="M645" s="2"/>
      <c r="N645" s="2"/>
      <c r="O645" s="2"/>
      <c r="P645" s="2"/>
      <c r="Q645" s="2"/>
      <c r="R645" s="2"/>
      <c r="S645" s="2"/>
      <c r="T645" s="2"/>
      <c r="U645" s="2"/>
      <c r="V645" s="2"/>
      <c r="W645" s="2"/>
      <c r="X645" s="2"/>
      <c r="Y645" s="2"/>
      <c r="Z645" s="2"/>
    </row>
    <row x14ac:dyDescent="0.25" r="646" customHeight="1" ht="14.25">
      <c r="A646" s="1"/>
      <c r="B646" s="428"/>
      <c r="C646" s="2"/>
      <c r="D646" s="2"/>
      <c r="E646" s="429"/>
      <c r="F646" s="50"/>
      <c r="G646" s="429"/>
      <c r="H646" s="50"/>
      <c r="I646" s="429"/>
      <c r="J646" s="3"/>
      <c r="K646" s="2"/>
      <c r="L646" s="2"/>
      <c r="M646" s="2"/>
      <c r="N646" s="2"/>
      <c r="O646" s="2"/>
      <c r="P646" s="2"/>
      <c r="Q646" s="2"/>
      <c r="R646" s="2"/>
      <c r="S646" s="2"/>
      <c r="T646" s="2"/>
      <c r="U646" s="2"/>
      <c r="V646" s="2"/>
      <c r="W646" s="2"/>
      <c r="X646" s="2"/>
      <c r="Y646" s="2"/>
      <c r="Z646" s="2"/>
    </row>
    <row x14ac:dyDescent="0.25" r="647" customHeight="1" ht="14.25">
      <c r="A647" s="1"/>
      <c r="B647" s="428"/>
      <c r="C647" s="2"/>
      <c r="D647" s="2"/>
      <c r="E647" s="429"/>
      <c r="F647" s="50"/>
      <c r="G647" s="429"/>
      <c r="H647" s="50"/>
      <c r="I647" s="429"/>
      <c r="J647" s="3"/>
      <c r="K647" s="2"/>
      <c r="L647" s="2"/>
      <c r="M647" s="2"/>
      <c r="N647" s="2"/>
      <c r="O647" s="2"/>
      <c r="P647" s="2"/>
      <c r="Q647" s="2"/>
      <c r="R647" s="2"/>
      <c r="S647" s="2"/>
      <c r="T647" s="2"/>
      <c r="U647" s="2"/>
      <c r="V647" s="2"/>
      <c r="W647" s="2"/>
      <c r="X647" s="2"/>
      <c r="Y647" s="2"/>
      <c r="Z647" s="2"/>
    </row>
    <row x14ac:dyDescent="0.25" r="648" customHeight="1" ht="14.25">
      <c r="A648" s="1"/>
      <c r="B648" s="428"/>
      <c r="C648" s="2"/>
      <c r="D648" s="2"/>
      <c r="E648" s="429"/>
      <c r="F648" s="50"/>
      <c r="G648" s="429"/>
      <c r="H648" s="50"/>
      <c r="I648" s="429"/>
      <c r="J648" s="3"/>
      <c r="K648" s="2"/>
      <c r="L648" s="2"/>
      <c r="M648" s="2"/>
      <c r="N648" s="2"/>
      <c r="O648" s="2"/>
      <c r="P648" s="2"/>
      <c r="Q648" s="2"/>
      <c r="R648" s="2"/>
      <c r="S648" s="2"/>
      <c r="T648" s="2"/>
      <c r="U648" s="2"/>
      <c r="V648" s="2"/>
      <c r="W648" s="2"/>
      <c r="X648" s="2"/>
      <c r="Y648" s="2"/>
      <c r="Z648" s="2"/>
    </row>
    <row x14ac:dyDescent="0.25" r="649" customHeight="1" ht="14.25">
      <c r="A649" s="1"/>
      <c r="B649" s="428"/>
      <c r="C649" s="2"/>
      <c r="D649" s="2"/>
      <c r="E649" s="429"/>
      <c r="F649" s="50"/>
      <c r="G649" s="429"/>
      <c r="H649" s="50"/>
      <c r="I649" s="429"/>
      <c r="J649" s="3"/>
      <c r="K649" s="2"/>
      <c r="L649" s="2"/>
      <c r="M649" s="2"/>
      <c r="N649" s="2"/>
      <c r="O649" s="2"/>
      <c r="P649" s="2"/>
      <c r="Q649" s="2"/>
      <c r="R649" s="2"/>
      <c r="S649" s="2"/>
      <c r="T649" s="2"/>
      <c r="U649" s="2"/>
      <c r="V649" s="2"/>
      <c r="W649" s="2"/>
      <c r="X649" s="2"/>
      <c r="Y649" s="2"/>
      <c r="Z649" s="2"/>
    </row>
    <row x14ac:dyDescent="0.25" r="650" customHeight="1" ht="14.25">
      <c r="A650" s="1"/>
      <c r="B650" s="428"/>
      <c r="C650" s="2"/>
      <c r="D650" s="2"/>
      <c r="E650" s="429"/>
      <c r="F650" s="50"/>
      <c r="G650" s="429"/>
      <c r="H650" s="50"/>
      <c r="I650" s="429"/>
      <c r="J650" s="3"/>
      <c r="K650" s="2"/>
      <c r="L650" s="2"/>
      <c r="M650" s="2"/>
      <c r="N650" s="2"/>
      <c r="O650" s="2"/>
      <c r="P650" s="2"/>
      <c r="Q650" s="2"/>
      <c r="R650" s="2"/>
      <c r="S650" s="2"/>
      <c r="T650" s="2"/>
      <c r="U650" s="2"/>
      <c r="V650" s="2"/>
      <c r="W650" s="2"/>
      <c r="X650" s="2"/>
      <c r="Y650" s="2"/>
      <c r="Z650" s="2"/>
    </row>
    <row x14ac:dyDescent="0.25" r="651" customHeight="1" ht="14.25">
      <c r="A651" s="1"/>
      <c r="B651" s="428"/>
      <c r="C651" s="2"/>
      <c r="D651" s="2"/>
      <c r="E651" s="429"/>
      <c r="F651" s="50"/>
      <c r="G651" s="429"/>
      <c r="H651" s="50"/>
      <c r="I651" s="429"/>
      <c r="J651" s="3"/>
      <c r="K651" s="2"/>
      <c r="L651" s="2"/>
      <c r="M651" s="2"/>
      <c r="N651" s="2"/>
      <c r="O651" s="2"/>
      <c r="P651" s="2"/>
      <c r="Q651" s="2"/>
      <c r="R651" s="2"/>
      <c r="S651" s="2"/>
      <c r="T651" s="2"/>
      <c r="U651" s="2"/>
      <c r="V651" s="2"/>
      <c r="W651" s="2"/>
      <c r="X651" s="2"/>
      <c r="Y651" s="2"/>
      <c r="Z651" s="2"/>
    </row>
    <row x14ac:dyDescent="0.25" r="652" customHeight="1" ht="14.25">
      <c r="A652" s="1"/>
      <c r="B652" s="428"/>
      <c r="C652" s="2"/>
      <c r="D652" s="2"/>
      <c r="E652" s="429"/>
      <c r="F652" s="50"/>
      <c r="G652" s="429"/>
      <c r="H652" s="50"/>
      <c r="I652" s="429"/>
      <c r="J652" s="3"/>
      <c r="K652" s="2"/>
      <c r="L652" s="2"/>
      <c r="M652" s="2"/>
      <c r="N652" s="2"/>
      <c r="O652" s="2"/>
      <c r="P652" s="2"/>
      <c r="Q652" s="2"/>
      <c r="R652" s="2"/>
      <c r="S652" s="2"/>
      <c r="T652" s="2"/>
      <c r="U652" s="2"/>
      <c r="V652" s="2"/>
      <c r="W652" s="2"/>
      <c r="X652" s="2"/>
      <c r="Y652" s="2"/>
      <c r="Z652" s="2"/>
    </row>
    <row x14ac:dyDescent="0.25" r="653" customHeight="1" ht="14.25">
      <c r="A653" s="1"/>
      <c r="B653" s="428"/>
      <c r="C653" s="2"/>
      <c r="D653" s="2"/>
      <c r="E653" s="429"/>
      <c r="F653" s="50"/>
      <c r="G653" s="429"/>
      <c r="H653" s="50"/>
      <c r="I653" s="429"/>
      <c r="J653" s="3"/>
      <c r="K653" s="2"/>
      <c r="L653" s="2"/>
      <c r="M653" s="2"/>
      <c r="N653" s="2"/>
      <c r="O653" s="2"/>
      <c r="P653" s="2"/>
      <c r="Q653" s="2"/>
      <c r="R653" s="2"/>
      <c r="S653" s="2"/>
      <c r="T653" s="2"/>
      <c r="U653" s="2"/>
      <c r="V653" s="2"/>
      <c r="W653" s="2"/>
      <c r="X653" s="2"/>
      <c r="Y653" s="2"/>
      <c r="Z653" s="2"/>
    </row>
    <row x14ac:dyDescent="0.25" r="654" customHeight="1" ht="14.25">
      <c r="A654" s="1"/>
      <c r="B654" s="428"/>
      <c r="C654" s="2"/>
      <c r="D654" s="2"/>
      <c r="E654" s="429"/>
      <c r="F654" s="50"/>
      <c r="G654" s="429"/>
      <c r="H654" s="50"/>
      <c r="I654" s="429"/>
      <c r="J654" s="3"/>
      <c r="K654" s="2"/>
      <c r="L654" s="2"/>
      <c r="M654" s="2"/>
      <c r="N654" s="2"/>
      <c r="O654" s="2"/>
      <c r="P654" s="2"/>
      <c r="Q654" s="2"/>
      <c r="R654" s="2"/>
      <c r="S654" s="2"/>
      <c r="T654" s="2"/>
      <c r="U654" s="2"/>
      <c r="V654" s="2"/>
      <c r="W654" s="2"/>
      <c r="X654" s="2"/>
      <c r="Y654" s="2"/>
      <c r="Z654" s="2"/>
    </row>
    <row x14ac:dyDescent="0.25" r="655" customHeight="1" ht="14.25">
      <c r="A655" s="1"/>
      <c r="B655" s="428"/>
      <c r="C655" s="2"/>
      <c r="D655" s="2"/>
      <c r="E655" s="429"/>
      <c r="F655" s="50"/>
      <c r="G655" s="429"/>
      <c r="H655" s="50"/>
      <c r="I655" s="429"/>
      <c r="J655" s="3"/>
      <c r="K655" s="2"/>
      <c r="L655" s="2"/>
      <c r="M655" s="2"/>
      <c r="N655" s="2"/>
      <c r="O655" s="2"/>
      <c r="P655" s="2"/>
      <c r="Q655" s="2"/>
      <c r="R655" s="2"/>
      <c r="S655" s="2"/>
      <c r="T655" s="2"/>
      <c r="U655" s="2"/>
      <c r="V655" s="2"/>
      <c r="W655" s="2"/>
      <c r="X655" s="2"/>
      <c r="Y655" s="2"/>
      <c r="Z655" s="2"/>
    </row>
    <row x14ac:dyDescent="0.25" r="656" customHeight="1" ht="14.25">
      <c r="A656" s="1"/>
      <c r="B656" s="428"/>
      <c r="C656" s="2"/>
      <c r="D656" s="2"/>
      <c r="E656" s="429"/>
      <c r="F656" s="50"/>
      <c r="G656" s="429"/>
      <c r="H656" s="50"/>
      <c r="I656" s="429"/>
      <c r="J656" s="3"/>
      <c r="K656" s="2"/>
      <c r="L656" s="2"/>
      <c r="M656" s="2"/>
      <c r="N656" s="2"/>
      <c r="O656" s="2"/>
      <c r="P656" s="2"/>
      <c r="Q656" s="2"/>
      <c r="R656" s="2"/>
      <c r="S656" s="2"/>
      <c r="T656" s="2"/>
      <c r="U656" s="2"/>
      <c r="V656" s="2"/>
      <c r="W656" s="2"/>
      <c r="X656" s="2"/>
      <c r="Y656" s="2"/>
      <c r="Z656" s="2"/>
    </row>
    <row x14ac:dyDescent="0.25" r="657" customHeight="1" ht="14.25">
      <c r="A657" s="1"/>
      <c r="B657" s="428"/>
      <c r="C657" s="2"/>
      <c r="D657" s="2"/>
      <c r="E657" s="429"/>
      <c r="F657" s="50"/>
      <c r="G657" s="429"/>
      <c r="H657" s="50"/>
      <c r="I657" s="429"/>
      <c r="J657" s="3"/>
      <c r="K657" s="2"/>
      <c r="L657" s="2"/>
      <c r="M657" s="2"/>
      <c r="N657" s="2"/>
      <c r="O657" s="2"/>
      <c r="P657" s="2"/>
      <c r="Q657" s="2"/>
      <c r="R657" s="2"/>
      <c r="S657" s="2"/>
      <c r="T657" s="2"/>
      <c r="U657" s="2"/>
      <c r="V657" s="2"/>
      <c r="W657" s="2"/>
      <c r="X657" s="2"/>
      <c r="Y657" s="2"/>
      <c r="Z657" s="2"/>
    </row>
    <row x14ac:dyDescent="0.25" r="658" customHeight="1" ht="14.25">
      <c r="A658" s="1"/>
      <c r="B658" s="428"/>
      <c r="C658" s="2"/>
      <c r="D658" s="2"/>
      <c r="E658" s="429"/>
      <c r="F658" s="50"/>
      <c r="G658" s="429"/>
      <c r="H658" s="50"/>
      <c r="I658" s="429"/>
      <c r="J658" s="3"/>
      <c r="K658" s="2"/>
      <c r="L658" s="2"/>
      <c r="M658" s="2"/>
      <c r="N658" s="2"/>
      <c r="O658" s="2"/>
      <c r="P658" s="2"/>
      <c r="Q658" s="2"/>
      <c r="R658" s="2"/>
      <c r="S658" s="2"/>
      <c r="T658" s="2"/>
      <c r="U658" s="2"/>
      <c r="V658" s="2"/>
      <c r="W658" s="2"/>
      <c r="X658" s="2"/>
      <c r="Y658" s="2"/>
      <c r="Z658" s="2"/>
    </row>
    <row x14ac:dyDescent="0.25" r="659" customHeight="1" ht="14.25">
      <c r="A659" s="1"/>
      <c r="B659" s="428"/>
      <c r="C659" s="2"/>
      <c r="D659" s="2"/>
      <c r="E659" s="429"/>
      <c r="F659" s="50"/>
      <c r="G659" s="429"/>
      <c r="H659" s="50"/>
      <c r="I659" s="429"/>
      <c r="J659" s="3"/>
      <c r="K659" s="2"/>
      <c r="L659" s="2"/>
      <c r="M659" s="2"/>
      <c r="N659" s="2"/>
      <c r="O659" s="2"/>
      <c r="P659" s="2"/>
      <c r="Q659" s="2"/>
      <c r="R659" s="2"/>
      <c r="S659" s="2"/>
      <c r="T659" s="2"/>
      <c r="U659" s="2"/>
      <c r="V659" s="2"/>
      <c r="W659" s="2"/>
      <c r="X659" s="2"/>
      <c r="Y659" s="2"/>
      <c r="Z659" s="2"/>
    </row>
    <row x14ac:dyDescent="0.25" r="660" customHeight="1" ht="14.25">
      <c r="A660" s="1"/>
      <c r="B660" s="428"/>
      <c r="C660" s="2"/>
      <c r="D660" s="2"/>
      <c r="E660" s="429"/>
      <c r="F660" s="50"/>
      <c r="G660" s="429"/>
      <c r="H660" s="50"/>
      <c r="I660" s="429"/>
      <c r="J660" s="3"/>
      <c r="K660" s="2"/>
      <c r="L660" s="2"/>
      <c r="M660" s="2"/>
      <c r="N660" s="2"/>
      <c r="O660" s="2"/>
      <c r="P660" s="2"/>
      <c r="Q660" s="2"/>
      <c r="R660" s="2"/>
      <c r="S660" s="2"/>
      <c r="T660" s="2"/>
      <c r="U660" s="2"/>
      <c r="V660" s="2"/>
      <c r="W660" s="2"/>
      <c r="X660" s="2"/>
      <c r="Y660" s="2"/>
      <c r="Z660" s="2"/>
    </row>
    <row x14ac:dyDescent="0.25" r="661" customHeight="1" ht="14.25">
      <c r="A661" s="1"/>
      <c r="B661" s="428"/>
      <c r="C661" s="2"/>
      <c r="D661" s="2"/>
      <c r="E661" s="429"/>
      <c r="F661" s="50"/>
      <c r="G661" s="429"/>
      <c r="H661" s="50"/>
      <c r="I661" s="429"/>
      <c r="J661" s="3"/>
      <c r="K661" s="2"/>
      <c r="L661" s="2"/>
      <c r="M661" s="2"/>
      <c r="N661" s="2"/>
      <c r="O661" s="2"/>
      <c r="P661" s="2"/>
      <c r="Q661" s="2"/>
      <c r="R661" s="2"/>
      <c r="S661" s="2"/>
      <c r="T661" s="2"/>
      <c r="U661" s="2"/>
      <c r="V661" s="2"/>
      <c r="W661" s="2"/>
      <c r="X661" s="2"/>
      <c r="Y661" s="2"/>
      <c r="Z661" s="2"/>
    </row>
    <row x14ac:dyDescent="0.25" r="662" customHeight="1" ht="14.25">
      <c r="A662" s="1"/>
      <c r="B662" s="428"/>
      <c r="C662" s="2"/>
      <c r="D662" s="2"/>
      <c r="E662" s="429"/>
      <c r="F662" s="50"/>
      <c r="G662" s="429"/>
      <c r="H662" s="50"/>
      <c r="I662" s="429"/>
      <c r="J662" s="3"/>
      <c r="K662" s="2"/>
      <c r="L662" s="2"/>
      <c r="M662" s="2"/>
      <c r="N662" s="2"/>
      <c r="O662" s="2"/>
      <c r="P662" s="2"/>
      <c r="Q662" s="2"/>
      <c r="R662" s="2"/>
      <c r="S662" s="2"/>
      <c r="T662" s="2"/>
      <c r="U662" s="2"/>
      <c r="V662" s="2"/>
      <c r="W662" s="2"/>
      <c r="X662" s="2"/>
      <c r="Y662" s="2"/>
      <c r="Z662" s="2"/>
    </row>
    <row x14ac:dyDescent="0.25" r="663" customHeight="1" ht="14.25">
      <c r="A663" s="1"/>
      <c r="B663" s="428"/>
      <c r="C663" s="2"/>
      <c r="D663" s="2"/>
      <c r="E663" s="429"/>
      <c r="F663" s="50"/>
      <c r="G663" s="429"/>
      <c r="H663" s="50"/>
      <c r="I663" s="429"/>
      <c r="J663" s="3"/>
      <c r="K663" s="2"/>
      <c r="L663" s="2"/>
      <c r="M663" s="2"/>
      <c r="N663" s="2"/>
      <c r="O663" s="2"/>
      <c r="P663" s="2"/>
      <c r="Q663" s="2"/>
      <c r="R663" s="2"/>
      <c r="S663" s="2"/>
      <c r="T663" s="2"/>
      <c r="U663" s="2"/>
      <c r="V663" s="2"/>
      <c r="W663" s="2"/>
      <c r="X663" s="2"/>
      <c r="Y663" s="2"/>
      <c r="Z663" s="2"/>
    </row>
    <row x14ac:dyDescent="0.25" r="664" customHeight="1" ht="14.25">
      <c r="A664" s="1"/>
      <c r="B664" s="428"/>
      <c r="C664" s="2"/>
      <c r="D664" s="2"/>
      <c r="E664" s="429"/>
      <c r="F664" s="50"/>
      <c r="G664" s="429"/>
      <c r="H664" s="50"/>
      <c r="I664" s="429"/>
      <c r="J664" s="3"/>
      <c r="K664" s="2"/>
      <c r="L664" s="2"/>
      <c r="M664" s="2"/>
      <c r="N664" s="2"/>
      <c r="O664" s="2"/>
      <c r="P664" s="2"/>
      <c r="Q664" s="2"/>
      <c r="R664" s="2"/>
      <c r="S664" s="2"/>
      <c r="T664" s="2"/>
      <c r="U664" s="2"/>
      <c r="V664" s="2"/>
      <c r="W664" s="2"/>
      <c r="X664" s="2"/>
      <c r="Y664" s="2"/>
      <c r="Z664" s="2"/>
    </row>
    <row x14ac:dyDescent="0.25" r="665" customHeight="1" ht="14.25">
      <c r="A665" s="1"/>
      <c r="B665" s="428"/>
      <c r="C665" s="2"/>
      <c r="D665" s="2"/>
      <c r="E665" s="429"/>
      <c r="F665" s="50"/>
      <c r="G665" s="429"/>
      <c r="H665" s="50"/>
      <c r="I665" s="429"/>
      <c r="J665" s="3"/>
      <c r="K665" s="2"/>
      <c r="L665" s="2"/>
      <c r="M665" s="2"/>
      <c r="N665" s="2"/>
      <c r="O665" s="2"/>
      <c r="P665" s="2"/>
      <c r="Q665" s="2"/>
      <c r="R665" s="2"/>
      <c r="S665" s="2"/>
      <c r="T665" s="2"/>
      <c r="U665" s="2"/>
      <c r="V665" s="2"/>
      <c r="W665" s="2"/>
      <c r="X665" s="2"/>
      <c r="Y665" s="2"/>
      <c r="Z665" s="2"/>
    </row>
    <row x14ac:dyDescent="0.25" r="666" customHeight="1" ht="14.25">
      <c r="A666" s="1"/>
      <c r="B666" s="428"/>
      <c r="C666" s="2"/>
      <c r="D666" s="2"/>
      <c r="E666" s="429"/>
      <c r="F666" s="50"/>
      <c r="G666" s="429"/>
      <c r="H666" s="50"/>
      <c r="I666" s="429"/>
      <c r="J666" s="3"/>
      <c r="K666" s="2"/>
      <c r="L666" s="2"/>
      <c r="M666" s="2"/>
      <c r="N666" s="2"/>
      <c r="O666" s="2"/>
      <c r="P666" s="2"/>
      <c r="Q666" s="2"/>
      <c r="R666" s="2"/>
      <c r="S666" s="2"/>
      <c r="T666" s="2"/>
      <c r="U666" s="2"/>
      <c r="V666" s="2"/>
      <c r="W666" s="2"/>
      <c r="X666" s="2"/>
      <c r="Y666" s="2"/>
      <c r="Z666" s="2"/>
    </row>
    <row x14ac:dyDescent="0.25" r="667" customHeight="1" ht="14.25">
      <c r="A667" s="1"/>
      <c r="B667" s="428"/>
      <c r="C667" s="2"/>
      <c r="D667" s="2"/>
      <c r="E667" s="429"/>
      <c r="F667" s="50"/>
      <c r="G667" s="429"/>
      <c r="H667" s="50"/>
      <c r="I667" s="429"/>
      <c r="J667" s="3"/>
      <c r="K667" s="2"/>
      <c r="L667" s="2"/>
      <c r="M667" s="2"/>
      <c r="N667" s="2"/>
      <c r="O667" s="2"/>
      <c r="P667" s="2"/>
      <c r="Q667" s="2"/>
      <c r="R667" s="2"/>
      <c r="S667" s="2"/>
      <c r="T667" s="2"/>
      <c r="U667" s="2"/>
      <c r="V667" s="2"/>
      <c r="W667" s="2"/>
      <c r="X667" s="2"/>
      <c r="Y667" s="2"/>
      <c r="Z667" s="2"/>
    </row>
    <row x14ac:dyDescent="0.25" r="668" customHeight="1" ht="14.25">
      <c r="A668" s="1"/>
      <c r="B668" s="428"/>
      <c r="C668" s="2"/>
      <c r="D668" s="2"/>
      <c r="E668" s="429"/>
      <c r="F668" s="50"/>
      <c r="G668" s="429"/>
      <c r="H668" s="50"/>
      <c r="I668" s="429"/>
      <c r="J668" s="3"/>
      <c r="K668" s="2"/>
      <c r="L668" s="2"/>
      <c r="M668" s="2"/>
      <c r="N668" s="2"/>
      <c r="O668" s="2"/>
      <c r="P668" s="2"/>
      <c r="Q668" s="2"/>
      <c r="R668" s="2"/>
      <c r="S668" s="2"/>
      <c r="T668" s="2"/>
      <c r="U668" s="2"/>
      <c r="V668" s="2"/>
      <c r="W668" s="2"/>
      <c r="X668" s="2"/>
      <c r="Y668" s="2"/>
      <c r="Z668" s="2"/>
    </row>
    <row x14ac:dyDescent="0.25" r="669" customHeight="1" ht="14.25">
      <c r="A669" s="1"/>
      <c r="B669" s="428"/>
      <c r="C669" s="2"/>
      <c r="D669" s="2"/>
      <c r="E669" s="429"/>
      <c r="F669" s="50"/>
      <c r="G669" s="429"/>
      <c r="H669" s="50"/>
      <c r="I669" s="429"/>
      <c r="J669" s="3"/>
      <c r="K669" s="2"/>
      <c r="L669" s="2"/>
      <c r="M669" s="2"/>
      <c r="N669" s="2"/>
      <c r="O669" s="2"/>
      <c r="P669" s="2"/>
      <c r="Q669" s="2"/>
      <c r="R669" s="2"/>
      <c r="S669" s="2"/>
      <c r="T669" s="2"/>
      <c r="U669" s="2"/>
      <c r="V669" s="2"/>
      <c r="W669" s="2"/>
      <c r="X669" s="2"/>
      <c r="Y669" s="2"/>
      <c r="Z669" s="2"/>
    </row>
    <row x14ac:dyDescent="0.25" r="670" customHeight="1" ht="14.25">
      <c r="A670" s="1"/>
      <c r="B670" s="428"/>
      <c r="C670" s="2"/>
      <c r="D670" s="2"/>
      <c r="E670" s="429"/>
      <c r="F670" s="50"/>
      <c r="G670" s="429"/>
      <c r="H670" s="50"/>
      <c r="I670" s="429"/>
      <c r="J670" s="3"/>
      <c r="K670" s="2"/>
      <c r="L670" s="2"/>
      <c r="M670" s="2"/>
      <c r="N670" s="2"/>
      <c r="O670" s="2"/>
      <c r="P670" s="2"/>
      <c r="Q670" s="2"/>
      <c r="R670" s="2"/>
      <c r="S670" s="2"/>
      <c r="T670" s="2"/>
      <c r="U670" s="2"/>
      <c r="V670" s="2"/>
      <c r="W670" s="2"/>
      <c r="X670" s="2"/>
      <c r="Y670" s="2"/>
      <c r="Z670" s="2"/>
    </row>
    <row x14ac:dyDescent="0.25" r="671" customHeight="1" ht="14.25">
      <c r="A671" s="1"/>
      <c r="B671" s="428"/>
      <c r="C671" s="2"/>
      <c r="D671" s="2"/>
      <c r="E671" s="429"/>
      <c r="F671" s="50"/>
      <c r="G671" s="429"/>
      <c r="H671" s="50"/>
      <c r="I671" s="429"/>
      <c r="J671" s="3"/>
      <c r="K671" s="2"/>
      <c r="L671" s="2"/>
      <c r="M671" s="2"/>
      <c r="N671" s="2"/>
      <c r="O671" s="2"/>
      <c r="P671" s="2"/>
      <c r="Q671" s="2"/>
      <c r="R671" s="2"/>
      <c r="S671" s="2"/>
      <c r="T671" s="2"/>
      <c r="U671" s="2"/>
      <c r="V671" s="2"/>
      <c r="W671" s="2"/>
      <c r="X671" s="2"/>
      <c r="Y671" s="2"/>
      <c r="Z671" s="2"/>
    </row>
    <row x14ac:dyDescent="0.25" r="672" customHeight="1" ht="14.25">
      <c r="A672" s="1"/>
      <c r="B672" s="428"/>
      <c r="C672" s="2"/>
      <c r="D672" s="2"/>
      <c r="E672" s="429"/>
      <c r="F672" s="50"/>
      <c r="G672" s="429"/>
      <c r="H672" s="50"/>
      <c r="I672" s="429"/>
      <c r="J672" s="3"/>
      <c r="K672" s="2"/>
      <c r="L672" s="2"/>
      <c r="M672" s="2"/>
      <c r="N672" s="2"/>
      <c r="O672" s="2"/>
      <c r="P672" s="2"/>
      <c r="Q672" s="2"/>
      <c r="R672" s="2"/>
      <c r="S672" s="2"/>
      <c r="T672" s="2"/>
      <c r="U672" s="2"/>
      <c r="V672" s="2"/>
      <c r="W672" s="2"/>
      <c r="X672" s="2"/>
      <c r="Y672" s="2"/>
      <c r="Z672" s="2"/>
    </row>
    <row x14ac:dyDescent="0.25" r="673" customHeight="1" ht="14.25">
      <c r="A673" s="1"/>
      <c r="B673" s="428"/>
      <c r="C673" s="2"/>
      <c r="D673" s="2"/>
      <c r="E673" s="429"/>
      <c r="F673" s="50"/>
      <c r="G673" s="429"/>
      <c r="H673" s="50"/>
      <c r="I673" s="429"/>
      <c r="J673" s="3"/>
      <c r="K673" s="2"/>
      <c r="L673" s="2"/>
      <c r="M673" s="2"/>
      <c r="N673" s="2"/>
      <c r="O673" s="2"/>
      <c r="P673" s="2"/>
      <c r="Q673" s="2"/>
      <c r="R673" s="2"/>
      <c r="S673" s="2"/>
      <c r="T673" s="2"/>
      <c r="U673" s="2"/>
      <c r="V673" s="2"/>
      <c r="W673" s="2"/>
      <c r="X673" s="2"/>
      <c r="Y673" s="2"/>
      <c r="Z673" s="2"/>
    </row>
    <row x14ac:dyDescent="0.25" r="674" customHeight="1" ht="14.25">
      <c r="A674" s="1"/>
      <c r="B674" s="428"/>
      <c r="C674" s="2"/>
      <c r="D674" s="2"/>
      <c r="E674" s="429"/>
      <c r="F674" s="50"/>
      <c r="G674" s="429"/>
      <c r="H674" s="50"/>
      <c r="I674" s="429"/>
      <c r="J674" s="3"/>
      <c r="K674" s="2"/>
      <c r="L674" s="2"/>
      <c r="M674" s="2"/>
      <c r="N674" s="2"/>
      <c r="O674" s="2"/>
      <c r="P674" s="2"/>
      <c r="Q674" s="2"/>
      <c r="R674" s="2"/>
      <c r="S674" s="2"/>
      <c r="T674" s="2"/>
      <c r="U674" s="2"/>
      <c r="V674" s="2"/>
      <c r="W674" s="2"/>
      <c r="X674" s="2"/>
      <c r="Y674" s="2"/>
      <c r="Z674" s="2"/>
    </row>
    <row x14ac:dyDescent="0.25" r="675" customHeight="1" ht="14.25">
      <c r="A675" s="1"/>
      <c r="B675" s="428"/>
      <c r="C675" s="2"/>
      <c r="D675" s="2"/>
      <c r="E675" s="429"/>
      <c r="F675" s="50"/>
      <c r="G675" s="429"/>
      <c r="H675" s="50"/>
      <c r="I675" s="429"/>
      <c r="J675" s="3"/>
      <c r="K675" s="2"/>
      <c r="L675" s="2"/>
      <c r="M675" s="2"/>
      <c r="N675" s="2"/>
      <c r="O675" s="2"/>
      <c r="P675" s="2"/>
      <c r="Q675" s="2"/>
      <c r="R675" s="2"/>
      <c r="S675" s="2"/>
      <c r="T675" s="2"/>
      <c r="U675" s="2"/>
      <c r="V675" s="2"/>
      <c r="W675" s="2"/>
      <c r="X675" s="2"/>
      <c r="Y675" s="2"/>
      <c r="Z675" s="2"/>
    </row>
    <row x14ac:dyDescent="0.25" r="676" customHeight="1" ht="14.25">
      <c r="A676" s="1"/>
      <c r="B676" s="428"/>
      <c r="C676" s="2"/>
      <c r="D676" s="2"/>
      <c r="E676" s="429"/>
      <c r="F676" s="50"/>
      <c r="G676" s="429"/>
      <c r="H676" s="50"/>
      <c r="I676" s="429"/>
      <c r="J676" s="3"/>
      <c r="K676" s="2"/>
      <c r="L676" s="2"/>
      <c r="M676" s="2"/>
      <c r="N676" s="2"/>
      <c r="O676" s="2"/>
      <c r="P676" s="2"/>
      <c r="Q676" s="2"/>
      <c r="R676" s="2"/>
      <c r="S676" s="2"/>
      <c r="T676" s="2"/>
      <c r="U676" s="2"/>
      <c r="V676" s="2"/>
      <c r="W676" s="2"/>
      <c r="X676" s="2"/>
      <c r="Y676" s="2"/>
      <c r="Z676" s="2"/>
    </row>
    <row x14ac:dyDescent="0.25" r="677" customHeight="1" ht="14.25">
      <c r="A677" s="1"/>
      <c r="B677" s="428"/>
      <c r="C677" s="2"/>
      <c r="D677" s="2"/>
      <c r="E677" s="429"/>
      <c r="F677" s="50"/>
      <c r="G677" s="429"/>
      <c r="H677" s="50"/>
      <c r="I677" s="429"/>
      <c r="J677" s="3"/>
      <c r="K677" s="2"/>
      <c r="L677" s="2"/>
      <c r="M677" s="2"/>
      <c r="N677" s="2"/>
      <c r="O677" s="2"/>
      <c r="P677" s="2"/>
      <c r="Q677" s="2"/>
      <c r="R677" s="2"/>
      <c r="S677" s="2"/>
      <c r="T677" s="2"/>
      <c r="U677" s="2"/>
      <c r="V677" s="2"/>
      <c r="W677" s="2"/>
      <c r="X677" s="2"/>
      <c r="Y677" s="2"/>
      <c r="Z677" s="2"/>
    </row>
    <row x14ac:dyDescent="0.25" r="678" customHeight="1" ht="14.25">
      <c r="A678" s="1"/>
      <c r="B678" s="428"/>
      <c r="C678" s="2"/>
      <c r="D678" s="2"/>
      <c r="E678" s="429"/>
      <c r="F678" s="50"/>
      <c r="G678" s="429"/>
      <c r="H678" s="50"/>
      <c r="I678" s="429"/>
      <c r="J678" s="3"/>
      <c r="K678" s="2"/>
      <c r="L678" s="2"/>
      <c r="M678" s="2"/>
      <c r="N678" s="2"/>
      <c r="O678" s="2"/>
      <c r="P678" s="2"/>
      <c r="Q678" s="2"/>
      <c r="R678" s="2"/>
      <c r="S678" s="2"/>
      <c r="T678" s="2"/>
      <c r="U678" s="2"/>
      <c r="V678" s="2"/>
      <c r="W678" s="2"/>
      <c r="X678" s="2"/>
      <c r="Y678" s="2"/>
      <c r="Z678" s="2"/>
    </row>
    <row x14ac:dyDescent="0.25" r="679" customHeight="1" ht="14.25">
      <c r="A679" s="1"/>
      <c r="B679" s="428"/>
      <c r="C679" s="2"/>
      <c r="D679" s="2"/>
      <c r="E679" s="429"/>
      <c r="F679" s="50"/>
      <c r="G679" s="429"/>
      <c r="H679" s="50"/>
      <c r="I679" s="429"/>
      <c r="J679" s="3"/>
      <c r="K679" s="2"/>
      <c r="L679" s="2"/>
      <c r="M679" s="2"/>
      <c r="N679" s="2"/>
      <c r="O679" s="2"/>
      <c r="P679" s="2"/>
      <c r="Q679" s="2"/>
      <c r="R679" s="2"/>
      <c r="S679" s="2"/>
      <c r="T679" s="2"/>
      <c r="U679" s="2"/>
      <c r="V679" s="2"/>
      <c r="W679" s="2"/>
      <c r="X679" s="2"/>
      <c r="Y679" s="2"/>
      <c r="Z679" s="2"/>
    </row>
    <row x14ac:dyDescent="0.25" r="680" customHeight="1" ht="14.25">
      <c r="A680" s="1"/>
      <c r="B680" s="428"/>
      <c r="C680" s="2"/>
      <c r="D680" s="2"/>
      <c r="E680" s="429"/>
      <c r="F680" s="50"/>
      <c r="G680" s="429"/>
      <c r="H680" s="50"/>
      <c r="I680" s="429"/>
      <c r="J680" s="3"/>
      <c r="K680" s="2"/>
      <c r="L680" s="2"/>
      <c r="M680" s="2"/>
      <c r="N680" s="2"/>
      <c r="O680" s="2"/>
      <c r="P680" s="2"/>
      <c r="Q680" s="2"/>
      <c r="R680" s="2"/>
      <c r="S680" s="2"/>
      <c r="T680" s="2"/>
      <c r="U680" s="2"/>
      <c r="V680" s="2"/>
      <c r="W680" s="2"/>
      <c r="X680" s="2"/>
      <c r="Y680" s="2"/>
      <c r="Z680" s="2"/>
    </row>
    <row x14ac:dyDescent="0.25" r="681" customHeight="1" ht="14.25">
      <c r="A681" s="1"/>
      <c r="B681" s="428"/>
      <c r="C681" s="2"/>
      <c r="D681" s="2"/>
      <c r="E681" s="429"/>
      <c r="F681" s="50"/>
      <c r="G681" s="429"/>
      <c r="H681" s="50"/>
      <c r="I681" s="429"/>
      <c r="J681" s="3"/>
      <c r="K681" s="2"/>
      <c r="L681" s="2"/>
      <c r="M681" s="2"/>
      <c r="N681" s="2"/>
      <c r="O681" s="2"/>
      <c r="P681" s="2"/>
      <c r="Q681" s="2"/>
      <c r="R681" s="2"/>
      <c r="S681" s="2"/>
      <c r="T681" s="2"/>
      <c r="U681" s="2"/>
      <c r="V681" s="2"/>
      <c r="W681" s="2"/>
      <c r="X681" s="2"/>
      <c r="Y681" s="2"/>
      <c r="Z681" s="2"/>
    </row>
    <row x14ac:dyDescent="0.25" r="682" customHeight="1" ht="14.25">
      <c r="A682" s="1"/>
      <c r="B682" s="428"/>
      <c r="C682" s="2"/>
      <c r="D682" s="2"/>
      <c r="E682" s="429"/>
      <c r="F682" s="50"/>
      <c r="G682" s="429"/>
      <c r="H682" s="50"/>
      <c r="I682" s="429"/>
      <c r="J682" s="3"/>
      <c r="K682" s="2"/>
      <c r="L682" s="2"/>
      <c r="M682" s="2"/>
      <c r="N682" s="2"/>
      <c r="O682" s="2"/>
      <c r="P682" s="2"/>
      <c r="Q682" s="2"/>
      <c r="R682" s="2"/>
      <c r="S682" s="2"/>
      <c r="T682" s="2"/>
      <c r="U682" s="2"/>
      <c r="V682" s="2"/>
      <c r="W682" s="2"/>
      <c r="X682" s="2"/>
      <c r="Y682" s="2"/>
      <c r="Z682" s="2"/>
    </row>
    <row x14ac:dyDescent="0.25" r="683" customHeight="1" ht="14.25">
      <c r="A683" s="1"/>
      <c r="B683" s="428"/>
      <c r="C683" s="2"/>
      <c r="D683" s="2"/>
      <c r="E683" s="429"/>
      <c r="F683" s="50"/>
      <c r="G683" s="429"/>
      <c r="H683" s="50"/>
      <c r="I683" s="429"/>
      <c r="J683" s="3"/>
      <c r="K683" s="2"/>
      <c r="L683" s="2"/>
      <c r="M683" s="2"/>
      <c r="N683" s="2"/>
      <c r="O683" s="2"/>
      <c r="P683" s="2"/>
      <c r="Q683" s="2"/>
      <c r="R683" s="2"/>
      <c r="S683" s="2"/>
      <c r="T683" s="2"/>
      <c r="U683" s="2"/>
      <c r="V683" s="2"/>
      <c r="W683" s="2"/>
      <c r="X683" s="2"/>
      <c r="Y683" s="2"/>
      <c r="Z683" s="2"/>
    </row>
    <row x14ac:dyDescent="0.25" r="684" customHeight="1" ht="14.25">
      <c r="A684" s="1"/>
      <c r="B684" s="428"/>
      <c r="C684" s="2"/>
      <c r="D684" s="2"/>
      <c r="E684" s="429"/>
      <c r="F684" s="50"/>
      <c r="G684" s="429"/>
      <c r="H684" s="50"/>
      <c r="I684" s="429"/>
      <c r="J684" s="3"/>
      <c r="K684" s="2"/>
      <c r="L684" s="2"/>
      <c r="M684" s="2"/>
      <c r="N684" s="2"/>
      <c r="O684" s="2"/>
      <c r="P684" s="2"/>
      <c r="Q684" s="2"/>
      <c r="R684" s="2"/>
      <c r="S684" s="2"/>
      <c r="T684" s="2"/>
      <c r="U684" s="2"/>
      <c r="V684" s="2"/>
      <c r="W684" s="2"/>
      <c r="X684" s="2"/>
      <c r="Y684" s="2"/>
      <c r="Z684" s="2"/>
    </row>
    <row x14ac:dyDescent="0.25" r="685" customHeight="1" ht="14.25">
      <c r="A685" s="1"/>
      <c r="B685" s="428"/>
      <c r="C685" s="2"/>
      <c r="D685" s="2"/>
      <c r="E685" s="429"/>
      <c r="F685" s="50"/>
      <c r="G685" s="429"/>
      <c r="H685" s="50"/>
      <c r="I685" s="429"/>
      <c r="J685" s="3"/>
      <c r="K685" s="2"/>
      <c r="L685" s="2"/>
      <c r="M685" s="2"/>
      <c r="N685" s="2"/>
      <c r="O685" s="2"/>
      <c r="P685" s="2"/>
      <c r="Q685" s="2"/>
      <c r="R685" s="2"/>
      <c r="S685" s="2"/>
      <c r="T685" s="2"/>
      <c r="U685" s="2"/>
      <c r="V685" s="2"/>
      <c r="W685" s="2"/>
      <c r="X685" s="2"/>
      <c r="Y685" s="2"/>
      <c r="Z685" s="2"/>
    </row>
    <row x14ac:dyDescent="0.25" r="686" customHeight="1" ht="14.25">
      <c r="A686" s="1"/>
      <c r="B686" s="428"/>
      <c r="C686" s="2"/>
      <c r="D686" s="2"/>
      <c r="E686" s="429"/>
      <c r="F686" s="50"/>
      <c r="G686" s="429"/>
      <c r="H686" s="50"/>
      <c r="I686" s="429"/>
      <c r="J686" s="3"/>
      <c r="K686" s="2"/>
      <c r="L686" s="2"/>
      <c r="M686" s="2"/>
      <c r="N686" s="2"/>
      <c r="O686" s="2"/>
      <c r="P686" s="2"/>
      <c r="Q686" s="2"/>
      <c r="R686" s="2"/>
      <c r="S686" s="2"/>
      <c r="T686" s="2"/>
      <c r="U686" s="2"/>
      <c r="V686" s="2"/>
      <c r="W686" s="2"/>
      <c r="X686" s="2"/>
      <c r="Y686" s="2"/>
      <c r="Z686" s="2"/>
    </row>
    <row x14ac:dyDescent="0.25" r="687" customHeight="1" ht="14.25">
      <c r="A687" s="1"/>
      <c r="B687" s="428"/>
      <c r="C687" s="2"/>
      <c r="D687" s="2"/>
      <c r="E687" s="429"/>
      <c r="F687" s="50"/>
      <c r="G687" s="429"/>
      <c r="H687" s="50"/>
      <c r="I687" s="429"/>
      <c r="J687" s="3"/>
      <c r="K687" s="2"/>
      <c r="L687" s="2"/>
      <c r="M687" s="2"/>
      <c r="N687" s="2"/>
      <c r="O687" s="2"/>
      <c r="P687" s="2"/>
      <c r="Q687" s="2"/>
      <c r="R687" s="2"/>
      <c r="S687" s="2"/>
      <c r="T687" s="2"/>
      <c r="U687" s="2"/>
      <c r="V687" s="2"/>
      <c r="W687" s="2"/>
      <c r="X687" s="2"/>
      <c r="Y687" s="2"/>
      <c r="Z687" s="2"/>
    </row>
    <row x14ac:dyDescent="0.25" r="688" customHeight="1" ht="14.25">
      <c r="A688" s="1"/>
      <c r="B688" s="428"/>
      <c r="C688" s="2"/>
      <c r="D688" s="2"/>
      <c r="E688" s="429"/>
      <c r="F688" s="50"/>
      <c r="G688" s="429"/>
      <c r="H688" s="50"/>
      <c r="I688" s="429"/>
      <c r="J688" s="3"/>
      <c r="K688" s="2"/>
      <c r="L688" s="2"/>
      <c r="M688" s="2"/>
      <c r="N688" s="2"/>
      <c r="O688" s="2"/>
      <c r="P688" s="2"/>
      <c r="Q688" s="2"/>
      <c r="R688" s="2"/>
      <c r="S688" s="2"/>
      <c r="T688" s="2"/>
      <c r="U688" s="2"/>
      <c r="V688" s="2"/>
      <c r="W688" s="2"/>
      <c r="X688" s="2"/>
      <c r="Y688" s="2"/>
      <c r="Z688" s="2"/>
    </row>
    <row x14ac:dyDescent="0.25" r="689" customHeight="1" ht="14.25">
      <c r="A689" s="1"/>
      <c r="B689" s="428"/>
      <c r="C689" s="2"/>
      <c r="D689" s="2"/>
      <c r="E689" s="429"/>
      <c r="F689" s="50"/>
      <c r="G689" s="429"/>
      <c r="H689" s="50"/>
      <c r="I689" s="429"/>
      <c r="J689" s="3"/>
      <c r="K689" s="2"/>
      <c r="L689" s="2"/>
      <c r="M689" s="2"/>
      <c r="N689" s="2"/>
      <c r="O689" s="2"/>
      <c r="P689" s="2"/>
      <c r="Q689" s="2"/>
      <c r="R689" s="2"/>
      <c r="S689" s="2"/>
      <c r="T689" s="2"/>
      <c r="U689" s="2"/>
      <c r="V689" s="2"/>
      <c r="W689" s="2"/>
      <c r="X689" s="2"/>
      <c r="Y689" s="2"/>
      <c r="Z689" s="2"/>
    </row>
    <row x14ac:dyDescent="0.25" r="690" customHeight="1" ht="14.25">
      <c r="A690" s="1"/>
      <c r="B690" s="428"/>
      <c r="C690" s="2"/>
      <c r="D690" s="2"/>
      <c r="E690" s="429"/>
      <c r="F690" s="50"/>
      <c r="G690" s="429"/>
      <c r="H690" s="50"/>
      <c r="I690" s="429"/>
      <c r="J690" s="3"/>
      <c r="K690" s="2"/>
      <c r="L690" s="2"/>
      <c r="M690" s="2"/>
      <c r="N690" s="2"/>
      <c r="O690" s="2"/>
      <c r="P690" s="2"/>
      <c r="Q690" s="2"/>
      <c r="R690" s="2"/>
      <c r="S690" s="2"/>
      <c r="T690" s="2"/>
      <c r="U690" s="2"/>
      <c r="V690" s="2"/>
      <c r="W690" s="2"/>
      <c r="X690" s="2"/>
      <c r="Y690" s="2"/>
      <c r="Z690" s="2"/>
    </row>
    <row x14ac:dyDescent="0.25" r="691" customHeight="1" ht="14.25">
      <c r="A691" s="1"/>
      <c r="B691" s="428"/>
      <c r="C691" s="2"/>
      <c r="D691" s="2"/>
      <c r="E691" s="429"/>
      <c r="F691" s="50"/>
      <c r="G691" s="429"/>
      <c r="H691" s="50"/>
      <c r="I691" s="429"/>
      <c r="J691" s="3"/>
      <c r="K691" s="2"/>
      <c r="L691" s="2"/>
      <c r="M691" s="2"/>
      <c r="N691" s="2"/>
      <c r="O691" s="2"/>
      <c r="P691" s="2"/>
      <c r="Q691" s="2"/>
      <c r="R691" s="2"/>
      <c r="S691" s="2"/>
      <c r="T691" s="2"/>
      <c r="U691" s="2"/>
      <c r="V691" s="2"/>
      <c r="W691" s="2"/>
      <c r="X691" s="2"/>
      <c r="Y691" s="2"/>
      <c r="Z691" s="2"/>
    </row>
    <row x14ac:dyDescent="0.25" r="692" customHeight="1" ht="14.25">
      <c r="A692" s="1"/>
      <c r="B692" s="428"/>
      <c r="C692" s="2"/>
      <c r="D692" s="2"/>
      <c r="E692" s="429"/>
      <c r="F692" s="50"/>
      <c r="G692" s="429"/>
      <c r="H692" s="50"/>
      <c r="I692" s="429"/>
      <c r="J692" s="3"/>
      <c r="K692" s="2"/>
      <c r="L692" s="2"/>
      <c r="M692" s="2"/>
      <c r="N692" s="2"/>
      <c r="O692" s="2"/>
      <c r="P692" s="2"/>
      <c r="Q692" s="2"/>
      <c r="R692" s="2"/>
      <c r="S692" s="2"/>
      <c r="T692" s="2"/>
      <c r="U692" s="2"/>
      <c r="V692" s="2"/>
      <c r="W692" s="2"/>
      <c r="X692" s="2"/>
      <c r="Y692" s="2"/>
      <c r="Z692" s="2"/>
    </row>
    <row x14ac:dyDescent="0.25" r="693" customHeight="1" ht="14.25">
      <c r="A693" s="1"/>
      <c r="B693" s="428"/>
      <c r="C693" s="2"/>
      <c r="D693" s="2"/>
      <c r="E693" s="429"/>
      <c r="F693" s="50"/>
      <c r="G693" s="429"/>
      <c r="H693" s="50"/>
      <c r="I693" s="429"/>
      <c r="J693" s="3"/>
      <c r="K693" s="2"/>
      <c r="L693" s="2"/>
      <c r="M693" s="2"/>
      <c r="N693" s="2"/>
      <c r="O693" s="2"/>
      <c r="P693" s="2"/>
      <c r="Q693" s="2"/>
      <c r="R693" s="2"/>
      <c r="S693" s="2"/>
      <c r="T693" s="2"/>
      <c r="U693" s="2"/>
      <c r="V693" s="2"/>
      <c r="W693" s="2"/>
      <c r="X693" s="2"/>
      <c r="Y693" s="2"/>
      <c r="Z693" s="2"/>
    </row>
    <row x14ac:dyDescent="0.25" r="694" customHeight="1" ht="14.25">
      <c r="A694" s="1"/>
      <c r="B694" s="428"/>
      <c r="C694" s="2"/>
      <c r="D694" s="2"/>
      <c r="E694" s="429"/>
      <c r="F694" s="50"/>
      <c r="G694" s="429"/>
      <c r="H694" s="50"/>
      <c r="I694" s="429"/>
      <c r="J694" s="3"/>
      <c r="K694" s="2"/>
      <c r="L694" s="2"/>
      <c r="M694" s="2"/>
      <c r="N694" s="2"/>
      <c r="O694" s="2"/>
      <c r="P694" s="2"/>
      <c r="Q694" s="2"/>
      <c r="R694" s="2"/>
      <c r="S694" s="2"/>
      <c r="T694" s="2"/>
      <c r="U694" s="2"/>
      <c r="V694" s="2"/>
      <c r="W694" s="2"/>
      <c r="X694" s="2"/>
      <c r="Y694" s="2"/>
      <c r="Z694" s="2"/>
    </row>
    <row x14ac:dyDescent="0.25" r="695" customHeight="1" ht="14.25">
      <c r="A695" s="1"/>
      <c r="B695" s="428"/>
      <c r="C695" s="2"/>
      <c r="D695" s="2"/>
      <c r="E695" s="429"/>
      <c r="F695" s="50"/>
      <c r="G695" s="429"/>
      <c r="H695" s="50"/>
      <c r="I695" s="429"/>
      <c r="J695" s="3"/>
      <c r="K695" s="2"/>
      <c r="L695" s="2"/>
      <c r="M695" s="2"/>
      <c r="N695" s="2"/>
      <c r="O695" s="2"/>
      <c r="P695" s="2"/>
      <c r="Q695" s="2"/>
      <c r="R695" s="2"/>
      <c r="S695" s="2"/>
      <c r="T695" s="2"/>
      <c r="U695" s="2"/>
      <c r="V695" s="2"/>
      <c r="W695" s="2"/>
      <c r="X695" s="2"/>
      <c r="Y695" s="2"/>
      <c r="Z695" s="2"/>
    </row>
    <row x14ac:dyDescent="0.25" r="696" customHeight="1" ht="14.25">
      <c r="A696" s="1"/>
      <c r="B696" s="428"/>
      <c r="C696" s="2"/>
      <c r="D696" s="2"/>
      <c r="E696" s="429"/>
      <c r="F696" s="50"/>
      <c r="G696" s="429"/>
      <c r="H696" s="50"/>
      <c r="I696" s="429"/>
      <c r="J696" s="3"/>
      <c r="K696" s="2"/>
      <c r="L696" s="2"/>
      <c r="M696" s="2"/>
      <c r="N696" s="2"/>
      <c r="O696" s="2"/>
      <c r="P696" s="2"/>
      <c r="Q696" s="2"/>
      <c r="R696" s="2"/>
      <c r="S696" s="2"/>
      <c r="T696" s="2"/>
      <c r="U696" s="2"/>
      <c r="V696" s="2"/>
      <c r="W696" s="2"/>
      <c r="X696" s="2"/>
      <c r="Y696" s="2"/>
      <c r="Z696" s="2"/>
    </row>
    <row x14ac:dyDescent="0.25" r="697" customHeight="1" ht="14.25">
      <c r="A697" s="1"/>
      <c r="B697" s="428"/>
      <c r="C697" s="2"/>
      <c r="D697" s="2"/>
      <c r="E697" s="429"/>
      <c r="F697" s="50"/>
      <c r="G697" s="429"/>
      <c r="H697" s="50"/>
      <c r="I697" s="429"/>
      <c r="J697" s="3"/>
      <c r="K697" s="2"/>
      <c r="L697" s="2"/>
      <c r="M697" s="2"/>
      <c r="N697" s="2"/>
      <c r="O697" s="2"/>
      <c r="P697" s="2"/>
      <c r="Q697" s="2"/>
      <c r="R697" s="2"/>
      <c r="S697" s="2"/>
      <c r="T697" s="2"/>
      <c r="U697" s="2"/>
      <c r="V697" s="2"/>
      <c r="W697" s="2"/>
      <c r="X697" s="2"/>
      <c r="Y697" s="2"/>
      <c r="Z697" s="2"/>
    </row>
    <row x14ac:dyDescent="0.25" r="698" customHeight="1" ht="14.25">
      <c r="A698" s="1"/>
      <c r="B698" s="428"/>
      <c r="C698" s="2"/>
      <c r="D698" s="2"/>
      <c r="E698" s="429"/>
      <c r="F698" s="50"/>
      <c r="G698" s="429"/>
      <c r="H698" s="50"/>
      <c r="I698" s="429"/>
      <c r="J698" s="3"/>
      <c r="K698" s="2"/>
      <c r="L698" s="2"/>
      <c r="M698" s="2"/>
      <c r="N698" s="2"/>
      <c r="O698" s="2"/>
      <c r="P698" s="2"/>
      <c r="Q698" s="2"/>
      <c r="R698" s="2"/>
      <c r="S698" s="2"/>
      <c r="T698" s="2"/>
      <c r="U698" s="2"/>
      <c r="V698" s="2"/>
      <c r="W698" s="2"/>
      <c r="X698" s="2"/>
      <c r="Y698" s="2"/>
      <c r="Z698" s="2"/>
    </row>
    <row x14ac:dyDescent="0.25" r="699" customHeight="1" ht="14.25">
      <c r="A699" s="1"/>
      <c r="B699" s="428"/>
      <c r="C699" s="2"/>
      <c r="D699" s="2"/>
      <c r="E699" s="429"/>
      <c r="F699" s="50"/>
      <c r="G699" s="429"/>
      <c r="H699" s="50"/>
      <c r="I699" s="429"/>
      <c r="J699" s="3"/>
      <c r="K699" s="2"/>
      <c r="L699" s="2"/>
      <c r="M699" s="2"/>
      <c r="N699" s="2"/>
      <c r="O699" s="2"/>
      <c r="P699" s="2"/>
      <c r="Q699" s="2"/>
      <c r="R699" s="2"/>
      <c r="S699" s="2"/>
      <c r="T699" s="2"/>
      <c r="U699" s="2"/>
      <c r="V699" s="2"/>
      <c r="W699" s="2"/>
      <c r="X699" s="2"/>
      <c r="Y699" s="2"/>
      <c r="Z699" s="2"/>
    </row>
    <row x14ac:dyDescent="0.25" r="700" customHeight="1" ht="14.25">
      <c r="A700" s="1"/>
      <c r="B700" s="428"/>
      <c r="C700" s="2"/>
      <c r="D700" s="2"/>
      <c r="E700" s="429"/>
      <c r="F700" s="50"/>
      <c r="G700" s="429"/>
      <c r="H700" s="50"/>
      <c r="I700" s="429"/>
      <c r="J700" s="3"/>
      <c r="K700" s="2"/>
      <c r="L700" s="2"/>
      <c r="M700" s="2"/>
      <c r="N700" s="2"/>
      <c r="O700" s="2"/>
      <c r="P700" s="2"/>
      <c r="Q700" s="2"/>
      <c r="R700" s="2"/>
      <c r="S700" s="2"/>
      <c r="T700" s="2"/>
      <c r="U700" s="2"/>
      <c r="V700" s="2"/>
      <c r="W700" s="2"/>
      <c r="X700" s="2"/>
      <c r="Y700" s="2"/>
      <c r="Z700" s="2"/>
    </row>
    <row x14ac:dyDescent="0.25" r="701" customHeight="1" ht="14.25">
      <c r="A701" s="1"/>
      <c r="B701" s="428"/>
      <c r="C701" s="2"/>
      <c r="D701" s="2"/>
      <c r="E701" s="429"/>
      <c r="F701" s="50"/>
      <c r="G701" s="429"/>
      <c r="H701" s="50"/>
      <c r="I701" s="429"/>
      <c r="J701" s="3"/>
      <c r="K701" s="2"/>
      <c r="L701" s="2"/>
      <c r="M701" s="2"/>
      <c r="N701" s="2"/>
      <c r="O701" s="2"/>
      <c r="P701" s="2"/>
      <c r="Q701" s="2"/>
      <c r="R701" s="2"/>
      <c r="S701" s="2"/>
      <c r="T701" s="2"/>
      <c r="U701" s="2"/>
      <c r="V701" s="2"/>
      <c r="W701" s="2"/>
      <c r="X701" s="2"/>
      <c r="Y701" s="2"/>
      <c r="Z701" s="2"/>
    </row>
    <row x14ac:dyDescent="0.25" r="702" customHeight="1" ht="14.25">
      <c r="A702" s="1"/>
      <c r="B702" s="428"/>
      <c r="C702" s="2"/>
      <c r="D702" s="2"/>
      <c r="E702" s="429"/>
      <c r="F702" s="50"/>
      <c r="G702" s="429"/>
      <c r="H702" s="50"/>
      <c r="I702" s="429"/>
      <c r="J702" s="3"/>
      <c r="K702" s="2"/>
      <c r="L702" s="2"/>
      <c r="M702" s="2"/>
      <c r="N702" s="2"/>
      <c r="O702" s="2"/>
      <c r="P702" s="2"/>
      <c r="Q702" s="2"/>
      <c r="R702" s="2"/>
      <c r="S702" s="2"/>
      <c r="T702" s="2"/>
      <c r="U702" s="2"/>
      <c r="V702" s="2"/>
      <c r="W702" s="2"/>
      <c r="X702" s="2"/>
      <c r="Y702" s="2"/>
      <c r="Z702" s="2"/>
    </row>
    <row x14ac:dyDescent="0.25" r="703" customHeight="1" ht="14.25">
      <c r="A703" s="1"/>
      <c r="B703" s="428"/>
      <c r="C703" s="2"/>
      <c r="D703" s="2"/>
      <c r="E703" s="429"/>
      <c r="F703" s="50"/>
      <c r="G703" s="429"/>
      <c r="H703" s="50"/>
      <c r="I703" s="429"/>
      <c r="J703" s="3"/>
      <c r="K703" s="2"/>
      <c r="L703" s="2"/>
      <c r="M703" s="2"/>
      <c r="N703" s="2"/>
      <c r="O703" s="2"/>
      <c r="P703" s="2"/>
      <c r="Q703" s="2"/>
      <c r="R703" s="2"/>
      <c r="S703" s="2"/>
      <c r="T703" s="2"/>
      <c r="U703" s="2"/>
      <c r="V703" s="2"/>
      <c r="W703" s="2"/>
      <c r="X703" s="2"/>
      <c r="Y703" s="2"/>
      <c r="Z703" s="2"/>
    </row>
    <row x14ac:dyDescent="0.25" r="704" customHeight="1" ht="14.25">
      <c r="A704" s="1"/>
      <c r="B704" s="428"/>
      <c r="C704" s="2"/>
      <c r="D704" s="2"/>
      <c r="E704" s="429"/>
      <c r="F704" s="50"/>
      <c r="G704" s="429"/>
      <c r="H704" s="50"/>
      <c r="I704" s="429"/>
      <c r="J704" s="3"/>
      <c r="K704" s="2"/>
      <c r="L704" s="2"/>
      <c r="M704" s="2"/>
      <c r="N704" s="2"/>
      <c r="O704" s="2"/>
      <c r="P704" s="2"/>
      <c r="Q704" s="2"/>
      <c r="R704" s="2"/>
      <c r="S704" s="2"/>
      <c r="T704" s="2"/>
      <c r="U704" s="2"/>
      <c r="V704" s="2"/>
      <c r="W704" s="2"/>
      <c r="X704" s="2"/>
      <c r="Y704" s="2"/>
      <c r="Z704" s="2"/>
    </row>
    <row x14ac:dyDescent="0.25" r="705" customHeight="1" ht="14.25">
      <c r="A705" s="1"/>
      <c r="B705" s="428"/>
      <c r="C705" s="2"/>
      <c r="D705" s="2"/>
      <c r="E705" s="429"/>
      <c r="F705" s="50"/>
      <c r="G705" s="429"/>
      <c r="H705" s="50"/>
      <c r="I705" s="429"/>
      <c r="J705" s="3"/>
      <c r="K705" s="2"/>
      <c r="L705" s="2"/>
      <c r="M705" s="2"/>
      <c r="N705" s="2"/>
      <c r="O705" s="2"/>
      <c r="P705" s="2"/>
      <c r="Q705" s="2"/>
      <c r="R705" s="2"/>
      <c r="S705" s="2"/>
      <c r="T705" s="2"/>
      <c r="U705" s="2"/>
      <c r="V705" s="2"/>
      <c r="W705" s="2"/>
      <c r="X705" s="2"/>
      <c r="Y705" s="2"/>
      <c r="Z705" s="2"/>
    </row>
    <row x14ac:dyDescent="0.25" r="706" customHeight="1" ht="14.25">
      <c r="A706" s="1"/>
      <c r="B706" s="428"/>
      <c r="C706" s="2"/>
      <c r="D706" s="2"/>
      <c r="E706" s="429"/>
      <c r="F706" s="50"/>
      <c r="G706" s="429"/>
      <c r="H706" s="50"/>
      <c r="I706" s="429"/>
      <c r="J706" s="3"/>
      <c r="K706" s="2"/>
      <c r="L706" s="2"/>
      <c r="M706" s="2"/>
      <c r="N706" s="2"/>
      <c r="O706" s="2"/>
      <c r="P706" s="2"/>
      <c r="Q706" s="2"/>
      <c r="R706" s="2"/>
      <c r="S706" s="2"/>
      <c r="T706" s="2"/>
      <c r="U706" s="2"/>
      <c r="V706" s="2"/>
      <c r="W706" s="2"/>
      <c r="X706" s="2"/>
      <c r="Y706" s="2"/>
      <c r="Z706" s="2"/>
    </row>
    <row x14ac:dyDescent="0.25" r="707" customHeight="1" ht="14.25">
      <c r="A707" s="1"/>
      <c r="B707" s="428"/>
      <c r="C707" s="2"/>
      <c r="D707" s="2"/>
      <c r="E707" s="429"/>
      <c r="F707" s="50"/>
      <c r="G707" s="429"/>
      <c r="H707" s="50"/>
      <c r="I707" s="429"/>
      <c r="J707" s="3"/>
      <c r="K707" s="2"/>
      <c r="L707" s="2"/>
      <c r="M707" s="2"/>
      <c r="N707" s="2"/>
      <c r="O707" s="2"/>
      <c r="P707" s="2"/>
      <c r="Q707" s="2"/>
      <c r="R707" s="2"/>
      <c r="S707" s="2"/>
      <c r="T707" s="2"/>
      <c r="U707" s="2"/>
      <c r="V707" s="2"/>
      <c r="W707" s="2"/>
      <c r="X707" s="2"/>
      <c r="Y707" s="2"/>
      <c r="Z707" s="2"/>
    </row>
    <row x14ac:dyDescent="0.25" r="708" customHeight="1" ht="14.25">
      <c r="A708" s="1"/>
      <c r="B708" s="428"/>
      <c r="C708" s="2"/>
      <c r="D708" s="2"/>
      <c r="E708" s="429"/>
      <c r="F708" s="50"/>
      <c r="G708" s="429"/>
      <c r="H708" s="50"/>
      <c r="I708" s="429"/>
      <c r="J708" s="3"/>
      <c r="K708" s="2"/>
      <c r="L708" s="2"/>
      <c r="M708" s="2"/>
      <c r="N708" s="2"/>
      <c r="O708" s="2"/>
      <c r="P708" s="2"/>
      <c r="Q708" s="2"/>
      <c r="R708" s="2"/>
      <c r="S708" s="2"/>
      <c r="T708" s="2"/>
      <c r="U708" s="2"/>
      <c r="V708" s="2"/>
      <c r="W708" s="2"/>
      <c r="X708" s="2"/>
      <c r="Y708" s="2"/>
      <c r="Z708" s="2"/>
    </row>
    <row x14ac:dyDescent="0.25" r="709" customHeight="1" ht="14.25">
      <c r="A709" s="1"/>
      <c r="B709" s="428"/>
      <c r="C709" s="2"/>
      <c r="D709" s="2"/>
      <c r="E709" s="429"/>
      <c r="F709" s="50"/>
      <c r="G709" s="429"/>
      <c r="H709" s="50"/>
      <c r="I709" s="429"/>
      <c r="J709" s="3"/>
      <c r="K709" s="2"/>
      <c r="L709" s="2"/>
      <c r="M709" s="2"/>
      <c r="N709" s="2"/>
      <c r="O709" s="2"/>
      <c r="P709" s="2"/>
      <c r="Q709" s="2"/>
      <c r="R709" s="2"/>
      <c r="S709" s="2"/>
      <c r="T709" s="2"/>
      <c r="U709" s="2"/>
      <c r="V709" s="2"/>
      <c r="W709" s="2"/>
      <c r="X709" s="2"/>
      <c r="Y709" s="2"/>
      <c r="Z709" s="2"/>
    </row>
    <row x14ac:dyDescent="0.25" r="710" customHeight="1" ht="14.25">
      <c r="A710" s="1"/>
      <c r="B710" s="428"/>
      <c r="C710" s="2"/>
      <c r="D710" s="2"/>
      <c r="E710" s="429"/>
      <c r="F710" s="50"/>
      <c r="G710" s="429"/>
      <c r="H710" s="50"/>
      <c r="I710" s="429"/>
      <c r="J710" s="3"/>
      <c r="K710" s="2"/>
      <c r="L710" s="2"/>
      <c r="M710" s="2"/>
      <c r="N710" s="2"/>
      <c r="O710" s="2"/>
      <c r="P710" s="2"/>
      <c r="Q710" s="2"/>
      <c r="R710" s="2"/>
      <c r="S710" s="2"/>
      <c r="T710" s="2"/>
      <c r="U710" s="2"/>
      <c r="V710" s="2"/>
      <c r="W710" s="2"/>
      <c r="X710" s="2"/>
      <c r="Y710" s="2"/>
      <c r="Z710" s="2"/>
    </row>
    <row x14ac:dyDescent="0.25" r="711" customHeight="1" ht="14.25">
      <c r="A711" s="1"/>
      <c r="B711" s="428"/>
      <c r="C711" s="2"/>
      <c r="D711" s="2"/>
      <c r="E711" s="429"/>
      <c r="F711" s="50"/>
      <c r="G711" s="429"/>
      <c r="H711" s="50"/>
      <c r="I711" s="429"/>
      <c r="J711" s="3"/>
      <c r="K711" s="2"/>
      <c r="L711" s="2"/>
      <c r="M711" s="2"/>
      <c r="N711" s="2"/>
      <c r="O711" s="2"/>
      <c r="P711" s="2"/>
      <c r="Q711" s="2"/>
      <c r="R711" s="2"/>
      <c r="S711" s="2"/>
      <c r="T711" s="2"/>
      <c r="U711" s="2"/>
      <c r="V711" s="2"/>
      <c r="W711" s="2"/>
      <c r="X711" s="2"/>
      <c r="Y711" s="2"/>
      <c r="Z711" s="2"/>
    </row>
    <row x14ac:dyDescent="0.25" r="712" customHeight="1" ht="14.25">
      <c r="A712" s="1"/>
      <c r="B712" s="428"/>
      <c r="C712" s="2"/>
      <c r="D712" s="2"/>
      <c r="E712" s="429"/>
      <c r="F712" s="50"/>
      <c r="G712" s="429"/>
      <c r="H712" s="50"/>
      <c r="I712" s="429"/>
      <c r="J712" s="3"/>
      <c r="K712" s="2"/>
      <c r="L712" s="2"/>
      <c r="M712" s="2"/>
      <c r="N712" s="2"/>
      <c r="O712" s="2"/>
      <c r="P712" s="2"/>
      <c r="Q712" s="2"/>
      <c r="R712" s="2"/>
      <c r="S712" s="2"/>
      <c r="T712" s="2"/>
      <c r="U712" s="2"/>
      <c r="V712" s="2"/>
      <c r="W712" s="2"/>
      <c r="X712" s="2"/>
      <c r="Y712" s="2"/>
      <c r="Z712" s="2"/>
    </row>
    <row x14ac:dyDescent="0.25" r="713" customHeight="1" ht="14.25">
      <c r="A713" s="1"/>
      <c r="B713" s="428"/>
      <c r="C713" s="2"/>
      <c r="D713" s="2"/>
      <c r="E713" s="429"/>
      <c r="F713" s="50"/>
      <c r="G713" s="429"/>
      <c r="H713" s="50"/>
      <c r="I713" s="429"/>
      <c r="J713" s="3"/>
      <c r="K713" s="2"/>
      <c r="L713" s="2"/>
      <c r="M713" s="2"/>
      <c r="N713" s="2"/>
      <c r="O713" s="2"/>
      <c r="P713" s="2"/>
      <c r="Q713" s="2"/>
      <c r="R713" s="2"/>
      <c r="S713" s="2"/>
      <c r="T713" s="2"/>
      <c r="U713" s="2"/>
      <c r="V713" s="2"/>
      <c r="W713" s="2"/>
      <c r="X713" s="2"/>
      <c r="Y713" s="2"/>
      <c r="Z713" s="2"/>
    </row>
    <row x14ac:dyDescent="0.25" r="714" customHeight="1" ht="14.25">
      <c r="A714" s="1"/>
      <c r="B714" s="428"/>
      <c r="C714" s="2"/>
      <c r="D714" s="2"/>
      <c r="E714" s="429"/>
      <c r="F714" s="50"/>
      <c r="G714" s="429"/>
      <c r="H714" s="50"/>
      <c r="I714" s="429"/>
      <c r="J714" s="3"/>
      <c r="K714" s="2"/>
      <c r="L714" s="2"/>
      <c r="M714" s="2"/>
      <c r="N714" s="2"/>
      <c r="O714" s="2"/>
      <c r="P714" s="2"/>
      <c r="Q714" s="2"/>
      <c r="R714" s="2"/>
      <c r="S714" s="2"/>
      <c r="T714" s="2"/>
      <c r="U714" s="2"/>
      <c r="V714" s="2"/>
      <c r="W714" s="2"/>
      <c r="X714" s="2"/>
      <c r="Y714" s="2"/>
      <c r="Z714" s="2"/>
    </row>
    <row x14ac:dyDescent="0.25" r="715" customHeight="1" ht="14.25">
      <c r="A715" s="1"/>
      <c r="B715" s="428"/>
      <c r="C715" s="2"/>
      <c r="D715" s="2"/>
      <c r="E715" s="429"/>
      <c r="F715" s="50"/>
      <c r="G715" s="429"/>
      <c r="H715" s="50"/>
      <c r="I715" s="429"/>
      <c r="J715" s="3"/>
      <c r="K715" s="2"/>
      <c r="L715" s="2"/>
      <c r="M715" s="2"/>
      <c r="N715" s="2"/>
      <c r="O715" s="2"/>
      <c r="P715" s="2"/>
      <c r="Q715" s="2"/>
      <c r="R715" s="2"/>
      <c r="S715" s="2"/>
      <c r="T715" s="2"/>
      <c r="U715" s="2"/>
      <c r="V715" s="2"/>
      <c r="W715" s="2"/>
      <c r="X715" s="2"/>
      <c r="Y715" s="2"/>
      <c r="Z715" s="2"/>
    </row>
    <row x14ac:dyDescent="0.25" r="716" customHeight="1" ht="14.25">
      <c r="A716" s="1"/>
      <c r="B716" s="428"/>
      <c r="C716" s="2"/>
      <c r="D716" s="2"/>
      <c r="E716" s="429"/>
      <c r="F716" s="50"/>
      <c r="G716" s="429"/>
      <c r="H716" s="50"/>
      <c r="I716" s="429"/>
      <c r="J716" s="3"/>
      <c r="K716" s="2"/>
      <c r="L716" s="2"/>
      <c r="M716" s="2"/>
      <c r="N716" s="2"/>
      <c r="O716" s="2"/>
      <c r="P716" s="2"/>
      <c r="Q716" s="2"/>
      <c r="R716" s="2"/>
      <c r="S716" s="2"/>
      <c r="T716" s="2"/>
      <c r="U716" s="2"/>
      <c r="V716" s="2"/>
      <c r="W716" s="2"/>
      <c r="X716" s="2"/>
      <c r="Y716" s="2"/>
      <c r="Z716" s="2"/>
    </row>
    <row x14ac:dyDescent="0.25" r="717" customHeight="1" ht="14.25">
      <c r="A717" s="1"/>
      <c r="B717" s="428"/>
      <c r="C717" s="2"/>
      <c r="D717" s="2"/>
      <c r="E717" s="429"/>
      <c r="F717" s="50"/>
      <c r="G717" s="429"/>
      <c r="H717" s="50"/>
      <c r="I717" s="429"/>
      <c r="J717" s="3"/>
      <c r="K717" s="2"/>
      <c r="L717" s="2"/>
      <c r="M717" s="2"/>
      <c r="N717" s="2"/>
      <c r="O717" s="2"/>
      <c r="P717" s="2"/>
      <c r="Q717" s="2"/>
      <c r="R717" s="2"/>
      <c r="S717" s="2"/>
      <c r="T717" s="2"/>
      <c r="U717" s="2"/>
      <c r="V717" s="2"/>
      <c r="W717" s="2"/>
      <c r="X717" s="2"/>
      <c r="Y717" s="2"/>
      <c r="Z717" s="2"/>
    </row>
    <row x14ac:dyDescent="0.25" r="718" customHeight="1" ht="14.25">
      <c r="A718" s="1"/>
      <c r="B718" s="428"/>
      <c r="C718" s="2"/>
      <c r="D718" s="2"/>
      <c r="E718" s="429"/>
      <c r="F718" s="50"/>
      <c r="G718" s="429"/>
      <c r="H718" s="50"/>
      <c r="I718" s="429"/>
      <c r="J718" s="3"/>
      <c r="K718" s="2"/>
      <c r="L718" s="2"/>
      <c r="M718" s="2"/>
      <c r="N718" s="2"/>
      <c r="O718" s="2"/>
      <c r="P718" s="2"/>
      <c r="Q718" s="2"/>
      <c r="R718" s="2"/>
      <c r="S718" s="2"/>
      <c r="T718" s="2"/>
      <c r="U718" s="2"/>
      <c r="V718" s="2"/>
      <c r="W718" s="2"/>
      <c r="X718" s="2"/>
      <c r="Y718" s="2"/>
      <c r="Z718" s="2"/>
    </row>
    <row x14ac:dyDescent="0.25" r="719" customHeight="1" ht="14.25">
      <c r="A719" s="1"/>
      <c r="B719" s="428"/>
      <c r="C719" s="2"/>
      <c r="D719" s="2"/>
      <c r="E719" s="429"/>
      <c r="F719" s="50"/>
      <c r="G719" s="429"/>
      <c r="H719" s="50"/>
      <c r="I719" s="429"/>
      <c r="J719" s="3"/>
      <c r="K719" s="2"/>
      <c r="L719" s="2"/>
      <c r="M719" s="2"/>
      <c r="N719" s="2"/>
      <c r="O719" s="2"/>
      <c r="P719" s="2"/>
      <c r="Q719" s="2"/>
      <c r="R719" s="2"/>
      <c r="S719" s="2"/>
      <c r="T719" s="2"/>
      <c r="U719" s="2"/>
      <c r="V719" s="2"/>
      <c r="W719" s="2"/>
      <c r="X719" s="2"/>
      <c r="Y719" s="2"/>
      <c r="Z719" s="2"/>
    </row>
    <row x14ac:dyDescent="0.25" r="720" customHeight="1" ht="14.25">
      <c r="A720" s="1"/>
      <c r="B720" s="428"/>
      <c r="C720" s="2"/>
      <c r="D720" s="2"/>
      <c r="E720" s="429"/>
      <c r="F720" s="50"/>
      <c r="G720" s="429"/>
      <c r="H720" s="50"/>
      <c r="I720" s="429"/>
      <c r="J720" s="3"/>
      <c r="K720" s="2"/>
      <c r="L720" s="2"/>
      <c r="M720" s="2"/>
      <c r="N720" s="2"/>
      <c r="O720" s="2"/>
      <c r="P720" s="2"/>
      <c r="Q720" s="2"/>
      <c r="R720" s="2"/>
      <c r="S720" s="2"/>
      <c r="T720" s="2"/>
      <c r="U720" s="2"/>
      <c r="V720" s="2"/>
      <c r="W720" s="2"/>
      <c r="X720" s="2"/>
      <c r="Y720" s="2"/>
      <c r="Z720" s="2"/>
    </row>
    <row x14ac:dyDescent="0.25" r="721" customHeight="1" ht="14.25">
      <c r="A721" s="1"/>
      <c r="B721" s="428"/>
      <c r="C721" s="2"/>
      <c r="D721" s="2"/>
      <c r="E721" s="429"/>
      <c r="F721" s="50"/>
      <c r="G721" s="429"/>
      <c r="H721" s="50"/>
      <c r="I721" s="429"/>
      <c r="J721" s="3"/>
      <c r="K721" s="2"/>
      <c r="L721" s="2"/>
      <c r="M721" s="2"/>
      <c r="N721" s="2"/>
      <c r="O721" s="2"/>
      <c r="P721" s="2"/>
      <c r="Q721" s="2"/>
      <c r="R721" s="2"/>
      <c r="S721" s="2"/>
      <c r="T721" s="2"/>
      <c r="U721" s="2"/>
      <c r="V721" s="2"/>
      <c r="W721" s="2"/>
      <c r="X721" s="2"/>
      <c r="Y721" s="2"/>
      <c r="Z721" s="2"/>
    </row>
    <row x14ac:dyDescent="0.25" r="722" customHeight="1" ht="14.25">
      <c r="A722" s="1"/>
      <c r="B722" s="428"/>
      <c r="C722" s="2"/>
      <c r="D722" s="2"/>
      <c r="E722" s="429"/>
      <c r="F722" s="50"/>
      <c r="G722" s="429"/>
      <c r="H722" s="50"/>
      <c r="I722" s="429"/>
      <c r="J722" s="3"/>
      <c r="K722" s="2"/>
      <c r="L722" s="2"/>
      <c r="M722" s="2"/>
      <c r="N722" s="2"/>
      <c r="O722" s="2"/>
      <c r="P722" s="2"/>
      <c r="Q722" s="2"/>
      <c r="R722" s="2"/>
      <c r="S722" s="2"/>
      <c r="T722" s="2"/>
      <c r="U722" s="2"/>
      <c r="V722" s="2"/>
      <c r="W722" s="2"/>
      <c r="X722" s="2"/>
      <c r="Y722" s="2"/>
      <c r="Z722" s="2"/>
    </row>
    <row x14ac:dyDescent="0.25" r="723" customHeight="1" ht="14.25">
      <c r="A723" s="1"/>
      <c r="B723" s="428"/>
      <c r="C723" s="2"/>
      <c r="D723" s="2"/>
      <c r="E723" s="429"/>
      <c r="F723" s="50"/>
      <c r="G723" s="429"/>
      <c r="H723" s="50"/>
      <c r="I723" s="429"/>
      <c r="J723" s="3"/>
      <c r="K723" s="2"/>
      <c r="L723" s="2"/>
      <c r="M723" s="2"/>
      <c r="N723" s="2"/>
      <c r="O723" s="2"/>
      <c r="P723" s="2"/>
      <c r="Q723" s="2"/>
      <c r="R723" s="2"/>
      <c r="S723" s="2"/>
      <c r="T723" s="2"/>
      <c r="U723" s="2"/>
      <c r="V723" s="2"/>
      <c r="W723" s="2"/>
      <c r="X723" s="2"/>
      <c r="Y723" s="2"/>
      <c r="Z723" s="2"/>
    </row>
    <row x14ac:dyDescent="0.25" r="724" customHeight="1" ht="14.25">
      <c r="A724" s="1"/>
      <c r="B724" s="428"/>
      <c r="C724" s="2"/>
      <c r="D724" s="2"/>
      <c r="E724" s="429"/>
      <c r="F724" s="50"/>
      <c r="G724" s="429"/>
      <c r="H724" s="50"/>
      <c r="I724" s="429"/>
      <c r="J724" s="3"/>
      <c r="K724" s="2"/>
      <c r="L724" s="2"/>
      <c r="M724" s="2"/>
      <c r="N724" s="2"/>
      <c r="O724" s="2"/>
      <c r="P724" s="2"/>
      <c r="Q724" s="2"/>
      <c r="R724" s="2"/>
      <c r="S724" s="2"/>
      <c r="T724" s="2"/>
      <c r="U724" s="2"/>
      <c r="V724" s="2"/>
      <c r="W724" s="2"/>
      <c r="X724" s="2"/>
      <c r="Y724" s="2"/>
      <c r="Z724" s="2"/>
    </row>
    <row x14ac:dyDescent="0.25" r="725" customHeight="1" ht="14.25">
      <c r="A725" s="1"/>
      <c r="B725" s="428"/>
      <c r="C725" s="2"/>
      <c r="D725" s="2"/>
      <c r="E725" s="429"/>
      <c r="F725" s="50"/>
      <c r="G725" s="429"/>
      <c r="H725" s="50"/>
      <c r="I725" s="429"/>
      <c r="J725" s="3"/>
      <c r="K725" s="2"/>
      <c r="L725" s="2"/>
      <c r="M725" s="2"/>
      <c r="N725" s="2"/>
      <c r="O725" s="2"/>
      <c r="P725" s="2"/>
      <c r="Q725" s="2"/>
      <c r="R725" s="2"/>
      <c r="S725" s="2"/>
      <c r="T725" s="2"/>
      <c r="U725" s="2"/>
      <c r="V725" s="2"/>
      <c r="W725" s="2"/>
      <c r="X725" s="2"/>
      <c r="Y725" s="2"/>
      <c r="Z725" s="2"/>
    </row>
    <row x14ac:dyDescent="0.25" r="726" customHeight="1" ht="14.25">
      <c r="A726" s="1"/>
      <c r="B726" s="428"/>
      <c r="C726" s="2"/>
      <c r="D726" s="2"/>
      <c r="E726" s="429"/>
      <c r="F726" s="50"/>
      <c r="G726" s="429"/>
      <c r="H726" s="50"/>
      <c r="I726" s="429"/>
      <c r="J726" s="3"/>
      <c r="K726" s="2"/>
      <c r="L726" s="2"/>
      <c r="M726" s="2"/>
      <c r="N726" s="2"/>
      <c r="O726" s="2"/>
      <c r="P726" s="2"/>
      <c r="Q726" s="2"/>
      <c r="R726" s="2"/>
      <c r="S726" s="2"/>
      <c r="T726" s="2"/>
      <c r="U726" s="2"/>
      <c r="V726" s="2"/>
      <c r="W726" s="2"/>
      <c r="X726" s="2"/>
      <c r="Y726" s="2"/>
      <c r="Z726" s="2"/>
    </row>
    <row x14ac:dyDescent="0.25" r="727" customHeight="1" ht="14.25">
      <c r="A727" s="1"/>
      <c r="B727" s="428"/>
      <c r="C727" s="2"/>
      <c r="D727" s="2"/>
      <c r="E727" s="429"/>
      <c r="F727" s="50"/>
      <c r="G727" s="429"/>
      <c r="H727" s="50"/>
      <c r="I727" s="429"/>
      <c r="J727" s="3"/>
      <c r="K727" s="2"/>
      <c r="L727" s="2"/>
      <c r="M727" s="2"/>
      <c r="N727" s="2"/>
      <c r="O727" s="2"/>
      <c r="P727" s="2"/>
      <c r="Q727" s="2"/>
      <c r="R727" s="2"/>
      <c r="S727" s="2"/>
      <c r="T727" s="2"/>
      <c r="U727" s="2"/>
      <c r="V727" s="2"/>
      <c r="W727" s="2"/>
      <c r="X727" s="2"/>
      <c r="Y727" s="2"/>
      <c r="Z727" s="2"/>
    </row>
    <row x14ac:dyDescent="0.25" r="728" customHeight="1" ht="14.25">
      <c r="A728" s="1"/>
      <c r="B728" s="428"/>
      <c r="C728" s="2"/>
      <c r="D728" s="2"/>
      <c r="E728" s="429"/>
      <c r="F728" s="50"/>
      <c r="G728" s="429"/>
      <c r="H728" s="50"/>
      <c r="I728" s="429"/>
      <c r="J728" s="3"/>
      <c r="K728" s="2"/>
      <c r="L728" s="2"/>
      <c r="M728" s="2"/>
      <c r="N728" s="2"/>
      <c r="O728" s="2"/>
      <c r="P728" s="2"/>
      <c r="Q728" s="2"/>
      <c r="R728" s="2"/>
      <c r="S728" s="2"/>
      <c r="T728" s="2"/>
      <c r="U728" s="2"/>
      <c r="V728" s="2"/>
      <c r="W728" s="2"/>
      <c r="X728" s="2"/>
      <c r="Y728" s="2"/>
      <c r="Z728" s="2"/>
    </row>
    <row x14ac:dyDescent="0.25" r="729" customHeight="1" ht="14.25">
      <c r="A729" s="1"/>
      <c r="B729" s="428"/>
      <c r="C729" s="2"/>
      <c r="D729" s="2"/>
      <c r="E729" s="429"/>
      <c r="F729" s="50"/>
      <c r="G729" s="429"/>
      <c r="H729" s="50"/>
      <c r="I729" s="429"/>
      <c r="J729" s="3"/>
      <c r="K729" s="2"/>
      <c r="L729" s="2"/>
      <c r="M729" s="2"/>
      <c r="N729" s="2"/>
      <c r="O729" s="2"/>
      <c r="P729" s="2"/>
      <c r="Q729" s="2"/>
      <c r="R729" s="2"/>
      <c r="S729" s="2"/>
      <c r="T729" s="2"/>
      <c r="U729" s="2"/>
      <c r="V729" s="2"/>
      <c r="W729" s="2"/>
      <c r="X729" s="2"/>
      <c r="Y729" s="2"/>
      <c r="Z729" s="2"/>
    </row>
    <row x14ac:dyDescent="0.25" r="730" customHeight="1" ht="14.25">
      <c r="A730" s="1"/>
      <c r="B730" s="428"/>
      <c r="C730" s="2"/>
      <c r="D730" s="2"/>
      <c r="E730" s="429"/>
      <c r="F730" s="50"/>
      <c r="G730" s="429"/>
      <c r="H730" s="50"/>
      <c r="I730" s="429"/>
      <c r="J730" s="3"/>
      <c r="K730" s="2"/>
      <c r="L730" s="2"/>
      <c r="M730" s="2"/>
      <c r="N730" s="2"/>
      <c r="O730" s="2"/>
      <c r="P730" s="2"/>
      <c r="Q730" s="2"/>
      <c r="R730" s="2"/>
      <c r="S730" s="2"/>
      <c r="T730" s="2"/>
      <c r="U730" s="2"/>
      <c r="V730" s="2"/>
      <c r="W730" s="2"/>
      <c r="X730" s="2"/>
      <c r="Y730" s="2"/>
      <c r="Z730" s="2"/>
    </row>
    <row x14ac:dyDescent="0.25" r="731" customHeight="1" ht="14.25">
      <c r="A731" s="1"/>
      <c r="B731" s="428"/>
      <c r="C731" s="2"/>
      <c r="D731" s="2"/>
      <c r="E731" s="429"/>
      <c r="F731" s="50"/>
      <c r="G731" s="429"/>
      <c r="H731" s="50"/>
      <c r="I731" s="429"/>
      <c r="J731" s="3"/>
      <c r="K731" s="2"/>
      <c r="L731" s="2"/>
      <c r="M731" s="2"/>
      <c r="N731" s="2"/>
      <c r="O731" s="2"/>
      <c r="P731" s="2"/>
      <c r="Q731" s="2"/>
      <c r="R731" s="2"/>
      <c r="S731" s="2"/>
      <c r="T731" s="2"/>
      <c r="U731" s="2"/>
      <c r="V731" s="2"/>
      <c r="W731" s="2"/>
      <c r="X731" s="2"/>
      <c r="Y731" s="2"/>
      <c r="Z731" s="2"/>
    </row>
    <row x14ac:dyDescent="0.25" r="732" customHeight="1" ht="14.25">
      <c r="A732" s="1"/>
      <c r="B732" s="428"/>
      <c r="C732" s="2"/>
      <c r="D732" s="2"/>
      <c r="E732" s="429"/>
      <c r="F732" s="50"/>
      <c r="G732" s="429"/>
      <c r="H732" s="50"/>
      <c r="I732" s="429"/>
      <c r="J732" s="3"/>
      <c r="K732" s="2"/>
      <c r="L732" s="2"/>
      <c r="M732" s="2"/>
      <c r="N732" s="2"/>
      <c r="O732" s="2"/>
      <c r="P732" s="2"/>
      <c r="Q732" s="2"/>
      <c r="R732" s="2"/>
      <c r="S732" s="2"/>
      <c r="T732" s="2"/>
      <c r="U732" s="2"/>
      <c r="V732" s="2"/>
      <c r="W732" s="2"/>
      <c r="X732" s="2"/>
      <c r="Y732" s="2"/>
      <c r="Z732" s="2"/>
    </row>
    <row x14ac:dyDescent="0.25" r="733" customHeight="1" ht="14.25">
      <c r="A733" s="1"/>
      <c r="B733" s="428"/>
      <c r="C733" s="2"/>
      <c r="D733" s="2"/>
      <c r="E733" s="429"/>
      <c r="F733" s="50"/>
      <c r="G733" s="429"/>
      <c r="H733" s="50"/>
      <c r="I733" s="429"/>
      <c r="J733" s="3"/>
      <c r="K733" s="2"/>
      <c r="L733" s="2"/>
      <c r="M733" s="2"/>
      <c r="N733" s="2"/>
      <c r="O733" s="2"/>
      <c r="P733" s="2"/>
      <c r="Q733" s="2"/>
      <c r="R733" s="2"/>
      <c r="S733" s="2"/>
      <c r="T733" s="2"/>
      <c r="U733" s="2"/>
      <c r="V733" s="2"/>
      <c r="W733" s="2"/>
      <c r="X733" s="2"/>
      <c r="Y733" s="2"/>
      <c r="Z733" s="2"/>
    </row>
    <row x14ac:dyDescent="0.25" r="734" customHeight="1" ht="14.25">
      <c r="A734" s="1"/>
      <c r="B734" s="428"/>
      <c r="C734" s="2"/>
      <c r="D734" s="2"/>
      <c r="E734" s="429"/>
      <c r="F734" s="50"/>
      <c r="G734" s="429"/>
      <c r="H734" s="50"/>
      <c r="I734" s="429"/>
      <c r="J734" s="3"/>
      <c r="K734" s="2"/>
      <c r="L734" s="2"/>
      <c r="M734" s="2"/>
      <c r="N734" s="2"/>
      <c r="O734" s="2"/>
      <c r="P734" s="2"/>
      <c r="Q734" s="2"/>
      <c r="R734" s="2"/>
      <c r="S734" s="2"/>
      <c r="T734" s="2"/>
      <c r="U734" s="2"/>
      <c r="V734" s="2"/>
      <c r="W734" s="2"/>
      <c r="X734" s="2"/>
      <c r="Y734" s="2"/>
      <c r="Z734" s="2"/>
    </row>
    <row x14ac:dyDescent="0.25" r="735" customHeight="1" ht="14.25">
      <c r="A735" s="1"/>
      <c r="B735" s="428"/>
      <c r="C735" s="2"/>
      <c r="D735" s="2"/>
      <c r="E735" s="429"/>
      <c r="F735" s="50"/>
      <c r="G735" s="429"/>
      <c r="H735" s="50"/>
      <c r="I735" s="429"/>
      <c r="J735" s="3"/>
      <c r="K735" s="2"/>
      <c r="L735" s="2"/>
      <c r="M735" s="2"/>
      <c r="N735" s="2"/>
      <c r="O735" s="2"/>
      <c r="P735" s="2"/>
      <c r="Q735" s="2"/>
      <c r="R735" s="2"/>
      <c r="S735" s="2"/>
      <c r="T735" s="2"/>
      <c r="U735" s="2"/>
      <c r="V735" s="2"/>
      <c r="W735" s="2"/>
      <c r="X735" s="2"/>
      <c r="Y735" s="2"/>
      <c r="Z735" s="2"/>
    </row>
    <row x14ac:dyDescent="0.25" r="736" customHeight="1" ht="14.25">
      <c r="A736" s="1"/>
      <c r="B736" s="428"/>
      <c r="C736" s="2"/>
      <c r="D736" s="2"/>
      <c r="E736" s="429"/>
      <c r="F736" s="50"/>
      <c r="G736" s="429"/>
      <c r="H736" s="50"/>
      <c r="I736" s="429"/>
      <c r="J736" s="3"/>
      <c r="K736" s="2"/>
      <c r="L736" s="2"/>
      <c r="M736" s="2"/>
      <c r="N736" s="2"/>
      <c r="O736" s="2"/>
      <c r="P736" s="2"/>
      <c r="Q736" s="2"/>
      <c r="R736" s="2"/>
      <c r="S736" s="2"/>
      <c r="T736" s="2"/>
      <c r="U736" s="2"/>
      <c r="V736" s="2"/>
      <c r="W736" s="2"/>
      <c r="X736" s="2"/>
      <c r="Y736" s="2"/>
      <c r="Z736" s="2"/>
    </row>
    <row x14ac:dyDescent="0.25" r="737" customHeight="1" ht="14.25">
      <c r="A737" s="1"/>
      <c r="B737" s="428"/>
      <c r="C737" s="2"/>
      <c r="D737" s="2"/>
      <c r="E737" s="429"/>
      <c r="F737" s="50"/>
      <c r="G737" s="429"/>
      <c r="H737" s="50"/>
      <c r="I737" s="429"/>
      <c r="J737" s="3"/>
      <c r="K737" s="2"/>
      <c r="L737" s="2"/>
      <c r="M737" s="2"/>
      <c r="N737" s="2"/>
      <c r="O737" s="2"/>
      <c r="P737" s="2"/>
      <c r="Q737" s="2"/>
      <c r="R737" s="2"/>
      <c r="S737" s="2"/>
      <c r="T737" s="2"/>
      <c r="U737" s="2"/>
      <c r="V737" s="2"/>
      <c r="W737" s="2"/>
      <c r="X737" s="2"/>
      <c r="Y737" s="2"/>
      <c r="Z737" s="2"/>
    </row>
    <row x14ac:dyDescent="0.25" r="738" customHeight="1" ht="14.25">
      <c r="A738" s="1"/>
      <c r="B738" s="428"/>
      <c r="C738" s="2"/>
      <c r="D738" s="2"/>
      <c r="E738" s="429"/>
      <c r="F738" s="50"/>
      <c r="G738" s="429"/>
      <c r="H738" s="50"/>
      <c r="I738" s="429"/>
      <c r="J738" s="3"/>
      <c r="K738" s="2"/>
      <c r="L738" s="2"/>
      <c r="M738" s="2"/>
      <c r="N738" s="2"/>
      <c r="O738" s="2"/>
      <c r="P738" s="2"/>
      <c r="Q738" s="2"/>
      <c r="R738" s="2"/>
      <c r="S738" s="2"/>
      <c r="T738" s="2"/>
      <c r="U738" s="2"/>
      <c r="V738" s="2"/>
      <c r="W738" s="2"/>
      <c r="X738" s="2"/>
      <c r="Y738" s="2"/>
      <c r="Z738" s="2"/>
    </row>
    <row x14ac:dyDescent="0.25" r="739" customHeight="1" ht="14.25">
      <c r="A739" s="1"/>
      <c r="B739" s="428"/>
      <c r="C739" s="2"/>
      <c r="D739" s="2"/>
      <c r="E739" s="429"/>
      <c r="F739" s="50"/>
      <c r="G739" s="429"/>
      <c r="H739" s="50"/>
      <c r="I739" s="429"/>
      <c r="J739" s="3"/>
      <c r="K739" s="2"/>
      <c r="L739" s="2"/>
      <c r="M739" s="2"/>
      <c r="N739" s="2"/>
      <c r="O739" s="2"/>
      <c r="P739" s="2"/>
      <c r="Q739" s="2"/>
      <c r="R739" s="2"/>
      <c r="S739" s="2"/>
      <c r="T739" s="2"/>
      <c r="U739" s="2"/>
      <c r="V739" s="2"/>
      <c r="W739" s="2"/>
      <c r="X739" s="2"/>
      <c r="Y739" s="2"/>
      <c r="Z739" s="2"/>
    </row>
    <row x14ac:dyDescent="0.25" r="740" customHeight="1" ht="14.25">
      <c r="A740" s="1"/>
      <c r="B740" s="428"/>
      <c r="C740" s="2"/>
      <c r="D740" s="2"/>
      <c r="E740" s="429"/>
      <c r="F740" s="50"/>
      <c r="G740" s="429"/>
      <c r="H740" s="50"/>
      <c r="I740" s="429"/>
      <c r="J740" s="3"/>
      <c r="K740" s="2"/>
      <c r="L740" s="2"/>
      <c r="M740" s="2"/>
      <c r="N740" s="2"/>
      <c r="O740" s="2"/>
      <c r="P740" s="2"/>
      <c r="Q740" s="2"/>
      <c r="R740" s="2"/>
      <c r="S740" s="2"/>
      <c r="T740" s="2"/>
      <c r="U740" s="2"/>
      <c r="V740" s="2"/>
      <c r="W740" s="2"/>
      <c r="X740" s="2"/>
      <c r="Y740" s="2"/>
      <c r="Z740" s="2"/>
    </row>
    <row x14ac:dyDescent="0.25" r="741" customHeight="1" ht="14.25">
      <c r="A741" s="1"/>
      <c r="B741" s="428"/>
      <c r="C741" s="2"/>
      <c r="D741" s="2"/>
      <c r="E741" s="429"/>
      <c r="F741" s="50"/>
      <c r="G741" s="429"/>
      <c r="H741" s="50"/>
      <c r="I741" s="429"/>
      <c r="J741" s="3"/>
      <c r="K741" s="2"/>
      <c r="L741" s="2"/>
      <c r="M741" s="2"/>
      <c r="N741" s="2"/>
      <c r="O741" s="2"/>
      <c r="P741" s="2"/>
      <c r="Q741" s="2"/>
      <c r="R741" s="2"/>
      <c r="S741" s="2"/>
      <c r="T741" s="2"/>
      <c r="U741" s="2"/>
      <c r="V741" s="2"/>
      <c r="W741" s="2"/>
      <c r="X741" s="2"/>
      <c r="Y741" s="2"/>
      <c r="Z741" s="2"/>
    </row>
    <row x14ac:dyDescent="0.25" r="742" customHeight="1" ht="14.25">
      <c r="A742" s="1"/>
      <c r="B742" s="428"/>
      <c r="C742" s="2"/>
      <c r="D742" s="2"/>
      <c r="E742" s="429"/>
      <c r="F742" s="50"/>
      <c r="G742" s="429"/>
      <c r="H742" s="50"/>
      <c r="I742" s="429"/>
      <c r="J742" s="3"/>
      <c r="K742" s="2"/>
      <c r="L742" s="2"/>
      <c r="M742" s="2"/>
      <c r="N742" s="2"/>
      <c r="O742" s="2"/>
      <c r="P742" s="2"/>
      <c r="Q742" s="2"/>
      <c r="R742" s="2"/>
      <c r="S742" s="2"/>
      <c r="T742" s="2"/>
      <c r="U742" s="2"/>
      <c r="V742" s="2"/>
      <c r="W742" s="2"/>
      <c r="X742" s="2"/>
      <c r="Y742" s="2"/>
      <c r="Z742" s="2"/>
    </row>
    <row x14ac:dyDescent="0.25" r="743" customHeight="1" ht="14.25">
      <c r="A743" s="1"/>
      <c r="B743" s="428"/>
      <c r="C743" s="2"/>
      <c r="D743" s="2"/>
      <c r="E743" s="429"/>
      <c r="F743" s="50"/>
      <c r="G743" s="429"/>
      <c r="H743" s="50"/>
      <c r="I743" s="429"/>
      <c r="J743" s="3"/>
      <c r="K743" s="2"/>
      <c r="L743" s="2"/>
      <c r="M743" s="2"/>
      <c r="N743" s="2"/>
      <c r="O743" s="2"/>
      <c r="P743" s="2"/>
      <c r="Q743" s="2"/>
      <c r="R743" s="2"/>
      <c r="S743" s="2"/>
      <c r="T743" s="2"/>
      <c r="U743" s="2"/>
      <c r="V743" s="2"/>
      <c r="W743" s="2"/>
      <c r="X743" s="2"/>
      <c r="Y743" s="2"/>
      <c r="Z743" s="2"/>
    </row>
    <row x14ac:dyDescent="0.25" r="744" customHeight="1" ht="14.25">
      <c r="A744" s="1"/>
      <c r="B744" s="428"/>
      <c r="C744" s="2"/>
      <c r="D744" s="2"/>
      <c r="E744" s="429"/>
      <c r="F744" s="50"/>
      <c r="G744" s="429"/>
      <c r="H744" s="50"/>
      <c r="I744" s="429"/>
      <c r="J744" s="3"/>
      <c r="K744" s="2"/>
      <c r="L744" s="2"/>
      <c r="M744" s="2"/>
      <c r="N744" s="2"/>
      <c r="O744" s="2"/>
      <c r="P744" s="2"/>
      <c r="Q744" s="2"/>
      <c r="R744" s="2"/>
      <c r="S744" s="2"/>
      <c r="T744" s="2"/>
      <c r="U744" s="2"/>
      <c r="V744" s="2"/>
      <c r="W744" s="2"/>
      <c r="X744" s="2"/>
      <c r="Y744" s="2"/>
      <c r="Z744" s="2"/>
    </row>
    <row x14ac:dyDescent="0.25" r="745" customHeight="1" ht="14.25">
      <c r="A745" s="1"/>
      <c r="B745" s="428"/>
      <c r="C745" s="2"/>
      <c r="D745" s="2"/>
      <c r="E745" s="429"/>
      <c r="F745" s="50"/>
      <c r="G745" s="429"/>
      <c r="H745" s="50"/>
      <c r="I745" s="429"/>
      <c r="J745" s="3"/>
      <c r="K745" s="2"/>
      <c r="L745" s="2"/>
      <c r="M745" s="2"/>
      <c r="N745" s="2"/>
      <c r="O745" s="2"/>
      <c r="P745" s="2"/>
      <c r="Q745" s="2"/>
      <c r="R745" s="2"/>
      <c r="S745" s="2"/>
      <c r="T745" s="2"/>
      <c r="U745" s="2"/>
      <c r="V745" s="2"/>
      <c r="W745" s="2"/>
      <c r="X745" s="2"/>
      <c r="Y745" s="2"/>
      <c r="Z745" s="2"/>
    </row>
    <row x14ac:dyDescent="0.25" r="746" customHeight="1" ht="14.25">
      <c r="A746" s="1"/>
      <c r="B746" s="428"/>
      <c r="C746" s="2"/>
      <c r="D746" s="2"/>
      <c r="E746" s="429"/>
      <c r="F746" s="50"/>
      <c r="G746" s="429"/>
      <c r="H746" s="50"/>
      <c r="I746" s="429"/>
      <c r="J746" s="3"/>
      <c r="K746" s="2"/>
      <c r="L746" s="2"/>
      <c r="M746" s="2"/>
      <c r="N746" s="2"/>
      <c r="O746" s="2"/>
      <c r="P746" s="2"/>
      <c r="Q746" s="2"/>
      <c r="R746" s="2"/>
      <c r="S746" s="2"/>
      <c r="T746" s="2"/>
      <c r="U746" s="2"/>
      <c r="V746" s="2"/>
      <c r="W746" s="2"/>
      <c r="X746" s="2"/>
      <c r="Y746" s="2"/>
      <c r="Z746" s="2"/>
    </row>
    <row x14ac:dyDescent="0.25" r="747" customHeight="1" ht="14.25">
      <c r="A747" s="1"/>
      <c r="B747" s="428"/>
      <c r="C747" s="2"/>
      <c r="D747" s="2"/>
      <c r="E747" s="429"/>
      <c r="F747" s="50"/>
      <c r="G747" s="429"/>
      <c r="H747" s="50"/>
      <c r="I747" s="429"/>
      <c r="J747" s="3"/>
      <c r="K747" s="2"/>
      <c r="L747" s="2"/>
      <c r="M747" s="2"/>
      <c r="N747" s="2"/>
      <c r="O747" s="2"/>
      <c r="P747" s="2"/>
      <c r="Q747" s="2"/>
      <c r="R747" s="2"/>
      <c r="S747" s="2"/>
      <c r="T747" s="2"/>
      <c r="U747" s="2"/>
      <c r="V747" s="2"/>
      <c r="W747" s="2"/>
      <c r="X747" s="2"/>
      <c r="Y747" s="2"/>
      <c r="Z747" s="2"/>
    </row>
    <row x14ac:dyDescent="0.25" r="748" customHeight="1" ht="14.25">
      <c r="A748" s="1"/>
      <c r="B748" s="428"/>
      <c r="C748" s="2"/>
      <c r="D748" s="2"/>
      <c r="E748" s="429"/>
      <c r="F748" s="50"/>
      <c r="G748" s="429"/>
      <c r="H748" s="50"/>
      <c r="I748" s="429"/>
      <c r="J748" s="3"/>
      <c r="K748" s="2"/>
      <c r="L748" s="2"/>
      <c r="M748" s="2"/>
      <c r="N748" s="2"/>
      <c r="O748" s="2"/>
      <c r="P748" s="2"/>
      <c r="Q748" s="2"/>
      <c r="R748" s="2"/>
      <c r="S748" s="2"/>
      <c r="T748" s="2"/>
      <c r="U748" s="2"/>
      <c r="V748" s="2"/>
      <c r="W748" s="2"/>
      <c r="X748" s="2"/>
      <c r="Y748" s="2"/>
      <c r="Z748" s="2"/>
    </row>
    <row x14ac:dyDescent="0.25" r="749" customHeight="1" ht="14.25">
      <c r="A749" s="1"/>
      <c r="B749" s="428"/>
      <c r="C749" s="2"/>
      <c r="D749" s="2"/>
      <c r="E749" s="429"/>
      <c r="F749" s="50"/>
      <c r="G749" s="429"/>
      <c r="H749" s="50"/>
      <c r="I749" s="429"/>
      <c r="J749" s="3"/>
      <c r="K749" s="2"/>
      <c r="L749" s="2"/>
      <c r="M749" s="2"/>
      <c r="N749" s="2"/>
      <c r="O749" s="2"/>
      <c r="P749" s="2"/>
      <c r="Q749" s="2"/>
      <c r="R749" s="2"/>
      <c r="S749" s="2"/>
      <c r="T749" s="2"/>
      <c r="U749" s="2"/>
      <c r="V749" s="2"/>
      <c r="W749" s="2"/>
      <c r="X749" s="2"/>
      <c r="Y749" s="2"/>
      <c r="Z749" s="2"/>
    </row>
    <row x14ac:dyDescent="0.25" r="750" customHeight="1" ht="14.25">
      <c r="A750" s="1"/>
      <c r="B750" s="428"/>
      <c r="C750" s="2"/>
      <c r="D750" s="2"/>
      <c r="E750" s="429"/>
      <c r="F750" s="50"/>
      <c r="G750" s="429"/>
      <c r="H750" s="50"/>
      <c r="I750" s="429"/>
      <c r="J750" s="3"/>
      <c r="K750" s="2"/>
      <c r="L750" s="2"/>
      <c r="M750" s="2"/>
      <c r="N750" s="2"/>
      <c r="O750" s="2"/>
      <c r="P750" s="2"/>
      <c r="Q750" s="2"/>
      <c r="R750" s="2"/>
      <c r="S750" s="2"/>
      <c r="T750" s="2"/>
      <c r="U750" s="2"/>
      <c r="V750" s="2"/>
      <c r="W750" s="2"/>
      <c r="X750" s="2"/>
      <c r="Y750" s="2"/>
      <c r="Z750" s="2"/>
    </row>
    <row x14ac:dyDescent="0.25" r="751" customHeight="1" ht="14.25">
      <c r="A751" s="1"/>
      <c r="B751" s="428"/>
      <c r="C751" s="2"/>
      <c r="D751" s="2"/>
      <c r="E751" s="429"/>
      <c r="F751" s="50"/>
      <c r="G751" s="429"/>
      <c r="H751" s="50"/>
      <c r="I751" s="429"/>
      <c r="J751" s="3"/>
      <c r="K751" s="2"/>
      <c r="L751" s="2"/>
      <c r="M751" s="2"/>
      <c r="N751" s="2"/>
      <c r="O751" s="2"/>
      <c r="P751" s="2"/>
      <c r="Q751" s="2"/>
      <c r="R751" s="2"/>
      <c r="S751" s="2"/>
      <c r="T751" s="2"/>
      <c r="U751" s="2"/>
      <c r="V751" s="2"/>
      <c r="W751" s="2"/>
      <c r="X751" s="2"/>
      <c r="Y751" s="2"/>
      <c r="Z751" s="2"/>
    </row>
    <row x14ac:dyDescent="0.25" r="752" customHeight="1" ht="14.25">
      <c r="A752" s="1"/>
      <c r="B752" s="428"/>
      <c r="C752" s="2"/>
      <c r="D752" s="2"/>
      <c r="E752" s="429"/>
      <c r="F752" s="50"/>
      <c r="G752" s="429"/>
      <c r="H752" s="50"/>
      <c r="I752" s="429"/>
      <c r="J752" s="3"/>
      <c r="K752" s="2"/>
      <c r="L752" s="2"/>
      <c r="M752" s="2"/>
      <c r="N752" s="2"/>
      <c r="O752" s="2"/>
      <c r="P752" s="2"/>
      <c r="Q752" s="2"/>
      <c r="R752" s="2"/>
      <c r="S752" s="2"/>
      <c r="T752" s="2"/>
      <c r="U752" s="2"/>
      <c r="V752" s="2"/>
      <c r="W752" s="2"/>
      <c r="X752" s="2"/>
      <c r="Y752" s="2"/>
      <c r="Z752" s="2"/>
    </row>
    <row x14ac:dyDescent="0.25" r="753" customHeight="1" ht="14.25">
      <c r="A753" s="1"/>
      <c r="B753" s="428"/>
      <c r="C753" s="2"/>
      <c r="D753" s="2"/>
      <c r="E753" s="429"/>
      <c r="F753" s="50"/>
      <c r="G753" s="429"/>
      <c r="H753" s="50"/>
      <c r="I753" s="429"/>
      <c r="J753" s="3"/>
      <c r="K753" s="2"/>
      <c r="L753" s="2"/>
      <c r="M753" s="2"/>
      <c r="N753" s="2"/>
      <c r="O753" s="2"/>
      <c r="P753" s="2"/>
      <c r="Q753" s="2"/>
      <c r="R753" s="2"/>
      <c r="S753" s="2"/>
      <c r="T753" s="2"/>
      <c r="U753" s="2"/>
      <c r="V753" s="2"/>
      <c r="W753" s="2"/>
      <c r="X753" s="2"/>
      <c r="Y753" s="2"/>
      <c r="Z753" s="2"/>
    </row>
    <row x14ac:dyDescent="0.25" r="754" customHeight="1" ht="14.25">
      <c r="A754" s="1"/>
      <c r="B754" s="428"/>
      <c r="C754" s="2"/>
      <c r="D754" s="2"/>
      <c r="E754" s="429"/>
      <c r="F754" s="50"/>
      <c r="G754" s="429"/>
      <c r="H754" s="50"/>
      <c r="I754" s="429"/>
      <c r="J754" s="3"/>
      <c r="K754" s="2"/>
      <c r="L754" s="2"/>
      <c r="M754" s="2"/>
      <c r="N754" s="2"/>
      <c r="O754" s="2"/>
      <c r="P754" s="2"/>
      <c r="Q754" s="2"/>
      <c r="R754" s="2"/>
      <c r="S754" s="2"/>
      <c r="T754" s="2"/>
      <c r="U754" s="2"/>
      <c r="V754" s="2"/>
      <c r="W754" s="2"/>
      <c r="X754" s="2"/>
      <c r="Y754" s="2"/>
      <c r="Z754" s="2"/>
    </row>
    <row x14ac:dyDescent="0.25" r="755" customHeight="1" ht="14.25">
      <c r="A755" s="1"/>
      <c r="B755" s="428"/>
      <c r="C755" s="2"/>
      <c r="D755" s="2"/>
      <c r="E755" s="429"/>
      <c r="F755" s="50"/>
      <c r="G755" s="429"/>
      <c r="H755" s="50"/>
      <c r="I755" s="429"/>
      <c r="J755" s="3"/>
      <c r="K755" s="2"/>
      <c r="L755" s="2"/>
      <c r="M755" s="2"/>
      <c r="N755" s="2"/>
      <c r="O755" s="2"/>
      <c r="P755" s="2"/>
      <c r="Q755" s="2"/>
      <c r="R755" s="2"/>
      <c r="S755" s="2"/>
      <c r="T755" s="2"/>
      <c r="U755" s="2"/>
      <c r="V755" s="2"/>
      <c r="W755" s="2"/>
      <c r="X755" s="2"/>
      <c r="Y755" s="2"/>
      <c r="Z755" s="2"/>
    </row>
    <row x14ac:dyDescent="0.25" r="756" customHeight="1" ht="14.25">
      <c r="A756" s="1"/>
      <c r="B756" s="428"/>
      <c r="C756" s="2"/>
      <c r="D756" s="2"/>
      <c r="E756" s="429"/>
      <c r="F756" s="50"/>
      <c r="G756" s="429"/>
      <c r="H756" s="50"/>
      <c r="I756" s="429"/>
      <c r="J756" s="3"/>
      <c r="K756" s="2"/>
      <c r="L756" s="2"/>
      <c r="M756" s="2"/>
      <c r="N756" s="2"/>
      <c r="O756" s="2"/>
      <c r="P756" s="2"/>
      <c r="Q756" s="2"/>
      <c r="R756" s="2"/>
      <c r="S756" s="2"/>
      <c r="T756" s="2"/>
      <c r="U756" s="2"/>
      <c r="V756" s="2"/>
      <c r="W756" s="2"/>
      <c r="X756" s="2"/>
      <c r="Y756" s="2"/>
      <c r="Z756" s="2"/>
    </row>
    <row x14ac:dyDescent="0.25" r="757" customHeight="1" ht="14.25">
      <c r="A757" s="1"/>
      <c r="B757" s="428"/>
      <c r="C757" s="2"/>
      <c r="D757" s="2"/>
      <c r="E757" s="429"/>
      <c r="F757" s="50"/>
      <c r="G757" s="429"/>
      <c r="H757" s="50"/>
      <c r="I757" s="429"/>
      <c r="J757" s="3"/>
      <c r="K757" s="2"/>
      <c r="L757" s="2"/>
      <c r="M757" s="2"/>
      <c r="N757" s="2"/>
      <c r="O757" s="2"/>
      <c r="P757" s="2"/>
      <c r="Q757" s="2"/>
      <c r="R757" s="2"/>
      <c r="S757" s="2"/>
      <c r="T757" s="2"/>
      <c r="U757" s="2"/>
      <c r="V757" s="2"/>
      <c r="W757" s="2"/>
      <c r="X757" s="2"/>
      <c r="Y757" s="2"/>
      <c r="Z757" s="2"/>
    </row>
    <row x14ac:dyDescent="0.25" r="758" customHeight="1" ht="14.25">
      <c r="A758" s="1"/>
      <c r="B758" s="428"/>
      <c r="C758" s="2"/>
      <c r="D758" s="2"/>
      <c r="E758" s="429"/>
      <c r="F758" s="50"/>
      <c r="G758" s="429"/>
      <c r="H758" s="50"/>
      <c r="I758" s="429"/>
      <c r="J758" s="3"/>
      <c r="K758" s="2"/>
      <c r="L758" s="2"/>
      <c r="M758" s="2"/>
      <c r="N758" s="2"/>
      <c r="O758" s="2"/>
      <c r="P758" s="2"/>
      <c r="Q758" s="2"/>
      <c r="R758" s="2"/>
      <c r="S758" s="2"/>
      <c r="T758" s="2"/>
      <c r="U758" s="2"/>
      <c r="V758" s="2"/>
      <c r="W758" s="2"/>
      <c r="X758" s="2"/>
      <c r="Y758" s="2"/>
      <c r="Z758" s="2"/>
    </row>
    <row x14ac:dyDescent="0.25" r="759" customHeight="1" ht="14.25">
      <c r="A759" s="1"/>
      <c r="B759" s="428"/>
      <c r="C759" s="2"/>
      <c r="D759" s="2"/>
      <c r="E759" s="429"/>
      <c r="F759" s="50"/>
      <c r="G759" s="429"/>
      <c r="H759" s="50"/>
      <c r="I759" s="429"/>
      <c r="J759" s="3"/>
      <c r="K759" s="2"/>
      <c r="L759" s="2"/>
      <c r="M759" s="2"/>
      <c r="N759" s="2"/>
      <c r="O759" s="2"/>
      <c r="P759" s="2"/>
      <c r="Q759" s="2"/>
      <c r="R759" s="2"/>
      <c r="S759" s="2"/>
      <c r="T759" s="2"/>
      <c r="U759" s="2"/>
      <c r="V759" s="2"/>
      <c r="W759" s="2"/>
      <c r="X759" s="2"/>
      <c r="Y759" s="2"/>
      <c r="Z759" s="2"/>
    </row>
    <row x14ac:dyDescent="0.25" r="760" customHeight="1" ht="14.25">
      <c r="A760" s="1"/>
      <c r="B760" s="428"/>
      <c r="C760" s="2"/>
      <c r="D760" s="2"/>
      <c r="E760" s="429"/>
      <c r="F760" s="50"/>
      <c r="G760" s="429"/>
      <c r="H760" s="50"/>
      <c r="I760" s="429"/>
      <c r="J760" s="3"/>
      <c r="K760" s="2"/>
      <c r="L760" s="2"/>
      <c r="M760" s="2"/>
      <c r="N760" s="2"/>
      <c r="O760" s="2"/>
      <c r="P760" s="2"/>
      <c r="Q760" s="2"/>
      <c r="R760" s="2"/>
      <c r="S760" s="2"/>
      <c r="T760" s="2"/>
      <c r="U760" s="2"/>
      <c r="V760" s="2"/>
      <c r="W760" s="2"/>
      <c r="X760" s="2"/>
      <c r="Y760" s="2"/>
      <c r="Z760" s="2"/>
    </row>
    <row x14ac:dyDescent="0.25" r="761" customHeight="1" ht="14.25">
      <c r="A761" s="1"/>
      <c r="B761" s="428"/>
      <c r="C761" s="2"/>
      <c r="D761" s="2"/>
      <c r="E761" s="429"/>
      <c r="F761" s="50"/>
      <c r="G761" s="429"/>
      <c r="H761" s="50"/>
      <c r="I761" s="429"/>
      <c r="J761" s="3"/>
      <c r="K761" s="2"/>
      <c r="L761" s="2"/>
      <c r="M761" s="2"/>
      <c r="N761" s="2"/>
      <c r="O761" s="2"/>
      <c r="P761" s="2"/>
      <c r="Q761" s="2"/>
      <c r="R761" s="2"/>
      <c r="S761" s="2"/>
      <c r="T761" s="2"/>
      <c r="U761" s="2"/>
      <c r="V761" s="2"/>
      <c r="W761" s="2"/>
      <c r="X761" s="2"/>
      <c r="Y761" s="2"/>
      <c r="Z761" s="2"/>
    </row>
    <row x14ac:dyDescent="0.25" r="762" customHeight="1" ht="14.25">
      <c r="A762" s="1"/>
      <c r="B762" s="428"/>
      <c r="C762" s="2"/>
      <c r="D762" s="2"/>
      <c r="E762" s="429"/>
      <c r="F762" s="50"/>
      <c r="G762" s="429"/>
      <c r="H762" s="50"/>
      <c r="I762" s="429"/>
      <c r="J762" s="3"/>
      <c r="K762" s="2"/>
      <c r="L762" s="2"/>
      <c r="M762" s="2"/>
      <c r="N762" s="2"/>
      <c r="O762" s="2"/>
      <c r="P762" s="2"/>
      <c r="Q762" s="2"/>
      <c r="R762" s="2"/>
      <c r="S762" s="2"/>
      <c r="T762" s="2"/>
      <c r="U762" s="2"/>
      <c r="V762" s="2"/>
      <c r="W762" s="2"/>
      <c r="X762" s="2"/>
      <c r="Y762" s="2"/>
      <c r="Z762" s="2"/>
    </row>
    <row x14ac:dyDescent="0.25" r="763" customHeight="1" ht="14.25">
      <c r="A763" s="1"/>
      <c r="B763" s="428"/>
      <c r="C763" s="2"/>
      <c r="D763" s="2"/>
      <c r="E763" s="429"/>
      <c r="F763" s="50"/>
      <c r="G763" s="429"/>
      <c r="H763" s="50"/>
      <c r="I763" s="429"/>
      <c r="J763" s="3"/>
      <c r="K763" s="2"/>
      <c r="L763" s="2"/>
      <c r="M763" s="2"/>
      <c r="N763" s="2"/>
      <c r="O763" s="2"/>
      <c r="P763" s="2"/>
      <c r="Q763" s="2"/>
      <c r="R763" s="2"/>
      <c r="S763" s="2"/>
      <c r="T763" s="2"/>
      <c r="U763" s="2"/>
      <c r="V763" s="2"/>
      <c r="W763" s="2"/>
      <c r="X763" s="2"/>
      <c r="Y763" s="2"/>
      <c r="Z763" s="2"/>
    </row>
    <row x14ac:dyDescent="0.25" r="764" customHeight="1" ht="14.25">
      <c r="A764" s="1"/>
      <c r="B764" s="428"/>
      <c r="C764" s="2"/>
      <c r="D764" s="2"/>
      <c r="E764" s="429"/>
      <c r="F764" s="50"/>
      <c r="G764" s="429"/>
      <c r="H764" s="50"/>
      <c r="I764" s="429"/>
      <c r="J764" s="3"/>
      <c r="K764" s="2"/>
      <c r="L764" s="2"/>
      <c r="M764" s="2"/>
      <c r="N764" s="2"/>
      <c r="O764" s="2"/>
      <c r="P764" s="2"/>
      <c r="Q764" s="2"/>
      <c r="R764" s="2"/>
      <c r="S764" s="2"/>
      <c r="T764" s="2"/>
      <c r="U764" s="2"/>
      <c r="V764" s="2"/>
      <c r="W764" s="2"/>
      <c r="X764" s="2"/>
      <c r="Y764" s="2"/>
      <c r="Z764" s="2"/>
    </row>
    <row x14ac:dyDescent="0.25" r="765" customHeight="1" ht="14.25">
      <c r="A765" s="1"/>
      <c r="B765" s="428"/>
      <c r="C765" s="2"/>
      <c r="D765" s="2"/>
      <c r="E765" s="429"/>
      <c r="F765" s="50"/>
      <c r="G765" s="429"/>
      <c r="H765" s="50"/>
      <c r="I765" s="429"/>
      <c r="J765" s="3"/>
      <c r="K765" s="2"/>
      <c r="L765" s="2"/>
      <c r="M765" s="2"/>
      <c r="N765" s="2"/>
      <c r="O765" s="2"/>
      <c r="P765" s="2"/>
      <c r="Q765" s="2"/>
      <c r="R765" s="2"/>
      <c r="S765" s="2"/>
      <c r="T765" s="2"/>
      <c r="U765" s="2"/>
      <c r="V765" s="2"/>
      <c r="W765" s="2"/>
      <c r="X765" s="2"/>
      <c r="Y765" s="2"/>
      <c r="Z765" s="2"/>
    </row>
    <row x14ac:dyDescent="0.25" r="766" customHeight="1" ht="14.25">
      <c r="A766" s="1"/>
      <c r="B766" s="428"/>
      <c r="C766" s="2"/>
      <c r="D766" s="2"/>
      <c r="E766" s="429"/>
      <c r="F766" s="50"/>
      <c r="G766" s="429"/>
      <c r="H766" s="50"/>
      <c r="I766" s="429"/>
      <c r="J766" s="3"/>
      <c r="K766" s="2"/>
      <c r="L766" s="2"/>
      <c r="M766" s="2"/>
      <c r="N766" s="2"/>
      <c r="O766" s="2"/>
      <c r="P766" s="2"/>
      <c r="Q766" s="2"/>
      <c r="R766" s="2"/>
      <c r="S766" s="2"/>
      <c r="T766" s="2"/>
      <c r="U766" s="2"/>
      <c r="V766" s="2"/>
      <c r="W766" s="2"/>
      <c r="X766" s="2"/>
      <c r="Y766" s="2"/>
      <c r="Z766" s="2"/>
    </row>
    <row x14ac:dyDescent="0.25" r="767" customHeight="1" ht="14.25">
      <c r="A767" s="1"/>
      <c r="B767" s="428"/>
      <c r="C767" s="2"/>
      <c r="D767" s="2"/>
      <c r="E767" s="429"/>
      <c r="F767" s="50"/>
      <c r="G767" s="429"/>
      <c r="H767" s="50"/>
      <c r="I767" s="429"/>
      <c r="J767" s="3"/>
      <c r="K767" s="2"/>
      <c r="L767" s="2"/>
      <c r="M767" s="2"/>
      <c r="N767" s="2"/>
      <c r="O767" s="2"/>
      <c r="P767" s="2"/>
      <c r="Q767" s="2"/>
      <c r="R767" s="2"/>
      <c r="S767" s="2"/>
      <c r="T767" s="2"/>
      <c r="U767" s="2"/>
      <c r="V767" s="2"/>
      <c r="W767" s="2"/>
      <c r="X767" s="2"/>
      <c r="Y767" s="2"/>
      <c r="Z767" s="2"/>
    </row>
    <row x14ac:dyDescent="0.25" r="768" customHeight="1" ht="14.25">
      <c r="A768" s="1"/>
      <c r="B768" s="428"/>
      <c r="C768" s="2"/>
      <c r="D768" s="2"/>
      <c r="E768" s="429"/>
      <c r="F768" s="50"/>
      <c r="G768" s="429"/>
      <c r="H768" s="50"/>
      <c r="I768" s="429"/>
      <c r="J768" s="3"/>
      <c r="K768" s="2"/>
      <c r="L768" s="2"/>
      <c r="M768" s="2"/>
      <c r="N768" s="2"/>
      <c r="O768" s="2"/>
      <c r="P768" s="2"/>
      <c r="Q768" s="2"/>
      <c r="R768" s="2"/>
      <c r="S768" s="2"/>
      <c r="T768" s="2"/>
      <c r="U768" s="2"/>
      <c r="V768" s="2"/>
      <c r="W768" s="2"/>
      <c r="X768" s="2"/>
      <c r="Y768" s="2"/>
      <c r="Z768" s="2"/>
    </row>
    <row x14ac:dyDescent="0.25" r="769" customHeight="1" ht="14.25">
      <c r="A769" s="1"/>
      <c r="B769" s="428"/>
      <c r="C769" s="2"/>
      <c r="D769" s="2"/>
      <c r="E769" s="429"/>
      <c r="F769" s="50"/>
      <c r="G769" s="429"/>
      <c r="H769" s="50"/>
      <c r="I769" s="429"/>
      <c r="J769" s="3"/>
      <c r="K769" s="2"/>
      <c r="L769" s="2"/>
      <c r="M769" s="2"/>
      <c r="N769" s="2"/>
      <c r="O769" s="2"/>
      <c r="P769" s="2"/>
      <c r="Q769" s="2"/>
      <c r="R769" s="2"/>
      <c r="S769" s="2"/>
      <c r="T769" s="2"/>
      <c r="U769" s="2"/>
      <c r="V769" s="2"/>
      <c r="W769" s="2"/>
      <c r="X769" s="2"/>
      <c r="Y769" s="2"/>
      <c r="Z769" s="2"/>
    </row>
    <row x14ac:dyDescent="0.25" r="770" customHeight="1" ht="14.25">
      <c r="A770" s="1"/>
      <c r="B770" s="428"/>
      <c r="C770" s="2"/>
      <c r="D770" s="2"/>
      <c r="E770" s="429"/>
      <c r="F770" s="50"/>
      <c r="G770" s="429"/>
      <c r="H770" s="50"/>
      <c r="I770" s="429"/>
      <c r="J770" s="3"/>
      <c r="K770" s="2"/>
      <c r="L770" s="2"/>
      <c r="M770" s="2"/>
      <c r="N770" s="2"/>
      <c r="O770" s="2"/>
      <c r="P770" s="2"/>
      <c r="Q770" s="2"/>
      <c r="R770" s="2"/>
      <c r="S770" s="2"/>
      <c r="T770" s="2"/>
      <c r="U770" s="2"/>
      <c r="V770" s="2"/>
      <c r="W770" s="2"/>
      <c r="X770" s="2"/>
      <c r="Y770" s="2"/>
      <c r="Z770" s="2"/>
    </row>
    <row x14ac:dyDescent="0.25" r="771" customHeight="1" ht="14.25">
      <c r="A771" s="1"/>
      <c r="B771" s="428"/>
      <c r="C771" s="2"/>
      <c r="D771" s="2"/>
      <c r="E771" s="429"/>
      <c r="F771" s="50"/>
      <c r="G771" s="429"/>
      <c r="H771" s="50"/>
      <c r="I771" s="429"/>
      <c r="J771" s="3"/>
      <c r="K771" s="2"/>
      <c r="L771" s="2"/>
      <c r="M771" s="2"/>
      <c r="N771" s="2"/>
      <c r="O771" s="2"/>
      <c r="P771" s="2"/>
      <c r="Q771" s="2"/>
      <c r="R771" s="2"/>
      <c r="S771" s="2"/>
      <c r="T771" s="2"/>
      <c r="U771" s="2"/>
      <c r="V771" s="2"/>
      <c r="W771" s="2"/>
      <c r="X771" s="2"/>
      <c r="Y771" s="2"/>
      <c r="Z771" s="2"/>
    </row>
    <row x14ac:dyDescent="0.25" r="772" customHeight="1" ht="14.25">
      <c r="A772" s="1"/>
      <c r="B772" s="428"/>
      <c r="C772" s="2"/>
      <c r="D772" s="2"/>
      <c r="E772" s="429"/>
      <c r="F772" s="50"/>
      <c r="G772" s="429"/>
      <c r="H772" s="50"/>
      <c r="I772" s="429"/>
      <c r="J772" s="3"/>
      <c r="K772" s="2"/>
      <c r="L772" s="2"/>
      <c r="M772" s="2"/>
      <c r="N772" s="2"/>
      <c r="O772" s="2"/>
      <c r="P772" s="2"/>
      <c r="Q772" s="2"/>
      <c r="R772" s="2"/>
      <c r="S772" s="2"/>
      <c r="T772" s="2"/>
      <c r="U772" s="2"/>
      <c r="V772" s="2"/>
      <c r="W772" s="2"/>
      <c r="X772" s="2"/>
      <c r="Y772" s="2"/>
      <c r="Z772" s="2"/>
    </row>
    <row x14ac:dyDescent="0.25" r="773" customHeight="1" ht="14.25">
      <c r="A773" s="1"/>
      <c r="B773" s="428"/>
      <c r="C773" s="2"/>
      <c r="D773" s="2"/>
      <c r="E773" s="429"/>
      <c r="F773" s="50"/>
      <c r="G773" s="429"/>
      <c r="H773" s="50"/>
      <c r="I773" s="429"/>
      <c r="J773" s="3"/>
      <c r="K773" s="2"/>
      <c r="L773" s="2"/>
      <c r="M773" s="2"/>
      <c r="N773" s="2"/>
      <c r="O773" s="2"/>
      <c r="P773" s="2"/>
      <c r="Q773" s="2"/>
      <c r="R773" s="2"/>
      <c r="S773" s="2"/>
      <c r="T773" s="2"/>
      <c r="U773" s="2"/>
      <c r="V773" s="2"/>
      <c r="W773" s="2"/>
      <c r="X773" s="2"/>
      <c r="Y773" s="2"/>
      <c r="Z773" s="2"/>
    </row>
    <row x14ac:dyDescent="0.25" r="774" customHeight="1" ht="14.25">
      <c r="A774" s="1"/>
      <c r="B774" s="428"/>
      <c r="C774" s="2"/>
      <c r="D774" s="2"/>
      <c r="E774" s="429"/>
      <c r="F774" s="50"/>
      <c r="G774" s="429"/>
      <c r="H774" s="50"/>
      <c r="I774" s="429"/>
      <c r="J774" s="3"/>
      <c r="K774" s="2"/>
      <c r="L774" s="2"/>
      <c r="M774" s="2"/>
      <c r="N774" s="2"/>
      <c r="O774" s="2"/>
      <c r="P774" s="2"/>
      <c r="Q774" s="2"/>
      <c r="R774" s="2"/>
      <c r="S774" s="2"/>
      <c r="T774" s="2"/>
      <c r="U774" s="2"/>
      <c r="V774" s="2"/>
      <c r="W774" s="2"/>
      <c r="X774" s="2"/>
      <c r="Y774" s="2"/>
      <c r="Z774" s="2"/>
    </row>
    <row x14ac:dyDescent="0.25" r="775" customHeight="1" ht="14.25">
      <c r="A775" s="1"/>
      <c r="B775" s="428"/>
      <c r="C775" s="2"/>
      <c r="D775" s="2"/>
      <c r="E775" s="429"/>
      <c r="F775" s="50"/>
      <c r="G775" s="429"/>
      <c r="H775" s="50"/>
      <c r="I775" s="429"/>
      <c r="J775" s="3"/>
      <c r="K775" s="2"/>
      <c r="L775" s="2"/>
      <c r="M775" s="2"/>
      <c r="N775" s="2"/>
      <c r="O775" s="2"/>
      <c r="P775" s="2"/>
      <c r="Q775" s="2"/>
      <c r="R775" s="2"/>
      <c r="S775" s="2"/>
      <c r="T775" s="2"/>
      <c r="U775" s="2"/>
      <c r="V775" s="2"/>
      <c r="W775" s="2"/>
      <c r="X775" s="2"/>
      <c r="Y775" s="2"/>
      <c r="Z775" s="2"/>
    </row>
    <row x14ac:dyDescent="0.25" r="776" customHeight="1" ht="14.25">
      <c r="A776" s="1"/>
      <c r="B776" s="428"/>
      <c r="C776" s="2"/>
      <c r="D776" s="2"/>
      <c r="E776" s="429"/>
      <c r="F776" s="50"/>
      <c r="G776" s="429"/>
      <c r="H776" s="50"/>
      <c r="I776" s="429"/>
      <c r="J776" s="3"/>
      <c r="K776" s="2"/>
      <c r="L776" s="2"/>
      <c r="M776" s="2"/>
      <c r="N776" s="2"/>
      <c r="O776" s="2"/>
      <c r="P776" s="2"/>
      <c r="Q776" s="2"/>
      <c r="R776" s="2"/>
      <c r="S776" s="2"/>
      <c r="T776" s="2"/>
      <c r="U776" s="2"/>
      <c r="V776" s="2"/>
      <c r="W776" s="2"/>
      <c r="X776" s="2"/>
      <c r="Y776" s="2"/>
      <c r="Z776" s="2"/>
    </row>
    <row x14ac:dyDescent="0.25" r="777" customHeight="1" ht="14.25">
      <c r="A777" s="1"/>
      <c r="B777" s="428"/>
      <c r="C777" s="2"/>
      <c r="D777" s="2"/>
      <c r="E777" s="429"/>
      <c r="F777" s="50"/>
      <c r="G777" s="429"/>
      <c r="H777" s="50"/>
      <c r="I777" s="429"/>
      <c r="J777" s="3"/>
      <c r="K777" s="2"/>
      <c r="L777" s="2"/>
      <c r="M777" s="2"/>
      <c r="N777" s="2"/>
      <c r="O777" s="2"/>
      <c r="P777" s="2"/>
      <c r="Q777" s="2"/>
      <c r="R777" s="2"/>
      <c r="S777" s="2"/>
      <c r="T777" s="2"/>
      <c r="U777" s="2"/>
      <c r="V777" s="2"/>
      <c r="W777" s="2"/>
      <c r="X777" s="2"/>
      <c r="Y777" s="2"/>
      <c r="Z777" s="2"/>
    </row>
    <row x14ac:dyDescent="0.25" r="778" customHeight="1" ht="14.25">
      <c r="A778" s="1"/>
      <c r="B778" s="428"/>
      <c r="C778" s="2"/>
      <c r="D778" s="2"/>
      <c r="E778" s="429"/>
      <c r="F778" s="50"/>
      <c r="G778" s="429"/>
      <c r="H778" s="50"/>
      <c r="I778" s="429"/>
      <c r="J778" s="3"/>
      <c r="K778" s="2"/>
      <c r="L778" s="2"/>
      <c r="M778" s="2"/>
      <c r="N778" s="2"/>
      <c r="O778" s="2"/>
      <c r="P778" s="2"/>
      <c r="Q778" s="2"/>
      <c r="R778" s="2"/>
      <c r="S778" s="2"/>
      <c r="T778" s="2"/>
      <c r="U778" s="2"/>
      <c r="V778" s="2"/>
      <c r="W778" s="2"/>
      <c r="X778" s="2"/>
      <c r="Y778" s="2"/>
      <c r="Z778" s="2"/>
    </row>
    <row x14ac:dyDescent="0.25" r="779" customHeight="1" ht="14.25">
      <c r="A779" s="1"/>
      <c r="B779" s="428"/>
      <c r="C779" s="2"/>
      <c r="D779" s="2"/>
      <c r="E779" s="429"/>
      <c r="F779" s="50"/>
      <c r="G779" s="429"/>
      <c r="H779" s="50"/>
      <c r="I779" s="429"/>
      <c r="J779" s="3"/>
      <c r="K779" s="2"/>
      <c r="L779" s="2"/>
      <c r="M779" s="2"/>
      <c r="N779" s="2"/>
      <c r="O779" s="2"/>
      <c r="P779" s="2"/>
      <c r="Q779" s="2"/>
      <c r="R779" s="2"/>
      <c r="S779" s="2"/>
      <c r="T779" s="2"/>
      <c r="U779" s="2"/>
      <c r="V779" s="2"/>
      <c r="W779" s="2"/>
      <c r="X779" s="2"/>
      <c r="Y779" s="2"/>
      <c r="Z779" s="2"/>
    </row>
    <row x14ac:dyDescent="0.25" r="780" customHeight="1" ht="14.25">
      <c r="A780" s="1"/>
      <c r="B780" s="428"/>
      <c r="C780" s="2"/>
      <c r="D780" s="2"/>
      <c r="E780" s="429"/>
      <c r="F780" s="50"/>
      <c r="G780" s="429"/>
      <c r="H780" s="50"/>
      <c r="I780" s="429"/>
      <c r="J780" s="3"/>
      <c r="K780" s="2"/>
      <c r="L780" s="2"/>
      <c r="M780" s="2"/>
      <c r="N780" s="2"/>
      <c r="O780" s="2"/>
      <c r="P780" s="2"/>
      <c r="Q780" s="2"/>
      <c r="R780" s="2"/>
      <c r="S780" s="2"/>
      <c r="T780" s="2"/>
      <c r="U780" s="2"/>
      <c r="V780" s="2"/>
      <c r="W780" s="2"/>
      <c r="X780" s="2"/>
      <c r="Y780" s="2"/>
      <c r="Z780" s="2"/>
    </row>
    <row x14ac:dyDescent="0.25" r="781" customHeight="1" ht="14.25">
      <c r="A781" s="1"/>
      <c r="B781" s="428"/>
      <c r="C781" s="2"/>
      <c r="D781" s="2"/>
      <c r="E781" s="429"/>
      <c r="F781" s="50"/>
      <c r="G781" s="429"/>
      <c r="H781" s="50"/>
      <c r="I781" s="429"/>
      <c r="J781" s="3"/>
      <c r="K781" s="2"/>
      <c r="L781" s="2"/>
      <c r="M781" s="2"/>
      <c r="N781" s="2"/>
      <c r="O781" s="2"/>
      <c r="P781" s="2"/>
      <c r="Q781" s="2"/>
      <c r="R781" s="2"/>
      <c r="S781" s="2"/>
      <c r="T781" s="2"/>
      <c r="U781" s="2"/>
      <c r="V781" s="2"/>
      <c r="W781" s="2"/>
      <c r="X781" s="2"/>
      <c r="Y781" s="2"/>
      <c r="Z781" s="2"/>
    </row>
    <row x14ac:dyDescent="0.25" r="782" customHeight="1" ht="14.25">
      <c r="A782" s="1"/>
      <c r="B782" s="428"/>
      <c r="C782" s="2"/>
      <c r="D782" s="2"/>
      <c r="E782" s="429"/>
      <c r="F782" s="50"/>
      <c r="G782" s="429"/>
      <c r="H782" s="50"/>
      <c r="I782" s="429"/>
      <c r="J782" s="3"/>
      <c r="K782" s="2"/>
      <c r="L782" s="2"/>
      <c r="M782" s="2"/>
      <c r="N782" s="2"/>
      <c r="O782" s="2"/>
      <c r="P782" s="2"/>
      <c r="Q782" s="2"/>
      <c r="R782" s="2"/>
      <c r="S782" s="2"/>
      <c r="T782" s="2"/>
      <c r="U782" s="2"/>
      <c r="V782" s="2"/>
      <c r="W782" s="2"/>
      <c r="X782" s="2"/>
      <c r="Y782" s="2"/>
      <c r="Z782" s="2"/>
    </row>
    <row x14ac:dyDescent="0.25" r="783" customHeight="1" ht="14.25">
      <c r="A783" s="1"/>
      <c r="B783" s="428"/>
      <c r="C783" s="2"/>
      <c r="D783" s="2"/>
      <c r="E783" s="429"/>
      <c r="F783" s="50"/>
      <c r="G783" s="429"/>
      <c r="H783" s="50"/>
      <c r="I783" s="429"/>
      <c r="J783" s="3"/>
      <c r="K783" s="2"/>
      <c r="L783" s="2"/>
      <c r="M783" s="2"/>
      <c r="N783" s="2"/>
      <c r="O783" s="2"/>
      <c r="P783" s="2"/>
      <c r="Q783" s="2"/>
      <c r="R783" s="2"/>
      <c r="S783" s="2"/>
      <c r="T783" s="2"/>
      <c r="U783" s="2"/>
      <c r="V783" s="2"/>
      <c r="W783" s="2"/>
      <c r="X783" s="2"/>
      <c r="Y783" s="2"/>
      <c r="Z783" s="2"/>
    </row>
    <row x14ac:dyDescent="0.25" r="784" customHeight="1" ht="14.25">
      <c r="A784" s="1"/>
      <c r="B784" s="428"/>
      <c r="C784" s="2"/>
      <c r="D784" s="2"/>
      <c r="E784" s="429"/>
      <c r="F784" s="50"/>
      <c r="G784" s="429"/>
      <c r="H784" s="50"/>
      <c r="I784" s="429"/>
      <c r="J784" s="3"/>
      <c r="K784" s="2"/>
      <c r="L784" s="2"/>
      <c r="M784" s="2"/>
      <c r="N784" s="2"/>
      <c r="O784" s="2"/>
      <c r="P784" s="2"/>
      <c r="Q784" s="2"/>
      <c r="R784" s="2"/>
      <c r="S784" s="2"/>
      <c r="T784" s="2"/>
      <c r="U784" s="2"/>
      <c r="V784" s="2"/>
      <c r="W784" s="2"/>
      <c r="X784" s="2"/>
      <c r="Y784" s="2"/>
      <c r="Z784" s="2"/>
    </row>
    <row x14ac:dyDescent="0.25" r="785" customHeight="1" ht="14.25">
      <c r="A785" s="1"/>
      <c r="B785" s="428"/>
      <c r="C785" s="2"/>
      <c r="D785" s="2"/>
      <c r="E785" s="429"/>
      <c r="F785" s="50"/>
      <c r="G785" s="429"/>
      <c r="H785" s="50"/>
      <c r="I785" s="429"/>
      <c r="J785" s="3"/>
      <c r="K785" s="2"/>
      <c r="L785" s="2"/>
      <c r="M785" s="2"/>
      <c r="N785" s="2"/>
      <c r="O785" s="2"/>
      <c r="P785" s="2"/>
      <c r="Q785" s="2"/>
      <c r="R785" s="2"/>
      <c r="S785" s="2"/>
      <c r="T785" s="2"/>
      <c r="U785" s="2"/>
      <c r="V785" s="2"/>
      <c r="W785" s="2"/>
      <c r="X785" s="2"/>
      <c r="Y785" s="2"/>
      <c r="Z785" s="2"/>
    </row>
    <row x14ac:dyDescent="0.25" r="786" customHeight="1" ht="14.25">
      <c r="A786" s="1"/>
      <c r="B786" s="428"/>
      <c r="C786" s="2"/>
      <c r="D786" s="2"/>
      <c r="E786" s="429"/>
      <c r="F786" s="50"/>
      <c r="G786" s="429"/>
      <c r="H786" s="50"/>
      <c r="I786" s="429"/>
      <c r="J786" s="3"/>
      <c r="K786" s="2"/>
      <c r="L786" s="2"/>
      <c r="M786" s="2"/>
      <c r="N786" s="2"/>
      <c r="O786" s="2"/>
      <c r="P786" s="2"/>
      <c r="Q786" s="2"/>
      <c r="R786" s="2"/>
      <c r="S786" s="2"/>
      <c r="T786" s="2"/>
      <c r="U786" s="2"/>
      <c r="V786" s="2"/>
      <c r="W786" s="2"/>
      <c r="X786" s="2"/>
      <c r="Y786" s="2"/>
      <c r="Z786" s="2"/>
    </row>
    <row x14ac:dyDescent="0.25" r="787" customHeight="1" ht="14.25">
      <c r="A787" s="1"/>
      <c r="B787" s="428"/>
      <c r="C787" s="2"/>
      <c r="D787" s="2"/>
      <c r="E787" s="429"/>
      <c r="F787" s="50"/>
      <c r="G787" s="429"/>
      <c r="H787" s="50"/>
      <c r="I787" s="429"/>
      <c r="J787" s="3"/>
      <c r="K787" s="2"/>
      <c r="L787" s="2"/>
      <c r="M787" s="2"/>
      <c r="N787" s="2"/>
      <c r="O787" s="2"/>
      <c r="P787" s="2"/>
      <c r="Q787" s="2"/>
      <c r="R787" s="2"/>
      <c r="S787" s="2"/>
      <c r="T787" s="2"/>
      <c r="U787" s="2"/>
      <c r="V787" s="2"/>
      <c r="W787" s="2"/>
      <c r="X787" s="2"/>
      <c r="Y787" s="2"/>
      <c r="Z787" s="2"/>
    </row>
    <row x14ac:dyDescent="0.25" r="788" customHeight="1" ht="14.25">
      <c r="A788" s="1"/>
      <c r="B788" s="428"/>
      <c r="C788" s="2"/>
      <c r="D788" s="2"/>
      <c r="E788" s="429"/>
      <c r="F788" s="50"/>
      <c r="G788" s="429"/>
      <c r="H788" s="50"/>
      <c r="I788" s="429"/>
      <c r="J788" s="3"/>
      <c r="K788" s="2"/>
      <c r="L788" s="2"/>
      <c r="M788" s="2"/>
      <c r="N788" s="2"/>
      <c r="O788" s="2"/>
      <c r="P788" s="2"/>
      <c r="Q788" s="2"/>
      <c r="R788" s="2"/>
      <c r="S788" s="2"/>
      <c r="T788" s="2"/>
      <c r="U788" s="2"/>
      <c r="V788" s="2"/>
      <c r="W788" s="2"/>
      <c r="X788" s="2"/>
      <c r="Y788" s="2"/>
      <c r="Z788" s="2"/>
    </row>
    <row x14ac:dyDescent="0.25" r="789" customHeight="1" ht="14.25">
      <c r="A789" s="1"/>
      <c r="B789" s="428"/>
      <c r="C789" s="2"/>
      <c r="D789" s="2"/>
      <c r="E789" s="429"/>
      <c r="F789" s="50"/>
      <c r="G789" s="429"/>
      <c r="H789" s="50"/>
      <c r="I789" s="429"/>
      <c r="J789" s="3"/>
      <c r="K789" s="2"/>
      <c r="L789" s="2"/>
      <c r="M789" s="2"/>
      <c r="N789" s="2"/>
      <c r="O789" s="2"/>
      <c r="P789" s="2"/>
      <c r="Q789" s="2"/>
      <c r="R789" s="2"/>
      <c r="S789" s="2"/>
      <c r="T789" s="2"/>
      <c r="U789" s="2"/>
      <c r="V789" s="2"/>
      <c r="W789" s="2"/>
      <c r="X789" s="2"/>
      <c r="Y789" s="2"/>
      <c r="Z789" s="2"/>
    </row>
    <row x14ac:dyDescent="0.25" r="790" customHeight="1" ht="14.25">
      <c r="A790" s="1"/>
      <c r="B790" s="428"/>
      <c r="C790" s="2"/>
      <c r="D790" s="2"/>
      <c r="E790" s="429"/>
      <c r="F790" s="50"/>
      <c r="G790" s="429"/>
      <c r="H790" s="50"/>
      <c r="I790" s="429"/>
      <c r="J790" s="3"/>
      <c r="K790" s="2"/>
      <c r="L790" s="2"/>
      <c r="M790" s="2"/>
      <c r="N790" s="2"/>
      <c r="O790" s="2"/>
      <c r="P790" s="2"/>
      <c r="Q790" s="2"/>
      <c r="R790" s="2"/>
      <c r="S790" s="2"/>
      <c r="T790" s="2"/>
      <c r="U790" s="2"/>
      <c r="V790" s="2"/>
      <c r="W790" s="2"/>
      <c r="X790" s="2"/>
      <c r="Y790" s="2"/>
      <c r="Z790" s="2"/>
    </row>
    <row x14ac:dyDescent="0.25" r="791" customHeight="1" ht="14.25">
      <c r="A791" s="1"/>
      <c r="B791" s="428"/>
      <c r="C791" s="2"/>
      <c r="D791" s="2"/>
      <c r="E791" s="429"/>
      <c r="F791" s="50"/>
      <c r="G791" s="429"/>
      <c r="H791" s="50"/>
      <c r="I791" s="429"/>
      <c r="J791" s="3"/>
      <c r="K791" s="2"/>
      <c r="L791" s="2"/>
      <c r="M791" s="2"/>
      <c r="N791" s="2"/>
      <c r="O791" s="2"/>
      <c r="P791" s="2"/>
      <c r="Q791" s="2"/>
      <c r="R791" s="2"/>
      <c r="S791" s="2"/>
      <c r="T791" s="2"/>
      <c r="U791" s="2"/>
      <c r="V791" s="2"/>
      <c r="W791" s="2"/>
      <c r="X791" s="2"/>
      <c r="Y791" s="2"/>
      <c r="Z791" s="2"/>
    </row>
    <row x14ac:dyDescent="0.25" r="792" customHeight="1" ht="14.25">
      <c r="A792" s="1"/>
      <c r="B792" s="428"/>
      <c r="C792" s="2"/>
      <c r="D792" s="2"/>
      <c r="E792" s="429"/>
      <c r="F792" s="50"/>
      <c r="G792" s="429"/>
      <c r="H792" s="50"/>
      <c r="I792" s="429"/>
      <c r="J792" s="3"/>
      <c r="K792" s="2"/>
      <c r="L792" s="2"/>
      <c r="M792" s="2"/>
      <c r="N792" s="2"/>
      <c r="O792" s="2"/>
      <c r="P792" s="2"/>
      <c r="Q792" s="2"/>
      <c r="R792" s="2"/>
      <c r="S792" s="2"/>
      <c r="T792" s="2"/>
      <c r="U792" s="2"/>
      <c r="V792" s="2"/>
      <c r="W792" s="2"/>
      <c r="X792" s="2"/>
      <c r="Y792" s="2"/>
      <c r="Z792" s="2"/>
    </row>
    <row x14ac:dyDescent="0.25" r="793" customHeight="1" ht="14.25">
      <c r="A793" s="1"/>
      <c r="B793" s="428"/>
      <c r="C793" s="2"/>
      <c r="D793" s="2"/>
      <c r="E793" s="429"/>
      <c r="F793" s="50"/>
      <c r="G793" s="429"/>
      <c r="H793" s="50"/>
      <c r="I793" s="429"/>
      <c r="J793" s="3"/>
      <c r="K793" s="2"/>
      <c r="L793" s="2"/>
      <c r="M793" s="2"/>
      <c r="N793" s="2"/>
      <c r="O793" s="2"/>
      <c r="P793" s="2"/>
      <c r="Q793" s="2"/>
      <c r="R793" s="2"/>
      <c r="S793" s="2"/>
      <c r="T793" s="2"/>
      <c r="U793" s="2"/>
      <c r="V793" s="2"/>
      <c r="W793" s="2"/>
      <c r="X793" s="2"/>
      <c r="Y793" s="2"/>
      <c r="Z793" s="2"/>
    </row>
    <row x14ac:dyDescent="0.25" r="794" customHeight="1" ht="14.25">
      <c r="A794" s="1"/>
      <c r="B794" s="428"/>
      <c r="C794" s="2"/>
      <c r="D794" s="2"/>
      <c r="E794" s="429"/>
      <c r="F794" s="50"/>
      <c r="G794" s="429"/>
      <c r="H794" s="50"/>
      <c r="I794" s="429"/>
      <c r="J794" s="3"/>
      <c r="K794" s="2"/>
      <c r="L794" s="2"/>
      <c r="M794" s="2"/>
      <c r="N794" s="2"/>
      <c r="O794" s="2"/>
      <c r="P794" s="2"/>
      <c r="Q794" s="2"/>
      <c r="R794" s="2"/>
      <c r="S794" s="2"/>
      <c r="T794" s="2"/>
      <c r="U794" s="2"/>
      <c r="V794" s="2"/>
      <c r="W794" s="2"/>
      <c r="X794" s="2"/>
      <c r="Y794" s="2"/>
      <c r="Z794" s="2"/>
    </row>
    <row x14ac:dyDescent="0.25" r="795" customHeight="1" ht="14.25">
      <c r="A795" s="1"/>
      <c r="B795" s="428"/>
      <c r="C795" s="2"/>
      <c r="D795" s="2"/>
      <c r="E795" s="429"/>
      <c r="F795" s="50"/>
      <c r="G795" s="429"/>
      <c r="H795" s="50"/>
      <c r="I795" s="429"/>
      <c r="J795" s="3"/>
      <c r="K795" s="2"/>
      <c r="L795" s="2"/>
      <c r="M795" s="2"/>
      <c r="N795" s="2"/>
      <c r="O795" s="2"/>
      <c r="P795" s="2"/>
      <c r="Q795" s="2"/>
      <c r="R795" s="2"/>
      <c r="S795" s="2"/>
      <c r="T795" s="2"/>
      <c r="U795" s="2"/>
      <c r="V795" s="2"/>
      <c r="W795" s="2"/>
      <c r="X795" s="2"/>
      <c r="Y795" s="2"/>
      <c r="Z795" s="2"/>
    </row>
    <row x14ac:dyDescent="0.25" r="796" customHeight="1" ht="14.25">
      <c r="A796" s="1"/>
      <c r="B796" s="428"/>
      <c r="C796" s="2"/>
      <c r="D796" s="2"/>
      <c r="E796" s="429"/>
      <c r="F796" s="50"/>
      <c r="G796" s="429"/>
      <c r="H796" s="50"/>
      <c r="I796" s="429"/>
      <c r="J796" s="3"/>
      <c r="K796" s="2"/>
      <c r="L796" s="2"/>
      <c r="M796" s="2"/>
      <c r="N796" s="2"/>
      <c r="O796" s="2"/>
      <c r="P796" s="2"/>
      <c r="Q796" s="2"/>
      <c r="R796" s="2"/>
      <c r="S796" s="2"/>
      <c r="T796" s="2"/>
      <c r="U796" s="2"/>
      <c r="V796" s="2"/>
      <c r="W796" s="2"/>
      <c r="X796" s="2"/>
      <c r="Y796" s="2"/>
      <c r="Z796" s="2"/>
    </row>
    <row x14ac:dyDescent="0.25" r="797" customHeight="1" ht="14.25">
      <c r="A797" s="1"/>
      <c r="B797" s="428"/>
      <c r="C797" s="2"/>
      <c r="D797" s="2"/>
      <c r="E797" s="429"/>
      <c r="F797" s="50"/>
      <c r="G797" s="429"/>
      <c r="H797" s="50"/>
      <c r="I797" s="429"/>
      <c r="J797" s="3"/>
      <c r="K797" s="2"/>
      <c r="L797" s="2"/>
      <c r="M797" s="2"/>
      <c r="N797" s="2"/>
      <c r="O797" s="2"/>
      <c r="P797" s="2"/>
      <c r="Q797" s="2"/>
      <c r="R797" s="2"/>
      <c r="S797" s="2"/>
      <c r="T797" s="2"/>
      <c r="U797" s="2"/>
      <c r="V797" s="2"/>
      <c r="W797" s="2"/>
      <c r="X797" s="2"/>
      <c r="Y797" s="2"/>
      <c r="Z797" s="2"/>
    </row>
    <row x14ac:dyDescent="0.25" r="798" customHeight="1" ht="14.25">
      <c r="A798" s="1"/>
      <c r="B798" s="428"/>
      <c r="C798" s="2"/>
      <c r="D798" s="2"/>
      <c r="E798" s="429"/>
      <c r="F798" s="50"/>
      <c r="G798" s="429"/>
      <c r="H798" s="50"/>
      <c r="I798" s="429"/>
      <c r="J798" s="3"/>
      <c r="K798" s="2"/>
      <c r="L798" s="2"/>
      <c r="M798" s="2"/>
      <c r="N798" s="2"/>
      <c r="O798" s="2"/>
      <c r="P798" s="2"/>
      <c r="Q798" s="2"/>
      <c r="R798" s="2"/>
      <c r="S798" s="2"/>
      <c r="T798" s="2"/>
      <c r="U798" s="2"/>
      <c r="V798" s="2"/>
      <c r="W798" s="2"/>
      <c r="X798" s="2"/>
      <c r="Y798" s="2"/>
      <c r="Z798" s="2"/>
    </row>
    <row x14ac:dyDescent="0.25" r="799" customHeight="1" ht="14.25">
      <c r="A799" s="1"/>
      <c r="B799" s="428"/>
      <c r="C799" s="2"/>
      <c r="D799" s="2"/>
      <c r="E799" s="429"/>
      <c r="F799" s="50"/>
      <c r="G799" s="429"/>
      <c r="H799" s="50"/>
      <c r="I799" s="429"/>
      <c r="J799" s="3"/>
      <c r="K799" s="2"/>
      <c r="L799" s="2"/>
      <c r="M799" s="2"/>
      <c r="N799" s="2"/>
      <c r="O799" s="2"/>
      <c r="P799" s="2"/>
      <c r="Q799" s="2"/>
      <c r="R799" s="2"/>
      <c r="S799" s="2"/>
      <c r="T799" s="2"/>
      <c r="U799" s="2"/>
      <c r="V799" s="2"/>
      <c r="W799" s="2"/>
      <c r="X799" s="2"/>
      <c r="Y799" s="2"/>
      <c r="Z799" s="2"/>
    </row>
    <row x14ac:dyDescent="0.25" r="800" customHeight="1" ht="14.25">
      <c r="A800" s="1"/>
      <c r="B800" s="428"/>
      <c r="C800" s="2"/>
      <c r="D800" s="2"/>
      <c r="E800" s="429"/>
      <c r="F800" s="50"/>
      <c r="G800" s="429"/>
      <c r="H800" s="50"/>
      <c r="I800" s="429"/>
      <c r="J800" s="3"/>
      <c r="K800" s="2"/>
      <c r="L800" s="2"/>
      <c r="M800" s="2"/>
      <c r="N800" s="2"/>
      <c r="O800" s="2"/>
      <c r="P800" s="2"/>
      <c r="Q800" s="2"/>
      <c r="R800" s="2"/>
      <c r="S800" s="2"/>
      <c r="T800" s="2"/>
      <c r="U800" s="2"/>
      <c r="V800" s="2"/>
      <c r="W800" s="2"/>
      <c r="X800" s="2"/>
      <c r="Y800" s="2"/>
      <c r="Z800" s="2"/>
    </row>
    <row x14ac:dyDescent="0.25" r="801" customHeight="1" ht="14.25">
      <c r="A801" s="1"/>
      <c r="B801" s="428"/>
      <c r="C801" s="2"/>
      <c r="D801" s="2"/>
      <c r="E801" s="429"/>
      <c r="F801" s="50"/>
      <c r="G801" s="429"/>
      <c r="H801" s="50"/>
      <c r="I801" s="429"/>
      <c r="J801" s="3"/>
      <c r="K801" s="2"/>
      <c r="L801" s="2"/>
      <c r="M801" s="2"/>
      <c r="N801" s="2"/>
      <c r="O801" s="2"/>
      <c r="P801" s="2"/>
      <c r="Q801" s="2"/>
      <c r="R801" s="2"/>
      <c r="S801" s="2"/>
      <c r="T801" s="2"/>
      <c r="U801" s="2"/>
      <c r="V801" s="2"/>
      <c r="W801" s="2"/>
      <c r="X801" s="2"/>
      <c r="Y801" s="2"/>
      <c r="Z801" s="2"/>
    </row>
    <row x14ac:dyDescent="0.25" r="802" customHeight="1" ht="14.25">
      <c r="A802" s="1"/>
      <c r="B802" s="428"/>
      <c r="C802" s="2"/>
      <c r="D802" s="2"/>
      <c r="E802" s="429"/>
      <c r="F802" s="50"/>
      <c r="G802" s="429"/>
      <c r="H802" s="50"/>
      <c r="I802" s="429"/>
      <c r="J802" s="3"/>
      <c r="K802" s="2"/>
      <c r="L802" s="2"/>
      <c r="M802" s="2"/>
      <c r="N802" s="2"/>
      <c r="O802" s="2"/>
      <c r="P802" s="2"/>
      <c r="Q802" s="2"/>
      <c r="R802" s="2"/>
      <c r="S802" s="2"/>
      <c r="T802" s="2"/>
      <c r="U802" s="2"/>
      <c r="V802" s="2"/>
      <c r="W802" s="2"/>
      <c r="X802" s="2"/>
      <c r="Y802" s="2"/>
      <c r="Z802" s="2"/>
    </row>
    <row x14ac:dyDescent="0.25" r="803" customHeight="1" ht="14.25">
      <c r="A803" s="1"/>
      <c r="B803" s="428"/>
      <c r="C803" s="2"/>
      <c r="D803" s="2"/>
      <c r="E803" s="429"/>
      <c r="F803" s="50"/>
      <c r="G803" s="429"/>
      <c r="H803" s="50"/>
      <c r="I803" s="429"/>
      <c r="J803" s="3"/>
      <c r="K803" s="2"/>
      <c r="L803" s="2"/>
      <c r="M803" s="2"/>
      <c r="N803" s="2"/>
      <c r="O803" s="2"/>
      <c r="P803" s="2"/>
      <c r="Q803" s="2"/>
      <c r="R803" s="2"/>
      <c r="S803" s="2"/>
      <c r="T803" s="2"/>
      <c r="U803" s="2"/>
      <c r="V803" s="2"/>
      <c r="W803" s="2"/>
      <c r="X803" s="2"/>
      <c r="Y803" s="2"/>
      <c r="Z803" s="2"/>
    </row>
    <row x14ac:dyDescent="0.25" r="804" customHeight="1" ht="14.25">
      <c r="A804" s="1"/>
      <c r="B804" s="428"/>
      <c r="C804" s="2"/>
      <c r="D804" s="2"/>
      <c r="E804" s="429"/>
      <c r="F804" s="50"/>
      <c r="G804" s="429"/>
      <c r="H804" s="50"/>
      <c r="I804" s="429"/>
      <c r="J804" s="3"/>
      <c r="K804" s="2"/>
      <c r="L804" s="2"/>
      <c r="M804" s="2"/>
      <c r="N804" s="2"/>
      <c r="O804" s="2"/>
      <c r="P804" s="2"/>
      <c r="Q804" s="2"/>
      <c r="R804" s="2"/>
      <c r="S804" s="2"/>
      <c r="T804" s="2"/>
      <c r="U804" s="2"/>
      <c r="V804" s="2"/>
      <c r="W804" s="2"/>
      <c r="X804" s="2"/>
      <c r="Y804" s="2"/>
      <c r="Z804" s="2"/>
    </row>
    <row x14ac:dyDescent="0.25" r="805" customHeight="1" ht="14.25">
      <c r="A805" s="1"/>
      <c r="B805" s="428"/>
      <c r="C805" s="2"/>
      <c r="D805" s="2"/>
      <c r="E805" s="429"/>
      <c r="F805" s="50"/>
      <c r="G805" s="429"/>
      <c r="H805" s="50"/>
      <c r="I805" s="429"/>
      <c r="J805" s="3"/>
      <c r="K805" s="2"/>
      <c r="L805" s="2"/>
      <c r="M805" s="2"/>
      <c r="N805" s="2"/>
      <c r="O805" s="2"/>
      <c r="P805" s="2"/>
      <c r="Q805" s="2"/>
      <c r="R805" s="2"/>
      <c r="S805" s="2"/>
      <c r="T805" s="2"/>
      <c r="U805" s="2"/>
      <c r="V805" s="2"/>
      <c r="W805" s="2"/>
      <c r="X805" s="2"/>
      <c r="Y805" s="2"/>
      <c r="Z805" s="2"/>
    </row>
    <row x14ac:dyDescent="0.25" r="806" customHeight="1" ht="14.25">
      <c r="A806" s="1"/>
      <c r="B806" s="428"/>
      <c r="C806" s="2"/>
      <c r="D806" s="2"/>
      <c r="E806" s="429"/>
      <c r="F806" s="50"/>
      <c r="G806" s="429"/>
      <c r="H806" s="50"/>
      <c r="I806" s="429"/>
      <c r="J806" s="3"/>
      <c r="K806" s="2"/>
      <c r="L806" s="2"/>
      <c r="M806" s="2"/>
      <c r="N806" s="2"/>
      <c r="O806" s="2"/>
      <c r="P806" s="2"/>
      <c r="Q806" s="2"/>
      <c r="R806" s="2"/>
      <c r="S806" s="2"/>
      <c r="T806" s="2"/>
      <c r="U806" s="2"/>
      <c r="V806" s="2"/>
      <c r="W806" s="2"/>
      <c r="X806" s="2"/>
      <c r="Y806" s="2"/>
      <c r="Z806" s="2"/>
    </row>
    <row x14ac:dyDescent="0.25" r="807" customHeight="1" ht="14.25">
      <c r="A807" s="1"/>
      <c r="B807" s="428"/>
      <c r="C807" s="2"/>
      <c r="D807" s="2"/>
      <c r="E807" s="429"/>
      <c r="F807" s="50"/>
      <c r="G807" s="429"/>
      <c r="H807" s="50"/>
      <c r="I807" s="429"/>
      <c r="J807" s="3"/>
      <c r="K807" s="2"/>
      <c r="L807" s="2"/>
      <c r="M807" s="2"/>
      <c r="N807" s="2"/>
      <c r="O807" s="2"/>
      <c r="P807" s="2"/>
      <c r="Q807" s="2"/>
      <c r="R807" s="2"/>
      <c r="S807" s="2"/>
      <c r="T807" s="2"/>
      <c r="U807" s="2"/>
      <c r="V807" s="2"/>
      <c r="W807" s="2"/>
      <c r="X807" s="2"/>
      <c r="Y807" s="2"/>
      <c r="Z807" s="2"/>
    </row>
    <row x14ac:dyDescent="0.25" r="808" customHeight="1" ht="14.25">
      <c r="A808" s="1"/>
      <c r="B808" s="428"/>
      <c r="C808" s="2"/>
      <c r="D808" s="2"/>
      <c r="E808" s="429"/>
      <c r="F808" s="50"/>
      <c r="G808" s="429"/>
      <c r="H808" s="50"/>
      <c r="I808" s="429"/>
      <c r="J808" s="3"/>
      <c r="K808" s="2"/>
      <c r="L808" s="2"/>
      <c r="M808" s="2"/>
      <c r="N808" s="2"/>
      <c r="O808" s="2"/>
      <c r="P808" s="2"/>
      <c r="Q808" s="2"/>
      <c r="R808" s="2"/>
      <c r="S808" s="2"/>
      <c r="T808" s="2"/>
      <c r="U808" s="2"/>
      <c r="V808" s="2"/>
      <c r="W808" s="2"/>
      <c r="X808" s="2"/>
      <c r="Y808" s="2"/>
      <c r="Z808" s="2"/>
    </row>
    <row x14ac:dyDescent="0.25" r="809" customHeight="1" ht="14.25">
      <c r="A809" s="1"/>
      <c r="B809" s="428"/>
      <c r="C809" s="2"/>
      <c r="D809" s="2"/>
      <c r="E809" s="429"/>
      <c r="F809" s="50"/>
      <c r="G809" s="429"/>
      <c r="H809" s="50"/>
      <c r="I809" s="429"/>
      <c r="J809" s="3"/>
      <c r="K809" s="2"/>
      <c r="L809" s="2"/>
      <c r="M809" s="2"/>
      <c r="N809" s="2"/>
      <c r="O809" s="2"/>
      <c r="P809" s="2"/>
      <c r="Q809" s="2"/>
      <c r="R809" s="2"/>
      <c r="S809" s="2"/>
      <c r="T809" s="2"/>
      <c r="U809" s="2"/>
      <c r="V809" s="2"/>
      <c r="W809" s="2"/>
      <c r="X809" s="2"/>
      <c r="Y809" s="2"/>
      <c r="Z809" s="2"/>
    </row>
    <row x14ac:dyDescent="0.25" r="810" customHeight="1" ht="14.25">
      <c r="A810" s="1"/>
      <c r="B810" s="428"/>
      <c r="C810" s="2"/>
      <c r="D810" s="2"/>
      <c r="E810" s="429"/>
      <c r="F810" s="50"/>
      <c r="G810" s="429"/>
      <c r="H810" s="50"/>
      <c r="I810" s="429"/>
      <c r="J810" s="3"/>
      <c r="K810" s="2"/>
      <c r="L810" s="2"/>
      <c r="M810" s="2"/>
      <c r="N810" s="2"/>
      <c r="O810" s="2"/>
      <c r="P810" s="2"/>
      <c r="Q810" s="2"/>
      <c r="R810" s="2"/>
      <c r="S810" s="2"/>
      <c r="T810" s="2"/>
      <c r="U810" s="2"/>
      <c r="V810" s="2"/>
      <c r="W810" s="2"/>
      <c r="X810" s="2"/>
      <c r="Y810" s="2"/>
      <c r="Z810" s="2"/>
    </row>
    <row x14ac:dyDescent="0.25" r="811" customHeight="1" ht="14.25">
      <c r="A811" s="1"/>
      <c r="B811" s="428"/>
      <c r="C811" s="2"/>
      <c r="D811" s="2"/>
      <c r="E811" s="429"/>
      <c r="F811" s="50"/>
      <c r="G811" s="429"/>
      <c r="H811" s="50"/>
      <c r="I811" s="429"/>
      <c r="J811" s="3"/>
      <c r="K811" s="2"/>
      <c r="L811" s="2"/>
      <c r="M811" s="2"/>
      <c r="N811" s="2"/>
      <c r="O811" s="2"/>
      <c r="P811" s="2"/>
      <c r="Q811" s="2"/>
      <c r="R811" s="2"/>
      <c r="S811" s="2"/>
      <c r="T811" s="2"/>
      <c r="U811" s="2"/>
      <c r="V811" s="2"/>
      <c r="W811" s="2"/>
      <c r="X811" s="2"/>
      <c r="Y811" s="2"/>
      <c r="Z811" s="2"/>
    </row>
    <row x14ac:dyDescent="0.25" r="812" customHeight="1" ht="14.25">
      <c r="A812" s="1"/>
      <c r="B812" s="428"/>
      <c r="C812" s="2"/>
      <c r="D812" s="2"/>
      <c r="E812" s="429"/>
      <c r="F812" s="50"/>
      <c r="G812" s="429"/>
      <c r="H812" s="50"/>
      <c r="I812" s="429"/>
      <c r="J812" s="3"/>
      <c r="K812" s="2"/>
      <c r="L812" s="2"/>
      <c r="M812" s="2"/>
      <c r="N812" s="2"/>
      <c r="O812" s="2"/>
      <c r="P812" s="2"/>
      <c r="Q812" s="2"/>
      <c r="R812" s="2"/>
      <c r="S812" s="2"/>
      <c r="T812" s="2"/>
      <c r="U812" s="2"/>
      <c r="V812" s="2"/>
      <c r="W812" s="2"/>
      <c r="X812" s="2"/>
      <c r="Y812" s="2"/>
      <c r="Z812" s="2"/>
    </row>
    <row x14ac:dyDescent="0.25" r="813" customHeight="1" ht="14.25">
      <c r="A813" s="1"/>
      <c r="B813" s="428"/>
      <c r="C813" s="2"/>
      <c r="D813" s="2"/>
      <c r="E813" s="429"/>
      <c r="F813" s="50"/>
      <c r="G813" s="429"/>
      <c r="H813" s="50"/>
      <c r="I813" s="429"/>
      <c r="J813" s="3"/>
      <c r="K813" s="2"/>
      <c r="L813" s="2"/>
      <c r="M813" s="2"/>
      <c r="N813" s="2"/>
      <c r="O813" s="2"/>
      <c r="P813" s="2"/>
      <c r="Q813" s="2"/>
      <c r="R813" s="2"/>
      <c r="S813" s="2"/>
      <c r="T813" s="2"/>
      <c r="U813" s="2"/>
      <c r="V813" s="2"/>
      <c r="W813" s="2"/>
      <c r="X813" s="2"/>
      <c r="Y813" s="2"/>
      <c r="Z813" s="2"/>
    </row>
    <row x14ac:dyDescent="0.25" r="814" customHeight="1" ht="14.25">
      <c r="A814" s="1"/>
      <c r="B814" s="428"/>
      <c r="C814" s="2"/>
      <c r="D814" s="2"/>
      <c r="E814" s="429"/>
      <c r="F814" s="50"/>
      <c r="G814" s="429"/>
      <c r="H814" s="50"/>
      <c r="I814" s="429"/>
      <c r="J814" s="3"/>
      <c r="K814" s="2"/>
      <c r="L814" s="2"/>
      <c r="M814" s="2"/>
      <c r="N814" s="2"/>
      <c r="O814" s="2"/>
      <c r="P814" s="2"/>
      <c r="Q814" s="2"/>
      <c r="R814" s="2"/>
      <c r="S814" s="2"/>
      <c r="T814" s="2"/>
      <c r="U814" s="2"/>
      <c r="V814" s="2"/>
      <c r="W814" s="2"/>
      <c r="X814" s="2"/>
      <c r="Y814" s="2"/>
      <c r="Z814" s="2"/>
    </row>
    <row x14ac:dyDescent="0.25" r="815" customHeight="1" ht="14.25">
      <c r="A815" s="1"/>
      <c r="B815" s="428"/>
      <c r="C815" s="2"/>
      <c r="D815" s="2"/>
      <c r="E815" s="429"/>
      <c r="F815" s="50"/>
      <c r="G815" s="429"/>
      <c r="H815" s="50"/>
      <c r="I815" s="429"/>
      <c r="J815" s="3"/>
      <c r="K815" s="2"/>
      <c r="L815" s="2"/>
      <c r="M815" s="2"/>
      <c r="N815" s="2"/>
      <c r="O815" s="2"/>
      <c r="P815" s="2"/>
      <c r="Q815" s="2"/>
      <c r="R815" s="2"/>
      <c r="S815" s="2"/>
      <c r="T815" s="2"/>
      <c r="U815" s="2"/>
      <c r="V815" s="2"/>
      <c r="W815" s="2"/>
      <c r="X815" s="2"/>
      <c r="Y815" s="2"/>
      <c r="Z815" s="2"/>
    </row>
    <row x14ac:dyDescent="0.25" r="816" customHeight="1" ht="14.25">
      <c r="A816" s="1"/>
      <c r="B816" s="428"/>
      <c r="C816" s="2"/>
      <c r="D816" s="2"/>
      <c r="E816" s="429"/>
      <c r="F816" s="50"/>
      <c r="G816" s="429"/>
      <c r="H816" s="50"/>
      <c r="I816" s="429"/>
      <c r="J816" s="3"/>
      <c r="K816" s="2"/>
      <c r="L816" s="2"/>
      <c r="M816" s="2"/>
      <c r="N816" s="2"/>
      <c r="O816" s="2"/>
      <c r="P816" s="2"/>
      <c r="Q816" s="2"/>
      <c r="R816" s="2"/>
      <c r="S816" s="2"/>
      <c r="T816" s="2"/>
      <c r="U816" s="2"/>
      <c r="V816" s="2"/>
      <c r="W816" s="2"/>
      <c r="X816" s="2"/>
      <c r="Y816" s="2"/>
      <c r="Z816" s="2"/>
    </row>
    <row x14ac:dyDescent="0.25" r="817" customHeight="1" ht="14.25">
      <c r="A817" s="1"/>
      <c r="B817" s="428"/>
      <c r="C817" s="2"/>
      <c r="D817" s="2"/>
      <c r="E817" s="429"/>
      <c r="F817" s="50"/>
      <c r="G817" s="429"/>
      <c r="H817" s="50"/>
      <c r="I817" s="429"/>
      <c r="J817" s="3"/>
      <c r="K817" s="2"/>
      <c r="L817" s="2"/>
      <c r="M817" s="2"/>
      <c r="N817" s="2"/>
      <c r="O817" s="2"/>
      <c r="P817" s="2"/>
      <c r="Q817" s="2"/>
      <c r="R817" s="2"/>
      <c r="S817" s="2"/>
      <c r="T817" s="2"/>
      <c r="U817" s="2"/>
      <c r="V817" s="2"/>
      <c r="W817" s="2"/>
      <c r="X817" s="2"/>
      <c r="Y817" s="2"/>
      <c r="Z817" s="2"/>
    </row>
    <row x14ac:dyDescent="0.25" r="818" customHeight="1" ht="14.25">
      <c r="A818" s="1"/>
      <c r="B818" s="428"/>
      <c r="C818" s="2"/>
      <c r="D818" s="2"/>
      <c r="E818" s="429"/>
      <c r="F818" s="50"/>
      <c r="G818" s="429"/>
      <c r="H818" s="50"/>
      <c r="I818" s="429"/>
      <c r="J818" s="3"/>
      <c r="K818" s="2"/>
      <c r="L818" s="2"/>
      <c r="M818" s="2"/>
      <c r="N818" s="2"/>
      <c r="O818" s="2"/>
      <c r="P818" s="2"/>
      <c r="Q818" s="2"/>
      <c r="R818" s="2"/>
      <c r="S818" s="2"/>
      <c r="T818" s="2"/>
      <c r="U818" s="2"/>
      <c r="V818" s="2"/>
      <c r="W818" s="2"/>
      <c r="X818" s="2"/>
      <c r="Y818" s="2"/>
      <c r="Z818" s="2"/>
    </row>
    <row x14ac:dyDescent="0.25" r="819" customHeight="1" ht="14.25">
      <c r="A819" s="1"/>
      <c r="B819" s="428"/>
      <c r="C819" s="2"/>
      <c r="D819" s="2"/>
      <c r="E819" s="429"/>
      <c r="F819" s="50"/>
      <c r="G819" s="429"/>
      <c r="H819" s="50"/>
      <c r="I819" s="429"/>
      <c r="J819" s="3"/>
      <c r="K819" s="2"/>
      <c r="L819" s="2"/>
      <c r="M819" s="2"/>
      <c r="N819" s="2"/>
      <c r="O819" s="2"/>
      <c r="P819" s="2"/>
      <c r="Q819" s="2"/>
      <c r="R819" s="2"/>
      <c r="S819" s="2"/>
      <c r="T819" s="2"/>
      <c r="U819" s="2"/>
      <c r="V819" s="2"/>
      <c r="W819" s="2"/>
      <c r="X819" s="2"/>
      <c r="Y819" s="2"/>
      <c r="Z819" s="2"/>
    </row>
    <row x14ac:dyDescent="0.25" r="820" customHeight="1" ht="14.25">
      <c r="A820" s="1"/>
      <c r="B820" s="428"/>
      <c r="C820" s="2"/>
      <c r="D820" s="2"/>
      <c r="E820" s="429"/>
      <c r="F820" s="50"/>
      <c r="G820" s="429"/>
      <c r="H820" s="50"/>
      <c r="I820" s="429"/>
      <c r="J820" s="3"/>
      <c r="K820" s="2"/>
      <c r="L820" s="2"/>
      <c r="M820" s="2"/>
      <c r="N820" s="2"/>
      <c r="O820" s="2"/>
      <c r="P820" s="2"/>
      <c r="Q820" s="2"/>
      <c r="R820" s="2"/>
      <c r="S820" s="2"/>
      <c r="T820" s="2"/>
      <c r="U820" s="2"/>
      <c r="V820" s="2"/>
      <c r="W820" s="2"/>
      <c r="X820" s="2"/>
      <c r="Y820" s="2"/>
      <c r="Z820" s="2"/>
    </row>
    <row x14ac:dyDescent="0.25" r="821" customHeight="1" ht="14.25">
      <c r="A821" s="1"/>
      <c r="B821" s="428"/>
      <c r="C821" s="2"/>
      <c r="D821" s="2"/>
      <c r="E821" s="429"/>
      <c r="F821" s="50"/>
      <c r="G821" s="429"/>
      <c r="H821" s="50"/>
      <c r="I821" s="429"/>
      <c r="J821" s="3"/>
      <c r="K821" s="2"/>
      <c r="L821" s="2"/>
      <c r="M821" s="2"/>
      <c r="N821" s="2"/>
      <c r="O821" s="2"/>
      <c r="P821" s="2"/>
      <c r="Q821" s="2"/>
      <c r="R821" s="2"/>
      <c r="S821" s="2"/>
      <c r="T821" s="2"/>
      <c r="U821" s="2"/>
      <c r="V821" s="2"/>
      <c r="W821" s="2"/>
      <c r="X821" s="2"/>
      <c r="Y821" s="2"/>
      <c r="Z821" s="2"/>
    </row>
    <row x14ac:dyDescent="0.25" r="822" customHeight="1" ht="14.25">
      <c r="A822" s="1"/>
      <c r="B822" s="428"/>
      <c r="C822" s="2"/>
      <c r="D822" s="2"/>
      <c r="E822" s="429"/>
      <c r="F822" s="50"/>
      <c r="G822" s="429"/>
      <c r="H822" s="50"/>
      <c r="I822" s="429"/>
      <c r="J822" s="3"/>
      <c r="K822" s="2"/>
      <c r="L822" s="2"/>
      <c r="M822" s="2"/>
      <c r="N822" s="2"/>
      <c r="O822" s="2"/>
      <c r="P822" s="2"/>
      <c r="Q822" s="2"/>
      <c r="R822" s="2"/>
      <c r="S822" s="2"/>
      <c r="T822" s="2"/>
      <c r="U822" s="2"/>
      <c r="V822" s="2"/>
      <c r="W822" s="2"/>
      <c r="X822" s="2"/>
      <c r="Y822" s="2"/>
      <c r="Z822" s="2"/>
    </row>
    <row x14ac:dyDescent="0.25" r="823" customHeight="1" ht="14.25">
      <c r="A823" s="1"/>
      <c r="B823" s="428"/>
      <c r="C823" s="2"/>
      <c r="D823" s="2"/>
      <c r="E823" s="429"/>
      <c r="F823" s="50"/>
      <c r="G823" s="429"/>
      <c r="H823" s="50"/>
      <c r="I823" s="429"/>
      <c r="J823" s="3"/>
      <c r="K823" s="2"/>
      <c r="L823" s="2"/>
      <c r="M823" s="2"/>
      <c r="N823" s="2"/>
      <c r="O823" s="2"/>
      <c r="P823" s="2"/>
      <c r="Q823" s="2"/>
      <c r="R823" s="2"/>
      <c r="S823" s="2"/>
      <c r="T823" s="2"/>
      <c r="U823" s="2"/>
      <c r="V823" s="2"/>
      <c r="W823" s="2"/>
      <c r="X823" s="2"/>
      <c r="Y823" s="2"/>
      <c r="Z823" s="2"/>
    </row>
    <row x14ac:dyDescent="0.25" r="824" customHeight="1" ht="14.25">
      <c r="A824" s="1"/>
      <c r="B824" s="428"/>
      <c r="C824" s="2"/>
      <c r="D824" s="2"/>
      <c r="E824" s="429"/>
      <c r="F824" s="50"/>
      <c r="G824" s="429"/>
      <c r="H824" s="50"/>
      <c r="I824" s="429"/>
      <c r="J824" s="3"/>
      <c r="K824" s="2"/>
      <c r="L824" s="2"/>
      <c r="M824" s="2"/>
      <c r="N824" s="2"/>
      <c r="O824" s="2"/>
      <c r="P824" s="2"/>
      <c r="Q824" s="2"/>
      <c r="R824" s="2"/>
      <c r="S824" s="2"/>
      <c r="T824" s="2"/>
      <c r="U824" s="2"/>
      <c r="V824" s="2"/>
      <c r="W824" s="2"/>
      <c r="X824" s="2"/>
      <c r="Y824" s="2"/>
      <c r="Z824" s="2"/>
    </row>
    <row x14ac:dyDescent="0.25" r="825" customHeight="1" ht="14.25">
      <c r="A825" s="1"/>
      <c r="B825" s="428"/>
      <c r="C825" s="2"/>
      <c r="D825" s="2"/>
      <c r="E825" s="429"/>
      <c r="F825" s="50"/>
      <c r="G825" s="429"/>
      <c r="H825" s="50"/>
      <c r="I825" s="429"/>
      <c r="J825" s="3"/>
      <c r="K825" s="2"/>
      <c r="L825" s="2"/>
      <c r="M825" s="2"/>
      <c r="N825" s="2"/>
      <c r="O825" s="2"/>
      <c r="P825" s="2"/>
      <c r="Q825" s="2"/>
      <c r="R825" s="2"/>
      <c r="S825" s="2"/>
      <c r="T825" s="2"/>
      <c r="U825" s="2"/>
      <c r="V825" s="2"/>
      <c r="W825" s="2"/>
      <c r="X825" s="2"/>
      <c r="Y825" s="2"/>
      <c r="Z825" s="2"/>
    </row>
    <row x14ac:dyDescent="0.25" r="826" customHeight="1" ht="14.25">
      <c r="A826" s="1"/>
      <c r="B826" s="428"/>
      <c r="C826" s="2"/>
      <c r="D826" s="2"/>
      <c r="E826" s="429"/>
      <c r="F826" s="50"/>
      <c r="G826" s="429"/>
      <c r="H826" s="50"/>
      <c r="I826" s="429"/>
      <c r="J826" s="3"/>
      <c r="K826" s="2"/>
      <c r="L826" s="2"/>
      <c r="M826" s="2"/>
      <c r="N826" s="2"/>
      <c r="O826" s="2"/>
      <c r="P826" s="2"/>
      <c r="Q826" s="2"/>
      <c r="R826" s="2"/>
      <c r="S826" s="2"/>
      <c r="T826" s="2"/>
      <c r="U826" s="2"/>
      <c r="V826" s="2"/>
      <c r="W826" s="2"/>
      <c r="X826" s="2"/>
      <c r="Y826" s="2"/>
      <c r="Z826" s="2"/>
    </row>
    <row x14ac:dyDescent="0.25" r="827" customHeight="1" ht="14.25">
      <c r="A827" s="1"/>
      <c r="B827" s="428"/>
      <c r="C827" s="2"/>
      <c r="D827" s="2"/>
      <c r="E827" s="429"/>
      <c r="F827" s="50"/>
      <c r="G827" s="429"/>
      <c r="H827" s="50"/>
      <c r="I827" s="429"/>
      <c r="J827" s="3"/>
      <c r="K827" s="2"/>
      <c r="L827" s="2"/>
      <c r="M827" s="2"/>
      <c r="N827" s="2"/>
      <c r="O827" s="2"/>
      <c r="P827" s="2"/>
      <c r="Q827" s="2"/>
      <c r="R827" s="2"/>
      <c r="S827" s="2"/>
      <c r="T827" s="2"/>
      <c r="U827" s="2"/>
      <c r="V827" s="2"/>
      <c r="W827" s="2"/>
      <c r="X827" s="2"/>
      <c r="Y827" s="2"/>
      <c r="Z827" s="2"/>
    </row>
    <row x14ac:dyDescent="0.25" r="828" customHeight="1" ht="14.25">
      <c r="A828" s="1"/>
      <c r="B828" s="428"/>
      <c r="C828" s="2"/>
      <c r="D828" s="2"/>
      <c r="E828" s="429"/>
      <c r="F828" s="50"/>
      <c r="G828" s="429"/>
      <c r="H828" s="50"/>
      <c r="I828" s="429"/>
      <c r="J828" s="3"/>
      <c r="K828" s="2"/>
      <c r="L828" s="2"/>
      <c r="M828" s="2"/>
      <c r="N828" s="2"/>
      <c r="O828" s="2"/>
      <c r="P828" s="2"/>
      <c r="Q828" s="2"/>
      <c r="R828" s="2"/>
      <c r="S828" s="2"/>
      <c r="T828" s="2"/>
      <c r="U828" s="2"/>
      <c r="V828" s="2"/>
      <c r="W828" s="2"/>
      <c r="X828" s="2"/>
      <c r="Y828" s="2"/>
      <c r="Z828" s="2"/>
    </row>
    <row x14ac:dyDescent="0.25" r="829" customHeight="1" ht="14.25">
      <c r="A829" s="1"/>
      <c r="B829" s="428"/>
      <c r="C829" s="2"/>
      <c r="D829" s="2"/>
      <c r="E829" s="429"/>
      <c r="F829" s="50"/>
      <c r="G829" s="429"/>
      <c r="H829" s="50"/>
      <c r="I829" s="429"/>
      <c r="J829" s="3"/>
      <c r="K829" s="2"/>
      <c r="L829" s="2"/>
      <c r="M829" s="2"/>
      <c r="N829" s="2"/>
      <c r="O829" s="2"/>
      <c r="P829" s="2"/>
      <c r="Q829" s="2"/>
      <c r="R829" s="2"/>
      <c r="S829" s="2"/>
      <c r="T829" s="2"/>
      <c r="U829" s="2"/>
      <c r="V829" s="2"/>
      <c r="W829" s="2"/>
      <c r="X829" s="2"/>
      <c r="Y829" s="2"/>
      <c r="Z829" s="2"/>
    </row>
    <row x14ac:dyDescent="0.25" r="830" customHeight="1" ht="14.25">
      <c r="A830" s="1"/>
      <c r="B830" s="428"/>
      <c r="C830" s="2"/>
      <c r="D830" s="2"/>
      <c r="E830" s="429"/>
      <c r="F830" s="50"/>
      <c r="G830" s="429"/>
      <c r="H830" s="50"/>
      <c r="I830" s="429"/>
      <c r="J830" s="3"/>
      <c r="K830" s="2"/>
      <c r="L830" s="2"/>
      <c r="M830" s="2"/>
      <c r="N830" s="2"/>
      <c r="O830" s="2"/>
      <c r="P830" s="2"/>
      <c r="Q830" s="2"/>
      <c r="R830" s="2"/>
      <c r="S830" s="2"/>
      <c r="T830" s="2"/>
      <c r="U830" s="2"/>
      <c r="V830" s="2"/>
      <c r="W830" s="2"/>
      <c r="X830" s="2"/>
      <c r="Y830" s="2"/>
      <c r="Z830" s="2"/>
    </row>
    <row x14ac:dyDescent="0.25" r="831" customHeight="1" ht="14.25">
      <c r="A831" s="1"/>
      <c r="B831" s="428"/>
      <c r="C831" s="2"/>
      <c r="D831" s="2"/>
      <c r="E831" s="429"/>
      <c r="F831" s="50"/>
      <c r="G831" s="429"/>
      <c r="H831" s="50"/>
      <c r="I831" s="429"/>
      <c r="J831" s="3"/>
      <c r="K831" s="2"/>
      <c r="L831" s="2"/>
      <c r="M831" s="2"/>
      <c r="N831" s="2"/>
      <c r="O831" s="2"/>
      <c r="P831" s="2"/>
      <c r="Q831" s="2"/>
      <c r="R831" s="2"/>
      <c r="S831" s="2"/>
      <c r="T831" s="2"/>
      <c r="U831" s="2"/>
      <c r="V831" s="2"/>
      <c r="W831" s="2"/>
      <c r="X831" s="2"/>
      <c r="Y831" s="2"/>
      <c r="Z831" s="2"/>
    </row>
    <row x14ac:dyDescent="0.25" r="832" customHeight="1" ht="14.25">
      <c r="A832" s="1"/>
      <c r="B832" s="428"/>
      <c r="C832" s="2"/>
      <c r="D832" s="2"/>
      <c r="E832" s="429"/>
      <c r="F832" s="50"/>
      <c r="G832" s="429"/>
      <c r="H832" s="50"/>
      <c r="I832" s="429"/>
      <c r="J832" s="3"/>
      <c r="K832" s="2"/>
      <c r="L832" s="2"/>
      <c r="M832" s="2"/>
      <c r="N832" s="2"/>
      <c r="O832" s="2"/>
      <c r="P832" s="2"/>
      <c r="Q832" s="2"/>
      <c r="R832" s="2"/>
      <c r="S832" s="2"/>
      <c r="T832" s="2"/>
      <c r="U832" s="2"/>
      <c r="V832" s="2"/>
      <c r="W832" s="2"/>
      <c r="X832" s="2"/>
      <c r="Y832" s="2"/>
      <c r="Z832" s="2"/>
    </row>
    <row x14ac:dyDescent="0.25" r="833" customHeight="1" ht="14.25">
      <c r="A833" s="1"/>
      <c r="B833" s="428"/>
      <c r="C833" s="2"/>
      <c r="D833" s="2"/>
      <c r="E833" s="429"/>
      <c r="F833" s="50"/>
      <c r="G833" s="429"/>
      <c r="H833" s="50"/>
      <c r="I833" s="429"/>
      <c r="J833" s="3"/>
      <c r="K833" s="2"/>
      <c r="L833" s="2"/>
      <c r="M833" s="2"/>
      <c r="N833" s="2"/>
      <c r="O833" s="2"/>
      <c r="P833" s="2"/>
      <c r="Q833" s="2"/>
      <c r="R833" s="2"/>
      <c r="S833" s="2"/>
      <c r="T833" s="2"/>
      <c r="U833" s="2"/>
      <c r="V833" s="2"/>
      <c r="W833" s="2"/>
      <c r="X833" s="2"/>
      <c r="Y833" s="2"/>
      <c r="Z833" s="2"/>
    </row>
    <row x14ac:dyDescent="0.25" r="834" customHeight="1" ht="14.25">
      <c r="A834" s="1"/>
      <c r="B834" s="428"/>
      <c r="C834" s="2"/>
      <c r="D834" s="2"/>
      <c r="E834" s="429"/>
      <c r="F834" s="50"/>
      <c r="G834" s="429"/>
      <c r="H834" s="50"/>
      <c r="I834" s="429"/>
      <c r="J834" s="3"/>
      <c r="K834" s="2"/>
      <c r="L834" s="2"/>
      <c r="M834" s="2"/>
      <c r="N834" s="2"/>
      <c r="O834" s="2"/>
      <c r="P834" s="2"/>
      <c r="Q834" s="2"/>
      <c r="R834" s="2"/>
      <c r="S834" s="2"/>
      <c r="T834" s="2"/>
      <c r="U834" s="2"/>
      <c r="V834" s="2"/>
      <c r="W834" s="2"/>
      <c r="X834" s="2"/>
      <c r="Y834" s="2"/>
      <c r="Z834" s="2"/>
    </row>
    <row x14ac:dyDescent="0.25" r="835" customHeight="1" ht="14.25">
      <c r="A835" s="1"/>
      <c r="B835" s="428"/>
      <c r="C835" s="2"/>
      <c r="D835" s="2"/>
      <c r="E835" s="429"/>
      <c r="F835" s="50"/>
      <c r="G835" s="429"/>
      <c r="H835" s="50"/>
      <c r="I835" s="429"/>
      <c r="J835" s="3"/>
      <c r="K835" s="2"/>
      <c r="L835" s="2"/>
      <c r="M835" s="2"/>
      <c r="N835" s="2"/>
      <c r="O835" s="2"/>
      <c r="P835" s="2"/>
      <c r="Q835" s="2"/>
      <c r="R835" s="2"/>
      <c r="S835" s="2"/>
      <c r="T835" s="2"/>
      <c r="U835" s="2"/>
      <c r="V835" s="2"/>
      <c r="W835" s="2"/>
      <c r="X835" s="2"/>
      <c r="Y835" s="2"/>
      <c r="Z835" s="2"/>
    </row>
    <row x14ac:dyDescent="0.25" r="836" customHeight="1" ht="14.25">
      <c r="A836" s="1"/>
      <c r="B836" s="428"/>
      <c r="C836" s="2"/>
      <c r="D836" s="2"/>
      <c r="E836" s="429"/>
      <c r="F836" s="50"/>
      <c r="G836" s="429"/>
      <c r="H836" s="50"/>
      <c r="I836" s="429"/>
      <c r="J836" s="3"/>
      <c r="K836" s="2"/>
      <c r="L836" s="2"/>
      <c r="M836" s="2"/>
      <c r="N836" s="2"/>
      <c r="O836" s="2"/>
      <c r="P836" s="2"/>
      <c r="Q836" s="2"/>
      <c r="R836" s="2"/>
      <c r="S836" s="2"/>
      <c r="T836" s="2"/>
      <c r="U836" s="2"/>
      <c r="V836" s="2"/>
      <c r="W836" s="2"/>
      <c r="X836" s="2"/>
      <c r="Y836" s="2"/>
      <c r="Z836" s="2"/>
    </row>
    <row x14ac:dyDescent="0.25" r="837" customHeight="1" ht="14.25">
      <c r="A837" s="1"/>
      <c r="B837" s="428"/>
      <c r="C837" s="2"/>
      <c r="D837" s="2"/>
      <c r="E837" s="429"/>
      <c r="F837" s="50"/>
      <c r="G837" s="429"/>
      <c r="H837" s="50"/>
      <c r="I837" s="429"/>
      <c r="J837" s="3"/>
      <c r="K837" s="2"/>
      <c r="L837" s="2"/>
      <c r="M837" s="2"/>
      <c r="N837" s="2"/>
      <c r="O837" s="2"/>
      <c r="P837" s="2"/>
      <c r="Q837" s="2"/>
      <c r="R837" s="2"/>
      <c r="S837" s="2"/>
      <c r="T837" s="2"/>
      <c r="U837" s="2"/>
      <c r="V837" s="2"/>
      <c r="W837" s="2"/>
      <c r="X837" s="2"/>
      <c r="Y837" s="2"/>
      <c r="Z837" s="2"/>
    </row>
    <row x14ac:dyDescent="0.25" r="838" customHeight="1" ht="14.25">
      <c r="A838" s="1"/>
      <c r="B838" s="428"/>
      <c r="C838" s="2"/>
      <c r="D838" s="2"/>
      <c r="E838" s="429"/>
      <c r="F838" s="50"/>
      <c r="G838" s="429"/>
      <c r="H838" s="50"/>
      <c r="I838" s="429"/>
      <c r="J838" s="3"/>
      <c r="K838" s="2"/>
      <c r="L838" s="2"/>
      <c r="M838" s="2"/>
      <c r="N838" s="2"/>
      <c r="O838" s="2"/>
      <c r="P838" s="2"/>
      <c r="Q838" s="2"/>
      <c r="R838" s="2"/>
      <c r="S838" s="2"/>
      <c r="T838" s="2"/>
      <c r="U838" s="2"/>
      <c r="V838" s="2"/>
      <c r="W838" s="2"/>
      <c r="X838" s="2"/>
      <c r="Y838" s="2"/>
      <c r="Z838" s="2"/>
    </row>
    <row x14ac:dyDescent="0.25" r="839" customHeight="1" ht="14.25">
      <c r="A839" s="1"/>
      <c r="B839" s="428"/>
      <c r="C839" s="2"/>
      <c r="D839" s="2"/>
      <c r="E839" s="429"/>
      <c r="F839" s="50"/>
      <c r="G839" s="429"/>
      <c r="H839" s="50"/>
      <c r="I839" s="429"/>
      <c r="J839" s="3"/>
      <c r="K839" s="2"/>
      <c r="L839" s="2"/>
      <c r="M839" s="2"/>
      <c r="N839" s="2"/>
      <c r="O839" s="2"/>
      <c r="P839" s="2"/>
      <c r="Q839" s="2"/>
      <c r="R839" s="2"/>
      <c r="S839" s="2"/>
      <c r="T839" s="2"/>
      <c r="U839" s="2"/>
      <c r="V839" s="2"/>
      <c r="W839" s="2"/>
      <c r="X839" s="2"/>
      <c r="Y839" s="2"/>
      <c r="Z839" s="2"/>
    </row>
    <row x14ac:dyDescent="0.25" r="840" customHeight="1" ht="14.25">
      <c r="A840" s="1"/>
      <c r="B840" s="428"/>
      <c r="C840" s="2"/>
      <c r="D840" s="2"/>
      <c r="E840" s="429"/>
      <c r="F840" s="50"/>
      <c r="G840" s="429"/>
      <c r="H840" s="50"/>
      <c r="I840" s="429"/>
      <c r="J840" s="3"/>
      <c r="K840" s="2"/>
      <c r="L840" s="2"/>
      <c r="M840" s="2"/>
      <c r="N840" s="2"/>
      <c r="O840" s="2"/>
      <c r="P840" s="2"/>
      <c r="Q840" s="2"/>
      <c r="R840" s="2"/>
      <c r="S840" s="2"/>
      <c r="T840" s="2"/>
      <c r="U840" s="2"/>
      <c r="V840" s="2"/>
      <c r="W840" s="2"/>
      <c r="X840" s="2"/>
      <c r="Y840" s="2"/>
      <c r="Z840" s="2"/>
    </row>
    <row x14ac:dyDescent="0.25" r="841" customHeight="1" ht="14.25">
      <c r="A841" s="1"/>
      <c r="B841" s="428"/>
      <c r="C841" s="2"/>
      <c r="D841" s="2"/>
      <c r="E841" s="429"/>
      <c r="F841" s="50"/>
      <c r="G841" s="429"/>
      <c r="H841" s="50"/>
      <c r="I841" s="429"/>
      <c r="J841" s="3"/>
      <c r="K841" s="2"/>
      <c r="L841" s="2"/>
      <c r="M841" s="2"/>
      <c r="N841" s="2"/>
      <c r="O841" s="2"/>
      <c r="P841" s="2"/>
      <c r="Q841" s="2"/>
      <c r="R841" s="2"/>
      <c r="S841" s="2"/>
      <c r="T841" s="2"/>
      <c r="U841" s="2"/>
      <c r="V841" s="2"/>
      <c r="W841" s="2"/>
      <c r="X841" s="2"/>
      <c r="Y841" s="2"/>
      <c r="Z841" s="2"/>
    </row>
    <row x14ac:dyDescent="0.25" r="842" customHeight="1" ht="14.25">
      <c r="A842" s="1"/>
      <c r="B842" s="428"/>
      <c r="C842" s="2"/>
      <c r="D842" s="2"/>
      <c r="E842" s="429"/>
      <c r="F842" s="50"/>
      <c r="G842" s="429"/>
      <c r="H842" s="50"/>
      <c r="I842" s="429"/>
      <c r="J842" s="3"/>
      <c r="K842" s="2"/>
      <c r="L842" s="2"/>
      <c r="M842" s="2"/>
      <c r="N842" s="2"/>
      <c r="O842" s="2"/>
      <c r="P842" s="2"/>
      <c r="Q842" s="2"/>
      <c r="R842" s="2"/>
      <c r="S842" s="2"/>
      <c r="T842" s="2"/>
      <c r="U842" s="2"/>
      <c r="V842" s="2"/>
      <c r="W842" s="2"/>
      <c r="X842" s="2"/>
      <c r="Y842" s="2"/>
      <c r="Z842" s="2"/>
    </row>
    <row x14ac:dyDescent="0.25" r="843" customHeight="1" ht="14.25">
      <c r="A843" s="1"/>
      <c r="B843" s="428"/>
      <c r="C843" s="2"/>
      <c r="D843" s="2"/>
      <c r="E843" s="429"/>
      <c r="F843" s="50"/>
      <c r="G843" s="429"/>
      <c r="H843" s="50"/>
      <c r="I843" s="429"/>
      <c r="J843" s="3"/>
      <c r="K843" s="2"/>
      <c r="L843" s="2"/>
      <c r="M843" s="2"/>
      <c r="N843" s="2"/>
      <c r="O843" s="2"/>
      <c r="P843" s="2"/>
      <c r="Q843" s="2"/>
      <c r="R843" s="2"/>
      <c r="S843" s="2"/>
      <c r="T843" s="2"/>
      <c r="U843" s="2"/>
      <c r="V843" s="2"/>
      <c r="W843" s="2"/>
      <c r="X843" s="2"/>
      <c r="Y843" s="2"/>
      <c r="Z843" s="2"/>
    </row>
    <row x14ac:dyDescent="0.25" r="844" customHeight="1" ht="14.25">
      <c r="A844" s="1"/>
      <c r="B844" s="428"/>
      <c r="C844" s="2"/>
      <c r="D844" s="2"/>
      <c r="E844" s="429"/>
      <c r="F844" s="50"/>
      <c r="G844" s="429"/>
      <c r="H844" s="50"/>
      <c r="I844" s="429"/>
      <c r="J844" s="3"/>
      <c r="K844" s="2"/>
      <c r="L844" s="2"/>
      <c r="M844" s="2"/>
      <c r="N844" s="2"/>
      <c r="O844" s="2"/>
      <c r="P844" s="2"/>
      <c r="Q844" s="2"/>
      <c r="R844" s="2"/>
      <c r="S844" s="2"/>
      <c r="T844" s="2"/>
      <c r="U844" s="2"/>
      <c r="V844" s="2"/>
      <c r="W844" s="2"/>
      <c r="X844" s="2"/>
      <c r="Y844" s="2"/>
      <c r="Z844" s="2"/>
    </row>
    <row x14ac:dyDescent="0.25" r="845" customHeight="1" ht="14.25">
      <c r="A845" s="1"/>
      <c r="B845" s="428"/>
      <c r="C845" s="2"/>
      <c r="D845" s="2"/>
      <c r="E845" s="429"/>
      <c r="F845" s="50"/>
      <c r="G845" s="429"/>
      <c r="H845" s="50"/>
      <c r="I845" s="429"/>
      <c r="J845" s="3"/>
      <c r="K845" s="2"/>
      <c r="L845" s="2"/>
      <c r="M845" s="2"/>
      <c r="N845" s="2"/>
      <c r="O845" s="2"/>
      <c r="P845" s="2"/>
      <c r="Q845" s="2"/>
      <c r="R845" s="2"/>
      <c r="S845" s="2"/>
      <c r="T845" s="2"/>
      <c r="U845" s="2"/>
      <c r="V845" s="2"/>
      <c r="W845" s="2"/>
      <c r="X845" s="2"/>
      <c r="Y845" s="2"/>
      <c r="Z845" s="2"/>
    </row>
    <row x14ac:dyDescent="0.25" r="846" customHeight="1" ht="14.25">
      <c r="A846" s="1"/>
      <c r="B846" s="428"/>
      <c r="C846" s="2"/>
      <c r="D846" s="2"/>
      <c r="E846" s="429"/>
      <c r="F846" s="50"/>
      <c r="G846" s="429"/>
      <c r="H846" s="50"/>
      <c r="I846" s="429"/>
      <c r="J846" s="3"/>
      <c r="K846" s="2"/>
      <c r="L846" s="2"/>
      <c r="M846" s="2"/>
      <c r="N846" s="2"/>
      <c r="O846" s="2"/>
      <c r="P846" s="2"/>
      <c r="Q846" s="2"/>
      <c r="R846" s="2"/>
      <c r="S846" s="2"/>
      <c r="T846" s="2"/>
      <c r="U846" s="2"/>
      <c r="V846" s="2"/>
      <c r="W846" s="2"/>
      <c r="X846" s="2"/>
      <c r="Y846" s="2"/>
      <c r="Z846" s="2"/>
    </row>
    <row x14ac:dyDescent="0.25" r="847" customHeight="1" ht="14.25">
      <c r="A847" s="1"/>
      <c r="B847" s="428"/>
      <c r="C847" s="2"/>
      <c r="D847" s="2"/>
      <c r="E847" s="429"/>
      <c r="F847" s="50"/>
      <c r="G847" s="429"/>
      <c r="H847" s="50"/>
      <c r="I847" s="429"/>
      <c r="J847" s="3"/>
      <c r="K847" s="2"/>
      <c r="L847" s="2"/>
      <c r="M847" s="2"/>
      <c r="N847" s="2"/>
      <c r="O847" s="2"/>
      <c r="P847" s="2"/>
      <c r="Q847" s="2"/>
      <c r="R847" s="2"/>
      <c r="S847" s="2"/>
      <c r="T847" s="2"/>
      <c r="U847" s="2"/>
      <c r="V847" s="2"/>
      <c r="W847" s="2"/>
      <c r="X847" s="2"/>
      <c r="Y847" s="2"/>
      <c r="Z847" s="2"/>
    </row>
    <row x14ac:dyDescent="0.25" r="848" customHeight="1" ht="14.25">
      <c r="A848" s="1"/>
      <c r="B848" s="428"/>
      <c r="C848" s="2"/>
      <c r="D848" s="2"/>
      <c r="E848" s="429"/>
      <c r="F848" s="50"/>
      <c r="G848" s="429"/>
      <c r="H848" s="50"/>
      <c r="I848" s="429"/>
      <c r="J848" s="3"/>
      <c r="K848" s="2"/>
      <c r="L848" s="2"/>
      <c r="M848" s="2"/>
      <c r="N848" s="2"/>
      <c r="O848" s="2"/>
      <c r="P848" s="2"/>
      <c r="Q848" s="2"/>
      <c r="R848" s="2"/>
      <c r="S848" s="2"/>
      <c r="T848" s="2"/>
      <c r="U848" s="2"/>
      <c r="V848" s="2"/>
      <c r="W848" s="2"/>
      <c r="X848" s="2"/>
      <c r="Y848" s="2"/>
      <c r="Z848" s="2"/>
    </row>
    <row x14ac:dyDescent="0.25" r="849" customHeight="1" ht="14.25">
      <c r="A849" s="1"/>
      <c r="B849" s="428"/>
      <c r="C849" s="2"/>
      <c r="D849" s="2"/>
      <c r="E849" s="429"/>
      <c r="F849" s="50"/>
      <c r="G849" s="429"/>
      <c r="H849" s="50"/>
      <c r="I849" s="429"/>
      <c r="J849" s="3"/>
      <c r="K849" s="2"/>
      <c r="L849" s="2"/>
      <c r="M849" s="2"/>
      <c r="N849" s="2"/>
      <c r="O849" s="2"/>
      <c r="P849" s="2"/>
      <c r="Q849" s="2"/>
      <c r="R849" s="2"/>
      <c r="S849" s="2"/>
      <c r="T849" s="2"/>
      <c r="U849" s="2"/>
      <c r="V849" s="2"/>
      <c r="W849" s="2"/>
      <c r="X849" s="2"/>
      <c r="Y849" s="2"/>
      <c r="Z849" s="2"/>
    </row>
    <row x14ac:dyDescent="0.25" r="850" customHeight="1" ht="14.25">
      <c r="A850" s="1"/>
      <c r="B850" s="428"/>
      <c r="C850" s="2"/>
      <c r="D850" s="2"/>
      <c r="E850" s="429"/>
      <c r="F850" s="50"/>
      <c r="G850" s="429"/>
      <c r="H850" s="50"/>
      <c r="I850" s="429"/>
      <c r="J850" s="3"/>
      <c r="K850" s="2"/>
      <c r="L850" s="2"/>
      <c r="M850" s="2"/>
      <c r="N850" s="2"/>
      <c r="O850" s="2"/>
      <c r="P850" s="2"/>
      <c r="Q850" s="2"/>
      <c r="R850" s="2"/>
      <c r="S850" s="2"/>
      <c r="T850" s="2"/>
      <c r="U850" s="2"/>
      <c r="V850" s="2"/>
      <c r="W850" s="2"/>
      <c r="X850" s="2"/>
      <c r="Y850" s="2"/>
      <c r="Z850" s="2"/>
    </row>
    <row x14ac:dyDescent="0.25" r="851" customHeight="1" ht="14.25">
      <c r="A851" s="1"/>
      <c r="B851" s="428"/>
      <c r="C851" s="2"/>
      <c r="D851" s="2"/>
      <c r="E851" s="429"/>
      <c r="F851" s="50"/>
      <c r="G851" s="429"/>
      <c r="H851" s="50"/>
      <c r="I851" s="429"/>
      <c r="J851" s="3"/>
      <c r="K851" s="2"/>
      <c r="L851" s="2"/>
      <c r="M851" s="2"/>
      <c r="N851" s="2"/>
      <c r="O851" s="2"/>
      <c r="P851" s="2"/>
      <c r="Q851" s="2"/>
      <c r="R851" s="2"/>
      <c r="S851" s="2"/>
      <c r="T851" s="2"/>
      <c r="U851" s="2"/>
      <c r="V851" s="2"/>
      <c r="W851" s="2"/>
      <c r="X851" s="2"/>
      <c r="Y851" s="2"/>
      <c r="Z851" s="2"/>
    </row>
    <row x14ac:dyDescent="0.25" r="852" customHeight="1" ht="14.25">
      <c r="A852" s="1"/>
      <c r="B852" s="428"/>
      <c r="C852" s="2"/>
      <c r="D852" s="2"/>
      <c r="E852" s="429"/>
      <c r="F852" s="50"/>
      <c r="G852" s="429"/>
      <c r="H852" s="50"/>
      <c r="I852" s="429"/>
      <c r="J852" s="3"/>
      <c r="K852" s="2"/>
      <c r="L852" s="2"/>
      <c r="M852" s="2"/>
      <c r="N852" s="2"/>
      <c r="O852" s="2"/>
      <c r="P852" s="2"/>
      <c r="Q852" s="2"/>
      <c r="R852" s="2"/>
      <c r="S852" s="2"/>
      <c r="T852" s="2"/>
      <c r="U852" s="2"/>
      <c r="V852" s="2"/>
      <c r="W852" s="2"/>
      <c r="X852" s="2"/>
      <c r="Y852" s="2"/>
      <c r="Z852" s="2"/>
    </row>
    <row x14ac:dyDescent="0.25" r="853" customHeight="1" ht="14.25">
      <c r="A853" s="1"/>
      <c r="B853" s="428"/>
      <c r="C853" s="2"/>
      <c r="D853" s="2"/>
      <c r="E853" s="429"/>
      <c r="F853" s="50"/>
      <c r="G853" s="429"/>
      <c r="H853" s="50"/>
      <c r="I853" s="429"/>
      <c r="J853" s="3"/>
      <c r="K853" s="2"/>
      <c r="L853" s="2"/>
      <c r="M853" s="2"/>
      <c r="N853" s="2"/>
      <c r="O853" s="2"/>
      <c r="P853" s="2"/>
      <c r="Q853" s="2"/>
      <c r="R853" s="2"/>
      <c r="S853" s="2"/>
      <c r="T853" s="2"/>
      <c r="U853" s="2"/>
      <c r="V853" s="2"/>
      <c r="W853" s="2"/>
      <c r="X853" s="2"/>
      <c r="Y853" s="2"/>
      <c r="Z853" s="2"/>
    </row>
    <row x14ac:dyDescent="0.25" r="854" customHeight="1" ht="14.25">
      <c r="A854" s="1"/>
      <c r="B854" s="428"/>
      <c r="C854" s="2"/>
      <c r="D854" s="2"/>
      <c r="E854" s="429"/>
      <c r="F854" s="50"/>
      <c r="G854" s="429"/>
      <c r="H854" s="50"/>
      <c r="I854" s="429"/>
      <c r="J854" s="3"/>
      <c r="K854" s="2"/>
      <c r="L854" s="2"/>
      <c r="M854" s="2"/>
      <c r="N854" s="2"/>
      <c r="O854" s="2"/>
      <c r="P854" s="2"/>
      <c r="Q854" s="2"/>
      <c r="R854" s="2"/>
      <c r="S854" s="2"/>
      <c r="T854" s="2"/>
      <c r="U854" s="2"/>
      <c r="V854" s="2"/>
      <c r="W854" s="2"/>
      <c r="X854" s="2"/>
      <c r="Y854" s="2"/>
      <c r="Z854" s="2"/>
    </row>
    <row x14ac:dyDescent="0.25" r="855" customHeight="1" ht="14.25">
      <c r="A855" s="1"/>
      <c r="B855" s="428"/>
      <c r="C855" s="2"/>
      <c r="D855" s="2"/>
      <c r="E855" s="429"/>
      <c r="F855" s="50"/>
      <c r="G855" s="429"/>
      <c r="H855" s="50"/>
      <c r="I855" s="429"/>
      <c r="J855" s="3"/>
      <c r="K855" s="2"/>
      <c r="L855" s="2"/>
      <c r="M855" s="2"/>
      <c r="N855" s="2"/>
      <c r="O855" s="2"/>
      <c r="P855" s="2"/>
      <c r="Q855" s="2"/>
      <c r="R855" s="2"/>
      <c r="S855" s="2"/>
      <c r="T855" s="2"/>
      <c r="U855" s="2"/>
      <c r="V855" s="2"/>
      <c r="W855" s="2"/>
      <c r="X855" s="2"/>
      <c r="Y855" s="2"/>
      <c r="Z855" s="2"/>
    </row>
    <row x14ac:dyDescent="0.25" r="856" customHeight="1" ht="14.25">
      <c r="A856" s="1"/>
      <c r="B856" s="428"/>
      <c r="C856" s="2"/>
      <c r="D856" s="2"/>
      <c r="E856" s="429"/>
      <c r="F856" s="50"/>
      <c r="G856" s="429"/>
      <c r="H856" s="50"/>
      <c r="I856" s="429"/>
      <c r="J856" s="3"/>
      <c r="K856" s="2"/>
      <c r="L856" s="2"/>
      <c r="M856" s="2"/>
      <c r="N856" s="2"/>
      <c r="O856" s="2"/>
      <c r="P856" s="2"/>
      <c r="Q856" s="2"/>
      <c r="R856" s="2"/>
      <c r="S856" s="2"/>
      <c r="T856" s="2"/>
      <c r="U856" s="2"/>
      <c r="V856" s="2"/>
      <c r="W856" s="2"/>
      <c r="X856" s="2"/>
      <c r="Y856" s="2"/>
      <c r="Z856" s="2"/>
    </row>
    <row x14ac:dyDescent="0.25" r="857" customHeight="1" ht="14.25">
      <c r="A857" s="1"/>
      <c r="B857" s="428"/>
      <c r="C857" s="2"/>
      <c r="D857" s="2"/>
      <c r="E857" s="429"/>
      <c r="F857" s="50"/>
      <c r="G857" s="429"/>
      <c r="H857" s="50"/>
      <c r="I857" s="429"/>
      <c r="J857" s="3"/>
      <c r="K857" s="2"/>
      <c r="L857" s="2"/>
      <c r="M857" s="2"/>
      <c r="N857" s="2"/>
      <c r="O857" s="2"/>
      <c r="P857" s="2"/>
      <c r="Q857" s="2"/>
      <c r="R857" s="2"/>
      <c r="S857" s="2"/>
      <c r="T857" s="2"/>
      <c r="U857" s="2"/>
      <c r="V857" s="2"/>
      <c r="W857" s="2"/>
      <c r="X857" s="2"/>
      <c r="Y857" s="2"/>
      <c r="Z857" s="2"/>
    </row>
    <row x14ac:dyDescent="0.25" r="858" customHeight="1" ht="14.25">
      <c r="A858" s="1"/>
      <c r="B858" s="428"/>
      <c r="C858" s="2"/>
      <c r="D858" s="2"/>
      <c r="E858" s="429"/>
      <c r="F858" s="50"/>
      <c r="G858" s="429"/>
      <c r="H858" s="50"/>
      <c r="I858" s="429"/>
      <c r="J858" s="3"/>
      <c r="K858" s="2"/>
      <c r="L858" s="2"/>
      <c r="M858" s="2"/>
      <c r="N858" s="2"/>
      <c r="O858" s="2"/>
      <c r="P858" s="2"/>
      <c r="Q858" s="2"/>
      <c r="R858" s="2"/>
      <c r="S858" s="2"/>
      <c r="T858" s="2"/>
      <c r="U858" s="2"/>
      <c r="V858" s="2"/>
      <c r="W858" s="2"/>
      <c r="X858" s="2"/>
      <c r="Y858" s="2"/>
      <c r="Z858" s="2"/>
    </row>
    <row x14ac:dyDescent="0.25" r="859" customHeight="1" ht="14.25">
      <c r="A859" s="1"/>
      <c r="B859" s="428"/>
      <c r="C859" s="2"/>
      <c r="D859" s="2"/>
      <c r="E859" s="429"/>
      <c r="F859" s="50"/>
      <c r="G859" s="429"/>
      <c r="H859" s="50"/>
      <c r="I859" s="429"/>
      <c r="J859" s="3"/>
      <c r="K859" s="2"/>
      <c r="L859" s="2"/>
      <c r="M859" s="2"/>
      <c r="N859" s="2"/>
      <c r="O859" s="2"/>
      <c r="P859" s="2"/>
      <c r="Q859" s="2"/>
      <c r="R859" s="2"/>
      <c r="S859" s="2"/>
      <c r="T859" s="2"/>
      <c r="U859" s="2"/>
      <c r="V859" s="2"/>
      <c r="W859" s="2"/>
      <c r="X859" s="2"/>
      <c r="Y859" s="2"/>
      <c r="Z859" s="2"/>
    </row>
    <row x14ac:dyDescent="0.25" r="860" customHeight="1" ht="14.25">
      <c r="A860" s="1"/>
      <c r="B860" s="428"/>
      <c r="C860" s="2"/>
      <c r="D860" s="2"/>
      <c r="E860" s="429"/>
      <c r="F860" s="50"/>
      <c r="G860" s="429"/>
      <c r="H860" s="50"/>
      <c r="I860" s="429"/>
      <c r="J860" s="3"/>
      <c r="K860" s="2"/>
      <c r="L860" s="2"/>
      <c r="M860" s="2"/>
      <c r="N860" s="2"/>
      <c r="O860" s="2"/>
      <c r="P860" s="2"/>
      <c r="Q860" s="2"/>
      <c r="R860" s="2"/>
      <c r="S860" s="2"/>
      <c r="T860" s="2"/>
      <c r="U860" s="2"/>
      <c r="V860" s="2"/>
      <c r="W860" s="2"/>
      <c r="X860" s="2"/>
      <c r="Y860" s="2"/>
      <c r="Z860" s="2"/>
    </row>
    <row x14ac:dyDescent="0.25" r="861" customHeight="1" ht="14.25">
      <c r="A861" s="1"/>
      <c r="B861" s="428"/>
      <c r="C861" s="2"/>
      <c r="D861" s="2"/>
      <c r="E861" s="429"/>
      <c r="F861" s="50"/>
      <c r="G861" s="429"/>
      <c r="H861" s="50"/>
      <c r="I861" s="429"/>
      <c r="J861" s="3"/>
      <c r="K861" s="2"/>
      <c r="L861" s="2"/>
      <c r="M861" s="2"/>
      <c r="N861" s="2"/>
      <c r="O861" s="2"/>
      <c r="P861" s="2"/>
      <c r="Q861" s="2"/>
      <c r="R861" s="2"/>
      <c r="S861" s="2"/>
      <c r="T861" s="2"/>
      <c r="U861" s="2"/>
      <c r="V861" s="2"/>
      <c r="W861" s="2"/>
      <c r="X861" s="2"/>
      <c r="Y861" s="2"/>
      <c r="Z861" s="2"/>
    </row>
    <row x14ac:dyDescent="0.25" r="862" customHeight="1" ht="14.25">
      <c r="A862" s="1"/>
      <c r="B862" s="428"/>
      <c r="C862" s="2"/>
      <c r="D862" s="2"/>
      <c r="E862" s="429"/>
      <c r="F862" s="50"/>
      <c r="G862" s="429"/>
      <c r="H862" s="50"/>
      <c r="I862" s="429"/>
      <c r="J862" s="3"/>
      <c r="K862" s="2"/>
      <c r="L862" s="2"/>
      <c r="M862" s="2"/>
      <c r="N862" s="2"/>
      <c r="O862" s="2"/>
      <c r="P862" s="2"/>
      <c r="Q862" s="2"/>
      <c r="R862" s="2"/>
      <c r="S862" s="2"/>
      <c r="T862" s="2"/>
      <c r="U862" s="2"/>
      <c r="V862" s="2"/>
      <c r="W862" s="2"/>
      <c r="X862" s="2"/>
      <c r="Y862" s="2"/>
      <c r="Z862" s="2"/>
    </row>
    <row x14ac:dyDescent="0.25" r="863" customHeight="1" ht="14.25">
      <c r="A863" s="1"/>
      <c r="B863" s="428"/>
      <c r="C863" s="2"/>
      <c r="D863" s="2"/>
      <c r="E863" s="429"/>
      <c r="F863" s="50"/>
      <c r="G863" s="429"/>
      <c r="H863" s="50"/>
      <c r="I863" s="429"/>
      <c r="J863" s="3"/>
      <c r="K863" s="2"/>
      <c r="L863" s="2"/>
      <c r="M863" s="2"/>
      <c r="N863" s="2"/>
      <c r="O863" s="2"/>
      <c r="P863" s="2"/>
      <c r="Q863" s="2"/>
      <c r="R863" s="2"/>
      <c r="S863" s="2"/>
      <c r="T863" s="2"/>
      <c r="U863" s="2"/>
      <c r="V863" s="2"/>
      <c r="W863" s="2"/>
      <c r="X863" s="2"/>
      <c r="Y863" s="2"/>
      <c r="Z863" s="2"/>
    </row>
    <row x14ac:dyDescent="0.25" r="864" customHeight="1" ht="14.25">
      <c r="A864" s="1"/>
      <c r="B864" s="428"/>
      <c r="C864" s="2"/>
      <c r="D864" s="2"/>
      <c r="E864" s="429"/>
      <c r="F864" s="50"/>
      <c r="G864" s="429"/>
      <c r="H864" s="50"/>
      <c r="I864" s="429"/>
      <c r="J864" s="3"/>
      <c r="K864" s="2"/>
      <c r="L864" s="2"/>
      <c r="M864" s="2"/>
      <c r="N864" s="2"/>
      <c r="O864" s="2"/>
      <c r="P864" s="2"/>
      <c r="Q864" s="2"/>
      <c r="R864" s="2"/>
      <c r="S864" s="2"/>
      <c r="T864" s="2"/>
      <c r="U864" s="2"/>
      <c r="V864" s="2"/>
      <c r="W864" s="2"/>
      <c r="X864" s="2"/>
      <c r="Y864" s="2"/>
      <c r="Z864" s="2"/>
    </row>
    <row x14ac:dyDescent="0.25" r="865" customHeight="1" ht="14.25">
      <c r="A865" s="1"/>
      <c r="B865" s="428"/>
      <c r="C865" s="2"/>
      <c r="D865" s="2"/>
      <c r="E865" s="429"/>
      <c r="F865" s="50"/>
      <c r="G865" s="429"/>
      <c r="H865" s="50"/>
      <c r="I865" s="429"/>
      <c r="J865" s="3"/>
      <c r="K865" s="2"/>
      <c r="L865" s="2"/>
      <c r="M865" s="2"/>
      <c r="N865" s="2"/>
      <c r="O865" s="2"/>
      <c r="P865" s="2"/>
      <c r="Q865" s="2"/>
      <c r="R865" s="2"/>
      <c r="S865" s="2"/>
      <c r="T865" s="2"/>
      <c r="U865" s="2"/>
      <c r="V865" s="2"/>
      <c r="W865" s="2"/>
      <c r="X865" s="2"/>
      <c r="Y865" s="2"/>
      <c r="Z865" s="2"/>
    </row>
    <row x14ac:dyDescent="0.25" r="866" customHeight="1" ht="14.25">
      <c r="A866" s="1"/>
      <c r="B866" s="428"/>
      <c r="C866" s="2"/>
      <c r="D866" s="2"/>
      <c r="E866" s="429"/>
      <c r="F866" s="50"/>
      <c r="G866" s="429"/>
      <c r="H866" s="50"/>
      <c r="I866" s="429"/>
      <c r="J866" s="3"/>
      <c r="K866" s="2"/>
      <c r="L866" s="2"/>
      <c r="M866" s="2"/>
      <c r="N866" s="2"/>
      <c r="O866" s="2"/>
      <c r="P866" s="2"/>
      <c r="Q866" s="2"/>
      <c r="R866" s="2"/>
      <c r="S866" s="2"/>
      <c r="T866" s="2"/>
      <c r="U866" s="2"/>
      <c r="V866" s="2"/>
      <c r="W866" s="2"/>
      <c r="X866" s="2"/>
      <c r="Y866" s="2"/>
      <c r="Z866" s="2"/>
    </row>
    <row x14ac:dyDescent="0.25" r="867" customHeight="1" ht="14.25">
      <c r="A867" s="1"/>
      <c r="B867" s="428"/>
      <c r="C867" s="2"/>
      <c r="D867" s="2"/>
      <c r="E867" s="429"/>
      <c r="F867" s="50"/>
      <c r="G867" s="429"/>
      <c r="H867" s="50"/>
      <c r="I867" s="429"/>
      <c r="J867" s="3"/>
      <c r="K867" s="2"/>
      <c r="L867" s="2"/>
      <c r="M867" s="2"/>
      <c r="N867" s="2"/>
      <c r="O867" s="2"/>
      <c r="P867" s="2"/>
      <c r="Q867" s="2"/>
      <c r="R867" s="2"/>
      <c r="S867" s="2"/>
      <c r="T867" s="2"/>
      <c r="U867" s="2"/>
      <c r="V867" s="2"/>
      <c r="W867" s="2"/>
      <c r="X867" s="2"/>
      <c r="Y867" s="2"/>
      <c r="Z867" s="2"/>
    </row>
    <row x14ac:dyDescent="0.25" r="868" customHeight="1" ht="14.25">
      <c r="A868" s="1"/>
      <c r="B868" s="428"/>
      <c r="C868" s="2"/>
      <c r="D868" s="2"/>
      <c r="E868" s="429"/>
      <c r="F868" s="50"/>
      <c r="G868" s="429"/>
      <c r="H868" s="50"/>
      <c r="I868" s="429"/>
      <c r="J868" s="3"/>
      <c r="K868" s="2"/>
      <c r="L868" s="2"/>
      <c r="M868" s="2"/>
      <c r="N868" s="2"/>
      <c r="O868" s="2"/>
      <c r="P868" s="2"/>
      <c r="Q868" s="2"/>
      <c r="R868" s="2"/>
      <c r="S868" s="2"/>
      <c r="T868" s="2"/>
      <c r="U868" s="2"/>
      <c r="V868" s="2"/>
      <c r="W868" s="2"/>
      <c r="X868" s="2"/>
      <c r="Y868" s="2"/>
      <c r="Z868" s="2"/>
    </row>
    <row x14ac:dyDescent="0.25" r="869" customHeight="1" ht="14.25">
      <c r="A869" s="1"/>
      <c r="B869" s="428"/>
      <c r="C869" s="2"/>
      <c r="D869" s="2"/>
      <c r="E869" s="429"/>
      <c r="F869" s="50"/>
      <c r="G869" s="429"/>
      <c r="H869" s="50"/>
      <c r="I869" s="429"/>
      <c r="J869" s="3"/>
      <c r="K869" s="2"/>
      <c r="L869" s="2"/>
      <c r="M869" s="2"/>
      <c r="N869" s="2"/>
      <c r="O869" s="2"/>
      <c r="P869" s="2"/>
      <c r="Q869" s="2"/>
      <c r="R869" s="2"/>
      <c r="S869" s="2"/>
      <c r="T869" s="2"/>
      <c r="U869" s="2"/>
      <c r="V869" s="2"/>
      <c r="W869" s="2"/>
      <c r="X869" s="2"/>
      <c r="Y869" s="2"/>
      <c r="Z869" s="2"/>
    </row>
    <row x14ac:dyDescent="0.25" r="870" customHeight="1" ht="14.25">
      <c r="A870" s="1"/>
      <c r="B870" s="428"/>
      <c r="C870" s="2"/>
      <c r="D870" s="2"/>
      <c r="E870" s="429"/>
      <c r="F870" s="50"/>
      <c r="G870" s="429"/>
      <c r="H870" s="50"/>
      <c r="I870" s="429"/>
      <c r="J870" s="3"/>
      <c r="K870" s="2"/>
      <c r="L870" s="2"/>
      <c r="M870" s="2"/>
      <c r="N870" s="2"/>
      <c r="O870" s="2"/>
      <c r="P870" s="2"/>
      <c r="Q870" s="2"/>
      <c r="R870" s="2"/>
      <c r="S870" s="2"/>
      <c r="T870" s="2"/>
      <c r="U870" s="2"/>
      <c r="V870" s="2"/>
      <c r="W870" s="2"/>
      <c r="X870" s="2"/>
      <c r="Y870" s="2"/>
      <c r="Z870" s="2"/>
    </row>
    <row x14ac:dyDescent="0.25" r="871" customHeight="1" ht="14.25">
      <c r="A871" s="1"/>
      <c r="B871" s="428"/>
      <c r="C871" s="2"/>
      <c r="D871" s="2"/>
      <c r="E871" s="429"/>
      <c r="F871" s="50"/>
      <c r="G871" s="429"/>
      <c r="H871" s="50"/>
      <c r="I871" s="429"/>
      <c r="J871" s="3"/>
      <c r="K871" s="2"/>
      <c r="L871" s="2"/>
      <c r="M871" s="2"/>
      <c r="N871" s="2"/>
      <c r="O871" s="2"/>
      <c r="P871" s="2"/>
      <c r="Q871" s="2"/>
      <c r="R871" s="2"/>
      <c r="S871" s="2"/>
      <c r="T871" s="2"/>
      <c r="U871" s="2"/>
      <c r="V871" s="2"/>
      <c r="W871" s="2"/>
      <c r="X871" s="2"/>
      <c r="Y871" s="2"/>
      <c r="Z871" s="2"/>
    </row>
    <row x14ac:dyDescent="0.25" r="872" customHeight="1" ht="14.25">
      <c r="A872" s="1"/>
      <c r="B872" s="428"/>
      <c r="C872" s="2"/>
      <c r="D872" s="2"/>
      <c r="E872" s="429"/>
      <c r="F872" s="50"/>
      <c r="G872" s="429"/>
      <c r="H872" s="50"/>
      <c r="I872" s="429"/>
      <c r="J872" s="3"/>
      <c r="K872" s="2"/>
      <c r="L872" s="2"/>
      <c r="M872" s="2"/>
      <c r="N872" s="2"/>
      <c r="O872" s="2"/>
      <c r="P872" s="2"/>
      <c r="Q872" s="2"/>
      <c r="R872" s="2"/>
      <c r="S872" s="2"/>
      <c r="T872" s="2"/>
      <c r="U872" s="2"/>
      <c r="V872" s="2"/>
      <c r="W872" s="2"/>
      <c r="X872" s="2"/>
      <c r="Y872" s="2"/>
      <c r="Z872" s="2"/>
    </row>
    <row x14ac:dyDescent="0.25" r="873" customHeight="1" ht="14.25">
      <c r="A873" s="1"/>
      <c r="B873" s="428"/>
      <c r="C873" s="2"/>
      <c r="D873" s="2"/>
      <c r="E873" s="429"/>
      <c r="F873" s="50"/>
      <c r="G873" s="429"/>
      <c r="H873" s="50"/>
      <c r="I873" s="429"/>
      <c r="J873" s="3"/>
      <c r="K873" s="2"/>
      <c r="L873" s="2"/>
      <c r="M873" s="2"/>
      <c r="N873" s="2"/>
      <c r="O873" s="2"/>
      <c r="P873" s="2"/>
      <c r="Q873" s="2"/>
      <c r="R873" s="2"/>
      <c r="S873" s="2"/>
      <c r="T873" s="2"/>
      <c r="U873" s="2"/>
      <c r="V873" s="2"/>
      <c r="W873" s="2"/>
      <c r="X873" s="2"/>
      <c r="Y873" s="2"/>
      <c r="Z873" s="2"/>
    </row>
    <row x14ac:dyDescent="0.25" r="874" customHeight="1" ht="14.25">
      <c r="A874" s="1"/>
      <c r="B874" s="428"/>
      <c r="C874" s="2"/>
      <c r="D874" s="2"/>
      <c r="E874" s="429"/>
      <c r="F874" s="50"/>
      <c r="G874" s="429"/>
      <c r="H874" s="50"/>
      <c r="I874" s="429"/>
      <c r="J874" s="3"/>
      <c r="K874" s="2"/>
      <c r="L874" s="2"/>
      <c r="M874" s="2"/>
      <c r="N874" s="2"/>
      <c r="O874" s="2"/>
      <c r="P874" s="2"/>
      <c r="Q874" s="2"/>
      <c r="R874" s="2"/>
      <c r="S874" s="2"/>
      <c r="T874" s="2"/>
      <c r="U874" s="2"/>
      <c r="V874" s="2"/>
      <c r="W874" s="2"/>
      <c r="X874" s="2"/>
      <c r="Y874" s="2"/>
      <c r="Z874" s="2"/>
    </row>
    <row x14ac:dyDescent="0.25" r="875" customHeight="1" ht="14.25">
      <c r="A875" s="1"/>
      <c r="B875" s="428"/>
      <c r="C875" s="2"/>
      <c r="D875" s="2"/>
      <c r="E875" s="429"/>
      <c r="F875" s="50"/>
      <c r="G875" s="429"/>
      <c r="H875" s="50"/>
      <c r="I875" s="429"/>
      <c r="J875" s="3"/>
      <c r="K875" s="2"/>
      <c r="L875" s="2"/>
      <c r="M875" s="2"/>
      <c r="N875" s="2"/>
      <c r="O875" s="2"/>
      <c r="P875" s="2"/>
      <c r="Q875" s="2"/>
      <c r="R875" s="2"/>
      <c r="S875" s="2"/>
      <c r="T875" s="2"/>
      <c r="U875" s="2"/>
      <c r="V875" s="2"/>
      <c r="W875" s="2"/>
      <c r="X875" s="2"/>
      <c r="Y875" s="2"/>
      <c r="Z875" s="2"/>
    </row>
    <row x14ac:dyDescent="0.25" r="876" customHeight="1" ht="14.25">
      <c r="A876" s="1"/>
      <c r="B876" s="428"/>
      <c r="C876" s="2"/>
      <c r="D876" s="2"/>
      <c r="E876" s="429"/>
      <c r="F876" s="50"/>
      <c r="G876" s="429"/>
      <c r="H876" s="50"/>
      <c r="I876" s="429"/>
      <c r="J876" s="3"/>
      <c r="K876" s="2"/>
      <c r="L876" s="2"/>
      <c r="M876" s="2"/>
      <c r="N876" s="2"/>
      <c r="O876" s="2"/>
      <c r="P876" s="2"/>
      <c r="Q876" s="2"/>
      <c r="R876" s="2"/>
      <c r="S876" s="2"/>
      <c r="T876" s="2"/>
      <c r="U876" s="2"/>
      <c r="V876" s="2"/>
      <c r="W876" s="2"/>
      <c r="X876" s="2"/>
      <c r="Y876" s="2"/>
      <c r="Z876" s="2"/>
    </row>
    <row x14ac:dyDescent="0.25" r="877" customHeight="1" ht="14.25">
      <c r="A877" s="1"/>
      <c r="B877" s="428"/>
      <c r="C877" s="2"/>
      <c r="D877" s="2"/>
      <c r="E877" s="429"/>
      <c r="F877" s="50"/>
      <c r="G877" s="429"/>
      <c r="H877" s="50"/>
      <c r="I877" s="429"/>
      <c r="J877" s="3"/>
      <c r="K877" s="2"/>
      <c r="L877" s="2"/>
      <c r="M877" s="2"/>
      <c r="N877" s="2"/>
      <c r="O877" s="2"/>
      <c r="P877" s="2"/>
      <c r="Q877" s="2"/>
      <c r="R877" s="2"/>
      <c r="S877" s="2"/>
      <c r="T877" s="2"/>
      <c r="U877" s="2"/>
      <c r="V877" s="2"/>
      <c r="W877" s="2"/>
      <c r="X877" s="2"/>
      <c r="Y877" s="2"/>
      <c r="Z877" s="2"/>
    </row>
    <row x14ac:dyDescent="0.25" r="878" customHeight="1" ht="14.25">
      <c r="A878" s="1"/>
      <c r="B878" s="428"/>
      <c r="C878" s="2"/>
      <c r="D878" s="2"/>
      <c r="E878" s="429"/>
      <c r="F878" s="50"/>
      <c r="G878" s="429"/>
      <c r="H878" s="50"/>
      <c r="I878" s="429"/>
      <c r="J878" s="3"/>
      <c r="K878" s="2"/>
      <c r="L878" s="2"/>
      <c r="M878" s="2"/>
      <c r="N878" s="2"/>
      <c r="O878" s="2"/>
      <c r="P878" s="2"/>
      <c r="Q878" s="2"/>
      <c r="R878" s="2"/>
      <c r="S878" s="2"/>
      <c r="T878" s="2"/>
      <c r="U878" s="2"/>
      <c r="V878" s="2"/>
      <c r="W878" s="2"/>
      <c r="X878" s="2"/>
      <c r="Y878" s="2"/>
      <c r="Z878" s="2"/>
    </row>
    <row x14ac:dyDescent="0.25" r="879" customHeight="1" ht="14.25">
      <c r="A879" s="1"/>
      <c r="B879" s="428"/>
      <c r="C879" s="2"/>
      <c r="D879" s="2"/>
      <c r="E879" s="429"/>
      <c r="F879" s="50"/>
      <c r="G879" s="429"/>
      <c r="H879" s="50"/>
      <c r="I879" s="429"/>
      <c r="J879" s="3"/>
      <c r="K879" s="2"/>
      <c r="L879" s="2"/>
      <c r="M879" s="2"/>
      <c r="N879" s="2"/>
      <c r="O879" s="2"/>
      <c r="P879" s="2"/>
      <c r="Q879" s="2"/>
      <c r="R879" s="2"/>
      <c r="S879" s="2"/>
      <c r="T879" s="2"/>
      <c r="U879" s="2"/>
      <c r="V879" s="2"/>
      <c r="W879" s="2"/>
      <c r="X879" s="2"/>
      <c r="Y879" s="2"/>
      <c r="Z879" s="2"/>
    </row>
    <row x14ac:dyDescent="0.25" r="880" customHeight="1" ht="14.25">
      <c r="A880" s="1"/>
      <c r="B880" s="428"/>
      <c r="C880" s="2"/>
      <c r="D880" s="2"/>
      <c r="E880" s="429"/>
      <c r="F880" s="50"/>
      <c r="G880" s="429"/>
      <c r="H880" s="50"/>
      <c r="I880" s="429"/>
      <c r="J880" s="3"/>
      <c r="K880" s="2"/>
      <c r="L880" s="2"/>
      <c r="M880" s="2"/>
      <c r="N880" s="2"/>
      <c r="O880" s="2"/>
      <c r="P880" s="2"/>
      <c r="Q880" s="2"/>
      <c r="R880" s="2"/>
      <c r="S880" s="2"/>
      <c r="T880" s="2"/>
      <c r="U880" s="2"/>
      <c r="V880" s="2"/>
      <c r="W880" s="2"/>
      <c r="X880" s="2"/>
      <c r="Y880" s="2"/>
      <c r="Z880" s="2"/>
    </row>
    <row x14ac:dyDescent="0.25" r="881" customHeight="1" ht="14.25">
      <c r="A881" s="1"/>
      <c r="B881" s="428"/>
      <c r="C881" s="2"/>
      <c r="D881" s="2"/>
      <c r="E881" s="429"/>
      <c r="F881" s="50"/>
      <c r="G881" s="429"/>
      <c r="H881" s="50"/>
      <c r="I881" s="429"/>
      <c r="J881" s="3"/>
      <c r="K881" s="2"/>
      <c r="L881" s="2"/>
      <c r="M881" s="2"/>
      <c r="N881" s="2"/>
      <c r="O881" s="2"/>
      <c r="P881" s="2"/>
      <c r="Q881" s="2"/>
      <c r="R881" s="2"/>
      <c r="S881" s="2"/>
      <c r="T881" s="2"/>
      <c r="U881" s="2"/>
      <c r="V881" s="2"/>
      <c r="W881" s="2"/>
      <c r="X881" s="2"/>
      <c r="Y881" s="2"/>
      <c r="Z881" s="2"/>
    </row>
    <row x14ac:dyDescent="0.25" r="882" customHeight="1" ht="14.25">
      <c r="A882" s="1"/>
      <c r="B882" s="428"/>
      <c r="C882" s="2"/>
      <c r="D882" s="2"/>
      <c r="E882" s="429"/>
      <c r="F882" s="50"/>
      <c r="G882" s="429"/>
      <c r="H882" s="50"/>
      <c r="I882" s="429"/>
      <c r="J882" s="3"/>
      <c r="K882" s="2"/>
      <c r="L882" s="2"/>
      <c r="M882" s="2"/>
      <c r="N882" s="2"/>
      <c r="O882" s="2"/>
      <c r="P882" s="2"/>
      <c r="Q882" s="2"/>
      <c r="R882" s="2"/>
      <c r="S882" s="2"/>
      <c r="T882" s="2"/>
      <c r="U882" s="2"/>
      <c r="V882" s="2"/>
      <c r="W882" s="2"/>
      <c r="X882" s="2"/>
      <c r="Y882" s="2"/>
      <c r="Z882" s="2"/>
    </row>
    <row x14ac:dyDescent="0.25" r="883" customHeight="1" ht="14.25">
      <c r="A883" s="1"/>
      <c r="B883" s="428"/>
      <c r="C883" s="2"/>
      <c r="D883" s="2"/>
      <c r="E883" s="429"/>
      <c r="F883" s="50"/>
      <c r="G883" s="429"/>
      <c r="H883" s="50"/>
      <c r="I883" s="429"/>
      <c r="J883" s="3"/>
      <c r="K883" s="2"/>
      <c r="L883" s="2"/>
      <c r="M883" s="2"/>
      <c r="N883" s="2"/>
      <c r="O883" s="2"/>
      <c r="P883" s="2"/>
      <c r="Q883" s="2"/>
      <c r="R883" s="2"/>
      <c r="S883" s="2"/>
      <c r="T883" s="2"/>
      <c r="U883" s="2"/>
      <c r="V883" s="2"/>
      <c r="W883" s="2"/>
      <c r="X883" s="2"/>
      <c r="Y883" s="2"/>
      <c r="Z883" s="2"/>
    </row>
    <row x14ac:dyDescent="0.25" r="884" customHeight="1" ht="14.25">
      <c r="A884" s="1"/>
      <c r="B884" s="428"/>
      <c r="C884" s="2"/>
      <c r="D884" s="2"/>
      <c r="E884" s="429"/>
      <c r="F884" s="50"/>
      <c r="G884" s="429"/>
      <c r="H884" s="50"/>
      <c r="I884" s="429"/>
      <c r="J884" s="3"/>
      <c r="K884" s="2"/>
      <c r="L884" s="2"/>
      <c r="M884" s="2"/>
      <c r="N884" s="2"/>
      <c r="O884" s="2"/>
      <c r="P884" s="2"/>
      <c r="Q884" s="2"/>
      <c r="R884" s="2"/>
      <c r="S884" s="2"/>
      <c r="T884" s="2"/>
      <c r="U884" s="2"/>
      <c r="V884" s="2"/>
      <c r="W884" s="2"/>
      <c r="X884" s="2"/>
      <c r="Y884" s="2"/>
      <c r="Z884" s="2"/>
    </row>
    <row x14ac:dyDescent="0.25" r="885" customHeight="1" ht="14.25">
      <c r="A885" s="1"/>
      <c r="B885" s="428"/>
      <c r="C885" s="2"/>
      <c r="D885" s="2"/>
      <c r="E885" s="429"/>
      <c r="F885" s="50"/>
      <c r="G885" s="429"/>
      <c r="H885" s="50"/>
      <c r="I885" s="429"/>
      <c r="J885" s="3"/>
      <c r="K885" s="2"/>
      <c r="L885" s="2"/>
      <c r="M885" s="2"/>
      <c r="N885" s="2"/>
      <c r="O885" s="2"/>
      <c r="P885" s="2"/>
      <c r="Q885" s="2"/>
      <c r="R885" s="2"/>
      <c r="S885" s="2"/>
      <c r="T885" s="2"/>
      <c r="U885" s="2"/>
      <c r="V885" s="2"/>
      <c r="W885" s="2"/>
      <c r="X885" s="2"/>
      <c r="Y885" s="2"/>
      <c r="Z885" s="2"/>
    </row>
    <row x14ac:dyDescent="0.25" r="886" customHeight="1" ht="14.25">
      <c r="A886" s="1"/>
      <c r="B886" s="428"/>
      <c r="C886" s="2"/>
      <c r="D886" s="2"/>
      <c r="E886" s="429"/>
      <c r="F886" s="50"/>
      <c r="G886" s="429"/>
      <c r="H886" s="50"/>
      <c r="I886" s="429"/>
      <c r="J886" s="3"/>
      <c r="K886" s="2"/>
      <c r="L886" s="2"/>
      <c r="M886" s="2"/>
      <c r="N886" s="2"/>
      <c r="O886" s="2"/>
      <c r="P886" s="2"/>
      <c r="Q886" s="2"/>
      <c r="R886" s="2"/>
      <c r="S886" s="2"/>
      <c r="T886" s="2"/>
      <c r="U886" s="2"/>
      <c r="V886" s="2"/>
      <c r="W886" s="2"/>
      <c r="X886" s="2"/>
      <c r="Y886" s="2"/>
      <c r="Z886" s="2"/>
    </row>
    <row x14ac:dyDescent="0.25" r="887" customHeight="1" ht="14.25">
      <c r="A887" s="1"/>
      <c r="B887" s="428"/>
      <c r="C887" s="2"/>
      <c r="D887" s="2"/>
      <c r="E887" s="429"/>
      <c r="F887" s="50"/>
      <c r="G887" s="429"/>
      <c r="H887" s="50"/>
      <c r="I887" s="429"/>
      <c r="J887" s="3"/>
      <c r="K887" s="2"/>
      <c r="L887" s="2"/>
      <c r="M887" s="2"/>
      <c r="N887" s="2"/>
      <c r="O887" s="2"/>
      <c r="P887" s="2"/>
      <c r="Q887" s="2"/>
      <c r="R887" s="2"/>
      <c r="S887" s="2"/>
      <c r="T887" s="2"/>
      <c r="U887" s="2"/>
      <c r="V887" s="2"/>
      <c r="W887" s="2"/>
      <c r="X887" s="2"/>
      <c r="Y887" s="2"/>
      <c r="Z887" s="2"/>
    </row>
    <row x14ac:dyDescent="0.25" r="888" customHeight="1" ht="14.25">
      <c r="A888" s="1"/>
      <c r="B888" s="428"/>
      <c r="C888" s="2"/>
      <c r="D888" s="2"/>
      <c r="E888" s="429"/>
      <c r="F888" s="50"/>
      <c r="G888" s="429"/>
      <c r="H888" s="50"/>
      <c r="I888" s="429"/>
      <c r="J888" s="3"/>
      <c r="K888" s="2"/>
      <c r="L888" s="2"/>
      <c r="M888" s="2"/>
      <c r="N888" s="2"/>
      <c r="O888" s="2"/>
      <c r="P888" s="2"/>
      <c r="Q888" s="2"/>
      <c r="R888" s="2"/>
      <c r="S888" s="2"/>
      <c r="T888" s="2"/>
      <c r="U888" s="2"/>
      <c r="V888" s="2"/>
      <c r="W888" s="2"/>
      <c r="X888" s="2"/>
      <c r="Y888" s="2"/>
      <c r="Z888" s="2"/>
    </row>
    <row x14ac:dyDescent="0.25" r="889" customHeight="1" ht="14.25">
      <c r="A889" s="1"/>
      <c r="B889" s="428"/>
      <c r="C889" s="2"/>
      <c r="D889" s="2"/>
      <c r="E889" s="429"/>
      <c r="F889" s="50"/>
      <c r="G889" s="429"/>
      <c r="H889" s="50"/>
      <c r="I889" s="429"/>
      <c r="J889" s="3"/>
      <c r="K889" s="2"/>
      <c r="L889" s="2"/>
      <c r="M889" s="2"/>
      <c r="N889" s="2"/>
      <c r="O889" s="2"/>
      <c r="P889" s="2"/>
      <c r="Q889" s="2"/>
      <c r="R889" s="2"/>
      <c r="S889" s="2"/>
      <c r="T889" s="2"/>
      <c r="U889" s="2"/>
      <c r="V889" s="2"/>
      <c r="W889" s="2"/>
      <c r="X889" s="2"/>
      <c r="Y889" s="2"/>
      <c r="Z889" s="2"/>
    </row>
    <row x14ac:dyDescent="0.25" r="890" customHeight="1" ht="14.25">
      <c r="A890" s="1"/>
      <c r="B890" s="428"/>
      <c r="C890" s="2"/>
      <c r="D890" s="2"/>
      <c r="E890" s="429"/>
      <c r="F890" s="50"/>
      <c r="G890" s="429"/>
      <c r="H890" s="50"/>
      <c r="I890" s="429"/>
      <c r="J890" s="3"/>
      <c r="K890" s="2"/>
      <c r="L890" s="2"/>
      <c r="M890" s="2"/>
      <c r="N890" s="2"/>
      <c r="O890" s="2"/>
      <c r="P890" s="2"/>
      <c r="Q890" s="2"/>
      <c r="R890" s="2"/>
      <c r="S890" s="2"/>
      <c r="T890" s="2"/>
      <c r="U890" s="2"/>
      <c r="V890" s="2"/>
      <c r="W890" s="2"/>
      <c r="X890" s="2"/>
      <c r="Y890" s="2"/>
      <c r="Z890" s="2"/>
    </row>
    <row x14ac:dyDescent="0.25" r="891" customHeight="1" ht="14.25">
      <c r="A891" s="1"/>
      <c r="B891" s="428"/>
      <c r="C891" s="2"/>
      <c r="D891" s="2"/>
      <c r="E891" s="429"/>
      <c r="F891" s="50"/>
      <c r="G891" s="429"/>
      <c r="H891" s="50"/>
      <c r="I891" s="429"/>
      <c r="J891" s="3"/>
      <c r="K891" s="2"/>
      <c r="L891" s="2"/>
      <c r="M891" s="2"/>
      <c r="N891" s="2"/>
      <c r="O891" s="2"/>
      <c r="P891" s="2"/>
      <c r="Q891" s="2"/>
      <c r="R891" s="2"/>
      <c r="S891" s="2"/>
      <c r="T891" s="2"/>
      <c r="U891" s="2"/>
      <c r="V891" s="2"/>
      <c r="W891" s="2"/>
      <c r="X891" s="2"/>
      <c r="Y891" s="2"/>
      <c r="Z891" s="2"/>
    </row>
    <row x14ac:dyDescent="0.25" r="892" customHeight="1" ht="14.25">
      <c r="A892" s="1"/>
      <c r="B892" s="428"/>
      <c r="C892" s="2"/>
      <c r="D892" s="2"/>
      <c r="E892" s="429"/>
      <c r="F892" s="50"/>
      <c r="G892" s="429"/>
      <c r="H892" s="50"/>
      <c r="I892" s="429"/>
      <c r="J892" s="3"/>
      <c r="K892" s="2"/>
      <c r="L892" s="2"/>
      <c r="M892" s="2"/>
      <c r="N892" s="2"/>
      <c r="O892" s="2"/>
      <c r="P892" s="2"/>
      <c r="Q892" s="2"/>
      <c r="R892" s="2"/>
      <c r="S892" s="2"/>
      <c r="T892" s="2"/>
      <c r="U892" s="2"/>
      <c r="V892" s="2"/>
      <c r="W892" s="2"/>
      <c r="X892" s="2"/>
      <c r="Y892" s="2"/>
      <c r="Z892" s="2"/>
    </row>
    <row x14ac:dyDescent="0.25" r="893" customHeight="1" ht="14.25">
      <c r="A893" s="1"/>
      <c r="B893" s="428"/>
      <c r="C893" s="2"/>
      <c r="D893" s="2"/>
      <c r="E893" s="429"/>
      <c r="F893" s="50"/>
      <c r="G893" s="429"/>
      <c r="H893" s="50"/>
      <c r="I893" s="429"/>
      <c r="J893" s="3"/>
      <c r="K893" s="2"/>
      <c r="L893" s="2"/>
      <c r="M893" s="2"/>
      <c r="N893" s="2"/>
      <c r="O893" s="2"/>
      <c r="P893" s="2"/>
      <c r="Q893" s="2"/>
      <c r="R893" s="2"/>
      <c r="S893" s="2"/>
      <c r="T893" s="2"/>
      <c r="U893" s="2"/>
      <c r="V893" s="2"/>
      <c r="W893" s="2"/>
      <c r="X893" s="2"/>
      <c r="Y893" s="2"/>
      <c r="Z893" s="2"/>
    </row>
    <row x14ac:dyDescent="0.25" r="894" customHeight="1" ht="14.25">
      <c r="A894" s="1"/>
      <c r="B894" s="428"/>
      <c r="C894" s="2"/>
      <c r="D894" s="2"/>
      <c r="E894" s="429"/>
      <c r="F894" s="50"/>
      <c r="G894" s="429"/>
      <c r="H894" s="50"/>
      <c r="I894" s="429"/>
      <c r="J894" s="3"/>
      <c r="K894" s="2"/>
      <c r="L894" s="2"/>
      <c r="M894" s="2"/>
      <c r="N894" s="2"/>
      <c r="O894" s="2"/>
      <c r="P894" s="2"/>
      <c r="Q894" s="2"/>
      <c r="R894" s="2"/>
      <c r="S894" s="2"/>
      <c r="T894" s="2"/>
      <c r="U894" s="2"/>
      <c r="V894" s="2"/>
      <c r="W894" s="2"/>
      <c r="X894" s="2"/>
      <c r="Y894" s="2"/>
      <c r="Z894" s="2"/>
    </row>
    <row x14ac:dyDescent="0.25" r="895" customHeight="1" ht="14.25">
      <c r="A895" s="1"/>
      <c r="B895" s="428"/>
      <c r="C895" s="2"/>
      <c r="D895" s="2"/>
      <c r="E895" s="429"/>
      <c r="F895" s="50"/>
      <c r="G895" s="429"/>
      <c r="H895" s="50"/>
      <c r="I895" s="429"/>
      <c r="J895" s="3"/>
      <c r="K895" s="2"/>
      <c r="L895" s="2"/>
      <c r="M895" s="2"/>
      <c r="N895" s="2"/>
      <c r="O895" s="2"/>
      <c r="P895" s="2"/>
      <c r="Q895" s="2"/>
      <c r="R895" s="2"/>
      <c r="S895" s="2"/>
      <c r="T895" s="2"/>
      <c r="U895" s="2"/>
      <c r="V895" s="2"/>
      <c r="W895" s="2"/>
      <c r="X895" s="2"/>
      <c r="Y895" s="2"/>
      <c r="Z895" s="2"/>
    </row>
    <row x14ac:dyDescent="0.25" r="896" customHeight="1" ht="14.25">
      <c r="A896" s="1"/>
      <c r="B896" s="428"/>
      <c r="C896" s="2"/>
      <c r="D896" s="2"/>
      <c r="E896" s="429"/>
      <c r="F896" s="50"/>
      <c r="G896" s="429"/>
      <c r="H896" s="50"/>
      <c r="I896" s="429"/>
      <c r="J896" s="3"/>
      <c r="K896" s="2"/>
      <c r="L896" s="2"/>
      <c r="M896" s="2"/>
      <c r="N896" s="2"/>
      <c r="O896" s="2"/>
      <c r="P896" s="2"/>
      <c r="Q896" s="2"/>
      <c r="R896" s="2"/>
      <c r="S896" s="2"/>
      <c r="T896" s="2"/>
      <c r="U896" s="2"/>
      <c r="V896" s="2"/>
      <c r="W896" s="2"/>
      <c r="X896" s="2"/>
      <c r="Y896" s="2"/>
      <c r="Z896" s="2"/>
    </row>
    <row x14ac:dyDescent="0.25" r="897" customHeight="1" ht="14.25">
      <c r="A897" s="1"/>
      <c r="B897" s="428"/>
      <c r="C897" s="2"/>
      <c r="D897" s="2"/>
      <c r="E897" s="429"/>
      <c r="F897" s="50"/>
      <c r="G897" s="429"/>
      <c r="H897" s="50"/>
      <c r="I897" s="429"/>
      <c r="J897" s="3"/>
      <c r="K897" s="2"/>
      <c r="L897" s="2"/>
      <c r="M897" s="2"/>
      <c r="N897" s="2"/>
      <c r="O897" s="2"/>
      <c r="P897" s="2"/>
      <c r="Q897" s="2"/>
      <c r="R897" s="2"/>
      <c r="S897" s="2"/>
      <c r="T897" s="2"/>
      <c r="U897" s="2"/>
      <c r="V897" s="2"/>
      <c r="W897" s="2"/>
      <c r="X897" s="2"/>
      <c r="Y897" s="2"/>
      <c r="Z897" s="2"/>
    </row>
    <row x14ac:dyDescent="0.25" r="898" customHeight="1" ht="14.25">
      <c r="A898" s="1"/>
      <c r="B898" s="428"/>
      <c r="C898" s="2"/>
      <c r="D898" s="2"/>
      <c r="E898" s="429"/>
      <c r="F898" s="50"/>
      <c r="G898" s="429"/>
      <c r="H898" s="50"/>
      <c r="I898" s="429"/>
      <c r="J898" s="3"/>
      <c r="K898" s="2"/>
      <c r="L898" s="2"/>
      <c r="M898" s="2"/>
      <c r="N898" s="2"/>
      <c r="O898" s="2"/>
      <c r="P898" s="2"/>
      <c r="Q898" s="2"/>
      <c r="R898" s="2"/>
      <c r="S898" s="2"/>
      <c r="T898" s="2"/>
      <c r="U898" s="2"/>
      <c r="V898" s="2"/>
      <c r="W898" s="2"/>
      <c r="X898" s="2"/>
      <c r="Y898" s="2"/>
      <c r="Z898" s="2"/>
    </row>
    <row x14ac:dyDescent="0.25" r="899" customHeight="1" ht="14.25">
      <c r="A899" s="1"/>
      <c r="B899" s="428"/>
      <c r="C899" s="2"/>
      <c r="D899" s="2"/>
      <c r="E899" s="429"/>
      <c r="F899" s="50"/>
      <c r="G899" s="429"/>
      <c r="H899" s="50"/>
      <c r="I899" s="429"/>
      <c r="J899" s="3"/>
      <c r="K899" s="2"/>
      <c r="L899" s="2"/>
      <c r="M899" s="2"/>
      <c r="N899" s="2"/>
      <c r="O899" s="2"/>
      <c r="P899" s="2"/>
      <c r="Q899" s="2"/>
      <c r="R899" s="2"/>
      <c r="S899" s="2"/>
      <c r="T899" s="2"/>
      <c r="U899" s="2"/>
      <c r="V899" s="2"/>
      <c r="W899" s="2"/>
      <c r="X899" s="2"/>
      <c r="Y899" s="2"/>
      <c r="Z899" s="2"/>
    </row>
    <row x14ac:dyDescent="0.25" r="900" customHeight="1" ht="14.25">
      <c r="A900" s="1"/>
      <c r="B900" s="428"/>
      <c r="C900" s="2"/>
      <c r="D900" s="2"/>
      <c r="E900" s="429"/>
      <c r="F900" s="50"/>
      <c r="G900" s="429"/>
      <c r="H900" s="50"/>
      <c r="I900" s="429"/>
      <c r="J900" s="3"/>
      <c r="K900" s="2"/>
      <c r="L900" s="2"/>
      <c r="M900" s="2"/>
      <c r="N900" s="2"/>
      <c r="O900" s="2"/>
      <c r="P900" s="2"/>
      <c r="Q900" s="2"/>
      <c r="R900" s="2"/>
      <c r="S900" s="2"/>
      <c r="T900" s="2"/>
      <c r="U900" s="2"/>
      <c r="V900" s="2"/>
      <c r="W900" s="2"/>
      <c r="X900" s="2"/>
      <c r="Y900" s="2"/>
      <c r="Z900" s="2"/>
    </row>
    <row x14ac:dyDescent="0.25" r="901" customHeight="1" ht="14.25">
      <c r="A901" s="1"/>
      <c r="B901" s="428"/>
      <c r="C901" s="2"/>
      <c r="D901" s="2"/>
      <c r="E901" s="429"/>
      <c r="F901" s="50"/>
      <c r="G901" s="429"/>
      <c r="H901" s="50"/>
      <c r="I901" s="429"/>
      <c r="J901" s="3"/>
      <c r="K901" s="2"/>
      <c r="L901" s="2"/>
      <c r="M901" s="2"/>
      <c r="N901" s="2"/>
      <c r="O901" s="2"/>
      <c r="P901" s="2"/>
      <c r="Q901" s="2"/>
      <c r="R901" s="2"/>
      <c r="S901" s="2"/>
      <c r="T901" s="2"/>
      <c r="U901" s="2"/>
      <c r="V901" s="2"/>
      <c r="W901" s="2"/>
      <c r="X901" s="2"/>
      <c r="Y901" s="2"/>
      <c r="Z901" s="2"/>
    </row>
    <row x14ac:dyDescent="0.25" r="902" customHeight="1" ht="14.25">
      <c r="A902" s="1"/>
      <c r="B902" s="428"/>
      <c r="C902" s="2"/>
      <c r="D902" s="2"/>
      <c r="E902" s="429"/>
      <c r="F902" s="50"/>
      <c r="G902" s="429"/>
      <c r="H902" s="50"/>
      <c r="I902" s="429"/>
      <c r="J902" s="3"/>
      <c r="K902" s="2"/>
      <c r="L902" s="2"/>
      <c r="M902" s="2"/>
      <c r="N902" s="2"/>
      <c r="O902" s="2"/>
      <c r="P902" s="2"/>
      <c r="Q902" s="2"/>
      <c r="R902" s="2"/>
      <c r="S902" s="2"/>
      <c r="T902" s="2"/>
      <c r="U902" s="2"/>
      <c r="V902" s="2"/>
      <c r="W902" s="2"/>
      <c r="X902" s="2"/>
      <c r="Y902" s="2"/>
      <c r="Z902" s="2"/>
    </row>
    <row x14ac:dyDescent="0.25" r="903" customHeight="1" ht="14.25">
      <c r="A903" s="1"/>
      <c r="B903" s="428"/>
      <c r="C903" s="2"/>
      <c r="D903" s="2"/>
      <c r="E903" s="429"/>
      <c r="F903" s="50"/>
      <c r="G903" s="429"/>
      <c r="H903" s="50"/>
      <c r="I903" s="429"/>
      <c r="J903" s="3"/>
      <c r="K903" s="2"/>
      <c r="L903" s="2"/>
      <c r="M903" s="2"/>
      <c r="N903" s="2"/>
      <c r="O903" s="2"/>
      <c r="P903" s="2"/>
      <c r="Q903" s="2"/>
      <c r="R903" s="2"/>
      <c r="S903" s="2"/>
      <c r="T903" s="2"/>
      <c r="U903" s="2"/>
      <c r="V903" s="2"/>
      <c r="W903" s="2"/>
      <c r="X903" s="2"/>
      <c r="Y903" s="2"/>
      <c r="Z903" s="2"/>
    </row>
    <row x14ac:dyDescent="0.25" r="904" customHeight="1" ht="14.25">
      <c r="A904" s="1"/>
      <c r="B904" s="428"/>
      <c r="C904" s="2"/>
      <c r="D904" s="2"/>
      <c r="E904" s="429"/>
      <c r="F904" s="50"/>
      <c r="G904" s="429"/>
      <c r="H904" s="50"/>
      <c r="I904" s="429"/>
      <c r="J904" s="3"/>
      <c r="K904" s="2"/>
      <c r="L904" s="2"/>
      <c r="M904" s="2"/>
      <c r="N904" s="2"/>
      <c r="O904" s="2"/>
      <c r="P904" s="2"/>
      <c r="Q904" s="2"/>
      <c r="R904" s="2"/>
      <c r="S904" s="2"/>
      <c r="T904" s="2"/>
      <c r="U904" s="2"/>
      <c r="V904" s="2"/>
      <c r="W904" s="2"/>
      <c r="X904" s="2"/>
      <c r="Y904" s="2"/>
      <c r="Z904" s="2"/>
    </row>
    <row x14ac:dyDescent="0.25" r="905" customHeight="1" ht="14.25">
      <c r="A905" s="1"/>
      <c r="B905" s="428"/>
      <c r="C905" s="2"/>
      <c r="D905" s="2"/>
      <c r="E905" s="429"/>
      <c r="F905" s="50"/>
      <c r="G905" s="429"/>
      <c r="H905" s="50"/>
      <c r="I905" s="429"/>
      <c r="J905" s="3"/>
      <c r="K905" s="2"/>
      <c r="L905" s="2"/>
      <c r="M905" s="2"/>
      <c r="N905" s="2"/>
      <c r="O905" s="2"/>
      <c r="P905" s="2"/>
      <c r="Q905" s="2"/>
      <c r="R905" s="2"/>
      <c r="S905" s="2"/>
      <c r="T905" s="2"/>
      <c r="U905" s="2"/>
      <c r="V905" s="2"/>
      <c r="W905" s="2"/>
      <c r="X905" s="2"/>
      <c r="Y905" s="2"/>
      <c r="Z905" s="2"/>
    </row>
    <row x14ac:dyDescent="0.25" r="906" customHeight="1" ht="14.25">
      <c r="A906" s="1"/>
      <c r="B906" s="428"/>
      <c r="C906" s="2"/>
      <c r="D906" s="2"/>
      <c r="E906" s="429"/>
      <c r="F906" s="50"/>
      <c r="G906" s="429"/>
      <c r="H906" s="50"/>
      <c r="I906" s="429"/>
      <c r="J906" s="3"/>
      <c r="K906" s="2"/>
      <c r="L906" s="2"/>
      <c r="M906" s="2"/>
      <c r="N906" s="2"/>
      <c r="O906" s="2"/>
      <c r="P906" s="2"/>
      <c r="Q906" s="2"/>
      <c r="R906" s="2"/>
      <c r="S906" s="2"/>
      <c r="T906" s="2"/>
      <c r="U906" s="2"/>
      <c r="V906" s="2"/>
      <c r="W906" s="2"/>
      <c r="X906" s="2"/>
      <c r="Y906" s="2"/>
      <c r="Z906" s="2"/>
    </row>
    <row x14ac:dyDescent="0.25" r="907" customHeight="1" ht="14.25">
      <c r="A907" s="1"/>
      <c r="B907" s="428"/>
      <c r="C907" s="2"/>
      <c r="D907" s="2"/>
      <c r="E907" s="429"/>
      <c r="F907" s="50"/>
      <c r="G907" s="429"/>
      <c r="H907" s="50"/>
      <c r="I907" s="429"/>
      <c r="J907" s="3"/>
      <c r="K907" s="2"/>
      <c r="L907" s="2"/>
      <c r="M907" s="2"/>
      <c r="N907" s="2"/>
      <c r="O907" s="2"/>
      <c r="P907" s="2"/>
      <c r="Q907" s="2"/>
      <c r="R907" s="2"/>
      <c r="S907" s="2"/>
      <c r="T907" s="2"/>
      <c r="U907" s="2"/>
      <c r="V907" s="2"/>
      <c r="W907" s="2"/>
      <c r="X907" s="2"/>
      <c r="Y907" s="2"/>
      <c r="Z907" s="2"/>
    </row>
    <row x14ac:dyDescent="0.25" r="908" customHeight="1" ht="14.25">
      <c r="A908" s="1"/>
      <c r="B908" s="428"/>
      <c r="C908" s="2"/>
      <c r="D908" s="2"/>
      <c r="E908" s="429"/>
      <c r="F908" s="50"/>
      <c r="G908" s="429"/>
      <c r="H908" s="50"/>
      <c r="I908" s="429"/>
      <c r="J908" s="3"/>
      <c r="K908" s="2"/>
      <c r="L908" s="2"/>
      <c r="M908" s="2"/>
      <c r="N908" s="2"/>
      <c r="O908" s="2"/>
      <c r="P908" s="2"/>
      <c r="Q908" s="2"/>
      <c r="R908" s="2"/>
      <c r="S908" s="2"/>
      <c r="T908" s="2"/>
      <c r="U908" s="2"/>
      <c r="V908" s="2"/>
      <c r="W908" s="2"/>
      <c r="X908" s="2"/>
      <c r="Y908" s="2"/>
      <c r="Z908" s="2"/>
    </row>
    <row x14ac:dyDescent="0.25" r="909" customHeight="1" ht="14.25">
      <c r="A909" s="1"/>
      <c r="B909" s="428"/>
      <c r="C909" s="2"/>
      <c r="D909" s="2"/>
      <c r="E909" s="429"/>
      <c r="F909" s="50"/>
      <c r="G909" s="429"/>
      <c r="H909" s="50"/>
      <c r="I909" s="429"/>
      <c r="J909" s="3"/>
      <c r="K909" s="2"/>
      <c r="L909" s="2"/>
      <c r="M909" s="2"/>
      <c r="N909" s="2"/>
      <c r="O909" s="2"/>
      <c r="P909" s="2"/>
      <c r="Q909" s="2"/>
      <c r="R909" s="2"/>
      <c r="S909" s="2"/>
      <c r="T909" s="2"/>
      <c r="U909" s="2"/>
      <c r="V909" s="2"/>
      <c r="W909" s="2"/>
      <c r="X909" s="2"/>
      <c r="Y909" s="2"/>
      <c r="Z909" s="2"/>
    </row>
    <row x14ac:dyDescent="0.25" r="910" customHeight="1" ht="14.25">
      <c r="A910" s="1"/>
      <c r="B910" s="428"/>
      <c r="C910" s="2"/>
      <c r="D910" s="2"/>
      <c r="E910" s="429"/>
      <c r="F910" s="50"/>
      <c r="G910" s="429"/>
      <c r="H910" s="50"/>
      <c r="I910" s="429"/>
      <c r="J910" s="3"/>
      <c r="K910" s="2"/>
      <c r="L910" s="2"/>
      <c r="M910" s="2"/>
      <c r="N910" s="2"/>
      <c r="O910" s="2"/>
      <c r="P910" s="2"/>
      <c r="Q910" s="2"/>
      <c r="R910" s="2"/>
      <c r="S910" s="2"/>
      <c r="T910" s="2"/>
      <c r="U910" s="2"/>
      <c r="V910" s="2"/>
      <c r="W910" s="2"/>
      <c r="X910" s="2"/>
      <c r="Y910" s="2"/>
      <c r="Z910" s="2"/>
    </row>
    <row x14ac:dyDescent="0.25" r="911" customHeight="1" ht="14.25">
      <c r="A911" s="1"/>
      <c r="B911" s="428"/>
      <c r="C911" s="2"/>
      <c r="D911" s="2"/>
      <c r="E911" s="429"/>
      <c r="F911" s="50"/>
      <c r="G911" s="429"/>
      <c r="H911" s="50"/>
      <c r="I911" s="429"/>
      <c r="J911" s="3"/>
      <c r="K911" s="2"/>
      <c r="L911" s="2"/>
      <c r="M911" s="2"/>
      <c r="N911" s="2"/>
      <c r="O911" s="2"/>
      <c r="P911" s="2"/>
      <c r="Q911" s="2"/>
      <c r="R911" s="2"/>
      <c r="S911" s="2"/>
      <c r="T911" s="2"/>
      <c r="U911" s="2"/>
      <c r="V911" s="2"/>
      <c r="W911" s="2"/>
      <c r="X911" s="2"/>
      <c r="Y911" s="2"/>
      <c r="Z911" s="2"/>
    </row>
    <row x14ac:dyDescent="0.25" r="912" customHeight="1" ht="14.25">
      <c r="A912" s="1"/>
      <c r="B912" s="428"/>
      <c r="C912" s="2"/>
      <c r="D912" s="2"/>
      <c r="E912" s="429"/>
      <c r="F912" s="50"/>
      <c r="G912" s="429"/>
      <c r="H912" s="50"/>
      <c r="I912" s="429"/>
      <c r="J912" s="3"/>
      <c r="K912" s="2"/>
      <c r="L912" s="2"/>
      <c r="M912" s="2"/>
      <c r="N912" s="2"/>
      <c r="O912" s="2"/>
      <c r="P912" s="2"/>
      <c r="Q912" s="2"/>
      <c r="R912" s="2"/>
      <c r="S912" s="2"/>
      <c r="T912" s="2"/>
      <c r="U912" s="2"/>
      <c r="V912" s="2"/>
      <c r="W912" s="2"/>
      <c r="X912" s="2"/>
      <c r="Y912" s="2"/>
      <c r="Z912" s="2"/>
    </row>
    <row x14ac:dyDescent="0.25" r="913" customHeight="1" ht="14.25">
      <c r="A913" s="1"/>
      <c r="B913" s="428"/>
      <c r="C913" s="2"/>
      <c r="D913" s="2"/>
      <c r="E913" s="429"/>
      <c r="F913" s="50"/>
      <c r="G913" s="429"/>
      <c r="H913" s="50"/>
      <c r="I913" s="429"/>
      <c r="J913" s="3"/>
      <c r="K913" s="2"/>
      <c r="L913" s="2"/>
      <c r="M913" s="2"/>
      <c r="N913" s="2"/>
      <c r="O913" s="2"/>
      <c r="P913" s="2"/>
      <c r="Q913" s="2"/>
      <c r="R913" s="2"/>
      <c r="S913" s="2"/>
      <c r="T913" s="2"/>
      <c r="U913" s="2"/>
      <c r="V913" s="2"/>
      <c r="W913" s="2"/>
      <c r="X913" s="2"/>
      <c r="Y913" s="2"/>
      <c r="Z913" s="2"/>
    </row>
    <row x14ac:dyDescent="0.25" r="914" customHeight="1" ht="14.25">
      <c r="A914" s="1"/>
      <c r="B914" s="428"/>
      <c r="C914" s="2"/>
      <c r="D914" s="2"/>
      <c r="E914" s="429"/>
      <c r="F914" s="50"/>
      <c r="G914" s="429"/>
      <c r="H914" s="50"/>
      <c r="I914" s="429"/>
      <c r="J914" s="3"/>
      <c r="K914" s="2"/>
      <c r="L914" s="2"/>
      <c r="M914" s="2"/>
      <c r="N914" s="2"/>
      <c r="O914" s="2"/>
      <c r="P914" s="2"/>
      <c r="Q914" s="2"/>
      <c r="R914" s="2"/>
      <c r="S914" s="2"/>
      <c r="T914" s="2"/>
      <c r="U914" s="2"/>
      <c r="V914" s="2"/>
      <c r="W914" s="2"/>
      <c r="X914" s="2"/>
      <c r="Y914" s="2"/>
      <c r="Z914" s="2"/>
    </row>
    <row x14ac:dyDescent="0.25" r="915" customHeight="1" ht="14.25">
      <c r="A915" s="1"/>
      <c r="B915" s="428"/>
      <c r="C915" s="2"/>
      <c r="D915" s="2"/>
      <c r="E915" s="429"/>
      <c r="F915" s="50"/>
      <c r="G915" s="429"/>
      <c r="H915" s="50"/>
      <c r="I915" s="429"/>
      <c r="J915" s="3"/>
      <c r="K915" s="2"/>
      <c r="L915" s="2"/>
      <c r="M915" s="2"/>
      <c r="N915" s="2"/>
      <c r="O915" s="2"/>
      <c r="P915" s="2"/>
      <c r="Q915" s="2"/>
      <c r="R915" s="2"/>
      <c r="S915" s="2"/>
      <c r="T915" s="2"/>
      <c r="U915" s="2"/>
      <c r="V915" s="2"/>
      <c r="W915" s="2"/>
      <c r="X915" s="2"/>
      <c r="Y915" s="2"/>
      <c r="Z915" s="2"/>
    </row>
    <row x14ac:dyDescent="0.25" r="916" customHeight="1" ht="14.25">
      <c r="A916" s="1"/>
      <c r="B916" s="428"/>
      <c r="C916" s="2"/>
      <c r="D916" s="2"/>
      <c r="E916" s="429"/>
      <c r="F916" s="50"/>
      <c r="G916" s="429"/>
      <c r="H916" s="50"/>
      <c r="I916" s="429"/>
      <c r="J916" s="3"/>
      <c r="K916" s="2"/>
      <c r="L916" s="2"/>
      <c r="M916" s="2"/>
      <c r="N916" s="2"/>
      <c r="O916" s="2"/>
      <c r="P916" s="2"/>
      <c r="Q916" s="2"/>
      <c r="R916" s="2"/>
      <c r="S916" s="2"/>
      <c r="T916" s="2"/>
      <c r="U916" s="2"/>
      <c r="V916" s="2"/>
      <c r="W916" s="2"/>
      <c r="X916" s="2"/>
      <c r="Y916" s="2"/>
      <c r="Z916" s="2"/>
    </row>
    <row x14ac:dyDescent="0.25" r="917" customHeight="1" ht="14.25">
      <c r="A917" s="1"/>
      <c r="B917" s="428"/>
      <c r="C917" s="2"/>
      <c r="D917" s="2"/>
      <c r="E917" s="429"/>
      <c r="F917" s="50"/>
      <c r="G917" s="429"/>
      <c r="H917" s="50"/>
      <c r="I917" s="429"/>
      <c r="J917" s="3"/>
      <c r="K917" s="2"/>
      <c r="L917" s="2"/>
      <c r="M917" s="2"/>
      <c r="N917" s="2"/>
      <c r="O917" s="2"/>
      <c r="P917" s="2"/>
      <c r="Q917" s="2"/>
      <c r="R917" s="2"/>
      <c r="S917" s="2"/>
      <c r="T917" s="2"/>
      <c r="U917" s="2"/>
      <c r="V917" s="2"/>
      <c r="W917" s="2"/>
      <c r="X917" s="2"/>
      <c r="Y917" s="2"/>
      <c r="Z917" s="2"/>
    </row>
    <row x14ac:dyDescent="0.25" r="918" customHeight="1" ht="14.25">
      <c r="A918" s="1"/>
      <c r="B918" s="428"/>
      <c r="C918" s="2"/>
      <c r="D918" s="2"/>
      <c r="E918" s="429"/>
      <c r="F918" s="50"/>
      <c r="G918" s="429"/>
      <c r="H918" s="50"/>
      <c r="I918" s="429"/>
      <c r="J918" s="3"/>
      <c r="K918" s="2"/>
      <c r="L918" s="2"/>
      <c r="M918" s="2"/>
      <c r="N918" s="2"/>
      <c r="O918" s="2"/>
      <c r="P918" s="2"/>
      <c r="Q918" s="2"/>
      <c r="R918" s="2"/>
      <c r="S918" s="2"/>
      <c r="T918" s="2"/>
      <c r="U918" s="2"/>
      <c r="V918" s="2"/>
      <c r="W918" s="2"/>
      <c r="X918" s="2"/>
      <c r="Y918" s="2"/>
      <c r="Z918" s="2"/>
    </row>
    <row x14ac:dyDescent="0.25" r="919" customHeight="1" ht="14.25">
      <c r="A919" s="1"/>
      <c r="B919" s="428"/>
      <c r="C919" s="2"/>
      <c r="D919" s="2"/>
      <c r="E919" s="429"/>
      <c r="F919" s="50"/>
      <c r="G919" s="429"/>
      <c r="H919" s="50"/>
      <c r="I919" s="429"/>
      <c r="J919" s="3"/>
      <c r="K919" s="2"/>
      <c r="L919" s="2"/>
      <c r="M919" s="2"/>
      <c r="N919" s="2"/>
      <c r="O919" s="2"/>
      <c r="P919" s="2"/>
      <c r="Q919" s="2"/>
      <c r="R919" s="2"/>
      <c r="S919" s="2"/>
      <c r="T919" s="2"/>
      <c r="U919" s="2"/>
      <c r="V919" s="2"/>
      <c r="W919" s="2"/>
      <c r="X919" s="2"/>
      <c r="Y919" s="2"/>
      <c r="Z919" s="2"/>
    </row>
    <row x14ac:dyDescent="0.25" r="920" customHeight="1" ht="14.25">
      <c r="A920" s="1"/>
      <c r="B920" s="428"/>
      <c r="C920" s="2"/>
      <c r="D920" s="2"/>
      <c r="E920" s="429"/>
      <c r="F920" s="50"/>
      <c r="G920" s="429"/>
      <c r="H920" s="50"/>
      <c r="I920" s="429"/>
      <c r="J920" s="3"/>
      <c r="K920" s="2"/>
      <c r="L920" s="2"/>
      <c r="M920" s="2"/>
      <c r="N920" s="2"/>
      <c r="O920" s="2"/>
      <c r="P920" s="2"/>
      <c r="Q920" s="2"/>
      <c r="R920" s="2"/>
      <c r="S920" s="2"/>
      <c r="T920" s="2"/>
      <c r="U920" s="2"/>
      <c r="V920" s="2"/>
      <c r="W920" s="2"/>
      <c r="X920" s="2"/>
      <c r="Y920" s="2"/>
      <c r="Z920" s="2"/>
    </row>
    <row x14ac:dyDescent="0.25" r="921" customHeight="1" ht="14.25">
      <c r="A921" s="1"/>
      <c r="B921" s="428"/>
      <c r="C921" s="2"/>
      <c r="D921" s="2"/>
      <c r="E921" s="429"/>
      <c r="F921" s="50"/>
      <c r="G921" s="429"/>
      <c r="H921" s="50"/>
      <c r="I921" s="429"/>
      <c r="J921" s="3"/>
      <c r="K921" s="2"/>
      <c r="L921" s="2"/>
      <c r="M921" s="2"/>
      <c r="N921" s="2"/>
      <c r="O921" s="2"/>
      <c r="P921" s="2"/>
      <c r="Q921" s="2"/>
      <c r="R921" s="2"/>
      <c r="S921" s="2"/>
      <c r="T921" s="2"/>
      <c r="U921" s="2"/>
      <c r="V921" s="2"/>
      <c r="W921" s="2"/>
      <c r="X921" s="2"/>
      <c r="Y921" s="2"/>
      <c r="Z921" s="2"/>
    </row>
    <row x14ac:dyDescent="0.25" r="922" customHeight="1" ht="14.25">
      <c r="A922" s="1"/>
      <c r="B922" s="428"/>
      <c r="C922" s="2"/>
      <c r="D922" s="2"/>
      <c r="E922" s="429"/>
      <c r="F922" s="50"/>
      <c r="G922" s="429"/>
      <c r="H922" s="50"/>
      <c r="I922" s="429"/>
      <c r="J922" s="3"/>
      <c r="K922" s="2"/>
      <c r="L922" s="2"/>
      <c r="M922" s="2"/>
      <c r="N922" s="2"/>
      <c r="O922" s="2"/>
      <c r="P922" s="2"/>
      <c r="Q922" s="2"/>
      <c r="R922" s="2"/>
      <c r="S922" s="2"/>
      <c r="T922" s="2"/>
      <c r="U922" s="2"/>
      <c r="V922" s="2"/>
      <c r="W922" s="2"/>
      <c r="X922" s="2"/>
      <c r="Y922" s="2"/>
      <c r="Z922" s="2"/>
    </row>
    <row x14ac:dyDescent="0.25" r="923" customHeight="1" ht="14.25">
      <c r="A923" s="1"/>
      <c r="B923" s="428"/>
      <c r="C923" s="2"/>
      <c r="D923" s="2"/>
      <c r="E923" s="429"/>
      <c r="F923" s="50"/>
      <c r="G923" s="429"/>
      <c r="H923" s="50"/>
      <c r="I923" s="429"/>
      <c r="J923" s="3"/>
      <c r="K923" s="2"/>
      <c r="L923" s="2"/>
      <c r="M923" s="2"/>
      <c r="N923" s="2"/>
      <c r="O923" s="2"/>
      <c r="P923" s="2"/>
      <c r="Q923" s="2"/>
      <c r="R923" s="2"/>
      <c r="S923" s="2"/>
      <c r="T923" s="2"/>
      <c r="U923" s="2"/>
      <c r="V923" s="2"/>
      <c r="W923" s="2"/>
      <c r="X923" s="2"/>
      <c r="Y923" s="2"/>
      <c r="Z923" s="2"/>
    </row>
    <row x14ac:dyDescent="0.25" r="924" customHeight="1" ht="14.25">
      <c r="A924" s="1"/>
      <c r="B924" s="428"/>
      <c r="C924" s="2"/>
      <c r="D924" s="2"/>
      <c r="E924" s="429"/>
      <c r="F924" s="50"/>
      <c r="G924" s="429"/>
      <c r="H924" s="50"/>
      <c r="I924" s="429"/>
      <c r="J924" s="3"/>
      <c r="K924" s="2"/>
      <c r="L924" s="2"/>
      <c r="M924" s="2"/>
      <c r="N924" s="2"/>
      <c r="O924" s="2"/>
      <c r="P924" s="2"/>
      <c r="Q924" s="2"/>
      <c r="R924" s="2"/>
      <c r="S924" s="2"/>
      <c r="T924" s="2"/>
      <c r="U924" s="2"/>
      <c r="V924" s="2"/>
      <c r="W924" s="2"/>
      <c r="X924" s="2"/>
      <c r="Y924" s="2"/>
      <c r="Z924" s="2"/>
    </row>
    <row x14ac:dyDescent="0.25" r="925" customHeight="1" ht="14.25">
      <c r="A925" s="1"/>
      <c r="B925" s="428"/>
      <c r="C925" s="2"/>
      <c r="D925" s="2"/>
      <c r="E925" s="429"/>
      <c r="F925" s="50"/>
      <c r="G925" s="429"/>
      <c r="H925" s="50"/>
      <c r="I925" s="429"/>
      <c r="J925" s="3"/>
      <c r="K925" s="2"/>
      <c r="L925" s="2"/>
      <c r="M925" s="2"/>
      <c r="N925" s="2"/>
      <c r="O925" s="2"/>
      <c r="P925" s="2"/>
      <c r="Q925" s="2"/>
      <c r="R925" s="2"/>
      <c r="S925" s="2"/>
      <c r="T925" s="2"/>
      <c r="U925" s="2"/>
      <c r="V925" s="2"/>
      <c r="W925" s="2"/>
      <c r="X925" s="2"/>
      <c r="Y925" s="2"/>
      <c r="Z925" s="2"/>
    </row>
    <row x14ac:dyDescent="0.25" r="926" customHeight="1" ht="14.25">
      <c r="A926" s="1"/>
      <c r="B926" s="428"/>
      <c r="C926" s="2"/>
      <c r="D926" s="2"/>
      <c r="E926" s="429"/>
      <c r="F926" s="50"/>
      <c r="G926" s="429"/>
      <c r="H926" s="50"/>
      <c r="I926" s="429"/>
      <c r="J926" s="3"/>
      <c r="K926" s="2"/>
      <c r="L926" s="2"/>
      <c r="M926" s="2"/>
      <c r="N926" s="2"/>
      <c r="O926" s="2"/>
      <c r="P926" s="2"/>
      <c r="Q926" s="2"/>
      <c r="R926" s="2"/>
      <c r="S926" s="2"/>
      <c r="T926" s="2"/>
      <c r="U926" s="2"/>
      <c r="V926" s="2"/>
      <c r="W926" s="2"/>
      <c r="X926" s="2"/>
      <c r="Y926" s="2"/>
      <c r="Z926" s="2"/>
    </row>
    <row x14ac:dyDescent="0.25" r="927" customHeight="1" ht="14.25">
      <c r="A927" s="1"/>
      <c r="B927" s="428"/>
      <c r="C927" s="2"/>
      <c r="D927" s="2"/>
      <c r="E927" s="429"/>
      <c r="F927" s="50"/>
      <c r="G927" s="429"/>
      <c r="H927" s="50"/>
      <c r="I927" s="429"/>
      <c r="J927" s="3"/>
      <c r="K927" s="2"/>
      <c r="L927" s="2"/>
      <c r="M927" s="2"/>
      <c r="N927" s="2"/>
      <c r="O927" s="2"/>
      <c r="P927" s="2"/>
      <c r="Q927" s="2"/>
      <c r="R927" s="2"/>
      <c r="S927" s="2"/>
      <c r="T927" s="2"/>
      <c r="U927" s="2"/>
      <c r="V927" s="2"/>
      <c r="W927" s="2"/>
      <c r="X927" s="2"/>
      <c r="Y927" s="2"/>
      <c r="Z927" s="2"/>
    </row>
    <row x14ac:dyDescent="0.25" r="928" customHeight="1" ht="14.25">
      <c r="A928" s="1"/>
      <c r="B928" s="428"/>
      <c r="C928" s="2"/>
      <c r="D928" s="2"/>
      <c r="E928" s="429"/>
      <c r="F928" s="50"/>
      <c r="G928" s="429"/>
      <c r="H928" s="50"/>
      <c r="I928" s="429"/>
      <c r="J928" s="3"/>
      <c r="K928" s="2"/>
      <c r="L928" s="2"/>
      <c r="M928" s="2"/>
      <c r="N928" s="2"/>
      <c r="O928" s="2"/>
      <c r="P928" s="2"/>
      <c r="Q928" s="2"/>
      <c r="R928" s="2"/>
      <c r="S928" s="2"/>
      <c r="T928" s="2"/>
      <c r="U928" s="2"/>
      <c r="V928" s="2"/>
      <c r="W928" s="2"/>
      <c r="X928" s="2"/>
      <c r="Y928" s="2"/>
      <c r="Z928" s="2"/>
    </row>
    <row x14ac:dyDescent="0.25" r="929" customHeight="1" ht="14.25">
      <c r="A929" s="1"/>
      <c r="B929" s="428"/>
      <c r="C929" s="2"/>
      <c r="D929" s="2"/>
      <c r="E929" s="429"/>
      <c r="F929" s="50"/>
      <c r="G929" s="429"/>
      <c r="H929" s="50"/>
      <c r="I929" s="429"/>
      <c r="J929" s="3"/>
      <c r="K929" s="2"/>
      <c r="L929" s="2"/>
      <c r="M929" s="2"/>
      <c r="N929" s="2"/>
      <c r="O929" s="2"/>
      <c r="P929" s="2"/>
      <c r="Q929" s="2"/>
      <c r="R929" s="2"/>
      <c r="S929" s="2"/>
      <c r="T929" s="2"/>
      <c r="U929" s="2"/>
      <c r="V929" s="2"/>
      <c r="W929" s="2"/>
      <c r="X929" s="2"/>
      <c r="Y929" s="2"/>
      <c r="Z929" s="2"/>
    </row>
    <row x14ac:dyDescent="0.25" r="930" customHeight="1" ht="14.25">
      <c r="A930" s="1"/>
      <c r="B930" s="428"/>
      <c r="C930" s="2"/>
      <c r="D930" s="2"/>
      <c r="E930" s="429"/>
      <c r="F930" s="50"/>
      <c r="G930" s="429"/>
      <c r="H930" s="50"/>
      <c r="I930" s="429"/>
      <c r="J930" s="3"/>
      <c r="K930" s="2"/>
      <c r="L930" s="2"/>
      <c r="M930" s="2"/>
      <c r="N930" s="2"/>
      <c r="O930" s="2"/>
      <c r="P930" s="2"/>
      <c r="Q930" s="2"/>
      <c r="R930" s="2"/>
      <c r="S930" s="2"/>
      <c r="T930" s="2"/>
      <c r="U930" s="2"/>
      <c r="V930" s="2"/>
      <c r="W930" s="2"/>
      <c r="X930" s="2"/>
      <c r="Y930" s="2"/>
      <c r="Z930" s="2"/>
    </row>
    <row x14ac:dyDescent="0.25" r="931" customHeight="1" ht="14.25">
      <c r="A931" s="1"/>
      <c r="B931" s="428"/>
      <c r="C931" s="2"/>
      <c r="D931" s="2"/>
      <c r="E931" s="429"/>
      <c r="F931" s="50"/>
      <c r="G931" s="429"/>
      <c r="H931" s="50"/>
      <c r="I931" s="429"/>
      <c r="J931" s="3"/>
      <c r="K931" s="2"/>
      <c r="L931" s="2"/>
      <c r="M931" s="2"/>
      <c r="N931" s="2"/>
      <c r="O931" s="2"/>
      <c r="P931" s="2"/>
      <c r="Q931" s="2"/>
      <c r="R931" s="2"/>
      <c r="S931" s="2"/>
      <c r="T931" s="2"/>
      <c r="U931" s="2"/>
      <c r="V931" s="2"/>
      <c r="W931" s="2"/>
      <c r="X931" s="2"/>
      <c r="Y931" s="2"/>
      <c r="Z931" s="2"/>
    </row>
    <row x14ac:dyDescent="0.25" r="932" customHeight="1" ht="14.25">
      <c r="A932" s="1"/>
      <c r="B932" s="428"/>
      <c r="C932" s="2"/>
      <c r="D932" s="2"/>
      <c r="E932" s="429"/>
      <c r="F932" s="50"/>
      <c r="G932" s="429"/>
      <c r="H932" s="50"/>
      <c r="I932" s="429"/>
      <c r="J932" s="3"/>
      <c r="K932" s="2"/>
      <c r="L932" s="2"/>
      <c r="M932" s="2"/>
      <c r="N932" s="2"/>
      <c r="O932" s="2"/>
      <c r="P932" s="2"/>
      <c r="Q932" s="2"/>
      <c r="R932" s="2"/>
      <c r="S932" s="2"/>
      <c r="T932" s="2"/>
      <c r="U932" s="2"/>
      <c r="V932" s="2"/>
      <c r="W932" s="2"/>
      <c r="X932" s="2"/>
      <c r="Y932" s="2"/>
      <c r="Z932" s="2"/>
    </row>
    <row x14ac:dyDescent="0.25" r="933" customHeight="1" ht="14.25">
      <c r="A933" s="1"/>
      <c r="B933" s="428"/>
      <c r="C933" s="2"/>
      <c r="D933" s="2"/>
      <c r="E933" s="429"/>
      <c r="F933" s="50"/>
      <c r="G933" s="429"/>
      <c r="H933" s="50"/>
      <c r="I933" s="429"/>
      <c r="J933" s="3"/>
      <c r="K933" s="2"/>
      <c r="L933" s="2"/>
      <c r="M933" s="2"/>
      <c r="N933" s="2"/>
      <c r="O933" s="2"/>
      <c r="P933" s="2"/>
      <c r="Q933" s="2"/>
      <c r="R933" s="2"/>
      <c r="S933" s="2"/>
      <c r="T933" s="2"/>
      <c r="U933" s="2"/>
      <c r="V933" s="2"/>
      <c r="W933" s="2"/>
      <c r="X933" s="2"/>
      <c r="Y933" s="2"/>
      <c r="Z933" s="2"/>
    </row>
    <row x14ac:dyDescent="0.25" r="934" customHeight="1" ht="14.25">
      <c r="A934" s="1"/>
      <c r="B934" s="428"/>
      <c r="C934" s="2"/>
      <c r="D934" s="2"/>
      <c r="E934" s="429"/>
      <c r="F934" s="50"/>
      <c r="G934" s="429"/>
      <c r="H934" s="50"/>
      <c r="I934" s="429"/>
      <c r="J934" s="3"/>
      <c r="K934" s="2"/>
      <c r="L934" s="2"/>
      <c r="M934" s="2"/>
      <c r="N934" s="2"/>
      <c r="O934" s="2"/>
      <c r="P934" s="2"/>
      <c r="Q934" s="2"/>
      <c r="R934" s="2"/>
      <c r="S934" s="2"/>
      <c r="T934" s="2"/>
      <c r="U934" s="2"/>
      <c r="V934" s="2"/>
      <c r="W934" s="2"/>
      <c r="X934" s="2"/>
      <c r="Y934" s="2"/>
      <c r="Z934" s="2"/>
    </row>
    <row x14ac:dyDescent="0.25" r="935" customHeight="1" ht="14.25">
      <c r="A935" s="1"/>
      <c r="B935" s="428"/>
      <c r="C935" s="2"/>
      <c r="D935" s="2"/>
      <c r="E935" s="429"/>
      <c r="F935" s="50"/>
      <c r="G935" s="429"/>
      <c r="H935" s="50"/>
      <c r="I935" s="429"/>
      <c r="J935" s="3"/>
      <c r="K935" s="2"/>
      <c r="L935" s="2"/>
      <c r="M935" s="2"/>
      <c r="N935" s="2"/>
      <c r="O935" s="2"/>
      <c r="P935" s="2"/>
      <c r="Q935" s="2"/>
      <c r="R935" s="2"/>
      <c r="S935" s="2"/>
      <c r="T935" s="2"/>
      <c r="U935" s="2"/>
      <c r="V935" s="2"/>
      <c r="W935" s="2"/>
      <c r="X935" s="2"/>
      <c r="Y935" s="2"/>
      <c r="Z935" s="2"/>
    </row>
    <row x14ac:dyDescent="0.25" r="936" customHeight="1" ht="14.25">
      <c r="A936" s="1"/>
      <c r="B936" s="428"/>
      <c r="C936" s="2"/>
      <c r="D936" s="2"/>
      <c r="E936" s="429"/>
      <c r="F936" s="50"/>
      <c r="G936" s="429"/>
      <c r="H936" s="50"/>
      <c r="I936" s="429"/>
      <c r="J936" s="3"/>
      <c r="K936" s="2"/>
      <c r="L936" s="2"/>
      <c r="M936" s="2"/>
      <c r="N936" s="2"/>
      <c r="O936" s="2"/>
      <c r="P936" s="2"/>
      <c r="Q936" s="2"/>
      <c r="R936" s="2"/>
      <c r="S936" s="2"/>
      <c r="T936" s="2"/>
      <c r="U936" s="2"/>
      <c r="V936" s="2"/>
      <c r="W936" s="2"/>
      <c r="X936" s="2"/>
      <c r="Y936" s="2"/>
      <c r="Z936" s="2"/>
    </row>
    <row x14ac:dyDescent="0.25" r="937" customHeight="1" ht="14.25">
      <c r="A937" s="1"/>
      <c r="B937" s="428"/>
      <c r="C937" s="2"/>
      <c r="D937" s="2"/>
      <c r="E937" s="429"/>
      <c r="F937" s="50"/>
      <c r="G937" s="429"/>
      <c r="H937" s="50"/>
      <c r="I937" s="429"/>
      <c r="J937" s="3"/>
      <c r="K937" s="2"/>
      <c r="L937" s="2"/>
      <c r="M937" s="2"/>
      <c r="N937" s="2"/>
      <c r="O937" s="2"/>
      <c r="P937" s="2"/>
      <c r="Q937" s="2"/>
      <c r="R937" s="2"/>
      <c r="S937" s="2"/>
      <c r="T937" s="2"/>
      <c r="U937" s="2"/>
      <c r="V937" s="2"/>
      <c r="W937" s="2"/>
      <c r="X937" s="2"/>
      <c r="Y937" s="2"/>
      <c r="Z937" s="2"/>
    </row>
    <row x14ac:dyDescent="0.25" r="938" customHeight="1" ht="14.25">
      <c r="A938" s="1"/>
      <c r="B938" s="428"/>
      <c r="C938" s="2"/>
      <c r="D938" s="2"/>
      <c r="E938" s="429"/>
      <c r="F938" s="50"/>
      <c r="G938" s="429"/>
      <c r="H938" s="50"/>
      <c r="I938" s="429"/>
      <c r="J938" s="3"/>
      <c r="K938" s="2"/>
      <c r="L938" s="2"/>
      <c r="M938" s="2"/>
      <c r="N938" s="2"/>
      <c r="O938" s="2"/>
      <c r="P938" s="2"/>
      <c r="Q938" s="2"/>
      <c r="R938" s="2"/>
      <c r="S938" s="2"/>
      <c r="T938" s="2"/>
      <c r="U938" s="2"/>
      <c r="V938" s="2"/>
      <c r="W938" s="2"/>
      <c r="X938" s="2"/>
      <c r="Y938" s="2"/>
      <c r="Z938" s="2"/>
    </row>
    <row x14ac:dyDescent="0.25" r="939" customHeight="1" ht="14.25">
      <c r="A939" s="1"/>
      <c r="B939" s="428"/>
      <c r="C939" s="2"/>
      <c r="D939" s="2"/>
      <c r="E939" s="429"/>
      <c r="F939" s="50"/>
      <c r="G939" s="429"/>
      <c r="H939" s="50"/>
      <c r="I939" s="429"/>
      <c r="J939" s="3"/>
      <c r="K939" s="2"/>
      <c r="L939" s="2"/>
      <c r="M939" s="2"/>
      <c r="N939" s="2"/>
      <c r="O939" s="2"/>
      <c r="P939" s="2"/>
      <c r="Q939" s="2"/>
      <c r="R939" s="2"/>
      <c r="S939" s="2"/>
      <c r="T939" s="2"/>
      <c r="U939" s="2"/>
      <c r="V939" s="2"/>
      <c r="W939" s="2"/>
      <c r="X939" s="2"/>
      <c r="Y939" s="2"/>
      <c r="Z939" s="2"/>
    </row>
    <row x14ac:dyDescent="0.25" r="940" customHeight="1" ht="14.25">
      <c r="A940" s="1"/>
      <c r="B940" s="428"/>
      <c r="C940" s="2"/>
      <c r="D940" s="2"/>
      <c r="E940" s="429"/>
      <c r="F940" s="50"/>
      <c r="G940" s="429"/>
      <c r="H940" s="50"/>
      <c r="I940" s="429"/>
      <c r="J940" s="3"/>
      <c r="K940" s="2"/>
      <c r="L940" s="2"/>
      <c r="M940" s="2"/>
      <c r="N940" s="2"/>
      <c r="O940" s="2"/>
      <c r="P940" s="2"/>
      <c r="Q940" s="2"/>
      <c r="R940" s="2"/>
      <c r="S940" s="2"/>
      <c r="T940" s="2"/>
      <c r="U940" s="2"/>
      <c r="V940" s="2"/>
      <c r="W940" s="2"/>
      <c r="X940" s="2"/>
      <c r="Y940" s="2"/>
      <c r="Z940" s="2"/>
    </row>
    <row x14ac:dyDescent="0.25" r="941" customHeight="1" ht="14.25">
      <c r="A941" s="1"/>
      <c r="B941" s="428"/>
      <c r="C941" s="2"/>
      <c r="D941" s="2"/>
      <c r="E941" s="429"/>
      <c r="F941" s="50"/>
      <c r="G941" s="429"/>
      <c r="H941" s="50"/>
      <c r="I941" s="429"/>
      <c r="J941" s="3"/>
      <c r="K941" s="2"/>
      <c r="L941" s="2"/>
      <c r="M941" s="2"/>
      <c r="N941" s="2"/>
      <c r="O941" s="2"/>
      <c r="P941" s="2"/>
      <c r="Q941" s="2"/>
      <c r="R941" s="2"/>
      <c r="S941" s="2"/>
      <c r="T941" s="2"/>
      <c r="U941" s="2"/>
      <c r="V941" s="2"/>
      <c r="W941" s="2"/>
      <c r="X941" s="2"/>
      <c r="Y941" s="2"/>
      <c r="Z941" s="2"/>
    </row>
    <row x14ac:dyDescent="0.25" r="942" customHeight="1" ht="14.25">
      <c r="A942" s="1"/>
      <c r="B942" s="428"/>
      <c r="C942" s="2"/>
      <c r="D942" s="2"/>
      <c r="E942" s="429"/>
      <c r="F942" s="50"/>
      <c r="G942" s="429"/>
      <c r="H942" s="50"/>
      <c r="I942" s="429"/>
      <c r="J942" s="3"/>
      <c r="K942" s="2"/>
      <c r="L942" s="2"/>
      <c r="M942" s="2"/>
      <c r="N942" s="2"/>
      <c r="O942" s="2"/>
      <c r="P942" s="2"/>
      <c r="Q942" s="2"/>
      <c r="R942" s="2"/>
      <c r="S942" s="2"/>
      <c r="T942" s="2"/>
      <c r="U942" s="2"/>
      <c r="V942" s="2"/>
      <c r="W942" s="2"/>
      <c r="X942" s="2"/>
      <c r="Y942" s="2"/>
      <c r="Z942" s="2"/>
    </row>
    <row x14ac:dyDescent="0.25" r="943" customHeight="1" ht="14.25">
      <c r="A943" s="1"/>
      <c r="B943" s="428"/>
      <c r="C943" s="2"/>
      <c r="D943" s="2"/>
      <c r="E943" s="429"/>
      <c r="F943" s="50"/>
      <c r="G943" s="429"/>
      <c r="H943" s="50"/>
      <c r="I943" s="429"/>
      <c r="J943" s="3"/>
      <c r="K943" s="2"/>
      <c r="L943" s="2"/>
      <c r="M943" s="2"/>
      <c r="N943" s="2"/>
      <c r="O943" s="2"/>
      <c r="P943" s="2"/>
      <c r="Q943" s="2"/>
      <c r="R943" s="2"/>
      <c r="S943" s="2"/>
      <c r="T943" s="2"/>
      <c r="U943" s="2"/>
      <c r="V943" s="2"/>
      <c r="W943" s="2"/>
      <c r="X943" s="2"/>
      <c r="Y943" s="2"/>
      <c r="Z943" s="2"/>
    </row>
    <row x14ac:dyDescent="0.25" r="944" customHeight="1" ht="14.25">
      <c r="A944" s="1"/>
      <c r="B944" s="428"/>
      <c r="C944" s="2"/>
      <c r="D944" s="2"/>
      <c r="E944" s="429"/>
      <c r="F944" s="50"/>
      <c r="G944" s="429"/>
      <c r="H944" s="50"/>
      <c r="I944" s="429"/>
      <c r="J944" s="3"/>
      <c r="K944" s="2"/>
      <c r="L944" s="2"/>
      <c r="M944" s="2"/>
      <c r="N944" s="2"/>
      <c r="O944" s="2"/>
      <c r="P944" s="2"/>
      <c r="Q944" s="2"/>
      <c r="R944" s="2"/>
      <c r="S944" s="2"/>
      <c r="T944" s="2"/>
      <c r="U944" s="2"/>
      <c r="V944" s="2"/>
      <c r="W944" s="2"/>
      <c r="X944" s="2"/>
      <c r="Y944" s="2"/>
      <c r="Z944" s="2"/>
    </row>
    <row x14ac:dyDescent="0.25" r="945" customHeight="1" ht="14.25">
      <c r="A945" s="1"/>
      <c r="B945" s="428"/>
      <c r="C945" s="2"/>
      <c r="D945" s="2"/>
      <c r="E945" s="429"/>
      <c r="F945" s="50"/>
      <c r="G945" s="429"/>
      <c r="H945" s="50"/>
      <c r="I945" s="429"/>
      <c r="J945" s="3"/>
      <c r="K945" s="2"/>
      <c r="L945" s="2"/>
      <c r="M945" s="2"/>
      <c r="N945" s="2"/>
      <c r="O945" s="2"/>
      <c r="P945" s="2"/>
      <c r="Q945" s="2"/>
      <c r="R945" s="2"/>
      <c r="S945" s="2"/>
      <c r="T945" s="2"/>
      <c r="U945" s="2"/>
      <c r="V945" s="2"/>
      <c r="W945" s="2"/>
      <c r="X945" s="2"/>
      <c r="Y945" s="2"/>
      <c r="Z945" s="2"/>
    </row>
    <row x14ac:dyDescent="0.25" r="946" customHeight="1" ht="14.25">
      <c r="A946" s="1"/>
      <c r="B946" s="428"/>
      <c r="C946" s="2"/>
      <c r="D946" s="2"/>
      <c r="E946" s="429"/>
      <c r="F946" s="50"/>
      <c r="G946" s="429"/>
      <c r="H946" s="50"/>
      <c r="I946" s="429"/>
      <c r="J946" s="3"/>
      <c r="K946" s="2"/>
      <c r="L946" s="2"/>
      <c r="M946" s="2"/>
      <c r="N946" s="2"/>
      <c r="O946" s="2"/>
      <c r="P946" s="2"/>
      <c r="Q946" s="2"/>
      <c r="R946" s="2"/>
      <c r="S946" s="2"/>
      <c r="T946" s="2"/>
      <c r="U946" s="2"/>
      <c r="V946" s="2"/>
      <c r="W946" s="2"/>
      <c r="X946" s="2"/>
      <c r="Y946" s="2"/>
      <c r="Z946" s="2"/>
    </row>
    <row x14ac:dyDescent="0.25" r="947" customHeight="1" ht="14.25">
      <c r="A947" s="1"/>
      <c r="B947" s="428"/>
      <c r="C947" s="2"/>
      <c r="D947" s="2"/>
      <c r="E947" s="429"/>
      <c r="F947" s="50"/>
      <c r="G947" s="429"/>
      <c r="H947" s="50"/>
      <c r="I947" s="429"/>
      <c r="J947" s="3"/>
      <c r="K947" s="2"/>
      <c r="L947" s="2"/>
      <c r="M947" s="2"/>
      <c r="N947" s="2"/>
      <c r="O947" s="2"/>
      <c r="P947" s="2"/>
      <c r="Q947" s="2"/>
      <c r="R947" s="2"/>
      <c r="S947" s="2"/>
      <c r="T947" s="2"/>
      <c r="U947" s="2"/>
      <c r="V947" s="2"/>
      <c r="W947" s="2"/>
      <c r="X947" s="2"/>
      <c r="Y947" s="2"/>
      <c r="Z947" s="2"/>
    </row>
    <row x14ac:dyDescent="0.25" r="948" customHeight="1" ht="14.25">
      <c r="A948" s="1"/>
      <c r="B948" s="428"/>
      <c r="C948" s="2"/>
      <c r="D948" s="2"/>
      <c r="E948" s="429"/>
      <c r="F948" s="50"/>
      <c r="G948" s="429"/>
      <c r="H948" s="50"/>
      <c r="I948" s="429"/>
      <c r="J948" s="3"/>
      <c r="K948" s="2"/>
      <c r="L948" s="2"/>
      <c r="M948" s="2"/>
      <c r="N948" s="2"/>
      <c r="O948" s="2"/>
      <c r="P948" s="2"/>
      <c r="Q948" s="2"/>
      <c r="R948" s="2"/>
      <c r="S948" s="2"/>
      <c r="T948" s="2"/>
      <c r="U948" s="2"/>
      <c r="V948" s="2"/>
      <c r="W948" s="2"/>
      <c r="X948" s="2"/>
      <c r="Y948" s="2"/>
      <c r="Z948" s="2"/>
    </row>
    <row x14ac:dyDescent="0.25" r="949" customHeight="1" ht="14.25">
      <c r="A949" s="1"/>
      <c r="B949" s="428"/>
      <c r="C949" s="2"/>
      <c r="D949" s="2"/>
      <c r="E949" s="429"/>
      <c r="F949" s="50"/>
      <c r="G949" s="429"/>
      <c r="H949" s="50"/>
      <c r="I949" s="429"/>
      <c r="J949" s="3"/>
      <c r="K949" s="2"/>
      <c r="L949" s="2"/>
      <c r="M949" s="2"/>
      <c r="N949" s="2"/>
      <c r="O949" s="2"/>
      <c r="P949" s="2"/>
      <c r="Q949" s="2"/>
      <c r="R949" s="2"/>
      <c r="S949" s="2"/>
      <c r="T949" s="2"/>
      <c r="U949" s="2"/>
      <c r="V949" s="2"/>
      <c r="W949" s="2"/>
      <c r="X949" s="2"/>
      <c r="Y949" s="2"/>
      <c r="Z949" s="2"/>
    </row>
    <row x14ac:dyDescent="0.25" r="950" customHeight="1" ht="14.25">
      <c r="A950" s="1"/>
      <c r="B950" s="428"/>
      <c r="C950" s="2"/>
      <c r="D950" s="2"/>
      <c r="E950" s="429"/>
      <c r="F950" s="50"/>
      <c r="G950" s="429"/>
      <c r="H950" s="50"/>
      <c r="I950" s="429"/>
      <c r="J950" s="3"/>
      <c r="K950" s="2"/>
      <c r="L950" s="2"/>
      <c r="M950" s="2"/>
      <c r="N950" s="2"/>
      <c r="O950" s="2"/>
      <c r="P950" s="2"/>
      <c r="Q950" s="2"/>
      <c r="R950" s="2"/>
      <c r="S950" s="2"/>
      <c r="T950" s="2"/>
      <c r="U950" s="2"/>
      <c r="V950" s="2"/>
      <c r="W950" s="2"/>
      <c r="X950" s="2"/>
      <c r="Y950" s="2"/>
      <c r="Z950" s="2"/>
    </row>
    <row x14ac:dyDescent="0.25" r="951" customHeight="1" ht="14.25">
      <c r="A951" s="1"/>
      <c r="B951" s="428"/>
      <c r="C951" s="2"/>
      <c r="D951" s="2"/>
      <c r="E951" s="429"/>
      <c r="F951" s="50"/>
      <c r="G951" s="429"/>
      <c r="H951" s="50"/>
      <c r="I951" s="429"/>
      <c r="J951" s="3"/>
      <c r="K951" s="2"/>
      <c r="L951" s="2"/>
      <c r="M951" s="2"/>
      <c r="N951" s="2"/>
      <c r="O951" s="2"/>
      <c r="P951" s="2"/>
      <c r="Q951" s="2"/>
      <c r="R951" s="2"/>
      <c r="S951" s="2"/>
      <c r="T951" s="2"/>
      <c r="U951" s="2"/>
      <c r="V951" s="2"/>
      <c r="W951" s="2"/>
      <c r="X951" s="2"/>
      <c r="Y951" s="2"/>
      <c r="Z951" s="2"/>
    </row>
    <row x14ac:dyDescent="0.25" r="952" customHeight="1" ht="14.25">
      <c r="A952" s="1"/>
      <c r="B952" s="428"/>
      <c r="C952" s="2"/>
      <c r="D952" s="2"/>
      <c r="E952" s="429"/>
      <c r="F952" s="50"/>
      <c r="G952" s="429"/>
      <c r="H952" s="50"/>
      <c r="I952" s="429"/>
      <c r="J952" s="3"/>
      <c r="K952" s="2"/>
      <c r="L952" s="2"/>
      <c r="M952" s="2"/>
      <c r="N952" s="2"/>
      <c r="O952" s="2"/>
      <c r="P952" s="2"/>
      <c r="Q952" s="2"/>
      <c r="R952" s="2"/>
      <c r="S952" s="2"/>
      <c r="T952" s="2"/>
      <c r="U952" s="2"/>
      <c r="V952" s="2"/>
      <c r="W952" s="2"/>
      <c r="X952" s="2"/>
      <c r="Y952" s="2"/>
      <c r="Z952" s="2"/>
    </row>
    <row x14ac:dyDescent="0.25" r="953" customHeight="1" ht="14.25">
      <c r="A953" s="1"/>
      <c r="B953" s="428"/>
      <c r="C953" s="2"/>
      <c r="D953" s="2"/>
      <c r="E953" s="429"/>
      <c r="F953" s="50"/>
      <c r="G953" s="429"/>
      <c r="H953" s="50"/>
      <c r="I953" s="429"/>
      <c r="J953" s="3"/>
      <c r="K953" s="2"/>
      <c r="L953" s="2"/>
      <c r="M953" s="2"/>
      <c r="N953" s="2"/>
      <c r="O953" s="2"/>
      <c r="P953" s="2"/>
      <c r="Q953" s="2"/>
      <c r="R953" s="2"/>
      <c r="S953" s="2"/>
      <c r="T953" s="2"/>
      <c r="U953" s="2"/>
      <c r="V953" s="2"/>
      <c r="W953" s="2"/>
      <c r="X953" s="2"/>
      <c r="Y953" s="2"/>
      <c r="Z953" s="2"/>
    </row>
    <row x14ac:dyDescent="0.25" r="954" customHeight="1" ht="14.25">
      <c r="A954" s="1"/>
      <c r="B954" s="428"/>
      <c r="C954" s="2"/>
      <c r="D954" s="2"/>
      <c r="E954" s="429"/>
      <c r="F954" s="50"/>
      <c r="G954" s="429"/>
      <c r="H954" s="50"/>
      <c r="I954" s="429"/>
      <c r="J954" s="3"/>
      <c r="K954" s="2"/>
      <c r="L954" s="2"/>
      <c r="M954" s="2"/>
      <c r="N954" s="2"/>
      <c r="O954" s="2"/>
      <c r="P954" s="2"/>
      <c r="Q954" s="2"/>
      <c r="R954" s="2"/>
      <c r="S954" s="2"/>
      <c r="T954" s="2"/>
      <c r="U954" s="2"/>
      <c r="V954" s="2"/>
      <c r="W954" s="2"/>
      <c r="X954" s="2"/>
      <c r="Y954" s="2"/>
      <c r="Z954" s="2"/>
    </row>
    <row x14ac:dyDescent="0.25" r="955" customHeight="1" ht="14.25">
      <c r="A955" s="1"/>
      <c r="B955" s="428"/>
      <c r="C955" s="2"/>
      <c r="D955" s="2"/>
      <c r="E955" s="429"/>
      <c r="F955" s="50"/>
      <c r="G955" s="429"/>
      <c r="H955" s="50"/>
      <c r="I955" s="429"/>
      <c r="J955" s="3"/>
      <c r="K955" s="2"/>
      <c r="L955" s="2"/>
      <c r="M955" s="2"/>
      <c r="N955" s="2"/>
      <c r="O955" s="2"/>
      <c r="P955" s="2"/>
      <c r="Q955" s="2"/>
      <c r="R955" s="2"/>
      <c r="S955" s="2"/>
      <c r="T955" s="2"/>
      <c r="U955" s="2"/>
      <c r="V955" s="2"/>
      <c r="W955" s="2"/>
      <c r="X955" s="2"/>
      <c r="Y955" s="2"/>
      <c r="Z955" s="2"/>
    </row>
    <row x14ac:dyDescent="0.25" r="956" customHeight="1" ht="14.25">
      <c r="A956" s="1"/>
      <c r="B956" s="428"/>
      <c r="C956" s="2"/>
      <c r="D956" s="2"/>
      <c r="E956" s="429"/>
      <c r="F956" s="50"/>
      <c r="G956" s="429"/>
      <c r="H956" s="50"/>
      <c r="I956" s="429"/>
      <c r="J956" s="3"/>
      <c r="K956" s="2"/>
      <c r="L956" s="2"/>
      <c r="M956" s="2"/>
      <c r="N956" s="2"/>
      <c r="O956" s="2"/>
      <c r="P956" s="2"/>
      <c r="Q956" s="2"/>
      <c r="R956" s="2"/>
      <c r="S956" s="2"/>
      <c r="T956" s="2"/>
      <c r="U956" s="2"/>
      <c r="V956" s="2"/>
      <c r="W956" s="2"/>
      <c r="X956" s="2"/>
      <c r="Y956" s="2"/>
      <c r="Z956" s="2"/>
    </row>
    <row x14ac:dyDescent="0.25" r="957" customHeight="1" ht="14.25">
      <c r="A957" s="1"/>
      <c r="B957" s="428"/>
      <c r="C957" s="2"/>
      <c r="D957" s="2"/>
      <c r="E957" s="429"/>
      <c r="F957" s="50"/>
      <c r="G957" s="429"/>
      <c r="H957" s="50"/>
      <c r="I957" s="429"/>
      <c r="J957" s="3"/>
      <c r="K957" s="2"/>
      <c r="L957" s="2"/>
      <c r="M957" s="2"/>
      <c r="N957" s="2"/>
      <c r="O957" s="2"/>
      <c r="P957" s="2"/>
      <c r="Q957" s="2"/>
      <c r="R957" s="2"/>
      <c r="S957" s="2"/>
      <c r="T957" s="2"/>
      <c r="U957" s="2"/>
      <c r="V957" s="2"/>
      <c r="W957" s="2"/>
      <c r="X957" s="2"/>
      <c r="Y957" s="2"/>
      <c r="Z957" s="2"/>
    </row>
    <row x14ac:dyDescent="0.25" r="958" customHeight="1" ht="14.25">
      <c r="A958" s="1"/>
      <c r="B958" s="428"/>
      <c r="C958" s="2"/>
      <c r="D958" s="2"/>
      <c r="E958" s="429"/>
      <c r="F958" s="50"/>
      <c r="G958" s="429"/>
      <c r="H958" s="50"/>
      <c r="I958" s="429"/>
      <c r="J958" s="3"/>
      <c r="K958" s="2"/>
      <c r="L958" s="2"/>
      <c r="M958" s="2"/>
      <c r="N958" s="2"/>
      <c r="O958" s="2"/>
      <c r="P958" s="2"/>
      <c r="Q958" s="2"/>
      <c r="R958" s="2"/>
      <c r="S958" s="2"/>
      <c r="T958" s="2"/>
      <c r="U958" s="2"/>
      <c r="V958" s="2"/>
      <c r="W958" s="2"/>
      <c r="X958" s="2"/>
      <c r="Y958" s="2"/>
      <c r="Z958" s="2"/>
    </row>
    <row x14ac:dyDescent="0.25" r="959" customHeight="1" ht="14.25">
      <c r="A959" s="1"/>
      <c r="B959" s="428"/>
      <c r="C959" s="2"/>
      <c r="D959" s="2"/>
      <c r="E959" s="429"/>
      <c r="F959" s="50"/>
      <c r="G959" s="429"/>
      <c r="H959" s="50"/>
      <c r="I959" s="429"/>
      <c r="J959" s="3"/>
      <c r="K959" s="2"/>
      <c r="L959" s="2"/>
      <c r="M959" s="2"/>
      <c r="N959" s="2"/>
      <c r="O959" s="2"/>
      <c r="P959" s="2"/>
      <c r="Q959" s="2"/>
      <c r="R959" s="2"/>
      <c r="S959" s="2"/>
      <c r="T959" s="2"/>
      <c r="U959" s="2"/>
      <c r="V959" s="2"/>
      <c r="W959" s="2"/>
      <c r="X959" s="2"/>
      <c r="Y959" s="2"/>
      <c r="Z959" s="2"/>
    </row>
    <row x14ac:dyDescent="0.25" r="960" customHeight="1" ht="14.25">
      <c r="A960" s="1"/>
      <c r="B960" s="428"/>
      <c r="C960" s="2"/>
      <c r="D960" s="2"/>
      <c r="E960" s="429"/>
      <c r="F960" s="50"/>
      <c r="G960" s="429"/>
      <c r="H960" s="50"/>
      <c r="I960" s="429"/>
      <c r="J960" s="3"/>
      <c r="K960" s="2"/>
      <c r="L960" s="2"/>
      <c r="M960" s="2"/>
      <c r="N960" s="2"/>
      <c r="O960" s="2"/>
      <c r="P960" s="2"/>
      <c r="Q960" s="2"/>
      <c r="R960" s="2"/>
      <c r="S960" s="2"/>
      <c r="T960" s="2"/>
      <c r="U960" s="2"/>
      <c r="V960" s="2"/>
      <c r="W960" s="2"/>
      <c r="X960" s="2"/>
      <c r="Y960" s="2"/>
      <c r="Z960" s="2"/>
    </row>
    <row x14ac:dyDescent="0.25" r="961" customHeight="1" ht="14.25">
      <c r="A961" s="1"/>
      <c r="B961" s="428"/>
      <c r="C961" s="2"/>
      <c r="D961" s="2"/>
      <c r="E961" s="429"/>
      <c r="F961" s="50"/>
      <c r="G961" s="429"/>
      <c r="H961" s="50"/>
      <c r="I961" s="429"/>
      <c r="J961" s="3"/>
      <c r="K961" s="2"/>
      <c r="L961" s="2"/>
      <c r="M961" s="2"/>
      <c r="N961" s="2"/>
      <c r="O961" s="2"/>
      <c r="P961" s="2"/>
      <c r="Q961" s="2"/>
      <c r="R961" s="2"/>
      <c r="S961" s="2"/>
      <c r="T961" s="2"/>
      <c r="U961" s="2"/>
      <c r="V961" s="2"/>
      <c r="W961" s="2"/>
      <c r="X961" s="2"/>
      <c r="Y961" s="2"/>
      <c r="Z961" s="2"/>
    </row>
    <row x14ac:dyDescent="0.25" r="962" customHeight="1" ht="14.25">
      <c r="A962" s="1"/>
      <c r="B962" s="428"/>
      <c r="C962" s="2"/>
      <c r="D962" s="2"/>
      <c r="E962" s="429"/>
      <c r="F962" s="50"/>
      <c r="G962" s="429"/>
      <c r="H962" s="50"/>
      <c r="I962" s="429"/>
      <c r="J962" s="3"/>
      <c r="K962" s="2"/>
      <c r="L962" s="2"/>
      <c r="M962" s="2"/>
      <c r="N962" s="2"/>
      <c r="O962" s="2"/>
      <c r="P962" s="2"/>
      <c r="Q962" s="2"/>
      <c r="R962" s="2"/>
      <c r="S962" s="2"/>
      <c r="T962" s="2"/>
      <c r="U962" s="2"/>
      <c r="V962" s="2"/>
      <c r="W962" s="2"/>
      <c r="X962" s="2"/>
      <c r="Y962" s="2"/>
      <c r="Z962" s="2"/>
    </row>
    <row x14ac:dyDescent="0.25" r="963" customHeight="1" ht="14.25">
      <c r="A963" s="1"/>
      <c r="B963" s="428"/>
      <c r="C963" s="2"/>
      <c r="D963" s="2"/>
      <c r="E963" s="429"/>
      <c r="F963" s="50"/>
      <c r="G963" s="429"/>
      <c r="H963" s="50"/>
      <c r="I963" s="429"/>
      <c r="J963" s="3"/>
      <c r="K963" s="2"/>
      <c r="L963" s="2"/>
      <c r="M963" s="2"/>
      <c r="N963" s="2"/>
      <c r="O963" s="2"/>
      <c r="P963" s="2"/>
      <c r="Q963" s="2"/>
      <c r="R963" s="2"/>
      <c r="S963" s="2"/>
      <c r="T963" s="2"/>
      <c r="U963" s="2"/>
      <c r="V963" s="2"/>
      <c r="W963" s="2"/>
      <c r="X963" s="2"/>
      <c r="Y963" s="2"/>
      <c r="Z963" s="2"/>
    </row>
    <row x14ac:dyDescent="0.25" r="964" customHeight="1" ht="14.25">
      <c r="A964" s="1"/>
      <c r="B964" s="428"/>
      <c r="C964" s="2"/>
      <c r="D964" s="2"/>
      <c r="E964" s="429"/>
      <c r="F964" s="50"/>
      <c r="G964" s="429"/>
      <c r="H964" s="50"/>
      <c r="I964" s="429"/>
      <c r="J964" s="3"/>
      <c r="K964" s="2"/>
      <c r="L964" s="2"/>
      <c r="M964" s="2"/>
      <c r="N964" s="2"/>
      <c r="O964" s="2"/>
      <c r="P964" s="2"/>
      <c r="Q964" s="2"/>
      <c r="R964" s="2"/>
      <c r="S964" s="2"/>
      <c r="T964" s="2"/>
      <c r="U964" s="2"/>
      <c r="V964" s="2"/>
      <c r="W964" s="2"/>
      <c r="X964" s="2"/>
      <c r="Y964" s="2"/>
      <c r="Z964" s="2"/>
    </row>
    <row x14ac:dyDescent="0.25" r="965" customHeight="1" ht="14.25">
      <c r="A965" s="1"/>
      <c r="B965" s="428"/>
      <c r="C965" s="2"/>
      <c r="D965" s="2"/>
      <c r="E965" s="429"/>
      <c r="F965" s="50"/>
      <c r="G965" s="429"/>
      <c r="H965" s="50"/>
      <c r="I965" s="429"/>
      <c r="J965" s="3"/>
      <c r="K965" s="2"/>
      <c r="L965" s="2"/>
      <c r="M965" s="2"/>
      <c r="N965" s="2"/>
      <c r="O965" s="2"/>
      <c r="P965" s="2"/>
      <c r="Q965" s="2"/>
      <c r="R965" s="2"/>
      <c r="S965" s="2"/>
      <c r="T965" s="2"/>
      <c r="U965" s="2"/>
      <c r="V965" s="2"/>
      <c r="W965" s="2"/>
      <c r="X965" s="2"/>
      <c r="Y965" s="2"/>
      <c r="Z965" s="2"/>
    </row>
    <row x14ac:dyDescent="0.25" r="966" customHeight="1" ht="14.25">
      <c r="A966" s="1"/>
      <c r="B966" s="428"/>
      <c r="C966" s="2"/>
      <c r="D966" s="2"/>
      <c r="E966" s="429"/>
      <c r="F966" s="50"/>
      <c r="G966" s="429"/>
      <c r="H966" s="50"/>
      <c r="I966" s="429"/>
      <c r="J966" s="3"/>
      <c r="K966" s="2"/>
      <c r="L966" s="2"/>
      <c r="M966" s="2"/>
      <c r="N966" s="2"/>
      <c r="O966" s="2"/>
      <c r="P966" s="2"/>
      <c r="Q966" s="2"/>
      <c r="R966" s="2"/>
      <c r="S966" s="2"/>
      <c r="T966" s="2"/>
      <c r="U966" s="2"/>
      <c r="V966" s="2"/>
      <c r="W966" s="2"/>
      <c r="X966" s="2"/>
      <c r="Y966" s="2"/>
      <c r="Z966" s="2"/>
    </row>
    <row x14ac:dyDescent="0.25" r="967" customHeight="1" ht="14.25">
      <c r="A967" s="1"/>
      <c r="B967" s="428"/>
      <c r="C967" s="2"/>
      <c r="D967" s="2"/>
      <c r="E967" s="429"/>
      <c r="F967" s="50"/>
      <c r="G967" s="429"/>
      <c r="H967" s="50"/>
      <c r="I967" s="429"/>
      <c r="J967" s="3"/>
      <c r="K967" s="2"/>
      <c r="L967" s="2"/>
      <c r="M967" s="2"/>
      <c r="N967" s="2"/>
      <c r="O967" s="2"/>
      <c r="P967" s="2"/>
      <c r="Q967" s="2"/>
      <c r="R967" s="2"/>
      <c r="S967" s="2"/>
      <c r="T967" s="2"/>
      <c r="U967" s="2"/>
      <c r="V967" s="2"/>
      <c r="W967" s="2"/>
      <c r="X967" s="2"/>
      <c r="Y967" s="2"/>
      <c r="Z967" s="2"/>
    </row>
    <row x14ac:dyDescent="0.25" r="968" customHeight="1" ht="14.25">
      <c r="A968" s="1"/>
      <c r="B968" s="428"/>
      <c r="C968" s="2"/>
      <c r="D968" s="2"/>
      <c r="E968" s="429"/>
      <c r="F968" s="50"/>
      <c r="G968" s="429"/>
      <c r="H968" s="50"/>
      <c r="I968" s="429"/>
      <c r="J968" s="3"/>
      <c r="K968" s="2"/>
      <c r="L968" s="2"/>
      <c r="M968" s="2"/>
      <c r="N968" s="2"/>
      <c r="O968" s="2"/>
      <c r="P968" s="2"/>
      <c r="Q968" s="2"/>
      <c r="R968" s="2"/>
      <c r="S968" s="2"/>
      <c r="T968" s="2"/>
      <c r="U968" s="2"/>
      <c r="V968" s="2"/>
      <c r="W968" s="2"/>
      <c r="X968" s="2"/>
      <c r="Y968" s="2"/>
      <c r="Z968" s="2"/>
    </row>
    <row x14ac:dyDescent="0.25" r="969" customHeight="1" ht="14.25">
      <c r="A969" s="1"/>
      <c r="B969" s="428"/>
      <c r="C969" s="2"/>
      <c r="D969" s="2"/>
      <c r="E969" s="429"/>
      <c r="F969" s="50"/>
      <c r="G969" s="429"/>
      <c r="H969" s="50"/>
      <c r="I969" s="429"/>
      <c r="J969" s="3"/>
      <c r="K969" s="2"/>
      <c r="L969" s="2"/>
      <c r="M969" s="2"/>
      <c r="N969" s="2"/>
      <c r="O969" s="2"/>
      <c r="P969" s="2"/>
      <c r="Q969" s="2"/>
      <c r="R969" s="2"/>
      <c r="S969" s="2"/>
      <c r="T969" s="2"/>
      <c r="U969" s="2"/>
      <c r="V969" s="2"/>
      <c r="W969" s="2"/>
      <c r="X969" s="2"/>
      <c r="Y969" s="2"/>
      <c r="Z969" s="2"/>
    </row>
    <row x14ac:dyDescent="0.25" r="970" customHeight="1" ht="14.25">
      <c r="A970" s="1"/>
      <c r="B970" s="428"/>
      <c r="C970" s="2"/>
      <c r="D970" s="2"/>
      <c r="E970" s="429"/>
      <c r="F970" s="50"/>
      <c r="G970" s="429"/>
      <c r="H970" s="50"/>
      <c r="I970" s="429"/>
      <c r="J970" s="3"/>
      <c r="K970" s="2"/>
      <c r="L970" s="2"/>
      <c r="M970" s="2"/>
      <c r="N970" s="2"/>
      <c r="O970" s="2"/>
      <c r="P970" s="2"/>
      <c r="Q970" s="2"/>
      <c r="R970" s="2"/>
      <c r="S970" s="2"/>
      <c r="T970" s="2"/>
      <c r="U970" s="2"/>
      <c r="V970" s="2"/>
      <c r="W970" s="2"/>
      <c r="X970" s="2"/>
      <c r="Y970" s="2"/>
      <c r="Z970" s="2"/>
    </row>
    <row x14ac:dyDescent="0.25" r="971" customHeight="1" ht="14.25">
      <c r="A971" s="1"/>
      <c r="B971" s="428"/>
      <c r="C971" s="2"/>
      <c r="D971" s="2"/>
      <c r="E971" s="429"/>
      <c r="F971" s="50"/>
      <c r="G971" s="429"/>
      <c r="H971" s="50"/>
      <c r="I971" s="429"/>
      <c r="J971" s="3"/>
      <c r="K971" s="2"/>
      <c r="L971" s="2"/>
      <c r="M971" s="2"/>
      <c r="N971" s="2"/>
      <c r="O971" s="2"/>
      <c r="P971" s="2"/>
      <c r="Q971" s="2"/>
      <c r="R971" s="2"/>
      <c r="S971" s="2"/>
      <c r="T971" s="2"/>
      <c r="U971" s="2"/>
      <c r="V971" s="2"/>
      <c r="W971" s="2"/>
      <c r="X971" s="2"/>
      <c r="Y971" s="2"/>
      <c r="Z971" s="2"/>
    </row>
    <row x14ac:dyDescent="0.25" r="972" customHeight="1" ht="14.25">
      <c r="A972" s="1"/>
      <c r="B972" s="428"/>
      <c r="C972" s="2"/>
      <c r="D972" s="2"/>
      <c r="E972" s="429"/>
      <c r="F972" s="50"/>
      <c r="G972" s="429"/>
      <c r="H972" s="50"/>
      <c r="I972" s="429"/>
      <c r="J972" s="3"/>
      <c r="K972" s="2"/>
      <c r="L972" s="2"/>
      <c r="M972" s="2"/>
      <c r="N972" s="2"/>
      <c r="O972" s="2"/>
      <c r="P972" s="2"/>
      <c r="Q972" s="2"/>
      <c r="R972" s="2"/>
      <c r="S972" s="2"/>
      <c r="T972" s="2"/>
      <c r="U972" s="2"/>
      <c r="V972" s="2"/>
      <c r="W972" s="2"/>
      <c r="X972" s="2"/>
      <c r="Y972" s="2"/>
      <c r="Z972" s="2"/>
    </row>
    <row x14ac:dyDescent="0.25" r="973" customHeight="1" ht="14.25">
      <c r="A973" s="1"/>
      <c r="B973" s="428"/>
      <c r="C973" s="2"/>
      <c r="D973" s="2"/>
      <c r="E973" s="429"/>
      <c r="F973" s="50"/>
      <c r="G973" s="429"/>
      <c r="H973" s="50"/>
      <c r="I973" s="429"/>
      <c r="J973" s="3"/>
      <c r="K973" s="2"/>
      <c r="L973" s="2"/>
      <c r="M973" s="2"/>
      <c r="N973" s="2"/>
      <c r="O973" s="2"/>
      <c r="P973" s="2"/>
      <c r="Q973" s="2"/>
      <c r="R973" s="2"/>
      <c r="S973" s="2"/>
      <c r="T973" s="2"/>
      <c r="U973" s="2"/>
      <c r="V973" s="2"/>
      <c r="W973" s="2"/>
      <c r="X973" s="2"/>
      <c r="Y973" s="2"/>
      <c r="Z973" s="2"/>
    </row>
    <row x14ac:dyDescent="0.25" r="974" customHeight="1" ht="14.25">
      <c r="A974" s="1"/>
      <c r="B974" s="428"/>
      <c r="C974" s="2"/>
      <c r="D974" s="2"/>
      <c r="E974" s="429"/>
      <c r="F974" s="50"/>
      <c r="G974" s="429"/>
      <c r="H974" s="50"/>
      <c r="I974" s="429"/>
      <c r="J974" s="3"/>
      <c r="K974" s="2"/>
      <c r="L974" s="2"/>
      <c r="M974" s="2"/>
      <c r="N974" s="2"/>
      <c r="O974" s="2"/>
      <c r="P974" s="2"/>
      <c r="Q974" s="2"/>
      <c r="R974" s="2"/>
      <c r="S974" s="2"/>
      <c r="T974" s="2"/>
      <c r="U974" s="2"/>
      <c r="V974" s="2"/>
      <c r="W974" s="2"/>
      <c r="X974" s="2"/>
      <c r="Y974" s="2"/>
      <c r="Z974" s="2"/>
    </row>
    <row x14ac:dyDescent="0.25" r="975" customHeight="1" ht="14.25">
      <c r="A975" s="1"/>
      <c r="B975" s="428"/>
      <c r="C975" s="2"/>
      <c r="D975" s="2"/>
      <c r="E975" s="429"/>
      <c r="F975" s="50"/>
      <c r="G975" s="429"/>
      <c r="H975" s="50"/>
      <c r="I975" s="429"/>
      <c r="J975" s="3"/>
      <c r="K975" s="2"/>
      <c r="L975" s="2"/>
      <c r="M975" s="2"/>
      <c r="N975" s="2"/>
      <c r="O975" s="2"/>
      <c r="P975" s="2"/>
      <c r="Q975" s="2"/>
      <c r="R975" s="2"/>
      <c r="S975" s="2"/>
      <c r="T975" s="2"/>
      <c r="U975" s="2"/>
      <c r="V975" s="2"/>
      <c r="W975" s="2"/>
      <c r="X975" s="2"/>
      <c r="Y975" s="2"/>
      <c r="Z975" s="2"/>
    </row>
    <row x14ac:dyDescent="0.25" r="976" customHeight="1" ht="14.25">
      <c r="A976" s="1"/>
      <c r="B976" s="428"/>
      <c r="C976" s="2"/>
      <c r="D976" s="2"/>
      <c r="E976" s="429"/>
      <c r="F976" s="50"/>
      <c r="G976" s="429"/>
      <c r="H976" s="50"/>
      <c r="I976" s="429"/>
      <c r="J976" s="3"/>
      <c r="K976" s="2"/>
      <c r="L976" s="2"/>
      <c r="M976" s="2"/>
      <c r="N976" s="2"/>
      <c r="O976" s="2"/>
      <c r="P976" s="2"/>
      <c r="Q976" s="2"/>
      <c r="R976" s="2"/>
      <c r="S976" s="2"/>
      <c r="T976" s="2"/>
      <c r="U976" s="2"/>
      <c r="V976" s="2"/>
      <c r="W976" s="2"/>
      <c r="X976" s="2"/>
      <c r="Y976" s="2"/>
      <c r="Z976" s="2"/>
    </row>
    <row x14ac:dyDescent="0.25" r="977" customHeight="1" ht="14.25">
      <c r="A977" s="1"/>
      <c r="B977" s="428"/>
      <c r="C977" s="2"/>
      <c r="D977" s="2"/>
      <c r="E977" s="429"/>
      <c r="F977" s="50"/>
      <c r="G977" s="429"/>
      <c r="H977" s="50"/>
      <c r="I977" s="429"/>
      <c r="J977" s="3"/>
      <c r="K977" s="2"/>
      <c r="L977" s="2"/>
      <c r="M977" s="2"/>
      <c r="N977" s="2"/>
      <c r="O977" s="2"/>
      <c r="P977" s="2"/>
      <c r="Q977" s="2"/>
      <c r="R977" s="2"/>
      <c r="S977" s="2"/>
      <c r="T977" s="2"/>
      <c r="U977" s="2"/>
      <c r="V977" s="2"/>
      <c r="W977" s="2"/>
      <c r="X977" s="2"/>
      <c r="Y977" s="2"/>
      <c r="Z977" s="2"/>
    </row>
    <row x14ac:dyDescent="0.25" r="978" customHeight="1" ht="14.25">
      <c r="A978" s="1"/>
      <c r="B978" s="428"/>
      <c r="C978" s="2"/>
      <c r="D978" s="2"/>
      <c r="E978" s="429"/>
      <c r="F978" s="50"/>
      <c r="G978" s="429"/>
      <c r="H978" s="50"/>
      <c r="I978" s="429"/>
      <c r="J978" s="3"/>
      <c r="K978" s="2"/>
      <c r="L978" s="2"/>
      <c r="M978" s="2"/>
      <c r="N978" s="2"/>
      <c r="O978" s="2"/>
      <c r="P978" s="2"/>
      <c r="Q978" s="2"/>
      <c r="R978" s="2"/>
      <c r="S978" s="2"/>
      <c r="T978" s="2"/>
      <c r="U978" s="2"/>
      <c r="V978" s="2"/>
      <c r="W978" s="2"/>
      <c r="X978" s="2"/>
      <c r="Y978" s="2"/>
      <c r="Z978" s="2"/>
    </row>
    <row x14ac:dyDescent="0.25" r="979" customHeight="1" ht="14.25">
      <c r="A979" s="1"/>
      <c r="B979" s="428"/>
      <c r="C979" s="2"/>
      <c r="D979" s="2"/>
      <c r="E979" s="429"/>
      <c r="F979" s="50"/>
      <c r="G979" s="429"/>
      <c r="H979" s="50"/>
      <c r="I979" s="429"/>
      <c r="J979" s="3"/>
      <c r="K979" s="2"/>
      <c r="L979" s="2"/>
      <c r="M979" s="2"/>
      <c r="N979" s="2"/>
      <c r="O979" s="2"/>
      <c r="P979" s="2"/>
      <c r="Q979" s="2"/>
      <c r="R979" s="2"/>
      <c r="S979" s="2"/>
      <c r="T979" s="2"/>
      <c r="U979" s="2"/>
      <c r="V979" s="2"/>
      <c r="W979" s="2"/>
      <c r="X979" s="2"/>
      <c r="Y979" s="2"/>
      <c r="Z979" s="2"/>
    </row>
    <row x14ac:dyDescent="0.25" r="980" customHeight="1" ht="14.25">
      <c r="A980" s="1"/>
      <c r="B980" s="428"/>
      <c r="C980" s="2"/>
      <c r="D980" s="2"/>
      <c r="E980" s="429"/>
      <c r="F980" s="50"/>
      <c r="G980" s="429"/>
      <c r="H980" s="50"/>
      <c r="I980" s="429"/>
      <c r="J980" s="3"/>
      <c r="K980" s="2"/>
      <c r="L980" s="2"/>
      <c r="M980" s="2"/>
      <c r="N980" s="2"/>
      <c r="O980" s="2"/>
      <c r="P980" s="2"/>
      <c r="Q980" s="2"/>
      <c r="R980" s="2"/>
      <c r="S980" s="2"/>
      <c r="T980" s="2"/>
      <c r="U980" s="2"/>
      <c r="V980" s="2"/>
      <c r="W980" s="2"/>
      <c r="X980" s="2"/>
      <c r="Y980" s="2"/>
      <c r="Z980" s="2"/>
    </row>
    <row x14ac:dyDescent="0.25" r="981" customHeight="1" ht="14.25">
      <c r="A981" s="1"/>
      <c r="B981" s="428"/>
      <c r="C981" s="2"/>
      <c r="D981" s="2"/>
      <c r="E981" s="429"/>
      <c r="F981" s="50"/>
      <c r="G981" s="429"/>
      <c r="H981" s="50"/>
      <c r="I981" s="429"/>
      <c r="J981" s="3"/>
      <c r="K981" s="2"/>
      <c r="L981" s="2"/>
      <c r="M981" s="2"/>
      <c r="N981" s="2"/>
      <c r="O981" s="2"/>
      <c r="P981" s="2"/>
      <c r="Q981" s="2"/>
      <c r="R981" s="2"/>
      <c r="S981" s="2"/>
      <c r="T981" s="2"/>
      <c r="U981" s="2"/>
      <c r="V981" s="2"/>
      <c r="W981" s="2"/>
      <c r="X981" s="2"/>
      <c r="Y981" s="2"/>
      <c r="Z981" s="2"/>
    </row>
    <row x14ac:dyDescent="0.25" r="982" customHeight="1" ht="14.25">
      <c r="A982" s="1"/>
      <c r="B982" s="428"/>
      <c r="C982" s="2"/>
      <c r="D982" s="2"/>
      <c r="E982" s="429"/>
      <c r="F982" s="50"/>
      <c r="G982" s="429"/>
      <c r="H982" s="50"/>
      <c r="I982" s="429"/>
      <c r="J982" s="3"/>
      <c r="K982" s="2"/>
      <c r="L982" s="2"/>
      <c r="M982" s="2"/>
      <c r="N982" s="2"/>
      <c r="O982" s="2"/>
      <c r="P982" s="2"/>
      <c r="Q982" s="2"/>
      <c r="R982" s="2"/>
      <c r="S982" s="2"/>
      <c r="T982" s="2"/>
      <c r="U982" s="2"/>
      <c r="V982" s="2"/>
      <c r="W982" s="2"/>
      <c r="X982" s="2"/>
      <c r="Y982" s="2"/>
      <c r="Z982" s="2"/>
    </row>
    <row x14ac:dyDescent="0.25" r="983" customHeight="1" ht="14.25">
      <c r="A983" s="1"/>
      <c r="B983" s="428"/>
      <c r="C983" s="2"/>
      <c r="D983" s="2"/>
      <c r="E983" s="429"/>
      <c r="F983" s="50"/>
      <c r="G983" s="429"/>
      <c r="H983" s="50"/>
      <c r="I983" s="429"/>
      <c r="J983" s="3"/>
      <c r="K983" s="2"/>
      <c r="L983" s="2"/>
      <c r="M983" s="2"/>
      <c r="N983" s="2"/>
      <c r="O983" s="2"/>
      <c r="P983" s="2"/>
      <c r="Q983" s="2"/>
      <c r="R983" s="2"/>
      <c r="S983" s="2"/>
      <c r="T983" s="2"/>
      <c r="U983" s="2"/>
      <c r="V983" s="2"/>
      <c r="W983" s="2"/>
      <c r="X983" s="2"/>
      <c r="Y983" s="2"/>
      <c r="Z983" s="2"/>
    </row>
    <row x14ac:dyDescent="0.25" r="984" customHeight="1" ht="14.25">
      <c r="A984" s="1"/>
      <c r="B984" s="428"/>
      <c r="C984" s="2"/>
      <c r="D984" s="2"/>
      <c r="E984" s="429"/>
      <c r="F984" s="50"/>
      <c r="G984" s="429"/>
      <c r="H984" s="50"/>
      <c r="I984" s="429"/>
      <c r="J984" s="3"/>
      <c r="K984" s="2"/>
      <c r="L984" s="2"/>
      <c r="M984" s="2"/>
      <c r="N984" s="2"/>
      <c r="O984" s="2"/>
      <c r="P984" s="2"/>
      <c r="Q984" s="2"/>
      <c r="R984" s="2"/>
      <c r="S984" s="2"/>
      <c r="T984" s="2"/>
      <c r="U984" s="2"/>
      <c r="V984" s="2"/>
      <c r="W984" s="2"/>
      <c r="X984" s="2"/>
      <c r="Y984" s="2"/>
      <c r="Z984" s="2"/>
    </row>
    <row x14ac:dyDescent="0.25" r="985" customHeight="1" ht="14.25">
      <c r="A985" s="1"/>
      <c r="B985" s="428"/>
      <c r="C985" s="2"/>
      <c r="D985" s="2"/>
      <c r="E985" s="429"/>
      <c r="F985" s="50"/>
      <c r="G985" s="429"/>
      <c r="H985" s="50"/>
      <c r="I985" s="429"/>
      <c r="J985" s="3"/>
      <c r="K985" s="2"/>
      <c r="L985" s="2"/>
      <c r="M985" s="2"/>
      <c r="N985" s="2"/>
      <c r="O985" s="2"/>
      <c r="P985" s="2"/>
      <c r="Q985" s="2"/>
      <c r="R985" s="2"/>
      <c r="S985" s="2"/>
      <c r="T985" s="2"/>
      <c r="U985" s="2"/>
      <c r="V985" s="2"/>
      <c r="W985" s="2"/>
      <c r="X985" s="2"/>
      <c r="Y985" s="2"/>
      <c r="Z985" s="2"/>
    </row>
    <row x14ac:dyDescent="0.25" r="986" customHeight="1" ht="14.25">
      <c r="A986" s="1"/>
      <c r="B986" s="428"/>
      <c r="C986" s="2"/>
      <c r="D986" s="2"/>
      <c r="E986" s="429"/>
      <c r="F986" s="50"/>
      <c r="G986" s="429"/>
      <c r="H986" s="50"/>
      <c r="I986" s="429"/>
      <c r="J986" s="3"/>
      <c r="K986" s="2"/>
      <c r="L986" s="2"/>
      <c r="M986" s="2"/>
      <c r="N986" s="2"/>
      <c r="O986" s="2"/>
      <c r="P986" s="2"/>
      <c r="Q986" s="2"/>
      <c r="R986" s="2"/>
      <c r="S986" s="2"/>
      <c r="T986" s="2"/>
      <c r="U986" s="2"/>
      <c r="V986" s="2"/>
      <c r="W986" s="2"/>
      <c r="X986" s="2"/>
      <c r="Y986" s="2"/>
      <c r="Z986" s="2"/>
    </row>
    <row x14ac:dyDescent="0.25" r="987" customHeight="1" ht="14.25">
      <c r="A987" s="1"/>
      <c r="B987" s="428"/>
      <c r="C987" s="2"/>
      <c r="D987" s="2"/>
      <c r="E987" s="429"/>
      <c r="F987" s="50"/>
      <c r="G987" s="429"/>
      <c r="H987" s="50"/>
      <c r="I987" s="429"/>
      <c r="J987" s="3"/>
      <c r="K987" s="2"/>
      <c r="L987" s="2"/>
      <c r="M987" s="2"/>
      <c r="N987" s="2"/>
      <c r="O987" s="2"/>
      <c r="P987" s="2"/>
      <c r="Q987" s="2"/>
      <c r="R987" s="2"/>
      <c r="S987" s="2"/>
      <c r="T987" s="2"/>
      <c r="U987" s="2"/>
      <c r="V987" s="2"/>
      <c r="W987" s="2"/>
      <c r="X987" s="2"/>
      <c r="Y987" s="2"/>
      <c r="Z987" s="2"/>
    </row>
    <row x14ac:dyDescent="0.25" r="988" customHeight="1" ht="14.25">
      <c r="A988" s="1"/>
      <c r="B988" s="428"/>
      <c r="C988" s="2"/>
      <c r="D988" s="2"/>
      <c r="E988" s="429"/>
      <c r="F988" s="50"/>
      <c r="G988" s="429"/>
      <c r="H988" s="50"/>
      <c r="I988" s="429"/>
      <c r="J988" s="3"/>
      <c r="K988" s="2"/>
      <c r="L988" s="2"/>
      <c r="M988" s="2"/>
      <c r="N988" s="2"/>
      <c r="O988" s="2"/>
      <c r="P988" s="2"/>
      <c r="Q988" s="2"/>
      <c r="R988" s="2"/>
      <c r="S988" s="2"/>
      <c r="T988" s="2"/>
      <c r="U988" s="2"/>
      <c r="V988" s="2"/>
      <c r="W988" s="2"/>
      <c r="X988" s="2"/>
      <c r="Y988" s="2"/>
      <c r="Z988" s="2"/>
    </row>
    <row x14ac:dyDescent="0.25" r="989" customHeight="1" ht="14.25">
      <c r="A989" s="1"/>
      <c r="B989" s="428"/>
      <c r="C989" s="2"/>
      <c r="D989" s="2"/>
      <c r="E989" s="429"/>
      <c r="F989" s="50"/>
      <c r="G989" s="429"/>
      <c r="H989" s="50"/>
      <c r="I989" s="429"/>
      <c r="J989" s="3"/>
      <c r="K989" s="2"/>
      <c r="L989" s="2"/>
      <c r="M989" s="2"/>
      <c r="N989" s="2"/>
      <c r="O989" s="2"/>
      <c r="P989" s="2"/>
      <c r="Q989" s="2"/>
      <c r="R989" s="2"/>
      <c r="S989" s="2"/>
      <c r="T989" s="2"/>
      <c r="U989" s="2"/>
      <c r="V989" s="2"/>
      <c r="W989" s="2"/>
      <c r="X989" s="2"/>
      <c r="Y989" s="2"/>
      <c r="Z989" s="2"/>
    </row>
    <row x14ac:dyDescent="0.25" r="990" customHeight="1" ht="14.25">
      <c r="A990" s="1"/>
      <c r="B990" s="428"/>
      <c r="C990" s="2"/>
      <c r="D990" s="2"/>
      <c r="E990" s="429"/>
      <c r="F990" s="50"/>
      <c r="G990" s="429"/>
      <c r="H990" s="50"/>
      <c r="I990" s="429"/>
      <c r="J990" s="3"/>
      <c r="K990" s="2"/>
      <c r="L990" s="2"/>
      <c r="M990" s="2"/>
      <c r="N990" s="2"/>
      <c r="O990" s="2"/>
      <c r="P990" s="2"/>
      <c r="Q990" s="2"/>
      <c r="R990" s="2"/>
      <c r="S990" s="2"/>
      <c r="T990" s="2"/>
      <c r="U990" s="2"/>
      <c r="V990" s="2"/>
      <c r="W990" s="2"/>
      <c r="X990" s="2"/>
      <c r="Y990" s="2"/>
      <c r="Z990" s="2"/>
    </row>
    <row x14ac:dyDescent="0.25" r="991" customHeight="1" ht="14.25">
      <c r="A991" s="1"/>
      <c r="B991" s="428"/>
      <c r="C991" s="2"/>
      <c r="D991" s="2"/>
      <c r="E991" s="429"/>
      <c r="F991" s="50"/>
      <c r="G991" s="429"/>
      <c r="H991" s="50"/>
      <c r="I991" s="429"/>
      <c r="J991" s="3"/>
      <c r="K991" s="2"/>
      <c r="L991" s="2"/>
      <c r="M991" s="2"/>
      <c r="N991" s="2"/>
      <c r="O991" s="2"/>
      <c r="P991" s="2"/>
      <c r="Q991" s="2"/>
      <c r="R991" s="2"/>
      <c r="S991" s="2"/>
      <c r="T991" s="2"/>
      <c r="U991" s="2"/>
      <c r="V991" s="2"/>
      <c r="W991" s="2"/>
      <c r="X991" s="2"/>
      <c r="Y991" s="2"/>
      <c r="Z991" s="2"/>
    </row>
    <row x14ac:dyDescent="0.25" r="992" customHeight="1" ht="14.25">
      <c r="A992" s="1"/>
      <c r="B992" s="428"/>
      <c r="C992" s="2"/>
      <c r="D992" s="2"/>
      <c r="E992" s="429"/>
      <c r="F992" s="50"/>
      <c r="G992" s="429"/>
      <c r="H992" s="50"/>
      <c r="I992" s="429"/>
      <c r="J992" s="3"/>
      <c r="K992" s="2"/>
      <c r="L992" s="2"/>
      <c r="M992" s="2"/>
      <c r="N992" s="2"/>
      <c r="O992" s="2"/>
      <c r="P992" s="2"/>
      <c r="Q992" s="2"/>
      <c r="R992" s="2"/>
      <c r="S992" s="2"/>
      <c r="T992" s="2"/>
      <c r="U992" s="2"/>
      <c r="V992" s="2"/>
      <c r="W992" s="2"/>
      <c r="X992" s="2"/>
      <c r="Y992" s="2"/>
      <c r="Z992" s="2"/>
    </row>
    <row x14ac:dyDescent="0.25" r="993" customHeight="1" ht="14.25">
      <c r="A993" s="1"/>
      <c r="B993" s="428"/>
      <c r="C993" s="2"/>
      <c r="D993" s="2"/>
      <c r="E993" s="429"/>
      <c r="F993" s="50"/>
      <c r="G993" s="429"/>
      <c r="H993" s="50"/>
      <c r="I993" s="429"/>
      <c r="J993" s="3"/>
      <c r="K993" s="2"/>
      <c r="L993" s="2"/>
      <c r="M993" s="2"/>
      <c r="N993" s="2"/>
      <c r="O993" s="2"/>
      <c r="P993" s="2"/>
      <c r="Q993" s="2"/>
      <c r="R993" s="2"/>
      <c r="S993" s="2"/>
      <c r="T993" s="2"/>
      <c r="U993" s="2"/>
      <c r="V993" s="2"/>
      <c r="W993" s="2"/>
      <c r="X993" s="2"/>
      <c r="Y993" s="2"/>
      <c r="Z993" s="2"/>
    </row>
    <row x14ac:dyDescent="0.25" r="994" customHeight="1" ht="14.25">
      <c r="A994" s="1"/>
      <c r="B994" s="428"/>
      <c r="C994" s="2"/>
      <c r="D994" s="2"/>
      <c r="E994" s="429"/>
      <c r="F994" s="50"/>
      <c r="G994" s="429"/>
      <c r="H994" s="50"/>
      <c r="I994" s="429"/>
      <c r="J994" s="3"/>
      <c r="K994" s="2"/>
      <c r="L994" s="2"/>
      <c r="M994" s="2"/>
      <c r="N994" s="2"/>
      <c r="O994" s="2"/>
      <c r="P994" s="2"/>
      <c r="Q994" s="2"/>
      <c r="R994" s="2"/>
      <c r="S994" s="2"/>
      <c r="T994" s="2"/>
      <c r="U994" s="2"/>
      <c r="V994" s="2"/>
      <c r="W994" s="2"/>
      <c r="X994" s="2"/>
      <c r="Y994" s="2"/>
      <c r="Z994" s="2"/>
    </row>
    <row x14ac:dyDescent="0.25" r="995" customHeight="1" ht="14.25">
      <c r="A995" s="1"/>
      <c r="B995" s="428"/>
      <c r="C995" s="2"/>
      <c r="D995" s="2"/>
      <c r="E995" s="429"/>
      <c r="F995" s="50"/>
      <c r="G995" s="429"/>
      <c r="H995" s="50"/>
      <c r="I995" s="429"/>
      <c r="J995" s="3"/>
      <c r="K995" s="2"/>
      <c r="L995" s="2"/>
      <c r="M995" s="2"/>
      <c r="N995" s="2"/>
      <c r="O995" s="2"/>
      <c r="P995" s="2"/>
      <c r="Q995" s="2"/>
      <c r="R995" s="2"/>
      <c r="S995" s="2"/>
      <c r="T995" s="2"/>
      <c r="U995" s="2"/>
      <c r="V995" s="2"/>
      <c r="W995" s="2"/>
      <c r="X995" s="2"/>
      <c r="Y995" s="2"/>
      <c r="Z995" s="2"/>
    </row>
    <row x14ac:dyDescent="0.25" r="996" customHeight="1" ht="14.25">
      <c r="A996" s="1"/>
      <c r="B996" s="428"/>
      <c r="C996" s="2"/>
      <c r="D996" s="2"/>
      <c r="E996" s="429"/>
      <c r="F996" s="50"/>
      <c r="G996" s="429"/>
      <c r="H996" s="50"/>
      <c r="I996" s="429"/>
      <c r="J996" s="3"/>
      <c r="K996" s="2"/>
      <c r="L996" s="2"/>
      <c r="M996" s="2"/>
      <c r="N996" s="2"/>
      <c r="O996" s="2"/>
      <c r="P996" s="2"/>
      <c r="Q996" s="2"/>
      <c r="R996" s="2"/>
      <c r="S996" s="2"/>
      <c r="T996" s="2"/>
      <c r="U996" s="2"/>
      <c r="V996" s="2"/>
      <c r="W996" s="2"/>
      <c r="X996" s="2"/>
      <c r="Y996" s="2"/>
      <c r="Z996" s="2"/>
    </row>
    <row x14ac:dyDescent="0.25" r="997" customHeight="1" ht="14.25">
      <c r="A997" s="1"/>
      <c r="B997" s="428"/>
      <c r="C997" s="2"/>
      <c r="D997" s="2"/>
      <c r="E997" s="429"/>
      <c r="F997" s="50"/>
      <c r="G997" s="429"/>
      <c r="H997" s="50"/>
      <c r="I997" s="429"/>
      <c r="J997" s="3"/>
      <c r="K997" s="2"/>
      <c r="L997" s="2"/>
      <c r="M997" s="2"/>
      <c r="N997" s="2"/>
      <c r="O997" s="2"/>
      <c r="P997" s="2"/>
      <c r="Q997" s="2"/>
      <c r="R997" s="2"/>
      <c r="S997" s="2"/>
      <c r="T997" s="2"/>
      <c r="U997" s="2"/>
      <c r="V997" s="2"/>
      <c r="W997" s="2"/>
      <c r="X997" s="2"/>
      <c r="Y997" s="2"/>
      <c r="Z997" s="2"/>
    </row>
    <row x14ac:dyDescent="0.25" r="998" customHeight="1" ht="14.25">
      <c r="A998" s="1"/>
      <c r="B998" s="428"/>
      <c r="C998" s="2"/>
      <c r="D998" s="2"/>
      <c r="E998" s="429"/>
      <c r="F998" s="50"/>
      <c r="G998" s="429"/>
      <c r="H998" s="50"/>
      <c r="I998" s="429"/>
      <c r="J998" s="3"/>
      <c r="K998" s="2"/>
      <c r="L998" s="2"/>
      <c r="M998" s="2"/>
      <c r="N998" s="2"/>
      <c r="O998" s="2"/>
      <c r="P998" s="2"/>
      <c r="Q998" s="2"/>
      <c r="R998" s="2"/>
      <c r="S998" s="2"/>
      <c r="T998" s="2"/>
      <c r="U998" s="2"/>
      <c r="V998" s="2"/>
      <c r="W998" s="2"/>
      <c r="X998" s="2"/>
      <c r="Y998" s="2"/>
      <c r="Z998" s="2"/>
    </row>
    <row x14ac:dyDescent="0.25" r="999" customHeight="1" ht="14.25">
      <c r="A999" s="1"/>
      <c r="B999" s="428"/>
      <c r="C999" s="2"/>
      <c r="D999" s="2"/>
      <c r="E999" s="429"/>
      <c r="F999" s="50"/>
      <c r="G999" s="429"/>
      <c r="H999" s="50"/>
      <c r="I999" s="429"/>
      <c r="J999" s="3"/>
      <c r="K999" s="2"/>
      <c r="L999" s="2"/>
      <c r="M999" s="2"/>
      <c r="N999" s="2"/>
      <c r="O999" s="2"/>
      <c r="P999" s="2"/>
      <c r="Q999" s="2"/>
      <c r="R999" s="2"/>
      <c r="S999" s="2"/>
      <c r="T999" s="2"/>
      <c r="U999" s="2"/>
      <c r="V999" s="2"/>
      <c r="W999" s="2"/>
      <c r="X999" s="2"/>
      <c r="Y999" s="2"/>
      <c r="Z999" s="2"/>
    </row>
    <row x14ac:dyDescent="0.25" r="1000" customHeight="1" ht="14.25">
      <c r="A1000" s="1"/>
      <c r="B1000" s="428"/>
      <c r="C1000" s="2"/>
      <c r="D1000" s="2"/>
      <c r="E1000" s="429"/>
      <c r="F1000" s="50"/>
      <c r="G1000" s="429"/>
      <c r="H1000" s="50"/>
      <c r="I1000" s="429"/>
      <c r="J1000" s="3"/>
      <c r="K1000" s="2"/>
      <c r="L1000" s="2"/>
      <c r="M1000" s="2"/>
      <c r="N1000" s="2"/>
      <c r="O1000" s="2"/>
      <c r="P1000" s="2"/>
      <c r="Q1000" s="2"/>
      <c r="R1000" s="2"/>
      <c r="S1000" s="2"/>
      <c r="T1000" s="2"/>
      <c r="U1000" s="2"/>
      <c r="V1000" s="2"/>
      <c r="W1000" s="2"/>
      <c r="X1000" s="2"/>
      <c r="Y1000" s="2"/>
      <c r="Z1000" s="2"/>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000"/>
  <sheetViews>
    <sheetView workbookViewId="0"/>
  </sheetViews>
  <sheetFormatPr defaultRowHeight="15" x14ac:dyDescent="0.25"/>
  <cols>
    <col min="1" max="1" style="14" width="14.576428571428572" customWidth="1" bestFit="1"/>
    <col min="2" max="2" style="14" width="14.576428571428572" customWidth="1" bestFit="1"/>
    <col min="3" max="3" style="14" width="14.576428571428572" customWidth="1" bestFit="1"/>
    <col min="4" max="4" style="14" width="14.576428571428572" customWidth="1" bestFit="1"/>
    <col min="5" max="5" style="14" width="10.576428571428572" customWidth="1" bestFit="1"/>
    <col min="6" max="6" style="16" width="10.576428571428572" customWidth="1" bestFit="1"/>
    <col min="7" max="7" style="13" width="10.576428571428572" customWidth="1" bestFit="1"/>
    <col min="8" max="8" style="13" width="10.576428571428572" customWidth="1" bestFit="1"/>
    <col min="9" max="9" style="14" width="16.576428571428572" customWidth="1" bestFit="1"/>
    <col min="10" max="10" style="14" width="16.576428571428572" customWidth="1" bestFit="1"/>
    <col min="11" max="11" style="14" width="12.576428571428572" customWidth="1" bestFit="1"/>
    <col min="12" max="12" style="14" width="16.576428571428572" customWidth="1" bestFit="1"/>
    <col min="13" max="13" style="14" width="12.576428571428572" customWidth="1" bestFit="1"/>
    <col min="14" max="14" style="14" width="12.576428571428572" customWidth="1" bestFit="1"/>
    <col min="15" max="15" style="402" width="12.576428571428572" customWidth="1" bestFit="1"/>
    <col min="16" max="16" style="402" width="12.576428571428572" customWidth="1" bestFit="1"/>
    <col min="17" max="17" style="402" width="12.576428571428572" customWidth="1" bestFit="1"/>
    <col min="18" max="18" style="402" width="12.576428571428572" customWidth="1" bestFit="1"/>
    <col min="19" max="19" style="402" width="12.576428571428572" customWidth="1" bestFit="1"/>
    <col min="20" max="20" style="402" width="12.576428571428572" customWidth="1" bestFit="1"/>
    <col min="21" max="21" style="13" width="12.576428571428572" customWidth="1" bestFit="1"/>
    <col min="22" max="22" style="14" width="12.576428571428572" customWidth="1" bestFit="1"/>
    <col min="23" max="23" style="13" width="16.14785714285714" customWidth="1" bestFit="1"/>
    <col min="24" max="24" style="16" width="18.576428571428572" customWidth="1" bestFit="1"/>
    <col min="25" max="25" style="13" width="20.576428571428572" customWidth="1" bestFit="1"/>
    <col min="26" max="26" style="16" width="12.576428571428572" customWidth="1" bestFit="1"/>
    <col min="27" max="27" style="403" width="12.576428571428572" customWidth="1" bestFit="1"/>
    <col min="28" max="28" style="403" width="12.576428571428572" customWidth="1" bestFit="1"/>
    <col min="29" max="29" style="403" width="15.862142857142858" customWidth="1" bestFit="1"/>
    <col min="30" max="30" style="14" width="24.576428571428572" customWidth="1" bestFit="1"/>
  </cols>
  <sheetData>
    <row x14ac:dyDescent="0.25" r="1" customHeight="1" ht="14.25">
      <c r="A1" s="208"/>
      <c r="B1" s="209"/>
      <c r="C1" s="209"/>
      <c r="D1" s="209"/>
      <c r="E1" s="209"/>
      <c r="F1" s="210"/>
      <c r="G1" s="211"/>
      <c r="H1" s="211"/>
      <c r="I1" s="209"/>
      <c r="J1" s="209"/>
      <c r="K1" s="209"/>
      <c r="L1" s="209"/>
      <c r="M1" s="209"/>
      <c r="N1" s="209"/>
      <c r="O1" s="212"/>
      <c r="P1" s="213" t="s">
        <v>549</v>
      </c>
      <c r="Q1" s="212"/>
      <c r="R1" s="212"/>
      <c r="S1" s="212"/>
      <c r="T1" s="212"/>
      <c r="U1" s="211"/>
      <c r="V1" s="209"/>
      <c r="W1" s="211"/>
      <c r="X1" s="210"/>
      <c r="Y1" s="211"/>
      <c r="Z1" s="210"/>
      <c r="AA1" s="214"/>
      <c r="AB1" s="214"/>
      <c r="AC1" s="214"/>
      <c r="AD1" s="215"/>
    </row>
    <row x14ac:dyDescent="0.25" r="2" customHeight="1" ht="15">
      <c r="A2" s="216" t="s">
        <v>550</v>
      </c>
      <c r="B2" s="217"/>
      <c r="C2" s="217"/>
      <c r="D2" s="146"/>
      <c r="E2" s="216" t="s">
        <v>551</v>
      </c>
      <c r="F2" s="218"/>
      <c r="G2" s="219"/>
      <c r="H2" s="219"/>
      <c r="I2" s="217"/>
      <c r="J2" s="217"/>
      <c r="K2" s="217"/>
      <c r="L2" s="217"/>
      <c r="M2" s="217"/>
      <c r="N2" s="146"/>
      <c r="O2" s="220" t="s">
        <v>552</v>
      </c>
      <c r="P2" s="221"/>
      <c r="Q2" s="222"/>
      <c r="R2" s="223" t="s">
        <v>553</v>
      </c>
      <c r="S2" s="221"/>
      <c r="T2" s="221"/>
      <c r="U2" s="219"/>
      <c r="V2" s="146"/>
      <c r="W2" s="224" t="s">
        <v>482</v>
      </c>
      <c r="X2" s="218"/>
      <c r="Y2" s="219"/>
      <c r="Z2" s="225"/>
      <c r="AA2" s="226" t="s">
        <v>406</v>
      </c>
      <c r="AB2" s="227"/>
      <c r="AC2" s="228"/>
      <c r="AD2" s="229" t="s">
        <v>81</v>
      </c>
    </row>
    <row x14ac:dyDescent="0.25" r="3" customHeight="1" ht="14.25" customFormat="1" s="148">
      <c r="A3" s="230" t="s">
        <v>9</v>
      </c>
      <c r="B3" s="231" t="s">
        <v>428</v>
      </c>
      <c r="C3" s="232" t="s">
        <v>433</v>
      </c>
      <c r="D3" s="233" t="s">
        <v>554</v>
      </c>
      <c r="E3" s="234" t="s">
        <v>27</v>
      </c>
      <c r="F3" s="235" t="s">
        <v>28</v>
      </c>
      <c r="G3" s="236" t="s">
        <v>29</v>
      </c>
      <c r="H3" s="236" t="s">
        <v>30</v>
      </c>
      <c r="I3" s="161" t="s">
        <v>555</v>
      </c>
      <c r="J3" s="161" t="s">
        <v>556</v>
      </c>
      <c r="K3" s="161" t="s">
        <v>557</v>
      </c>
      <c r="L3" s="161" t="s">
        <v>558</v>
      </c>
      <c r="M3" s="232" t="s">
        <v>31</v>
      </c>
      <c r="N3" s="232" t="s">
        <v>32</v>
      </c>
      <c r="O3" s="237" t="s">
        <v>559</v>
      </c>
      <c r="P3" s="238" t="s">
        <v>560</v>
      </c>
      <c r="Q3" s="239" t="s">
        <v>561</v>
      </c>
      <c r="R3" s="240" t="s">
        <v>562</v>
      </c>
      <c r="S3" s="241" t="s">
        <v>563</v>
      </c>
      <c r="T3" s="242" t="s">
        <v>564</v>
      </c>
      <c r="U3" s="191" t="s">
        <v>481</v>
      </c>
      <c r="V3" s="243" t="s">
        <v>33</v>
      </c>
      <c r="W3" s="244" t="s">
        <v>565</v>
      </c>
      <c r="X3" s="245" t="s">
        <v>566</v>
      </c>
      <c r="Y3" s="162" t="s">
        <v>567</v>
      </c>
      <c r="Z3" s="246" t="s">
        <v>568</v>
      </c>
      <c r="AA3" s="247" t="s">
        <v>569</v>
      </c>
      <c r="AB3" s="248" t="s">
        <v>570</v>
      </c>
      <c r="AC3" s="249" t="s">
        <v>571</v>
      </c>
      <c r="AD3" s="250" t="s">
        <v>537</v>
      </c>
    </row>
    <row x14ac:dyDescent="0.25" r="4" customHeight="1" ht="14.25">
      <c r="A4" s="251">
        <f>IF(ISBLANK(Summary!$B$14),"",Summary!$B$14)</f>
      </c>
      <c r="B4" s="252">
        <f>IF(ISBLANK(Summary!$B$15),"",Summary!$B$15)</f>
      </c>
      <c r="C4" s="253" t="s">
        <v>572</v>
      </c>
      <c r="D4" s="254" t="s">
        <v>573</v>
      </c>
      <c r="E4" s="255" t="s">
        <v>63</v>
      </c>
      <c r="F4" s="256">
        <v>1.6</v>
      </c>
      <c r="G4" s="257">
        <v>1</v>
      </c>
      <c r="H4" s="257">
        <v>70</v>
      </c>
      <c r="I4" s="258"/>
      <c r="J4" s="258"/>
      <c r="K4" s="258"/>
      <c r="L4" s="258"/>
      <c r="M4" s="253" t="s">
        <v>52</v>
      </c>
      <c r="N4" s="253" t="s">
        <v>65</v>
      </c>
      <c r="O4" s="259">
        <v>35.2</v>
      </c>
      <c r="P4" s="260">
        <v>53</v>
      </c>
      <c r="Q4" s="261">
        <f>IF(O4="","",O4*P4)</f>
      </c>
      <c r="R4" s="262"/>
      <c r="S4" s="263"/>
      <c r="T4" s="264">
        <f>IF(R4="","",R4*S4)</f>
      </c>
      <c r="U4" s="265"/>
      <c r="V4" s="266"/>
      <c r="W4" s="267">
        <f>IF(C4="","",SUM(Summary!B$30:F$30))</f>
      </c>
      <c r="X4" s="268">
        <f>IFERROR(IF(W4="","",(W4/U4*T4/1000000)),"Missing Panel Details")</f>
      </c>
      <c r="Y4" s="268">
        <f>IFERROR(W4/(Summary!$E$17-Summary!$B$17)*30.4167,"Missing Data")</f>
      </c>
      <c r="Z4" s="269">
        <f>IFERROR(Y4*T4/1000000/U4,"")</f>
      </c>
      <c r="AA4" s="270"/>
      <c r="AB4" s="271">
        <f>IF(AA4="","",((1000000/T4)*AA4*U4))</f>
      </c>
      <c r="AC4" s="272">
        <f>IF(W4="","",W4*AA4)</f>
      </c>
      <c r="AD4" s="273"/>
    </row>
    <row x14ac:dyDescent="0.25" r="5" customHeight="1" ht="14.25">
      <c r="A5" s="274">
        <f>IF(ISBLANK(Summary!$B$14),"",Summary!$B$14)</f>
      </c>
      <c r="B5" s="275">
        <f>IF(ISBLANK(Summary!$B$15),"",Summary!$B$15)</f>
      </c>
      <c r="C5" s="276"/>
      <c r="D5" s="277"/>
      <c r="E5" s="278"/>
      <c r="F5" s="279"/>
      <c r="G5" s="280"/>
      <c r="H5" s="280"/>
      <c r="I5" s="281"/>
      <c r="J5" s="281"/>
      <c r="K5" s="281"/>
      <c r="L5" s="281"/>
      <c r="M5" s="276"/>
      <c r="N5" s="276"/>
      <c r="O5" s="282"/>
      <c r="P5" s="283"/>
      <c r="Q5" s="261">
        <f>IF(O5="","",O5*P5)</f>
      </c>
      <c r="R5" s="284"/>
      <c r="S5" s="285"/>
      <c r="T5" s="264">
        <f>IF(R5="","",R5*S5)</f>
      </c>
      <c r="U5" s="286"/>
      <c r="V5" s="287"/>
      <c r="W5" s="267">
        <f>IF(C5="","",SUM(Summary!B$30:F$30))</f>
      </c>
      <c r="X5" s="268">
        <f>IFERROR(IF(W5="","",(W5/U5*T5/1000000)),"Missing Panel Details")</f>
      </c>
      <c r="Y5" s="288">
        <f>IFERROR(W5/(Summary!$E$17-Summary!$B$17)*30.4167,"Missing Data")</f>
      </c>
      <c r="Z5" s="269">
        <f>IFERROR(Y5*T5/1000000/U5,"")</f>
      </c>
      <c r="AA5" s="289"/>
      <c r="AB5" s="271">
        <f>IF(AA5="","",((1000000/T5)*AA5*U5))</f>
      </c>
      <c r="AC5" s="272">
        <f>IF(W5="","",W5*AA5)</f>
      </c>
      <c r="AD5" s="290"/>
    </row>
    <row x14ac:dyDescent="0.25" r="6" customHeight="1" ht="14.25">
      <c r="A6" s="274">
        <f>IF(ISBLANK(Summary!$B$14),"",Summary!$B$14)</f>
      </c>
      <c r="B6" s="275">
        <f>IF(ISBLANK(Summary!$B$15),"",Summary!$B$15)</f>
      </c>
      <c r="C6" s="276"/>
      <c r="D6" s="277"/>
      <c r="E6" s="278"/>
      <c r="F6" s="279"/>
      <c r="G6" s="280"/>
      <c r="H6" s="280"/>
      <c r="I6" s="281"/>
      <c r="J6" s="281"/>
      <c r="K6" s="281"/>
      <c r="L6" s="281"/>
      <c r="M6" s="276"/>
      <c r="N6" s="276"/>
      <c r="O6" s="282"/>
      <c r="P6" s="283"/>
      <c r="Q6" s="261">
        <f>IF(O6="","",O6*P6)</f>
      </c>
      <c r="R6" s="284"/>
      <c r="S6" s="285"/>
      <c r="T6" s="264">
        <f>IF(R6="","",R6*S6)</f>
      </c>
      <c r="U6" s="286"/>
      <c r="V6" s="287"/>
      <c r="W6" s="267">
        <f>IF(C6="","",SUM(Summary!B$30:F$30))</f>
      </c>
      <c r="X6" s="268">
        <f>IFERROR(IF(W6="","",(W6/U6*T6/1000000)),"Missing Panel Details")</f>
      </c>
      <c r="Y6" s="288">
        <f>IFERROR(W6/(Summary!$E$17-Summary!$B$17)*30.4167,"Missing Data")</f>
      </c>
      <c r="Z6" s="269">
        <f>IFERROR(Y6*T6/1000000/U6,"")</f>
      </c>
      <c r="AA6" s="289"/>
      <c r="AB6" s="271">
        <f>IF(AA6="","",((1000000/T6)*AA6*U6))</f>
      </c>
      <c r="AC6" s="272">
        <f>IF(W6="","",W6*AA6)</f>
      </c>
      <c r="AD6" s="290"/>
    </row>
    <row x14ac:dyDescent="0.25" r="7" customHeight="1" ht="14.25">
      <c r="A7" s="274">
        <f>IF(ISBLANK(Summary!$B$14),"",Summary!$B$14)</f>
      </c>
      <c r="B7" s="275">
        <f>IF(ISBLANK(Summary!$B$15),"",Summary!$B$15)</f>
      </c>
      <c r="C7" s="276"/>
      <c r="D7" s="277"/>
      <c r="E7" s="278"/>
      <c r="F7" s="279"/>
      <c r="G7" s="280"/>
      <c r="H7" s="280"/>
      <c r="I7" s="281"/>
      <c r="J7" s="281"/>
      <c r="K7" s="281"/>
      <c r="L7" s="281"/>
      <c r="M7" s="276"/>
      <c r="N7" s="276"/>
      <c r="O7" s="282"/>
      <c r="P7" s="283"/>
      <c r="Q7" s="261">
        <f>IF(O7="","",O7*P7)</f>
      </c>
      <c r="R7" s="284"/>
      <c r="S7" s="285"/>
      <c r="T7" s="264">
        <f>IF(R7="","",R7*S7)</f>
      </c>
      <c r="U7" s="286"/>
      <c r="V7" s="287"/>
      <c r="W7" s="267">
        <f>IF(C7="","",SUM(Summary!B$30:F$30))</f>
      </c>
      <c r="X7" s="268">
        <f>IFERROR(IF(W7="","",(W7/U7*T7/1000000)),"Missing Panel Details")</f>
      </c>
      <c r="Y7" s="288">
        <f>IFERROR(W7/(Summary!$E$17-Summary!$B$17)*30.4167,"Missing Data")</f>
      </c>
      <c r="Z7" s="269">
        <f>IFERROR(Y7*T7/1000000/U7,"")</f>
      </c>
      <c r="AA7" s="289"/>
      <c r="AB7" s="271">
        <f>IF(AA7="","",((1000000/T7)*AA7*U7))</f>
      </c>
      <c r="AC7" s="272">
        <f>IF(W7="","",W7*AA7)</f>
      </c>
      <c r="AD7" s="290"/>
    </row>
    <row x14ac:dyDescent="0.25" r="8" customHeight="1" ht="14.25">
      <c r="A8" s="274">
        <f>IF(ISBLANK(Summary!$B$14),"",Summary!$B$14)</f>
      </c>
      <c r="B8" s="275">
        <f>IF(ISBLANK(Summary!$B$15),"",Summary!$B$15)</f>
      </c>
      <c r="C8" s="276"/>
      <c r="D8" s="277"/>
      <c r="E8" s="278"/>
      <c r="F8" s="279"/>
      <c r="G8" s="280"/>
      <c r="H8" s="280"/>
      <c r="I8" s="281"/>
      <c r="J8" s="281"/>
      <c r="K8" s="281"/>
      <c r="L8" s="281"/>
      <c r="M8" s="276"/>
      <c r="N8" s="276"/>
      <c r="O8" s="282"/>
      <c r="P8" s="283"/>
      <c r="Q8" s="261">
        <f>IF(O8="","",O8*P8)</f>
      </c>
      <c r="R8" s="284"/>
      <c r="S8" s="285"/>
      <c r="T8" s="264">
        <f>IF(R8="","",R8*S8)</f>
      </c>
      <c r="U8" s="286"/>
      <c r="V8" s="287"/>
      <c r="W8" s="267">
        <f>IF(C8="","",SUM(Summary!B$30:F$30))</f>
      </c>
      <c r="X8" s="268">
        <f>IFERROR(IF(W8="","",(W8/U8*T8/1000000)),"Missing Panel Details")</f>
      </c>
      <c r="Y8" s="288">
        <f>IFERROR(W8/(Summary!$E$17-Summary!$B$17)*30.4167,"Missing Data")</f>
      </c>
      <c r="Z8" s="269">
        <f>IFERROR(Y8*T8/1000000/U8,"")</f>
      </c>
      <c r="AA8" s="289"/>
      <c r="AB8" s="271">
        <f>IF(AA8="","",((1000000/T8)*AA8*U8))</f>
      </c>
      <c r="AC8" s="272">
        <f>IF(W8="","",W8*AA8)</f>
      </c>
      <c r="AD8" s="290"/>
    </row>
    <row x14ac:dyDescent="0.25" r="9" customHeight="1" ht="14.25">
      <c r="A9" s="291">
        <f>IF(ISBLANK(Summary!$B$14),"",Summary!$B$14)</f>
      </c>
      <c r="B9" s="292">
        <f>IF(ISBLANK(Summary!$B$15),"",Summary!$B$15)</f>
      </c>
      <c r="C9" s="293"/>
      <c r="D9" s="294"/>
      <c r="E9" s="295"/>
      <c r="F9" s="296"/>
      <c r="G9" s="297"/>
      <c r="H9" s="297"/>
      <c r="I9" s="298"/>
      <c r="J9" s="298"/>
      <c r="K9" s="298"/>
      <c r="L9" s="298"/>
      <c r="M9" s="293"/>
      <c r="N9" s="293"/>
      <c r="O9" s="299"/>
      <c r="P9" s="300"/>
      <c r="Q9" s="301">
        <f>IF(O9="","",O9*P9)</f>
      </c>
      <c r="R9" s="302"/>
      <c r="S9" s="303"/>
      <c r="T9" s="304">
        <f>IF(R9="","",R9*S9)</f>
      </c>
      <c r="U9" s="305"/>
      <c r="V9" s="306"/>
      <c r="W9" s="307">
        <f>IF(C9="","",SUM(Summary!B$30:F$30))</f>
      </c>
      <c r="X9" s="308">
        <f>IFERROR(IF(W9="","",(W9/U9*T9/1000000)),"Missing Panel Details")</f>
      </c>
      <c r="Y9" s="309">
        <f>IFERROR(W9/(Summary!$E$17-Summary!$B$17)*30.4167,"Missing Data")</f>
      </c>
      <c r="Z9" s="310">
        <f>IFERROR(Y9*T9/1000000/U9,"")</f>
      </c>
      <c r="AA9" s="311"/>
      <c r="AB9" s="312">
        <f>IF(AA9="","",((1000000/T9)*AA9*U9))</f>
      </c>
      <c r="AC9" s="313">
        <f>IF(W9="","",W9*AA9)</f>
      </c>
      <c r="AD9" s="314"/>
    </row>
    <row x14ac:dyDescent="0.25" r="10" customHeight="1" ht="14.25">
      <c r="A10" s="315" t="s">
        <v>574</v>
      </c>
      <c r="B10" s="316" t="s">
        <v>575</v>
      </c>
      <c r="C10" s="317" t="s">
        <v>576</v>
      </c>
      <c r="D10" s="318" t="s">
        <v>573</v>
      </c>
      <c r="E10" s="319" t="s">
        <v>51</v>
      </c>
      <c r="F10" s="320">
        <v>1.6</v>
      </c>
      <c r="G10" s="321">
        <v>2</v>
      </c>
      <c r="H10" s="321">
        <v>35</v>
      </c>
      <c r="I10" s="317" t="s">
        <v>577</v>
      </c>
      <c r="J10" s="317" t="s">
        <v>578</v>
      </c>
      <c r="K10" s="317" t="s">
        <v>51</v>
      </c>
      <c r="L10" s="317" t="s">
        <v>579</v>
      </c>
      <c r="M10" s="317" t="s">
        <v>52</v>
      </c>
      <c r="N10" s="317" t="s">
        <v>82</v>
      </c>
      <c r="O10" s="322">
        <v>136</v>
      </c>
      <c r="P10" s="323">
        <v>57.8</v>
      </c>
      <c r="Q10" s="324">
        <f>O10*P10</f>
      </c>
      <c r="R10" s="322">
        <v>215.73</v>
      </c>
      <c r="S10" s="323">
        <v>273.91</v>
      </c>
      <c r="T10" s="323">
        <f>R10*S10</f>
      </c>
      <c r="U10" s="321">
        <v>8</v>
      </c>
      <c r="V10" s="318" t="s">
        <v>580</v>
      </c>
      <c r="W10" s="325">
        <v>100000</v>
      </c>
      <c r="X10" s="326">
        <f>IF(W10="","",(W10/U10*T10/1000000))</f>
      </c>
      <c r="Y10" s="327">
        <v>2083.3356164383563</v>
      </c>
      <c r="Z10" s="328">
        <f>IFERROR(Y10*T10/1000000/U10,"")</f>
      </c>
      <c r="AA10" s="329">
        <v>0.65</v>
      </c>
      <c r="AB10" s="330">
        <f>(1000000/T10)*AA10*U10</f>
      </c>
      <c r="AC10" s="331">
        <f>W10*AA10</f>
      </c>
      <c r="AD10" s="332" t="s">
        <v>581</v>
      </c>
    </row>
    <row x14ac:dyDescent="0.25" r="11" customHeight="1" ht="14.25">
      <c r="A11" s="333" t="s">
        <v>582</v>
      </c>
      <c r="B11" s="334" t="s">
        <v>583</v>
      </c>
      <c r="C11" s="335" t="s">
        <v>584</v>
      </c>
      <c r="D11" s="336" t="s">
        <v>585</v>
      </c>
      <c r="E11" s="337" t="s">
        <v>63</v>
      </c>
      <c r="F11" s="338">
        <v>1.6</v>
      </c>
      <c r="G11" s="339">
        <v>1</v>
      </c>
      <c r="H11" s="339">
        <v>70</v>
      </c>
      <c r="I11" s="335" t="s">
        <v>577</v>
      </c>
      <c r="J11" s="335" t="s">
        <v>586</v>
      </c>
      <c r="K11" s="335" t="s">
        <v>587</v>
      </c>
      <c r="L11" s="335" t="s">
        <v>588</v>
      </c>
      <c r="M11" s="335" t="s">
        <v>52</v>
      </c>
      <c r="N11" s="335" t="s">
        <v>82</v>
      </c>
      <c r="O11" s="340">
        <v>136</v>
      </c>
      <c r="P11" s="341">
        <v>57.8</v>
      </c>
      <c r="Q11" s="342">
        <f>O11*P11</f>
      </c>
      <c r="R11" s="340">
        <v>136</v>
      </c>
      <c r="S11" s="341">
        <v>57.8</v>
      </c>
      <c r="T11" s="341">
        <f>R11*S11</f>
      </c>
      <c r="U11" s="339">
        <v>1</v>
      </c>
      <c r="V11" s="336" t="s">
        <v>580</v>
      </c>
      <c r="W11" s="343">
        <v>100000</v>
      </c>
      <c r="X11" s="344">
        <f>IF(W11="","",(W11/U11*T11/1000000))</f>
      </c>
      <c r="Y11" s="345">
        <v>2083.3356164383563</v>
      </c>
      <c r="Z11" s="346">
        <f>IFERROR(Y11*T11/1000000/U11,"")</f>
      </c>
      <c r="AA11" s="347">
        <v>1.1</v>
      </c>
      <c r="AB11" s="348">
        <f>(1000000/T11)*AA11*U11</f>
      </c>
      <c r="AC11" s="349">
        <f>W11*AA11</f>
      </c>
      <c r="AD11" s="350" t="s">
        <v>581</v>
      </c>
    </row>
    <row x14ac:dyDescent="0.25" r="12" customHeight="1" ht="14.25">
      <c r="A12" s="351"/>
      <c r="B12" s="352"/>
      <c r="C12" s="352"/>
      <c r="D12" s="352"/>
      <c r="E12" s="352"/>
      <c r="F12" s="353"/>
      <c r="G12" s="354"/>
      <c r="H12" s="354"/>
      <c r="I12" s="352"/>
      <c r="J12" s="352"/>
      <c r="K12" s="352"/>
      <c r="L12" s="352"/>
      <c r="M12" s="352"/>
      <c r="N12" s="352"/>
      <c r="O12" s="355"/>
      <c r="P12" s="355"/>
      <c r="Q12" s="355"/>
      <c r="R12" s="355"/>
      <c r="S12" s="355"/>
      <c r="T12" s="355"/>
      <c r="U12" s="354"/>
      <c r="V12" s="352"/>
      <c r="W12" s="354"/>
      <c r="X12" s="353"/>
      <c r="Y12" s="356"/>
      <c r="Z12" s="356"/>
      <c r="AA12" s="357"/>
      <c r="AB12" s="358"/>
      <c r="AC12" s="357"/>
      <c r="AD12" s="359"/>
    </row>
    <row x14ac:dyDescent="0.25" r="13" customHeight="1" ht="14.25">
      <c r="A13" s="352"/>
      <c r="B13" s="360" t="s">
        <v>589</v>
      </c>
      <c r="C13" s="217"/>
      <c r="D13" s="217"/>
      <c r="E13" s="217"/>
      <c r="F13" s="218"/>
      <c r="G13" s="361"/>
      <c r="H13" s="354"/>
      <c r="I13" s="352"/>
      <c r="J13" s="352"/>
      <c r="K13" s="352"/>
      <c r="L13" s="352"/>
      <c r="M13" s="352"/>
      <c r="N13" s="352"/>
      <c r="O13" s="362" t="s">
        <v>590</v>
      </c>
      <c r="P13" s="363"/>
      <c r="Q13" s="364" t="s">
        <v>591</v>
      </c>
      <c r="R13" s="365"/>
      <c r="S13" s="366"/>
      <c r="T13" s="367"/>
      <c r="U13" s="368" t="s">
        <v>590</v>
      </c>
      <c r="V13" s="369"/>
      <c r="W13" s="370" t="s">
        <v>592</v>
      </c>
      <c r="X13" s="371"/>
      <c r="Y13" s="372"/>
      <c r="Z13" s="353"/>
      <c r="AA13" s="358"/>
      <c r="AB13" s="358"/>
      <c r="AC13" s="358"/>
      <c r="AD13" s="359"/>
    </row>
    <row x14ac:dyDescent="0.25" r="14" customHeight="1" ht="14.25">
      <c r="A14" s="352"/>
      <c r="B14" s="373" t="s">
        <v>51</v>
      </c>
      <c r="C14" s="374"/>
      <c r="D14" s="375" t="s">
        <v>587</v>
      </c>
      <c r="E14" s="374"/>
      <c r="F14" s="376" t="s">
        <v>593</v>
      </c>
      <c r="G14" s="361"/>
      <c r="H14" s="354"/>
      <c r="I14" s="352"/>
      <c r="J14" s="352"/>
      <c r="K14" s="352"/>
      <c r="L14" s="352"/>
      <c r="M14" s="352"/>
      <c r="N14" s="352"/>
      <c r="O14" s="377"/>
      <c r="P14" s="355"/>
      <c r="Q14" s="355"/>
      <c r="R14" s="355"/>
      <c r="S14" s="378"/>
      <c r="T14" s="355"/>
      <c r="U14" s="379"/>
      <c r="V14" s="352"/>
      <c r="W14" s="354"/>
      <c r="X14" s="353"/>
      <c r="Y14" s="380"/>
      <c r="Z14" s="353"/>
      <c r="AA14" s="358"/>
      <c r="AB14" s="358"/>
      <c r="AC14" s="358"/>
      <c r="AD14" s="359"/>
    </row>
    <row x14ac:dyDescent="0.25" r="15" customHeight="1" ht="14.25">
      <c r="A15" s="352"/>
      <c r="B15" s="381" t="s">
        <v>594</v>
      </c>
      <c r="C15" s="382" t="s">
        <v>595</v>
      </c>
      <c r="D15" s="383" t="s">
        <v>596</v>
      </c>
      <c r="E15" s="382" t="s">
        <v>597</v>
      </c>
      <c r="F15" s="384" t="s">
        <v>598</v>
      </c>
      <c r="G15" s="385" t="s">
        <v>599</v>
      </c>
      <c r="H15" s="354"/>
      <c r="I15" s="352"/>
      <c r="J15" s="352"/>
      <c r="K15" s="352"/>
      <c r="L15" s="352"/>
      <c r="M15" s="352"/>
      <c r="N15" s="352"/>
      <c r="O15" s="377"/>
      <c r="P15" s="355"/>
      <c r="Q15" s="355"/>
      <c r="R15" s="355"/>
      <c r="S15" s="378"/>
      <c r="T15" s="355"/>
      <c r="U15" s="379"/>
      <c r="V15" s="352"/>
      <c r="W15" s="354"/>
      <c r="X15" s="353"/>
      <c r="Y15" s="380"/>
      <c r="Z15" s="353"/>
      <c r="AA15" s="358"/>
      <c r="AB15" s="358"/>
      <c r="AC15" s="358"/>
      <c r="AD15" s="359"/>
    </row>
    <row x14ac:dyDescent="0.25" r="16" customHeight="1" ht="14.25">
      <c r="A16" s="352"/>
      <c r="B16" s="381" t="s">
        <v>594</v>
      </c>
      <c r="C16" s="382" t="s">
        <v>600</v>
      </c>
      <c r="D16" s="383" t="s">
        <v>596</v>
      </c>
      <c r="E16" s="382" t="s">
        <v>601</v>
      </c>
      <c r="F16" s="386" t="s">
        <v>578</v>
      </c>
      <c r="G16" s="385" t="s">
        <v>602</v>
      </c>
      <c r="H16" s="354"/>
      <c r="I16" s="352"/>
      <c r="J16" s="352"/>
      <c r="K16" s="352"/>
      <c r="L16" s="352"/>
      <c r="M16" s="352"/>
      <c r="N16" s="352"/>
      <c r="O16" s="377"/>
      <c r="P16" s="355"/>
      <c r="Q16" s="355"/>
      <c r="R16" s="355"/>
      <c r="S16" s="378"/>
      <c r="T16" s="355"/>
      <c r="U16" s="379"/>
      <c r="V16" s="352"/>
      <c r="W16" s="354"/>
      <c r="X16" s="353"/>
      <c r="Y16" s="380"/>
      <c r="Z16" s="353"/>
      <c r="AA16" s="358"/>
      <c r="AB16" s="358"/>
      <c r="AC16" s="358"/>
      <c r="AD16" s="359"/>
    </row>
    <row x14ac:dyDescent="0.25" r="17" customHeight="1" ht="14.25">
      <c r="A17" s="352"/>
      <c r="B17" s="381" t="s">
        <v>594</v>
      </c>
      <c r="C17" s="382" t="s">
        <v>603</v>
      </c>
      <c r="D17" s="383" t="s">
        <v>596</v>
      </c>
      <c r="E17" s="382" t="s">
        <v>604</v>
      </c>
      <c r="F17" s="386" t="s">
        <v>586</v>
      </c>
      <c r="G17" s="385" t="s">
        <v>588</v>
      </c>
      <c r="H17" s="354"/>
      <c r="I17" s="352"/>
      <c r="J17" s="352"/>
      <c r="K17" s="352"/>
      <c r="L17" s="352"/>
      <c r="M17" s="352"/>
      <c r="N17" s="352"/>
      <c r="O17" s="377"/>
      <c r="P17" s="355"/>
      <c r="Q17" s="355"/>
      <c r="R17" s="355"/>
      <c r="S17" s="378"/>
      <c r="T17" s="355"/>
      <c r="U17" s="379"/>
      <c r="V17" s="352"/>
      <c r="W17" s="354"/>
      <c r="X17" s="353"/>
      <c r="Y17" s="380"/>
      <c r="Z17" s="353"/>
      <c r="AA17" s="358"/>
      <c r="AB17" s="358"/>
      <c r="AC17" s="358"/>
      <c r="AD17" s="359"/>
    </row>
    <row x14ac:dyDescent="0.25" r="18" customHeight="1" ht="14.25">
      <c r="A18" s="352"/>
      <c r="B18" s="381" t="s">
        <v>594</v>
      </c>
      <c r="C18" s="382" t="s">
        <v>605</v>
      </c>
      <c r="D18" s="383" t="s">
        <v>596</v>
      </c>
      <c r="E18" s="382" t="s">
        <v>606</v>
      </c>
      <c r="F18" s="386" t="s">
        <v>607</v>
      </c>
      <c r="G18" s="385" t="s">
        <v>608</v>
      </c>
      <c r="H18" s="354"/>
      <c r="I18" s="352"/>
      <c r="J18" s="352"/>
      <c r="K18" s="352"/>
      <c r="L18" s="352"/>
      <c r="M18" s="352"/>
      <c r="N18" s="352"/>
      <c r="O18" s="377"/>
      <c r="P18" s="355"/>
      <c r="Q18" s="355"/>
      <c r="R18" s="355"/>
      <c r="S18" s="378"/>
      <c r="T18" s="355"/>
      <c r="U18" s="379"/>
      <c r="V18" s="352"/>
      <c r="W18" s="354"/>
      <c r="X18" s="353"/>
      <c r="Y18" s="380"/>
      <c r="Z18" s="353"/>
      <c r="AA18" s="358"/>
      <c r="AB18" s="358"/>
      <c r="AC18" s="358"/>
      <c r="AD18" s="359"/>
    </row>
    <row x14ac:dyDescent="0.25" r="19" customHeight="1" ht="14.25">
      <c r="A19" s="352"/>
      <c r="B19" s="381" t="s">
        <v>578</v>
      </c>
      <c r="C19" s="382" t="s">
        <v>609</v>
      </c>
      <c r="D19" s="383" t="s">
        <v>610</v>
      </c>
      <c r="E19" s="382" t="s">
        <v>611</v>
      </c>
      <c r="F19" s="386"/>
      <c r="G19" s="385"/>
      <c r="H19" s="354"/>
      <c r="I19" s="352"/>
      <c r="J19" s="352"/>
      <c r="K19" s="352"/>
      <c r="L19" s="352"/>
      <c r="M19" s="352"/>
      <c r="N19" s="352"/>
      <c r="O19" s="377"/>
      <c r="P19" s="355"/>
      <c r="Q19" s="355"/>
      <c r="R19" s="355"/>
      <c r="S19" s="378"/>
      <c r="T19" s="355"/>
      <c r="U19" s="379"/>
      <c r="V19" s="352"/>
      <c r="W19" s="354"/>
      <c r="X19" s="353"/>
      <c r="Y19" s="380"/>
      <c r="Z19" s="353"/>
      <c r="AA19" s="358"/>
      <c r="AB19" s="358"/>
      <c r="AC19" s="358"/>
      <c r="AD19" s="359"/>
    </row>
    <row x14ac:dyDescent="0.25" r="20" customHeight="1" ht="14.25">
      <c r="A20" s="352"/>
      <c r="B20" s="381" t="s">
        <v>578</v>
      </c>
      <c r="C20" s="382" t="s">
        <v>579</v>
      </c>
      <c r="D20" s="383" t="s">
        <v>610</v>
      </c>
      <c r="E20" s="382" t="s">
        <v>612</v>
      </c>
      <c r="F20" s="386"/>
      <c r="G20" s="385"/>
      <c r="H20" s="354"/>
      <c r="I20" s="352"/>
      <c r="J20" s="352"/>
      <c r="K20" s="352"/>
      <c r="L20" s="352"/>
      <c r="M20" s="352"/>
      <c r="N20" s="352"/>
      <c r="O20" s="377"/>
      <c r="P20" s="355"/>
      <c r="Q20" s="355"/>
      <c r="R20" s="355"/>
      <c r="S20" s="378"/>
      <c r="T20" s="355"/>
      <c r="U20" s="379"/>
      <c r="V20" s="352"/>
      <c r="W20" s="354"/>
      <c r="X20" s="353"/>
      <c r="Y20" s="380"/>
      <c r="Z20" s="353"/>
      <c r="AA20" s="358"/>
      <c r="AB20" s="358"/>
      <c r="AC20" s="358"/>
      <c r="AD20" s="359"/>
    </row>
    <row x14ac:dyDescent="0.25" r="21" customHeight="1" ht="14.25">
      <c r="A21" s="352"/>
      <c r="B21" s="381" t="s">
        <v>578</v>
      </c>
      <c r="C21" s="382" t="s">
        <v>613</v>
      </c>
      <c r="D21" s="383" t="s">
        <v>610</v>
      </c>
      <c r="E21" s="382" t="s">
        <v>614</v>
      </c>
      <c r="F21" s="386"/>
      <c r="G21" s="385"/>
      <c r="H21" s="354"/>
      <c r="I21" s="352"/>
      <c r="J21" s="352"/>
      <c r="K21" s="352"/>
      <c r="L21" s="352"/>
      <c r="M21" s="352"/>
      <c r="N21" s="352"/>
      <c r="O21" s="377"/>
      <c r="P21" s="355"/>
      <c r="Q21" s="355"/>
      <c r="R21" s="355"/>
      <c r="S21" s="378"/>
      <c r="T21" s="355"/>
      <c r="U21" s="379"/>
      <c r="V21" s="352"/>
      <c r="W21" s="354"/>
      <c r="X21" s="353"/>
      <c r="Y21" s="380"/>
      <c r="Z21" s="353"/>
      <c r="AA21" s="358"/>
      <c r="AB21" s="358"/>
      <c r="AC21" s="358"/>
      <c r="AD21" s="359"/>
    </row>
    <row x14ac:dyDescent="0.25" r="22" customHeight="1" ht="14.25">
      <c r="A22" s="352"/>
      <c r="B22" s="381" t="s">
        <v>615</v>
      </c>
      <c r="C22" s="382" t="s">
        <v>616</v>
      </c>
      <c r="D22" s="383" t="s">
        <v>610</v>
      </c>
      <c r="E22" s="382" t="s">
        <v>617</v>
      </c>
      <c r="F22" s="386"/>
      <c r="G22" s="385"/>
      <c r="H22" s="354"/>
      <c r="I22" s="352"/>
      <c r="J22" s="352"/>
      <c r="K22" s="352"/>
      <c r="L22" s="352"/>
      <c r="M22" s="352"/>
      <c r="N22" s="352"/>
      <c r="O22" s="377"/>
      <c r="P22" s="355"/>
      <c r="Q22" s="355"/>
      <c r="R22" s="355"/>
      <c r="S22" s="378"/>
      <c r="T22" s="355"/>
      <c r="U22" s="379"/>
      <c r="V22" s="352"/>
      <c r="W22" s="354"/>
      <c r="X22" s="353"/>
      <c r="Y22" s="380"/>
      <c r="Z22" s="353"/>
      <c r="AA22" s="358"/>
      <c r="AB22" s="358"/>
      <c r="AC22" s="358"/>
      <c r="AD22" s="359"/>
    </row>
    <row x14ac:dyDescent="0.25" r="23" customHeight="1" ht="14.25">
      <c r="A23" s="352"/>
      <c r="B23" s="381" t="s">
        <v>615</v>
      </c>
      <c r="C23" s="382" t="s">
        <v>618</v>
      </c>
      <c r="D23" s="383" t="s">
        <v>598</v>
      </c>
      <c r="E23" s="382" t="s">
        <v>599</v>
      </c>
      <c r="F23" s="386"/>
      <c r="G23" s="385"/>
      <c r="H23" s="354"/>
      <c r="I23" s="352"/>
      <c r="J23" s="352"/>
      <c r="K23" s="352"/>
      <c r="L23" s="352"/>
      <c r="M23" s="352"/>
      <c r="N23" s="352"/>
      <c r="O23" s="377"/>
      <c r="P23" s="355"/>
      <c r="Q23" s="355"/>
      <c r="R23" s="355"/>
      <c r="S23" s="378"/>
      <c r="T23" s="355"/>
      <c r="U23" s="379"/>
      <c r="V23" s="352"/>
      <c r="W23" s="354"/>
      <c r="X23" s="353"/>
      <c r="Y23" s="380"/>
      <c r="Z23" s="353"/>
      <c r="AA23" s="358"/>
      <c r="AB23" s="358"/>
      <c r="AC23" s="358"/>
      <c r="AD23" s="359"/>
    </row>
    <row x14ac:dyDescent="0.25" r="24" customHeight="1" ht="14.25">
      <c r="A24" s="352"/>
      <c r="B24" s="381" t="s">
        <v>619</v>
      </c>
      <c r="C24" s="382" t="s">
        <v>620</v>
      </c>
      <c r="D24" s="383" t="s">
        <v>578</v>
      </c>
      <c r="E24" s="382" t="s">
        <v>602</v>
      </c>
      <c r="F24" s="386"/>
      <c r="G24" s="385"/>
      <c r="H24" s="354"/>
      <c r="I24" s="352"/>
      <c r="J24" s="352"/>
      <c r="K24" s="352"/>
      <c r="L24" s="352"/>
      <c r="M24" s="352"/>
      <c r="N24" s="352"/>
      <c r="O24" s="377"/>
      <c r="P24" s="355"/>
      <c r="Q24" s="355"/>
      <c r="R24" s="355"/>
      <c r="S24" s="378"/>
      <c r="T24" s="355"/>
      <c r="U24" s="379"/>
      <c r="V24" s="352"/>
      <c r="W24" s="354"/>
      <c r="X24" s="353"/>
      <c r="Y24" s="380"/>
      <c r="Z24" s="353"/>
      <c r="AA24" s="358"/>
      <c r="AB24" s="358"/>
      <c r="AC24" s="358"/>
      <c r="AD24" s="359"/>
    </row>
    <row x14ac:dyDescent="0.25" r="25" customHeight="1" ht="14.25">
      <c r="A25" s="352"/>
      <c r="B25" s="381" t="s">
        <v>621</v>
      </c>
      <c r="C25" s="382" t="s">
        <v>622</v>
      </c>
      <c r="D25" s="383" t="s">
        <v>623</v>
      </c>
      <c r="E25" s="382" t="s">
        <v>624</v>
      </c>
      <c r="F25" s="386"/>
      <c r="G25" s="385"/>
      <c r="H25" s="354"/>
      <c r="I25" s="352"/>
      <c r="J25" s="352"/>
      <c r="K25" s="352"/>
      <c r="L25" s="352"/>
      <c r="M25" s="352"/>
      <c r="N25" s="352"/>
      <c r="O25" s="377"/>
      <c r="P25" s="355"/>
      <c r="Q25" s="355"/>
      <c r="R25" s="355"/>
      <c r="S25" s="378"/>
      <c r="T25" s="355"/>
      <c r="U25" s="379"/>
      <c r="V25" s="352"/>
      <c r="W25" s="354"/>
      <c r="X25" s="353"/>
      <c r="Y25" s="380"/>
      <c r="Z25" s="353"/>
      <c r="AA25" s="358"/>
      <c r="AB25" s="358"/>
      <c r="AC25" s="358"/>
      <c r="AD25" s="359"/>
    </row>
    <row x14ac:dyDescent="0.25" r="26" customHeight="1" ht="14.25">
      <c r="A26" s="352"/>
      <c r="B26" s="381" t="s">
        <v>621</v>
      </c>
      <c r="C26" s="382" t="s">
        <v>625</v>
      </c>
      <c r="D26" s="383" t="s">
        <v>586</v>
      </c>
      <c r="E26" s="382" t="s">
        <v>588</v>
      </c>
      <c r="F26" s="386"/>
      <c r="G26" s="385"/>
      <c r="H26" s="354"/>
      <c r="I26" s="352"/>
      <c r="J26" s="352"/>
      <c r="K26" s="352"/>
      <c r="L26" s="352"/>
      <c r="M26" s="352"/>
      <c r="N26" s="352"/>
      <c r="O26" s="377"/>
      <c r="P26" s="355"/>
      <c r="Q26" s="355"/>
      <c r="R26" s="355"/>
      <c r="S26" s="378"/>
      <c r="T26" s="355"/>
      <c r="U26" s="379"/>
      <c r="V26" s="352"/>
      <c r="W26" s="354"/>
      <c r="X26" s="353"/>
      <c r="Y26" s="380"/>
      <c r="Z26" s="353"/>
      <c r="AA26" s="358"/>
      <c r="AB26" s="358"/>
      <c r="AC26" s="358"/>
      <c r="AD26" s="359"/>
    </row>
    <row x14ac:dyDescent="0.25" r="27" customHeight="1" ht="14.25">
      <c r="A27" s="352"/>
      <c r="B27" s="381" t="s">
        <v>621</v>
      </c>
      <c r="C27" s="382" t="s">
        <v>626</v>
      </c>
      <c r="D27" s="383" t="s">
        <v>586</v>
      </c>
      <c r="E27" s="382" t="s">
        <v>627</v>
      </c>
      <c r="F27" s="386"/>
      <c r="G27" s="385"/>
      <c r="H27" s="354"/>
      <c r="I27" s="352"/>
      <c r="J27" s="352"/>
      <c r="K27" s="352"/>
      <c r="L27" s="352"/>
      <c r="M27" s="352"/>
      <c r="N27" s="352"/>
      <c r="O27" s="377"/>
      <c r="P27" s="355"/>
      <c r="Q27" s="355"/>
      <c r="R27" s="355"/>
      <c r="S27" s="378"/>
      <c r="T27" s="355"/>
      <c r="U27" s="379"/>
      <c r="V27" s="352"/>
      <c r="W27" s="354"/>
      <c r="X27" s="353"/>
      <c r="Y27" s="380"/>
      <c r="Z27" s="353"/>
      <c r="AA27" s="358"/>
      <c r="AB27" s="358"/>
      <c r="AC27" s="358"/>
      <c r="AD27" s="359"/>
    </row>
    <row x14ac:dyDescent="0.25" r="28" customHeight="1" ht="14.25">
      <c r="A28" s="352"/>
      <c r="B28" s="381" t="s">
        <v>621</v>
      </c>
      <c r="C28" s="382" t="s">
        <v>628</v>
      </c>
      <c r="D28" s="383" t="s">
        <v>607</v>
      </c>
      <c r="E28" s="382" t="s">
        <v>608</v>
      </c>
      <c r="F28" s="386"/>
      <c r="G28" s="385"/>
      <c r="H28" s="354"/>
      <c r="I28" s="352"/>
      <c r="J28" s="352"/>
      <c r="K28" s="352"/>
      <c r="L28" s="352"/>
      <c r="M28" s="352"/>
      <c r="N28" s="352"/>
      <c r="O28" s="377"/>
      <c r="P28" s="355"/>
      <c r="Q28" s="355"/>
      <c r="R28" s="355"/>
      <c r="S28" s="378"/>
      <c r="T28" s="355"/>
      <c r="U28" s="379"/>
      <c r="V28" s="352"/>
      <c r="W28" s="354"/>
      <c r="X28" s="353"/>
      <c r="Y28" s="380"/>
      <c r="Z28" s="353"/>
      <c r="AA28" s="358"/>
      <c r="AB28" s="358"/>
      <c r="AC28" s="358"/>
      <c r="AD28" s="359"/>
    </row>
    <row x14ac:dyDescent="0.25" r="29" customHeight="1" ht="14.25">
      <c r="A29" s="352"/>
      <c r="B29" s="381" t="s">
        <v>629</v>
      </c>
      <c r="C29" s="382" t="s">
        <v>630</v>
      </c>
      <c r="D29" s="383"/>
      <c r="E29" s="382"/>
      <c r="F29" s="386"/>
      <c r="G29" s="385"/>
      <c r="H29" s="354"/>
      <c r="I29" s="352"/>
      <c r="J29" s="352"/>
      <c r="K29" s="352"/>
      <c r="L29" s="352"/>
      <c r="M29" s="352"/>
      <c r="N29" s="352"/>
      <c r="O29" s="377"/>
      <c r="P29" s="355"/>
      <c r="Q29" s="355"/>
      <c r="R29" s="355"/>
      <c r="S29" s="378"/>
      <c r="T29" s="355"/>
      <c r="U29" s="379"/>
      <c r="V29" s="352"/>
      <c r="W29" s="354"/>
      <c r="X29" s="353"/>
      <c r="Y29" s="380"/>
      <c r="Z29" s="353"/>
      <c r="AA29" s="358"/>
      <c r="AB29" s="358"/>
      <c r="AC29" s="358"/>
      <c r="AD29" s="359"/>
    </row>
    <row x14ac:dyDescent="0.25" r="30" customHeight="1" ht="14.25">
      <c r="A30" s="352"/>
      <c r="B30" s="387" t="s">
        <v>629</v>
      </c>
      <c r="C30" s="388" t="s">
        <v>631</v>
      </c>
      <c r="D30" s="389"/>
      <c r="E30" s="388"/>
      <c r="F30" s="390"/>
      <c r="G30" s="391"/>
      <c r="H30" s="354"/>
      <c r="I30" s="352"/>
      <c r="J30" s="352"/>
      <c r="K30" s="352"/>
      <c r="L30" s="352"/>
      <c r="M30" s="352"/>
      <c r="N30" s="352"/>
      <c r="O30" s="377"/>
      <c r="P30" s="355"/>
      <c r="Q30" s="355"/>
      <c r="R30" s="355"/>
      <c r="S30" s="378"/>
      <c r="T30" s="355"/>
      <c r="U30" s="379"/>
      <c r="V30" s="352"/>
      <c r="W30" s="354"/>
      <c r="X30" s="353"/>
      <c r="Y30" s="380"/>
      <c r="Z30" s="353"/>
      <c r="AA30" s="358"/>
      <c r="AB30" s="358"/>
      <c r="AC30" s="358"/>
      <c r="AD30" s="359"/>
    </row>
    <row x14ac:dyDescent="0.25" r="31" customHeight="1" ht="14.25">
      <c r="A31" s="352"/>
      <c r="B31" s="352"/>
      <c r="C31" s="352"/>
      <c r="D31" s="352"/>
      <c r="E31" s="352"/>
      <c r="F31" s="353"/>
      <c r="G31" s="354"/>
      <c r="H31" s="354"/>
      <c r="I31" s="352"/>
      <c r="J31" s="352"/>
      <c r="K31" s="352"/>
      <c r="L31" s="352"/>
      <c r="M31" s="352"/>
      <c r="N31" s="352"/>
      <c r="O31" s="377"/>
      <c r="P31" s="355"/>
      <c r="Q31" s="355"/>
      <c r="R31" s="355"/>
      <c r="S31" s="378"/>
      <c r="T31" s="355"/>
      <c r="U31" s="379"/>
      <c r="V31" s="352"/>
      <c r="W31" s="354"/>
      <c r="X31" s="353"/>
      <c r="Y31" s="380"/>
      <c r="Z31" s="353"/>
      <c r="AA31" s="358"/>
      <c r="AB31" s="358"/>
      <c r="AC31" s="358"/>
      <c r="AD31" s="359"/>
    </row>
    <row x14ac:dyDescent="0.25" r="32" customHeight="1" ht="14.25">
      <c r="A32" s="352"/>
      <c r="B32" s="352"/>
      <c r="C32" s="352"/>
      <c r="D32" s="352"/>
      <c r="E32" s="352"/>
      <c r="F32" s="353"/>
      <c r="G32" s="354"/>
      <c r="H32" s="354"/>
      <c r="I32" s="352"/>
      <c r="J32" s="352"/>
      <c r="K32" s="352"/>
      <c r="L32" s="352"/>
      <c r="M32" s="352"/>
      <c r="N32" s="352"/>
      <c r="O32" s="377"/>
      <c r="P32" s="355"/>
      <c r="Q32" s="355"/>
      <c r="R32" s="355"/>
      <c r="S32" s="378"/>
      <c r="T32" s="355"/>
      <c r="U32" s="379"/>
      <c r="V32" s="352"/>
      <c r="W32" s="354"/>
      <c r="X32" s="353"/>
      <c r="Y32" s="380"/>
      <c r="Z32" s="353"/>
      <c r="AA32" s="358"/>
      <c r="AB32" s="358"/>
      <c r="AC32" s="358"/>
      <c r="AD32" s="359"/>
    </row>
    <row x14ac:dyDescent="0.25" r="33" customHeight="1" ht="14.25">
      <c r="A33" s="352"/>
      <c r="B33" s="352"/>
      <c r="C33" s="352"/>
      <c r="D33" s="352"/>
      <c r="E33" s="352"/>
      <c r="F33" s="353"/>
      <c r="G33" s="354"/>
      <c r="H33" s="354"/>
      <c r="I33" s="352"/>
      <c r="J33" s="352"/>
      <c r="K33" s="352"/>
      <c r="L33" s="352"/>
      <c r="M33" s="352"/>
      <c r="N33" s="352"/>
      <c r="O33" s="377"/>
      <c r="P33" s="355"/>
      <c r="Q33" s="355"/>
      <c r="R33" s="355"/>
      <c r="S33" s="378"/>
      <c r="T33" s="355"/>
      <c r="U33" s="379"/>
      <c r="V33" s="352"/>
      <c r="W33" s="354"/>
      <c r="X33" s="353"/>
      <c r="Y33" s="380"/>
      <c r="Z33" s="353"/>
      <c r="AA33" s="358"/>
      <c r="AB33" s="358"/>
      <c r="AC33" s="358"/>
      <c r="AD33" s="359"/>
    </row>
    <row x14ac:dyDescent="0.25" r="34" customHeight="1" ht="14.25">
      <c r="A34" s="352"/>
      <c r="B34" s="352"/>
      <c r="C34" s="352"/>
      <c r="D34" s="352"/>
      <c r="E34" s="352"/>
      <c r="F34" s="353"/>
      <c r="G34" s="354"/>
      <c r="H34" s="354"/>
      <c r="I34" s="352"/>
      <c r="J34" s="352"/>
      <c r="K34" s="352"/>
      <c r="L34" s="352"/>
      <c r="M34" s="352"/>
      <c r="N34" s="352"/>
      <c r="O34" s="377"/>
      <c r="P34" s="355"/>
      <c r="Q34" s="355"/>
      <c r="R34" s="355"/>
      <c r="S34" s="378"/>
      <c r="T34" s="355"/>
      <c r="U34" s="379"/>
      <c r="V34" s="352"/>
      <c r="W34" s="354"/>
      <c r="X34" s="353"/>
      <c r="Y34" s="380"/>
      <c r="Z34" s="353"/>
      <c r="AA34" s="358"/>
      <c r="AB34" s="358"/>
      <c r="AC34" s="358"/>
      <c r="AD34" s="359"/>
    </row>
    <row x14ac:dyDescent="0.25" r="35" customHeight="1" ht="14.25">
      <c r="A35" s="352"/>
      <c r="B35" s="352"/>
      <c r="C35" s="352"/>
      <c r="D35" s="352"/>
      <c r="E35" s="352"/>
      <c r="F35" s="353"/>
      <c r="G35" s="354"/>
      <c r="H35" s="354"/>
      <c r="I35" s="352"/>
      <c r="J35" s="352"/>
      <c r="K35" s="352"/>
      <c r="L35" s="352"/>
      <c r="M35" s="352"/>
      <c r="N35" s="352"/>
      <c r="O35" s="377"/>
      <c r="P35" s="355"/>
      <c r="Q35" s="355"/>
      <c r="R35" s="355"/>
      <c r="S35" s="378"/>
      <c r="T35" s="355"/>
      <c r="U35" s="379"/>
      <c r="V35" s="352"/>
      <c r="W35" s="354"/>
      <c r="X35" s="353"/>
      <c r="Y35" s="380"/>
      <c r="Z35" s="353"/>
      <c r="AA35" s="358"/>
      <c r="AB35" s="358"/>
      <c r="AC35" s="358"/>
      <c r="AD35" s="359"/>
    </row>
    <row x14ac:dyDescent="0.25" r="36" customHeight="1" ht="14.25">
      <c r="A36" s="352"/>
      <c r="B36" s="352"/>
      <c r="C36" s="352"/>
      <c r="D36" s="352"/>
      <c r="E36" s="352"/>
      <c r="F36" s="353"/>
      <c r="G36" s="354"/>
      <c r="H36" s="354"/>
      <c r="I36" s="352"/>
      <c r="J36" s="352"/>
      <c r="K36" s="352"/>
      <c r="L36" s="392"/>
      <c r="M36" s="392"/>
      <c r="N36" s="392"/>
      <c r="O36" s="393"/>
      <c r="P36" s="394"/>
      <c r="Q36" s="394"/>
      <c r="R36" s="394"/>
      <c r="S36" s="395"/>
      <c r="T36" s="394"/>
      <c r="U36" s="396"/>
      <c r="V36" s="392"/>
      <c r="W36" s="397"/>
      <c r="X36" s="398"/>
      <c r="Y36" s="399"/>
      <c r="Z36" s="398"/>
      <c r="AA36" s="400"/>
      <c r="AB36" s="400"/>
      <c r="AC36" s="400"/>
      <c r="AD36" s="401"/>
    </row>
    <row x14ac:dyDescent="0.25" r="37" customHeight="1" ht="14.25">
      <c r="A37" s="352"/>
      <c r="B37" s="352"/>
      <c r="C37" s="352"/>
      <c r="D37" s="352"/>
      <c r="E37" s="352"/>
      <c r="F37" s="353"/>
      <c r="G37" s="354"/>
      <c r="H37" s="354"/>
      <c r="I37" s="352"/>
      <c r="J37" s="352"/>
      <c r="K37" s="352"/>
      <c r="L37" s="352"/>
      <c r="M37" s="352"/>
      <c r="N37" s="352"/>
      <c r="O37" s="355"/>
      <c r="P37" s="355"/>
      <c r="Q37" s="355"/>
      <c r="R37" s="355"/>
      <c r="S37" s="355"/>
      <c r="T37" s="355"/>
      <c r="U37" s="354"/>
      <c r="V37" s="352"/>
      <c r="W37" s="354"/>
      <c r="X37" s="357"/>
      <c r="Y37" s="357"/>
      <c r="Z37" s="357"/>
      <c r="AA37" s="357"/>
      <c r="AB37" s="358"/>
      <c r="AC37" s="358"/>
      <c r="AD37" s="357"/>
    </row>
    <row x14ac:dyDescent="0.25" r="38" customHeight="1" ht="14.25">
      <c r="A38" s="352"/>
      <c r="B38" s="352"/>
      <c r="C38" s="352"/>
      <c r="D38" s="352"/>
      <c r="E38" s="352"/>
      <c r="F38" s="353"/>
      <c r="G38" s="354"/>
      <c r="H38" s="354"/>
      <c r="I38" s="352"/>
      <c r="J38" s="352"/>
      <c r="K38" s="352"/>
      <c r="L38" s="352"/>
      <c r="M38" s="352"/>
      <c r="N38" s="352"/>
      <c r="O38" s="355"/>
      <c r="P38" s="355"/>
      <c r="Q38" s="355"/>
      <c r="R38" s="355"/>
      <c r="S38" s="355"/>
      <c r="T38" s="355"/>
      <c r="U38" s="354"/>
      <c r="V38" s="352"/>
      <c r="W38" s="354"/>
      <c r="X38" s="357"/>
      <c r="Y38" s="357"/>
      <c r="Z38" s="357"/>
      <c r="AA38" s="357"/>
      <c r="AB38" s="358"/>
      <c r="AC38" s="358"/>
      <c r="AD38" s="357"/>
    </row>
    <row x14ac:dyDescent="0.25" r="39" customHeight="1" ht="14.25">
      <c r="A39" s="352"/>
      <c r="B39" s="352"/>
      <c r="C39" s="352"/>
      <c r="D39" s="352"/>
      <c r="E39" s="352"/>
      <c r="F39" s="353"/>
      <c r="G39" s="354"/>
      <c r="H39" s="354"/>
      <c r="I39" s="352"/>
      <c r="J39" s="352"/>
      <c r="K39" s="352"/>
      <c r="L39" s="352"/>
      <c r="M39" s="352"/>
      <c r="N39" s="352"/>
      <c r="O39" s="355"/>
      <c r="P39" s="355"/>
      <c r="Q39" s="355"/>
      <c r="R39" s="355"/>
      <c r="S39" s="355"/>
      <c r="T39" s="355"/>
      <c r="U39" s="354"/>
      <c r="V39" s="352"/>
      <c r="W39" s="354"/>
      <c r="X39" s="357"/>
      <c r="Y39" s="357"/>
      <c r="Z39" s="357"/>
      <c r="AA39" s="357"/>
      <c r="AB39" s="358"/>
      <c r="AC39" s="358"/>
      <c r="AD39" s="357"/>
    </row>
    <row x14ac:dyDescent="0.25" r="40" customHeight="1" ht="14.25">
      <c r="A40" s="352"/>
      <c r="B40" s="352"/>
      <c r="C40" s="352"/>
      <c r="D40" s="352"/>
      <c r="E40" s="352"/>
      <c r="F40" s="353"/>
      <c r="G40" s="354"/>
      <c r="H40" s="354"/>
      <c r="I40" s="352"/>
      <c r="J40" s="352"/>
      <c r="K40" s="352"/>
      <c r="L40" s="352"/>
      <c r="M40" s="352"/>
      <c r="N40" s="352"/>
      <c r="O40" s="355"/>
      <c r="P40" s="355"/>
      <c r="Q40" s="355"/>
      <c r="R40" s="355"/>
      <c r="S40" s="355"/>
      <c r="T40" s="355"/>
      <c r="U40" s="354"/>
      <c r="V40" s="352"/>
      <c r="W40" s="354"/>
      <c r="X40" s="357"/>
      <c r="Y40" s="357"/>
      <c r="Z40" s="357"/>
      <c r="AA40" s="357"/>
      <c r="AB40" s="358"/>
      <c r="AC40" s="358"/>
      <c r="AD40" s="357"/>
    </row>
    <row x14ac:dyDescent="0.25" r="41" customHeight="1" ht="14.25">
      <c r="A41" s="352"/>
      <c r="B41" s="352"/>
      <c r="C41" s="352"/>
      <c r="D41" s="352"/>
      <c r="E41" s="352"/>
      <c r="F41" s="353"/>
      <c r="G41" s="354"/>
      <c r="H41" s="354"/>
      <c r="I41" s="352"/>
      <c r="J41" s="352"/>
      <c r="K41" s="352"/>
      <c r="L41" s="352"/>
      <c r="M41" s="352"/>
      <c r="N41" s="352"/>
      <c r="O41" s="355"/>
      <c r="P41" s="355"/>
      <c r="Q41" s="355"/>
      <c r="R41" s="355"/>
      <c r="S41" s="355"/>
      <c r="T41" s="355"/>
      <c r="U41" s="354"/>
      <c r="V41" s="352"/>
      <c r="W41" s="354"/>
      <c r="X41" s="357"/>
      <c r="Y41" s="357"/>
      <c r="Z41" s="357"/>
      <c r="AA41" s="357"/>
      <c r="AB41" s="358"/>
      <c r="AC41" s="358"/>
      <c r="AD41" s="357"/>
    </row>
    <row x14ac:dyDescent="0.25" r="42" customHeight="1" ht="14.25">
      <c r="A42" s="352"/>
      <c r="B42" s="352"/>
      <c r="C42" s="352"/>
      <c r="D42" s="352"/>
      <c r="E42" s="352"/>
      <c r="F42" s="353"/>
      <c r="G42" s="354"/>
      <c r="H42" s="354"/>
      <c r="I42" s="352"/>
      <c r="J42" s="352"/>
      <c r="K42" s="352"/>
      <c r="L42" s="352"/>
      <c r="M42" s="352"/>
      <c r="N42" s="352"/>
      <c r="O42" s="355"/>
      <c r="P42" s="355"/>
      <c r="Q42" s="355"/>
      <c r="R42" s="355"/>
      <c r="S42" s="355"/>
      <c r="T42" s="355"/>
      <c r="U42" s="354"/>
      <c r="V42" s="352"/>
      <c r="W42" s="354"/>
      <c r="X42" s="357"/>
      <c r="Y42" s="357"/>
      <c r="Z42" s="357"/>
      <c r="AA42" s="357"/>
      <c r="AB42" s="358"/>
      <c r="AC42" s="358"/>
      <c r="AD42" s="357"/>
    </row>
    <row x14ac:dyDescent="0.25" r="43" customHeight="1" ht="14.25">
      <c r="A43" s="352"/>
      <c r="B43" s="352"/>
      <c r="C43" s="352"/>
      <c r="D43" s="352"/>
      <c r="E43" s="352"/>
      <c r="F43" s="353"/>
      <c r="G43" s="354"/>
      <c r="H43" s="354"/>
      <c r="I43" s="352"/>
      <c r="J43" s="352"/>
      <c r="K43" s="352"/>
      <c r="L43" s="352"/>
      <c r="M43" s="352"/>
      <c r="N43" s="352"/>
      <c r="O43" s="355"/>
      <c r="P43" s="355"/>
      <c r="Q43" s="355"/>
      <c r="R43" s="355"/>
      <c r="S43" s="355"/>
      <c r="T43" s="355"/>
      <c r="U43" s="354"/>
      <c r="V43" s="352"/>
      <c r="W43" s="354"/>
      <c r="X43" s="357"/>
      <c r="Y43" s="357"/>
      <c r="Z43" s="357"/>
      <c r="AA43" s="357"/>
      <c r="AB43" s="358"/>
      <c r="AC43" s="358"/>
      <c r="AD43" s="357"/>
    </row>
    <row x14ac:dyDescent="0.25" r="44" customHeight="1" ht="14.25">
      <c r="A44" s="352"/>
      <c r="B44" s="352"/>
      <c r="C44" s="352"/>
      <c r="D44" s="352"/>
      <c r="E44" s="352"/>
      <c r="F44" s="353"/>
      <c r="G44" s="354"/>
      <c r="H44" s="354"/>
      <c r="I44" s="352"/>
      <c r="J44" s="352"/>
      <c r="K44" s="352"/>
      <c r="L44" s="352"/>
      <c r="M44" s="352"/>
      <c r="N44" s="352"/>
      <c r="O44" s="355"/>
      <c r="P44" s="355"/>
      <c r="Q44" s="355"/>
      <c r="R44" s="355"/>
      <c r="S44" s="355"/>
      <c r="T44" s="355"/>
      <c r="U44" s="354"/>
      <c r="V44" s="352"/>
      <c r="W44" s="354"/>
      <c r="X44" s="357"/>
      <c r="Y44" s="357"/>
      <c r="Z44" s="357"/>
      <c r="AA44" s="357"/>
      <c r="AB44" s="358"/>
      <c r="AC44" s="358"/>
      <c r="AD44" s="357"/>
    </row>
    <row x14ac:dyDescent="0.25" r="45" customHeight="1" ht="14.25">
      <c r="A45" s="352"/>
      <c r="B45" s="352"/>
      <c r="C45" s="352"/>
      <c r="D45" s="352"/>
      <c r="E45" s="352"/>
      <c r="F45" s="353"/>
      <c r="G45" s="354"/>
      <c r="H45" s="354"/>
      <c r="I45" s="352"/>
      <c r="J45" s="352"/>
      <c r="K45" s="352"/>
      <c r="L45" s="352"/>
      <c r="M45" s="352"/>
      <c r="N45" s="352"/>
      <c r="O45" s="355"/>
      <c r="P45" s="355"/>
      <c r="Q45" s="355"/>
      <c r="R45" s="355"/>
      <c r="S45" s="355"/>
      <c r="T45" s="355"/>
      <c r="U45" s="354"/>
      <c r="V45" s="352"/>
      <c r="W45" s="354"/>
      <c r="X45" s="357"/>
      <c r="Y45" s="357"/>
      <c r="Z45" s="357"/>
      <c r="AA45" s="357"/>
      <c r="AB45" s="358"/>
      <c r="AC45" s="358"/>
      <c r="AD45" s="357"/>
    </row>
    <row x14ac:dyDescent="0.25" r="46" customHeight="1" ht="14.25">
      <c r="A46" s="352"/>
      <c r="B46" s="352"/>
      <c r="C46" s="352"/>
      <c r="D46" s="352"/>
      <c r="E46" s="352"/>
      <c r="F46" s="353"/>
      <c r="G46" s="354"/>
      <c r="H46" s="354"/>
      <c r="I46" s="352"/>
      <c r="J46" s="352"/>
      <c r="K46" s="352"/>
      <c r="L46" s="352"/>
      <c r="M46" s="352"/>
      <c r="N46" s="352"/>
      <c r="O46" s="355"/>
      <c r="P46" s="355"/>
      <c r="Q46" s="355"/>
      <c r="R46" s="355"/>
      <c r="S46" s="355"/>
      <c r="T46" s="355"/>
      <c r="U46" s="354"/>
      <c r="V46" s="352"/>
      <c r="W46" s="354"/>
      <c r="X46" s="357"/>
      <c r="Y46" s="357"/>
      <c r="Z46" s="357"/>
      <c r="AA46" s="357"/>
      <c r="AB46" s="358"/>
      <c r="AC46" s="358"/>
      <c r="AD46" s="357"/>
    </row>
    <row x14ac:dyDescent="0.25" r="47" customHeight="1" ht="14.25">
      <c r="A47" s="352"/>
      <c r="B47" s="352"/>
      <c r="C47" s="352"/>
      <c r="D47" s="352"/>
      <c r="E47" s="352"/>
      <c r="F47" s="353"/>
      <c r="G47" s="354"/>
      <c r="H47" s="354"/>
      <c r="I47" s="352"/>
      <c r="J47" s="352"/>
      <c r="K47" s="352"/>
      <c r="L47" s="352"/>
      <c r="M47" s="352"/>
      <c r="N47" s="352"/>
      <c r="O47" s="355"/>
      <c r="P47" s="355"/>
      <c r="Q47" s="355"/>
      <c r="R47" s="355"/>
      <c r="S47" s="355"/>
      <c r="T47" s="355"/>
      <c r="U47" s="354"/>
      <c r="V47" s="352"/>
      <c r="W47" s="354"/>
      <c r="X47" s="357"/>
      <c r="Y47" s="357"/>
      <c r="Z47" s="357"/>
      <c r="AA47" s="357"/>
      <c r="AB47" s="358"/>
      <c r="AC47" s="358"/>
      <c r="AD47" s="357"/>
    </row>
    <row x14ac:dyDescent="0.25" r="48" customHeight="1" ht="14.25">
      <c r="A48" s="352"/>
      <c r="B48" s="352"/>
      <c r="C48" s="352"/>
      <c r="D48" s="352"/>
      <c r="E48" s="352"/>
      <c r="F48" s="353"/>
      <c r="G48" s="354"/>
      <c r="H48" s="354"/>
      <c r="I48" s="352"/>
      <c r="J48" s="352"/>
      <c r="K48" s="352"/>
      <c r="L48" s="352"/>
      <c r="M48" s="352"/>
      <c r="N48" s="352"/>
      <c r="O48" s="355"/>
      <c r="P48" s="355"/>
      <c r="Q48" s="355"/>
      <c r="R48" s="355"/>
      <c r="S48" s="355"/>
      <c r="T48" s="355"/>
      <c r="U48" s="354"/>
      <c r="V48" s="352"/>
      <c r="W48" s="354"/>
      <c r="X48" s="357"/>
      <c r="Y48" s="357"/>
      <c r="Z48" s="357"/>
      <c r="AA48" s="357"/>
      <c r="AB48" s="358"/>
      <c r="AC48" s="358"/>
      <c r="AD48" s="357"/>
    </row>
    <row x14ac:dyDescent="0.25" r="49" customHeight="1" ht="14.25">
      <c r="A49" s="352"/>
      <c r="B49" s="352"/>
      <c r="C49" s="352"/>
      <c r="D49" s="352"/>
      <c r="E49" s="352"/>
      <c r="F49" s="353"/>
      <c r="G49" s="354"/>
      <c r="H49" s="354"/>
      <c r="I49" s="352"/>
      <c r="J49" s="352"/>
      <c r="K49" s="352"/>
      <c r="L49" s="352"/>
      <c r="M49" s="352"/>
      <c r="N49" s="352"/>
      <c r="O49" s="355"/>
      <c r="P49" s="355"/>
      <c r="Q49" s="355"/>
      <c r="R49" s="355"/>
      <c r="S49" s="355"/>
      <c r="T49" s="355"/>
      <c r="U49" s="354"/>
      <c r="V49" s="352"/>
      <c r="W49" s="354"/>
      <c r="X49" s="357"/>
      <c r="Y49" s="357"/>
      <c r="Z49" s="357"/>
      <c r="AA49" s="357"/>
      <c r="AB49" s="358"/>
      <c r="AC49" s="358"/>
      <c r="AD49" s="357"/>
    </row>
    <row x14ac:dyDescent="0.25" r="50" customHeight="1" ht="14.25">
      <c r="A50" s="352"/>
      <c r="B50" s="352"/>
      <c r="C50" s="352"/>
      <c r="D50" s="352"/>
      <c r="E50" s="352"/>
      <c r="F50" s="353"/>
      <c r="G50" s="354"/>
      <c r="H50" s="354"/>
      <c r="I50" s="352"/>
      <c r="J50" s="352"/>
      <c r="K50" s="352"/>
      <c r="L50" s="352"/>
      <c r="M50" s="352"/>
      <c r="N50" s="352"/>
      <c r="O50" s="355"/>
      <c r="P50" s="355"/>
      <c r="Q50" s="355"/>
      <c r="R50" s="355"/>
      <c r="S50" s="355"/>
      <c r="T50" s="355"/>
      <c r="U50" s="354"/>
      <c r="V50" s="352"/>
      <c r="W50" s="354"/>
      <c r="X50" s="357"/>
      <c r="Y50" s="357"/>
      <c r="Z50" s="357"/>
      <c r="AA50" s="357"/>
      <c r="AB50" s="358"/>
      <c r="AC50" s="358"/>
      <c r="AD50" s="357"/>
    </row>
    <row x14ac:dyDescent="0.25" r="51" customHeight="1" ht="14.25">
      <c r="A51" s="352"/>
      <c r="B51" s="352"/>
      <c r="C51" s="352"/>
      <c r="D51" s="352"/>
      <c r="E51" s="352"/>
      <c r="F51" s="353"/>
      <c r="G51" s="354"/>
      <c r="H51" s="354"/>
      <c r="I51" s="352"/>
      <c r="J51" s="352"/>
      <c r="K51" s="352"/>
      <c r="L51" s="352"/>
      <c r="M51" s="352"/>
      <c r="N51" s="352"/>
      <c r="O51" s="355"/>
      <c r="P51" s="355"/>
      <c r="Q51" s="355"/>
      <c r="R51" s="355"/>
      <c r="S51" s="355"/>
      <c r="T51" s="355"/>
      <c r="U51" s="354"/>
      <c r="V51" s="352"/>
      <c r="W51" s="354"/>
      <c r="X51" s="357"/>
      <c r="Y51" s="357"/>
      <c r="Z51" s="357"/>
      <c r="AA51" s="357"/>
      <c r="AB51" s="358"/>
      <c r="AC51" s="358"/>
      <c r="AD51" s="357"/>
    </row>
    <row x14ac:dyDescent="0.25" r="52" customHeight="1" ht="14.25">
      <c r="A52" s="352"/>
      <c r="B52" s="352"/>
      <c r="C52" s="352"/>
      <c r="D52" s="352"/>
      <c r="E52" s="352"/>
      <c r="F52" s="353"/>
      <c r="G52" s="354"/>
      <c r="H52" s="354"/>
      <c r="I52" s="352"/>
      <c r="J52" s="352"/>
      <c r="K52" s="352"/>
      <c r="L52" s="352"/>
      <c r="M52" s="352"/>
      <c r="N52" s="352"/>
      <c r="O52" s="355"/>
      <c r="P52" s="355"/>
      <c r="Q52" s="355"/>
      <c r="R52" s="355"/>
      <c r="S52" s="355"/>
      <c r="T52" s="355"/>
      <c r="U52" s="354"/>
      <c r="V52" s="352"/>
      <c r="W52" s="354"/>
      <c r="X52" s="357"/>
      <c r="Y52" s="357"/>
      <c r="Z52" s="357"/>
      <c r="AA52" s="357"/>
      <c r="AB52" s="358"/>
      <c r="AC52" s="358"/>
      <c r="AD52" s="357"/>
    </row>
    <row x14ac:dyDescent="0.25" r="53" customHeight="1" ht="14.25">
      <c r="A53" s="352"/>
      <c r="B53" s="352"/>
      <c r="C53" s="352"/>
      <c r="D53" s="352"/>
      <c r="E53" s="352"/>
      <c r="F53" s="353"/>
      <c r="G53" s="354"/>
      <c r="H53" s="354"/>
      <c r="I53" s="352"/>
      <c r="J53" s="352"/>
      <c r="K53" s="352"/>
      <c r="L53" s="352"/>
      <c r="M53" s="352"/>
      <c r="N53" s="352"/>
      <c r="O53" s="355"/>
      <c r="P53" s="355"/>
      <c r="Q53" s="355"/>
      <c r="R53" s="355"/>
      <c r="S53" s="355"/>
      <c r="T53" s="355"/>
      <c r="U53" s="354"/>
      <c r="V53" s="352"/>
      <c r="W53" s="354"/>
      <c r="X53" s="357"/>
      <c r="Y53" s="357"/>
      <c r="Z53" s="357"/>
      <c r="AA53" s="357"/>
      <c r="AB53" s="358"/>
      <c r="AC53" s="358"/>
      <c r="AD53" s="357"/>
    </row>
    <row x14ac:dyDescent="0.25" r="54" customHeight="1" ht="14.25">
      <c r="A54" s="352"/>
      <c r="B54" s="352"/>
      <c r="C54" s="352"/>
      <c r="D54" s="352"/>
      <c r="E54" s="352"/>
      <c r="F54" s="353"/>
      <c r="G54" s="354"/>
      <c r="H54" s="354"/>
      <c r="I54" s="352"/>
      <c r="J54" s="352"/>
      <c r="K54" s="352"/>
      <c r="L54" s="352"/>
      <c r="M54" s="352"/>
      <c r="N54" s="352"/>
      <c r="O54" s="355"/>
      <c r="P54" s="355"/>
      <c r="Q54" s="355"/>
      <c r="R54" s="355"/>
      <c r="S54" s="355"/>
      <c r="T54" s="355"/>
      <c r="U54" s="354"/>
      <c r="V54" s="352"/>
      <c r="W54" s="354"/>
      <c r="X54" s="357"/>
      <c r="Y54" s="357"/>
      <c r="Z54" s="357"/>
      <c r="AA54" s="357"/>
      <c r="AB54" s="358"/>
      <c r="AC54" s="358"/>
      <c r="AD54" s="357"/>
    </row>
    <row x14ac:dyDescent="0.25" r="55" customHeight="1" ht="14.25">
      <c r="A55" s="352"/>
      <c r="B55" s="352"/>
      <c r="C55" s="352"/>
      <c r="D55" s="352"/>
      <c r="E55" s="352"/>
      <c r="F55" s="353"/>
      <c r="G55" s="354"/>
      <c r="H55" s="354"/>
      <c r="I55" s="352"/>
      <c r="J55" s="352"/>
      <c r="K55" s="352"/>
      <c r="L55" s="352"/>
      <c r="M55" s="352"/>
      <c r="N55" s="352"/>
      <c r="O55" s="355"/>
      <c r="P55" s="355"/>
      <c r="Q55" s="355"/>
      <c r="R55" s="355"/>
      <c r="S55" s="355"/>
      <c r="T55" s="355"/>
      <c r="U55" s="354"/>
      <c r="V55" s="352"/>
      <c r="W55" s="354"/>
      <c r="X55" s="357"/>
      <c r="Y55" s="357"/>
      <c r="Z55" s="357"/>
      <c r="AA55" s="357"/>
      <c r="AB55" s="358"/>
      <c r="AC55" s="358"/>
      <c r="AD55" s="357"/>
    </row>
    <row x14ac:dyDescent="0.25" r="56" customHeight="1" ht="14.25">
      <c r="A56" s="352"/>
      <c r="B56" s="352"/>
      <c r="C56" s="352"/>
      <c r="D56" s="352"/>
      <c r="E56" s="352"/>
      <c r="F56" s="353"/>
      <c r="G56" s="354"/>
      <c r="H56" s="354"/>
      <c r="I56" s="352"/>
      <c r="J56" s="352"/>
      <c r="K56" s="352"/>
      <c r="L56" s="352"/>
      <c r="M56" s="352"/>
      <c r="N56" s="352"/>
      <c r="O56" s="355"/>
      <c r="P56" s="355"/>
      <c r="Q56" s="355"/>
      <c r="R56" s="355"/>
      <c r="S56" s="355"/>
      <c r="T56" s="355"/>
      <c r="U56" s="354"/>
      <c r="V56" s="352"/>
      <c r="W56" s="354"/>
      <c r="X56" s="357"/>
      <c r="Y56" s="357"/>
      <c r="Z56" s="357"/>
      <c r="AA56" s="357"/>
      <c r="AB56" s="358"/>
      <c r="AC56" s="358"/>
      <c r="AD56" s="357"/>
    </row>
    <row x14ac:dyDescent="0.25" r="57" customHeight="1" ht="14.25">
      <c r="A57" s="352"/>
      <c r="B57" s="352"/>
      <c r="C57" s="352"/>
      <c r="D57" s="352"/>
      <c r="E57" s="352"/>
      <c r="F57" s="353"/>
      <c r="G57" s="354"/>
      <c r="H57" s="354"/>
      <c r="I57" s="352"/>
      <c r="J57" s="352"/>
      <c r="K57" s="352"/>
      <c r="L57" s="352"/>
      <c r="M57" s="352"/>
      <c r="N57" s="352"/>
      <c r="O57" s="355"/>
      <c r="P57" s="355"/>
      <c r="Q57" s="355"/>
      <c r="R57" s="355"/>
      <c r="S57" s="355"/>
      <c r="T57" s="355"/>
      <c r="U57" s="354"/>
      <c r="V57" s="352"/>
      <c r="W57" s="354"/>
      <c r="X57" s="357"/>
      <c r="Y57" s="357"/>
      <c r="Z57" s="357"/>
      <c r="AA57" s="357"/>
      <c r="AB57" s="358"/>
      <c r="AC57" s="358"/>
      <c r="AD57" s="357"/>
    </row>
    <row x14ac:dyDescent="0.25" r="58" customHeight="1" ht="14.25">
      <c r="A58" s="352"/>
      <c r="B58" s="352"/>
      <c r="C58" s="352"/>
      <c r="D58" s="352"/>
      <c r="E58" s="352"/>
      <c r="F58" s="353"/>
      <c r="G58" s="354"/>
      <c r="H58" s="354"/>
      <c r="I58" s="352"/>
      <c r="J58" s="352"/>
      <c r="K58" s="352"/>
      <c r="L58" s="352"/>
      <c r="M58" s="352"/>
      <c r="N58" s="352"/>
      <c r="O58" s="355"/>
      <c r="P58" s="355"/>
      <c r="Q58" s="355"/>
      <c r="R58" s="355"/>
      <c r="S58" s="355"/>
      <c r="T58" s="355"/>
      <c r="U58" s="354"/>
      <c r="V58" s="352"/>
      <c r="W58" s="354"/>
      <c r="X58" s="357"/>
      <c r="Y58" s="357"/>
      <c r="Z58" s="357"/>
      <c r="AA58" s="357"/>
      <c r="AB58" s="358"/>
      <c r="AC58" s="358"/>
      <c r="AD58" s="357"/>
    </row>
    <row x14ac:dyDescent="0.25" r="59" customHeight="1" ht="14.25">
      <c r="A59" s="352"/>
      <c r="B59" s="352"/>
      <c r="C59" s="352"/>
      <c r="D59" s="352"/>
      <c r="E59" s="352"/>
      <c r="F59" s="353"/>
      <c r="G59" s="354"/>
      <c r="H59" s="354"/>
      <c r="I59" s="352"/>
      <c r="J59" s="352"/>
      <c r="K59" s="352"/>
      <c r="L59" s="352"/>
      <c r="M59" s="352"/>
      <c r="N59" s="352"/>
      <c r="O59" s="355"/>
      <c r="P59" s="355"/>
      <c r="Q59" s="355"/>
      <c r="R59" s="355"/>
      <c r="S59" s="355"/>
      <c r="T59" s="355"/>
      <c r="U59" s="354"/>
      <c r="V59" s="352"/>
      <c r="W59" s="354"/>
      <c r="X59" s="357"/>
      <c r="Y59" s="357"/>
      <c r="Z59" s="357"/>
      <c r="AA59" s="357"/>
      <c r="AB59" s="358"/>
      <c r="AC59" s="358"/>
      <c r="AD59" s="357"/>
    </row>
    <row x14ac:dyDescent="0.25" r="60" customHeight="1" ht="14.25">
      <c r="A60" s="352"/>
      <c r="B60" s="352"/>
      <c r="C60" s="352"/>
      <c r="D60" s="352"/>
      <c r="E60" s="352"/>
      <c r="F60" s="353"/>
      <c r="G60" s="354"/>
      <c r="H60" s="354"/>
      <c r="I60" s="352"/>
      <c r="J60" s="352"/>
      <c r="K60" s="352"/>
      <c r="L60" s="352"/>
      <c r="M60" s="352"/>
      <c r="N60" s="352"/>
      <c r="O60" s="355"/>
      <c r="P60" s="355"/>
      <c r="Q60" s="355"/>
      <c r="R60" s="355"/>
      <c r="S60" s="355"/>
      <c r="T60" s="355"/>
      <c r="U60" s="354"/>
      <c r="V60" s="352"/>
      <c r="W60" s="354"/>
      <c r="X60" s="357"/>
      <c r="Y60" s="357"/>
      <c r="Z60" s="357"/>
      <c r="AA60" s="357"/>
      <c r="AB60" s="358"/>
      <c r="AC60" s="358"/>
      <c r="AD60" s="357"/>
    </row>
    <row x14ac:dyDescent="0.25" r="61" customHeight="1" ht="14.25">
      <c r="A61" s="352"/>
      <c r="B61" s="352"/>
      <c r="C61" s="352"/>
      <c r="D61" s="352"/>
      <c r="E61" s="352"/>
      <c r="F61" s="353"/>
      <c r="G61" s="354"/>
      <c r="H61" s="354"/>
      <c r="I61" s="352"/>
      <c r="J61" s="352"/>
      <c r="K61" s="352"/>
      <c r="L61" s="352"/>
      <c r="M61" s="352"/>
      <c r="N61" s="352"/>
      <c r="O61" s="355"/>
      <c r="P61" s="355"/>
      <c r="Q61" s="355"/>
      <c r="R61" s="355"/>
      <c r="S61" s="355"/>
      <c r="T61" s="355"/>
      <c r="U61" s="354"/>
      <c r="V61" s="352"/>
      <c r="W61" s="354"/>
      <c r="X61" s="357"/>
      <c r="Y61" s="357"/>
      <c r="Z61" s="357"/>
      <c r="AA61" s="357"/>
      <c r="AB61" s="358"/>
      <c r="AC61" s="358"/>
      <c r="AD61" s="357"/>
    </row>
    <row x14ac:dyDescent="0.25" r="62" customHeight="1" ht="14.25">
      <c r="A62" s="352"/>
      <c r="B62" s="352"/>
      <c r="C62" s="352"/>
      <c r="D62" s="352"/>
      <c r="E62" s="352"/>
      <c r="F62" s="353"/>
      <c r="G62" s="354"/>
      <c r="H62" s="354"/>
      <c r="I62" s="352"/>
      <c r="J62" s="352"/>
      <c r="K62" s="352"/>
      <c r="L62" s="352"/>
      <c r="M62" s="352"/>
      <c r="N62" s="352"/>
      <c r="O62" s="355"/>
      <c r="P62" s="355"/>
      <c r="Q62" s="355"/>
      <c r="R62" s="355"/>
      <c r="S62" s="355"/>
      <c r="T62" s="355"/>
      <c r="U62" s="354"/>
      <c r="V62" s="352"/>
      <c r="W62" s="354"/>
      <c r="X62" s="357"/>
      <c r="Y62" s="357"/>
      <c r="Z62" s="357"/>
      <c r="AA62" s="357"/>
      <c r="AB62" s="358"/>
      <c r="AC62" s="358"/>
      <c r="AD62" s="357"/>
    </row>
    <row x14ac:dyDescent="0.25" r="63" customHeight="1" ht="14.25">
      <c r="A63" s="352"/>
      <c r="B63" s="352"/>
      <c r="C63" s="352"/>
      <c r="D63" s="352"/>
      <c r="E63" s="352"/>
      <c r="F63" s="353"/>
      <c r="G63" s="354"/>
      <c r="H63" s="354"/>
      <c r="I63" s="352"/>
      <c r="J63" s="352"/>
      <c r="K63" s="352"/>
      <c r="L63" s="352"/>
      <c r="M63" s="352"/>
      <c r="N63" s="352"/>
      <c r="O63" s="355"/>
      <c r="P63" s="355"/>
      <c r="Q63" s="355"/>
      <c r="R63" s="355"/>
      <c r="S63" s="355"/>
      <c r="T63" s="355"/>
      <c r="U63" s="354"/>
      <c r="V63" s="352"/>
      <c r="W63" s="354"/>
      <c r="X63" s="357"/>
      <c r="Y63" s="357"/>
      <c r="Z63" s="357"/>
      <c r="AA63" s="357"/>
      <c r="AB63" s="358"/>
      <c r="AC63" s="358"/>
      <c r="AD63" s="357"/>
    </row>
    <row x14ac:dyDescent="0.25" r="64" customHeight="1" ht="14.25">
      <c r="A64" s="352"/>
      <c r="B64" s="352"/>
      <c r="C64" s="352"/>
      <c r="D64" s="352"/>
      <c r="E64" s="352"/>
      <c r="F64" s="353"/>
      <c r="G64" s="354"/>
      <c r="H64" s="354"/>
      <c r="I64" s="352"/>
      <c r="J64" s="352"/>
      <c r="K64" s="352"/>
      <c r="L64" s="352"/>
      <c r="M64" s="352"/>
      <c r="N64" s="352"/>
      <c r="O64" s="355"/>
      <c r="P64" s="355"/>
      <c r="Q64" s="355"/>
      <c r="R64" s="355"/>
      <c r="S64" s="355"/>
      <c r="T64" s="355"/>
      <c r="U64" s="354"/>
      <c r="V64" s="352"/>
      <c r="W64" s="354"/>
      <c r="X64" s="357"/>
      <c r="Y64" s="357"/>
      <c r="Z64" s="357"/>
      <c r="AA64" s="357"/>
      <c r="AB64" s="358"/>
      <c r="AC64" s="358"/>
      <c r="AD64" s="357"/>
    </row>
    <row x14ac:dyDescent="0.25" r="65" customHeight="1" ht="14.25">
      <c r="A65" s="352"/>
      <c r="B65" s="352"/>
      <c r="C65" s="352"/>
      <c r="D65" s="352"/>
      <c r="E65" s="352"/>
      <c r="F65" s="353"/>
      <c r="G65" s="354"/>
      <c r="H65" s="354"/>
      <c r="I65" s="352"/>
      <c r="J65" s="352"/>
      <c r="K65" s="352"/>
      <c r="L65" s="352"/>
      <c r="M65" s="352"/>
      <c r="N65" s="352"/>
      <c r="O65" s="355"/>
      <c r="P65" s="355"/>
      <c r="Q65" s="355"/>
      <c r="R65" s="355"/>
      <c r="S65" s="355"/>
      <c r="T65" s="355"/>
      <c r="U65" s="354"/>
      <c r="V65" s="352"/>
      <c r="W65" s="354"/>
      <c r="X65" s="357"/>
      <c r="Y65" s="357"/>
      <c r="Z65" s="357"/>
      <c r="AA65" s="357"/>
      <c r="AB65" s="358"/>
      <c r="AC65" s="358"/>
      <c r="AD65" s="357"/>
    </row>
    <row x14ac:dyDescent="0.25" r="66" customHeight="1" ht="14.25">
      <c r="A66" s="352"/>
      <c r="B66" s="352"/>
      <c r="C66" s="352"/>
      <c r="D66" s="352"/>
      <c r="E66" s="352"/>
      <c r="F66" s="353"/>
      <c r="G66" s="354"/>
      <c r="H66" s="354"/>
      <c r="I66" s="352"/>
      <c r="J66" s="352"/>
      <c r="K66" s="352"/>
      <c r="L66" s="352"/>
      <c r="M66" s="352"/>
      <c r="N66" s="352"/>
      <c r="O66" s="355"/>
      <c r="P66" s="355"/>
      <c r="Q66" s="355"/>
      <c r="R66" s="355"/>
      <c r="S66" s="355"/>
      <c r="T66" s="355"/>
      <c r="U66" s="354"/>
      <c r="V66" s="352"/>
      <c r="W66" s="354"/>
      <c r="X66" s="357"/>
      <c r="Y66" s="357"/>
      <c r="Z66" s="357"/>
      <c r="AA66" s="357"/>
      <c r="AB66" s="358"/>
      <c r="AC66" s="358"/>
      <c r="AD66" s="357"/>
    </row>
    <row x14ac:dyDescent="0.25" r="67" customHeight="1" ht="14.25">
      <c r="A67" s="352"/>
      <c r="B67" s="352"/>
      <c r="C67" s="352"/>
      <c r="D67" s="352"/>
      <c r="E67" s="352"/>
      <c r="F67" s="353"/>
      <c r="G67" s="354"/>
      <c r="H67" s="354"/>
      <c r="I67" s="352"/>
      <c r="J67" s="352"/>
      <c r="K67" s="352"/>
      <c r="L67" s="352"/>
      <c r="M67" s="352"/>
      <c r="N67" s="352"/>
      <c r="O67" s="355"/>
      <c r="P67" s="355"/>
      <c r="Q67" s="355"/>
      <c r="R67" s="355"/>
      <c r="S67" s="355"/>
      <c r="T67" s="355"/>
      <c r="U67" s="354"/>
      <c r="V67" s="352"/>
      <c r="W67" s="354"/>
      <c r="X67" s="357"/>
      <c r="Y67" s="357"/>
      <c r="Z67" s="357"/>
      <c r="AA67" s="357"/>
      <c r="AB67" s="358"/>
      <c r="AC67" s="358"/>
      <c r="AD67" s="357"/>
    </row>
    <row x14ac:dyDescent="0.25" r="68" customHeight="1" ht="14.25">
      <c r="A68" s="352"/>
      <c r="B68" s="352"/>
      <c r="C68" s="352"/>
      <c r="D68" s="352"/>
      <c r="E68" s="352"/>
      <c r="F68" s="353"/>
      <c r="G68" s="354"/>
      <c r="H68" s="354"/>
      <c r="I68" s="352"/>
      <c r="J68" s="352"/>
      <c r="K68" s="352"/>
      <c r="L68" s="352"/>
      <c r="M68" s="352"/>
      <c r="N68" s="352"/>
      <c r="O68" s="355"/>
      <c r="P68" s="355"/>
      <c r="Q68" s="355"/>
      <c r="R68" s="355"/>
      <c r="S68" s="355"/>
      <c r="T68" s="355"/>
      <c r="U68" s="354"/>
      <c r="V68" s="352"/>
      <c r="W68" s="354"/>
      <c r="X68" s="357"/>
      <c r="Y68" s="357"/>
      <c r="Z68" s="357"/>
      <c r="AA68" s="357"/>
      <c r="AB68" s="358"/>
      <c r="AC68" s="358"/>
      <c r="AD68" s="357"/>
    </row>
    <row x14ac:dyDescent="0.25" r="69" customHeight="1" ht="14.25">
      <c r="A69" s="352"/>
      <c r="B69" s="352"/>
      <c r="C69" s="352"/>
      <c r="D69" s="352"/>
      <c r="E69" s="352"/>
      <c r="F69" s="353"/>
      <c r="G69" s="354"/>
      <c r="H69" s="354"/>
      <c r="I69" s="352"/>
      <c r="J69" s="352"/>
      <c r="K69" s="352"/>
      <c r="L69" s="352"/>
      <c r="M69" s="352"/>
      <c r="N69" s="352"/>
      <c r="O69" s="355"/>
      <c r="P69" s="355"/>
      <c r="Q69" s="355"/>
      <c r="R69" s="355"/>
      <c r="S69" s="355"/>
      <c r="T69" s="355"/>
      <c r="U69" s="354"/>
      <c r="V69" s="352"/>
      <c r="W69" s="354"/>
      <c r="X69" s="357"/>
      <c r="Y69" s="357"/>
      <c r="Z69" s="357"/>
      <c r="AA69" s="357"/>
      <c r="AB69" s="358"/>
      <c r="AC69" s="358"/>
      <c r="AD69" s="357"/>
    </row>
    <row x14ac:dyDescent="0.25" r="70" customHeight="1" ht="14.25">
      <c r="A70" s="352"/>
      <c r="B70" s="352"/>
      <c r="C70" s="352"/>
      <c r="D70" s="352"/>
      <c r="E70" s="352"/>
      <c r="F70" s="353"/>
      <c r="G70" s="354"/>
      <c r="H70" s="354"/>
      <c r="I70" s="352"/>
      <c r="J70" s="352"/>
      <c r="K70" s="352"/>
      <c r="L70" s="352"/>
      <c r="M70" s="352"/>
      <c r="N70" s="352"/>
      <c r="O70" s="355"/>
      <c r="P70" s="355"/>
      <c r="Q70" s="355"/>
      <c r="R70" s="355"/>
      <c r="S70" s="355"/>
      <c r="T70" s="355"/>
      <c r="U70" s="354"/>
      <c r="V70" s="352"/>
      <c r="W70" s="354"/>
      <c r="X70" s="357"/>
      <c r="Y70" s="357"/>
      <c r="Z70" s="357"/>
      <c r="AA70" s="357"/>
      <c r="AB70" s="358"/>
      <c r="AC70" s="358"/>
      <c r="AD70" s="357"/>
    </row>
    <row x14ac:dyDescent="0.25" r="71" customHeight="1" ht="14.25">
      <c r="A71" s="352"/>
      <c r="B71" s="352"/>
      <c r="C71" s="352"/>
      <c r="D71" s="352"/>
      <c r="E71" s="352"/>
      <c r="F71" s="353"/>
      <c r="G71" s="354"/>
      <c r="H71" s="354"/>
      <c r="I71" s="352"/>
      <c r="J71" s="352"/>
      <c r="K71" s="352"/>
      <c r="L71" s="352"/>
      <c r="M71" s="352"/>
      <c r="N71" s="352"/>
      <c r="O71" s="355"/>
      <c r="P71" s="355"/>
      <c r="Q71" s="355"/>
      <c r="R71" s="355"/>
      <c r="S71" s="355"/>
      <c r="T71" s="355"/>
      <c r="U71" s="354"/>
      <c r="V71" s="352"/>
      <c r="W71" s="354"/>
      <c r="X71" s="357"/>
      <c r="Y71" s="357"/>
      <c r="Z71" s="357"/>
      <c r="AA71" s="357"/>
      <c r="AB71" s="358"/>
      <c r="AC71" s="358"/>
      <c r="AD71" s="357"/>
    </row>
    <row x14ac:dyDescent="0.25" r="72" customHeight="1" ht="14.25">
      <c r="A72" s="352"/>
      <c r="B72" s="352"/>
      <c r="C72" s="352"/>
      <c r="D72" s="352"/>
      <c r="E72" s="352"/>
      <c r="F72" s="353"/>
      <c r="G72" s="354"/>
      <c r="H72" s="354"/>
      <c r="I72" s="352"/>
      <c r="J72" s="352"/>
      <c r="K72" s="352"/>
      <c r="L72" s="352"/>
      <c r="M72" s="352"/>
      <c r="N72" s="352"/>
      <c r="O72" s="355"/>
      <c r="P72" s="355"/>
      <c r="Q72" s="355"/>
      <c r="R72" s="355"/>
      <c r="S72" s="355"/>
      <c r="T72" s="355"/>
      <c r="U72" s="354"/>
      <c r="V72" s="352"/>
      <c r="W72" s="354"/>
      <c r="X72" s="357"/>
      <c r="Y72" s="357"/>
      <c r="Z72" s="357"/>
      <c r="AA72" s="357"/>
      <c r="AB72" s="358"/>
      <c r="AC72" s="358"/>
      <c r="AD72" s="357"/>
    </row>
    <row x14ac:dyDescent="0.25" r="73" customHeight="1" ht="14.25">
      <c r="A73" s="352"/>
      <c r="B73" s="352"/>
      <c r="C73" s="352"/>
      <c r="D73" s="352"/>
      <c r="E73" s="352"/>
      <c r="F73" s="353"/>
      <c r="G73" s="354"/>
      <c r="H73" s="354"/>
      <c r="I73" s="352"/>
      <c r="J73" s="352"/>
      <c r="K73" s="352"/>
      <c r="L73" s="352"/>
      <c r="M73" s="352"/>
      <c r="N73" s="352"/>
      <c r="O73" s="355"/>
      <c r="P73" s="355"/>
      <c r="Q73" s="355"/>
      <c r="R73" s="355"/>
      <c r="S73" s="355"/>
      <c r="T73" s="355"/>
      <c r="U73" s="354"/>
      <c r="V73" s="352"/>
      <c r="W73" s="354"/>
      <c r="X73" s="357"/>
      <c r="Y73" s="357"/>
      <c r="Z73" s="357"/>
      <c r="AA73" s="357"/>
      <c r="AB73" s="358"/>
      <c r="AC73" s="358"/>
      <c r="AD73" s="357"/>
    </row>
    <row x14ac:dyDescent="0.25" r="74" customHeight="1" ht="14.25">
      <c r="A74" s="352"/>
      <c r="B74" s="352"/>
      <c r="C74" s="352"/>
      <c r="D74" s="352"/>
      <c r="E74" s="352"/>
      <c r="F74" s="353"/>
      <c r="G74" s="354"/>
      <c r="H74" s="354"/>
      <c r="I74" s="352"/>
      <c r="J74" s="352"/>
      <c r="K74" s="352"/>
      <c r="L74" s="352"/>
      <c r="M74" s="352"/>
      <c r="N74" s="352"/>
      <c r="O74" s="355"/>
      <c r="P74" s="355"/>
      <c r="Q74" s="355"/>
      <c r="R74" s="355"/>
      <c r="S74" s="355"/>
      <c r="T74" s="355"/>
      <c r="U74" s="354"/>
      <c r="V74" s="352"/>
      <c r="W74" s="354"/>
      <c r="X74" s="357"/>
      <c r="Y74" s="357"/>
      <c r="Z74" s="357"/>
      <c r="AA74" s="357"/>
      <c r="AB74" s="358"/>
      <c r="AC74" s="358"/>
      <c r="AD74" s="357"/>
    </row>
    <row x14ac:dyDescent="0.25" r="75" customHeight="1" ht="14.25">
      <c r="A75" s="352"/>
      <c r="B75" s="352"/>
      <c r="C75" s="352"/>
      <c r="D75" s="352"/>
      <c r="E75" s="352"/>
      <c r="F75" s="353"/>
      <c r="G75" s="354"/>
      <c r="H75" s="354"/>
      <c r="I75" s="352"/>
      <c r="J75" s="352"/>
      <c r="K75" s="352"/>
      <c r="L75" s="352"/>
      <c r="M75" s="352"/>
      <c r="N75" s="352"/>
      <c r="O75" s="355"/>
      <c r="P75" s="355"/>
      <c r="Q75" s="355"/>
      <c r="R75" s="355"/>
      <c r="S75" s="355"/>
      <c r="T75" s="355"/>
      <c r="U75" s="354"/>
      <c r="V75" s="352"/>
      <c r="W75" s="354"/>
      <c r="X75" s="357"/>
      <c r="Y75" s="357"/>
      <c r="Z75" s="357"/>
      <c r="AA75" s="357"/>
      <c r="AB75" s="358"/>
      <c r="AC75" s="358"/>
      <c r="AD75" s="357"/>
    </row>
    <row x14ac:dyDescent="0.25" r="76" customHeight="1" ht="14.25">
      <c r="A76" s="352"/>
      <c r="B76" s="352"/>
      <c r="C76" s="352"/>
      <c r="D76" s="352"/>
      <c r="E76" s="352"/>
      <c r="F76" s="353"/>
      <c r="G76" s="354"/>
      <c r="H76" s="354"/>
      <c r="I76" s="352"/>
      <c r="J76" s="352"/>
      <c r="K76" s="352"/>
      <c r="L76" s="352"/>
      <c r="M76" s="352"/>
      <c r="N76" s="352"/>
      <c r="O76" s="355"/>
      <c r="P76" s="355"/>
      <c r="Q76" s="355"/>
      <c r="R76" s="355"/>
      <c r="S76" s="355"/>
      <c r="T76" s="355"/>
      <c r="U76" s="354"/>
      <c r="V76" s="352"/>
      <c r="W76" s="354"/>
      <c r="X76" s="357"/>
      <c r="Y76" s="357"/>
      <c r="Z76" s="357"/>
      <c r="AA76" s="357"/>
      <c r="AB76" s="358"/>
      <c r="AC76" s="358"/>
      <c r="AD76" s="357"/>
    </row>
    <row x14ac:dyDescent="0.25" r="77" customHeight="1" ht="14.25">
      <c r="A77" s="352"/>
      <c r="B77" s="352"/>
      <c r="C77" s="352"/>
      <c r="D77" s="352"/>
      <c r="E77" s="352"/>
      <c r="F77" s="353"/>
      <c r="G77" s="354"/>
      <c r="H77" s="354"/>
      <c r="I77" s="352"/>
      <c r="J77" s="352"/>
      <c r="K77" s="352"/>
      <c r="L77" s="352"/>
      <c r="M77" s="352"/>
      <c r="N77" s="352"/>
      <c r="O77" s="355"/>
      <c r="P77" s="355"/>
      <c r="Q77" s="355"/>
      <c r="R77" s="355"/>
      <c r="S77" s="355"/>
      <c r="T77" s="355"/>
      <c r="U77" s="354"/>
      <c r="V77" s="352"/>
      <c r="W77" s="354"/>
      <c r="X77" s="357"/>
      <c r="Y77" s="357"/>
      <c r="Z77" s="357"/>
      <c r="AA77" s="357"/>
      <c r="AB77" s="358"/>
      <c r="AC77" s="358"/>
      <c r="AD77" s="357"/>
    </row>
    <row x14ac:dyDescent="0.25" r="78" customHeight="1" ht="14.25">
      <c r="A78" s="352"/>
      <c r="B78" s="352"/>
      <c r="C78" s="352"/>
      <c r="D78" s="352"/>
      <c r="E78" s="352"/>
      <c r="F78" s="353"/>
      <c r="G78" s="354"/>
      <c r="H78" s="354"/>
      <c r="I78" s="352"/>
      <c r="J78" s="352"/>
      <c r="K78" s="352"/>
      <c r="L78" s="352"/>
      <c r="M78" s="352"/>
      <c r="N78" s="352"/>
      <c r="O78" s="355"/>
      <c r="P78" s="355"/>
      <c r="Q78" s="355"/>
      <c r="R78" s="355"/>
      <c r="S78" s="355"/>
      <c r="T78" s="355"/>
      <c r="U78" s="354"/>
      <c r="V78" s="352"/>
      <c r="W78" s="354"/>
      <c r="X78" s="357"/>
      <c r="Y78" s="357"/>
      <c r="Z78" s="357"/>
      <c r="AA78" s="357"/>
      <c r="AB78" s="358"/>
      <c r="AC78" s="358"/>
      <c r="AD78" s="357"/>
    </row>
    <row x14ac:dyDescent="0.25" r="79" customHeight="1" ht="14.25">
      <c r="A79" s="352"/>
      <c r="B79" s="352"/>
      <c r="C79" s="352"/>
      <c r="D79" s="352"/>
      <c r="E79" s="352"/>
      <c r="F79" s="353"/>
      <c r="G79" s="354"/>
      <c r="H79" s="354"/>
      <c r="I79" s="352"/>
      <c r="J79" s="352"/>
      <c r="K79" s="352"/>
      <c r="L79" s="352"/>
      <c r="M79" s="352"/>
      <c r="N79" s="352"/>
      <c r="O79" s="355"/>
      <c r="P79" s="355"/>
      <c r="Q79" s="355"/>
      <c r="R79" s="355"/>
      <c r="S79" s="355"/>
      <c r="T79" s="355"/>
      <c r="U79" s="354"/>
      <c r="V79" s="352"/>
      <c r="W79" s="354"/>
      <c r="X79" s="357"/>
      <c r="Y79" s="357"/>
      <c r="Z79" s="357"/>
      <c r="AA79" s="357"/>
      <c r="AB79" s="358"/>
      <c r="AC79" s="358"/>
      <c r="AD79" s="357"/>
    </row>
    <row x14ac:dyDescent="0.25" r="80" customHeight="1" ht="14.25">
      <c r="A80" s="352"/>
      <c r="B80" s="352"/>
      <c r="C80" s="352"/>
      <c r="D80" s="352"/>
      <c r="E80" s="352"/>
      <c r="F80" s="353"/>
      <c r="G80" s="354"/>
      <c r="H80" s="354"/>
      <c r="I80" s="352"/>
      <c r="J80" s="352"/>
      <c r="K80" s="352"/>
      <c r="L80" s="352"/>
      <c r="M80" s="352"/>
      <c r="N80" s="352"/>
      <c r="O80" s="355"/>
      <c r="P80" s="355"/>
      <c r="Q80" s="355"/>
      <c r="R80" s="355"/>
      <c r="S80" s="355"/>
      <c r="T80" s="355"/>
      <c r="U80" s="354"/>
      <c r="V80" s="352"/>
      <c r="W80" s="354"/>
      <c r="X80" s="357"/>
      <c r="Y80" s="357"/>
      <c r="Z80" s="357"/>
      <c r="AA80" s="357"/>
      <c r="AB80" s="358"/>
      <c r="AC80" s="358"/>
      <c r="AD80" s="357"/>
    </row>
    <row x14ac:dyDescent="0.25" r="81" customHeight="1" ht="14.25">
      <c r="A81" s="352"/>
      <c r="B81" s="352"/>
      <c r="C81" s="352"/>
      <c r="D81" s="352"/>
      <c r="E81" s="352"/>
      <c r="F81" s="353"/>
      <c r="G81" s="354"/>
      <c r="H81" s="354"/>
      <c r="I81" s="352"/>
      <c r="J81" s="352"/>
      <c r="K81" s="352"/>
      <c r="L81" s="352"/>
      <c r="M81" s="352"/>
      <c r="N81" s="352"/>
      <c r="O81" s="355"/>
      <c r="P81" s="355"/>
      <c r="Q81" s="355"/>
      <c r="R81" s="355"/>
      <c r="S81" s="355"/>
      <c r="T81" s="355"/>
      <c r="U81" s="354"/>
      <c r="V81" s="352"/>
      <c r="W81" s="354"/>
      <c r="X81" s="357"/>
      <c r="Y81" s="357"/>
      <c r="Z81" s="357"/>
      <c r="AA81" s="357"/>
      <c r="AB81" s="358"/>
      <c r="AC81" s="358"/>
      <c r="AD81" s="357"/>
    </row>
    <row x14ac:dyDescent="0.25" r="82" customHeight="1" ht="14.25">
      <c r="A82" s="352"/>
      <c r="B82" s="352"/>
      <c r="C82" s="352"/>
      <c r="D82" s="352"/>
      <c r="E82" s="352"/>
      <c r="F82" s="353"/>
      <c r="G82" s="354"/>
      <c r="H82" s="354"/>
      <c r="I82" s="352"/>
      <c r="J82" s="352"/>
      <c r="K82" s="352"/>
      <c r="L82" s="352"/>
      <c r="M82" s="352"/>
      <c r="N82" s="352"/>
      <c r="O82" s="355"/>
      <c r="P82" s="355"/>
      <c r="Q82" s="355"/>
      <c r="R82" s="355"/>
      <c r="S82" s="355"/>
      <c r="T82" s="355"/>
      <c r="U82" s="354"/>
      <c r="V82" s="352"/>
      <c r="W82" s="354"/>
      <c r="X82" s="357"/>
      <c r="Y82" s="357"/>
      <c r="Z82" s="357"/>
      <c r="AA82" s="357"/>
      <c r="AB82" s="358"/>
      <c r="AC82" s="358"/>
      <c r="AD82" s="357"/>
    </row>
    <row x14ac:dyDescent="0.25" r="83" customHeight="1" ht="14.25">
      <c r="A83" s="352"/>
      <c r="B83" s="352"/>
      <c r="C83" s="352"/>
      <c r="D83" s="352"/>
      <c r="E83" s="352"/>
      <c r="F83" s="353"/>
      <c r="G83" s="354"/>
      <c r="H83" s="354"/>
      <c r="I83" s="352"/>
      <c r="J83" s="352"/>
      <c r="K83" s="352"/>
      <c r="L83" s="352"/>
      <c r="M83" s="352"/>
      <c r="N83" s="352"/>
      <c r="O83" s="355"/>
      <c r="P83" s="355"/>
      <c r="Q83" s="355"/>
      <c r="R83" s="355"/>
      <c r="S83" s="355"/>
      <c r="T83" s="355"/>
      <c r="U83" s="354"/>
      <c r="V83" s="352"/>
      <c r="W83" s="354"/>
      <c r="X83" s="357"/>
      <c r="Y83" s="357"/>
      <c r="Z83" s="357"/>
      <c r="AA83" s="357"/>
      <c r="AB83" s="358"/>
      <c r="AC83" s="358"/>
      <c r="AD83" s="357"/>
    </row>
    <row x14ac:dyDescent="0.25" r="84" customHeight="1" ht="14.25">
      <c r="A84" s="352"/>
      <c r="B84" s="352"/>
      <c r="C84" s="352"/>
      <c r="D84" s="352"/>
      <c r="E84" s="352"/>
      <c r="F84" s="353"/>
      <c r="G84" s="354"/>
      <c r="H84" s="354"/>
      <c r="I84" s="352"/>
      <c r="J84" s="352"/>
      <c r="K84" s="352"/>
      <c r="L84" s="352"/>
      <c r="M84" s="352"/>
      <c r="N84" s="352"/>
      <c r="O84" s="355"/>
      <c r="P84" s="355"/>
      <c r="Q84" s="355"/>
      <c r="R84" s="355"/>
      <c r="S84" s="355"/>
      <c r="T84" s="355"/>
      <c r="U84" s="354"/>
      <c r="V84" s="352"/>
      <c r="W84" s="354"/>
      <c r="X84" s="357"/>
      <c r="Y84" s="357"/>
      <c r="Z84" s="357"/>
      <c r="AA84" s="357"/>
      <c r="AB84" s="358"/>
      <c r="AC84" s="358"/>
      <c r="AD84" s="357"/>
    </row>
    <row x14ac:dyDescent="0.25" r="85" customHeight="1" ht="14.25">
      <c r="A85" s="352"/>
      <c r="B85" s="352"/>
      <c r="C85" s="352"/>
      <c r="D85" s="352"/>
      <c r="E85" s="352"/>
      <c r="F85" s="353"/>
      <c r="G85" s="354"/>
      <c r="H85" s="354"/>
      <c r="I85" s="352"/>
      <c r="J85" s="352"/>
      <c r="K85" s="352"/>
      <c r="L85" s="352"/>
      <c r="M85" s="352"/>
      <c r="N85" s="352"/>
      <c r="O85" s="355"/>
      <c r="P85" s="355"/>
      <c r="Q85" s="355"/>
      <c r="R85" s="355"/>
      <c r="S85" s="355"/>
      <c r="T85" s="355"/>
      <c r="U85" s="354"/>
      <c r="V85" s="352"/>
      <c r="W85" s="354"/>
      <c r="X85" s="357"/>
      <c r="Y85" s="357"/>
      <c r="Z85" s="357"/>
      <c r="AA85" s="357"/>
      <c r="AB85" s="358"/>
      <c r="AC85" s="358"/>
      <c r="AD85" s="357"/>
    </row>
    <row x14ac:dyDescent="0.25" r="86" customHeight="1" ht="14.25">
      <c r="A86" s="352"/>
      <c r="B86" s="352"/>
      <c r="C86" s="352"/>
      <c r="D86" s="352"/>
      <c r="E86" s="352"/>
      <c r="F86" s="353"/>
      <c r="G86" s="354"/>
      <c r="H86" s="354"/>
      <c r="I86" s="352"/>
      <c r="J86" s="352"/>
      <c r="K86" s="352"/>
      <c r="L86" s="352"/>
      <c r="M86" s="352"/>
      <c r="N86" s="352"/>
      <c r="O86" s="355"/>
      <c r="P86" s="355"/>
      <c r="Q86" s="355"/>
      <c r="R86" s="355"/>
      <c r="S86" s="355"/>
      <c r="T86" s="355"/>
      <c r="U86" s="354"/>
      <c r="V86" s="352"/>
      <c r="W86" s="354"/>
      <c r="X86" s="357"/>
      <c r="Y86" s="357"/>
      <c r="Z86" s="357"/>
      <c r="AA86" s="357"/>
      <c r="AB86" s="358"/>
      <c r="AC86" s="358"/>
      <c r="AD86" s="357"/>
    </row>
    <row x14ac:dyDescent="0.25" r="87" customHeight="1" ht="14.25">
      <c r="A87" s="352"/>
      <c r="B87" s="352"/>
      <c r="C87" s="352"/>
      <c r="D87" s="352"/>
      <c r="E87" s="352"/>
      <c r="F87" s="353"/>
      <c r="G87" s="354"/>
      <c r="H87" s="354"/>
      <c r="I87" s="352"/>
      <c r="J87" s="352"/>
      <c r="K87" s="352"/>
      <c r="L87" s="352"/>
      <c r="M87" s="352"/>
      <c r="N87" s="352"/>
      <c r="O87" s="355"/>
      <c r="P87" s="355"/>
      <c r="Q87" s="355"/>
      <c r="R87" s="355"/>
      <c r="S87" s="355"/>
      <c r="T87" s="355"/>
      <c r="U87" s="354"/>
      <c r="V87" s="352"/>
      <c r="W87" s="354"/>
      <c r="X87" s="357"/>
      <c r="Y87" s="357"/>
      <c r="Z87" s="357"/>
      <c r="AA87" s="357"/>
      <c r="AB87" s="358"/>
      <c r="AC87" s="358"/>
      <c r="AD87" s="357"/>
    </row>
    <row x14ac:dyDescent="0.25" r="88" customHeight="1" ht="14.25">
      <c r="A88" s="352"/>
      <c r="B88" s="352"/>
      <c r="C88" s="352"/>
      <c r="D88" s="352"/>
      <c r="E88" s="352"/>
      <c r="F88" s="353"/>
      <c r="G88" s="354"/>
      <c r="H88" s="354"/>
      <c r="I88" s="352"/>
      <c r="J88" s="352"/>
      <c r="K88" s="352"/>
      <c r="L88" s="352"/>
      <c r="M88" s="352"/>
      <c r="N88" s="352"/>
      <c r="O88" s="355"/>
      <c r="P88" s="355"/>
      <c r="Q88" s="355"/>
      <c r="R88" s="355"/>
      <c r="S88" s="355"/>
      <c r="T88" s="355"/>
      <c r="U88" s="354"/>
      <c r="V88" s="352"/>
      <c r="W88" s="354"/>
      <c r="X88" s="357"/>
      <c r="Y88" s="357"/>
      <c r="Z88" s="357"/>
      <c r="AA88" s="357"/>
      <c r="AB88" s="358"/>
      <c r="AC88" s="358"/>
      <c r="AD88" s="357"/>
    </row>
    <row x14ac:dyDescent="0.25" r="89" customHeight="1" ht="14.25">
      <c r="A89" s="352"/>
      <c r="B89" s="352"/>
      <c r="C89" s="352"/>
      <c r="D89" s="352"/>
      <c r="E89" s="352"/>
      <c r="F89" s="353"/>
      <c r="G89" s="354"/>
      <c r="H89" s="354"/>
      <c r="I89" s="352"/>
      <c r="J89" s="352"/>
      <c r="K89" s="352"/>
      <c r="L89" s="352"/>
      <c r="M89" s="352"/>
      <c r="N89" s="352"/>
      <c r="O89" s="355"/>
      <c r="P89" s="355"/>
      <c r="Q89" s="355"/>
      <c r="R89" s="355"/>
      <c r="S89" s="355"/>
      <c r="T89" s="355"/>
      <c r="U89" s="354"/>
      <c r="V89" s="352"/>
      <c r="W89" s="354"/>
      <c r="X89" s="357"/>
      <c r="Y89" s="357"/>
      <c r="Z89" s="357"/>
      <c r="AA89" s="357"/>
      <c r="AB89" s="358"/>
      <c r="AC89" s="358"/>
      <c r="AD89" s="357"/>
    </row>
    <row x14ac:dyDescent="0.25" r="90" customHeight="1" ht="14.25">
      <c r="A90" s="352"/>
      <c r="B90" s="352"/>
      <c r="C90" s="352"/>
      <c r="D90" s="352"/>
      <c r="E90" s="352"/>
      <c r="F90" s="353"/>
      <c r="G90" s="354"/>
      <c r="H90" s="354"/>
      <c r="I90" s="352"/>
      <c r="J90" s="352"/>
      <c r="K90" s="352"/>
      <c r="L90" s="352"/>
      <c r="M90" s="352"/>
      <c r="N90" s="352"/>
      <c r="O90" s="355"/>
      <c r="P90" s="355"/>
      <c r="Q90" s="355"/>
      <c r="R90" s="355"/>
      <c r="S90" s="355"/>
      <c r="T90" s="355"/>
      <c r="U90" s="354"/>
      <c r="V90" s="352"/>
      <c r="W90" s="354"/>
      <c r="X90" s="357"/>
      <c r="Y90" s="357"/>
      <c r="Z90" s="357"/>
      <c r="AA90" s="357"/>
      <c r="AB90" s="358"/>
      <c r="AC90" s="358"/>
      <c r="AD90" s="357"/>
    </row>
    <row x14ac:dyDescent="0.25" r="91" customHeight="1" ht="14.25">
      <c r="A91" s="352"/>
      <c r="B91" s="352"/>
      <c r="C91" s="352"/>
      <c r="D91" s="352"/>
      <c r="E91" s="352"/>
      <c r="F91" s="353"/>
      <c r="G91" s="354"/>
      <c r="H91" s="354"/>
      <c r="I91" s="352"/>
      <c r="J91" s="352"/>
      <c r="K91" s="352"/>
      <c r="L91" s="352"/>
      <c r="M91" s="352"/>
      <c r="N91" s="352"/>
      <c r="O91" s="355"/>
      <c r="P91" s="355"/>
      <c r="Q91" s="355"/>
      <c r="R91" s="355"/>
      <c r="S91" s="355"/>
      <c r="T91" s="355"/>
      <c r="U91" s="354"/>
      <c r="V91" s="352"/>
      <c r="W91" s="354"/>
      <c r="X91" s="357"/>
      <c r="Y91" s="357"/>
      <c r="Z91" s="357"/>
      <c r="AA91" s="357"/>
      <c r="AB91" s="358"/>
      <c r="AC91" s="358"/>
      <c r="AD91" s="357"/>
    </row>
    <row x14ac:dyDescent="0.25" r="92" customHeight="1" ht="14.25">
      <c r="A92" s="352"/>
      <c r="B92" s="352"/>
      <c r="C92" s="352"/>
      <c r="D92" s="352"/>
      <c r="E92" s="352"/>
      <c r="F92" s="353"/>
      <c r="G92" s="354"/>
      <c r="H92" s="354"/>
      <c r="I92" s="352"/>
      <c r="J92" s="352"/>
      <c r="K92" s="352"/>
      <c r="L92" s="352"/>
      <c r="M92" s="352"/>
      <c r="N92" s="352"/>
      <c r="O92" s="355"/>
      <c r="P92" s="355"/>
      <c r="Q92" s="355"/>
      <c r="R92" s="355"/>
      <c r="S92" s="355"/>
      <c r="T92" s="355"/>
      <c r="U92" s="354"/>
      <c r="V92" s="352"/>
      <c r="W92" s="354"/>
      <c r="X92" s="357"/>
      <c r="Y92" s="357"/>
      <c r="Z92" s="357"/>
      <c r="AA92" s="357"/>
      <c r="AB92" s="358"/>
      <c r="AC92" s="358"/>
      <c r="AD92" s="357"/>
    </row>
    <row x14ac:dyDescent="0.25" r="93" customHeight="1" ht="14.25">
      <c r="A93" s="352"/>
      <c r="B93" s="352"/>
      <c r="C93" s="352"/>
      <c r="D93" s="352"/>
      <c r="E93" s="352"/>
      <c r="F93" s="353"/>
      <c r="G93" s="354"/>
      <c r="H93" s="354"/>
      <c r="I93" s="352"/>
      <c r="J93" s="352"/>
      <c r="K93" s="352"/>
      <c r="L93" s="352"/>
      <c r="M93" s="352"/>
      <c r="N93" s="352"/>
      <c r="O93" s="355"/>
      <c r="P93" s="355"/>
      <c r="Q93" s="355"/>
      <c r="R93" s="355"/>
      <c r="S93" s="355"/>
      <c r="T93" s="355"/>
      <c r="U93" s="354"/>
      <c r="V93" s="352"/>
      <c r="W93" s="354"/>
      <c r="X93" s="357"/>
      <c r="Y93" s="357"/>
      <c r="Z93" s="357"/>
      <c r="AA93" s="357"/>
      <c r="AB93" s="358"/>
      <c r="AC93" s="358"/>
      <c r="AD93" s="357"/>
    </row>
    <row x14ac:dyDescent="0.25" r="94" customHeight="1" ht="14.25">
      <c r="A94" s="352"/>
      <c r="B94" s="352"/>
      <c r="C94" s="352"/>
      <c r="D94" s="352"/>
      <c r="E94" s="352"/>
      <c r="F94" s="353"/>
      <c r="G94" s="354"/>
      <c r="H94" s="354"/>
      <c r="I94" s="352"/>
      <c r="J94" s="352"/>
      <c r="K94" s="352"/>
      <c r="L94" s="352"/>
      <c r="M94" s="352"/>
      <c r="N94" s="352"/>
      <c r="O94" s="355"/>
      <c r="P94" s="355"/>
      <c r="Q94" s="355"/>
      <c r="R94" s="355"/>
      <c r="S94" s="355"/>
      <c r="T94" s="355"/>
      <c r="U94" s="354"/>
      <c r="V94" s="352"/>
      <c r="W94" s="354"/>
      <c r="X94" s="357"/>
      <c r="Y94" s="357"/>
      <c r="Z94" s="357"/>
      <c r="AA94" s="357"/>
      <c r="AB94" s="358"/>
      <c r="AC94" s="358"/>
      <c r="AD94" s="357"/>
    </row>
    <row x14ac:dyDescent="0.25" r="95" customHeight="1" ht="14.25">
      <c r="A95" s="352"/>
      <c r="B95" s="352"/>
      <c r="C95" s="352"/>
      <c r="D95" s="352"/>
      <c r="E95" s="352"/>
      <c r="F95" s="353"/>
      <c r="G95" s="354"/>
      <c r="H95" s="354"/>
      <c r="I95" s="352"/>
      <c r="J95" s="352"/>
      <c r="K95" s="352"/>
      <c r="L95" s="352"/>
      <c r="M95" s="352"/>
      <c r="N95" s="352"/>
      <c r="O95" s="355"/>
      <c r="P95" s="355"/>
      <c r="Q95" s="355"/>
      <c r="R95" s="355"/>
      <c r="S95" s="355"/>
      <c r="T95" s="355"/>
      <c r="U95" s="354"/>
      <c r="V95" s="352"/>
      <c r="W95" s="354"/>
      <c r="X95" s="357"/>
      <c r="Y95" s="357"/>
      <c r="Z95" s="357"/>
      <c r="AA95" s="357"/>
      <c r="AB95" s="358"/>
      <c r="AC95" s="358"/>
      <c r="AD95" s="357"/>
    </row>
    <row x14ac:dyDescent="0.25" r="96" customHeight="1" ht="14.25">
      <c r="A96" s="352"/>
      <c r="B96" s="352"/>
      <c r="C96" s="352"/>
      <c r="D96" s="352"/>
      <c r="E96" s="352"/>
      <c r="F96" s="353"/>
      <c r="G96" s="354"/>
      <c r="H96" s="354"/>
      <c r="I96" s="352"/>
      <c r="J96" s="352"/>
      <c r="K96" s="352"/>
      <c r="L96" s="352"/>
      <c r="M96" s="352"/>
      <c r="N96" s="352"/>
      <c r="O96" s="355"/>
      <c r="P96" s="355"/>
      <c r="Q96" s="355"/>
      <c r="R96" s="355"/>
      <c r="S96" s="355"/>
      <c r="T96" s="355"/>
      <c r="U96" s="354"/>
      <c r="V96" s="352"/>
      <c r="W96" s="354"/>
      <c r="X96" s="357"/>
      <c r="Y96" s="357"/>
      <c r="Z96" s="357"/>
      <c r="AA96" s="357"/>
      <c r="AB96" s="358"/>
      <c r="AC96" s="358"/>
      <c r="AD96" s="357"/>
    </row>
    <row x14ac:dyDescent="0.25" r="97" customHeight="1" ht="14.25">
      <c r="A97" s="352"/>
      <c r="B97" s="352"/>
      <c r="C97" s="352"/>
      <c r="D97" s="352"/>
      <c r="E97" s="352"/>
      <c r="F97" s="353"/>
      <c r="G97" s="354"/>
      <c r="H97" s="354"/>
      <c r="I97" s="352"/>
      <c r="J97" s="352"/>
      <c r="K97" s="352"/>
      <c r="L97" s="352"/>
      <c r="M97" s="352"/>
      <c r="N97" s="352"/>
      <c r="O97" s="355"/>
      <c r="P97" s="355"/>
      <c r="Q97" s="355"/>
      <c r="R97" s="355"/>
      <c r="S97" s="355"/>
      <c r="T97" s="355"/>
      <c r="U97" s="354"/>
      <c r="V97" s="352"/>
      <c r="W97" s="354"/>
      <c r="X97" s="357"/>
      <c r="Y97" s="357"/>
      <c r="Z97" s="357"/>
      <c r="AA97" s="357"/>
      <c r="AB97" s="358"/>
      <c r="AC97" s="358"/>
      <c r="AD97" s="357"/>
    </row>
    <row x14ac:dyDescent="0.25" r="98" customHeight="1" ht="14.25">
      <c r="A98" s="352"/>
      <c r="B98" s="352"/>
      <c r="C98" s="352"/>
      <c r="D98" s="352"/>
      <c r="E98" s="352"/>
      <c r="F98" s="353"/>
      <c r="G98" s="354"/>
      <c r="H98" s="354"/>
      <c r="I98" s="352"/>
      <c r="J98" s="352"/>
      <c r="K98" s="352"/>
      <c r="L98" s="352"/>
      <c r="M98" s="352"/>
      <c r="N98" s="352"/>
      <c r="O98" s="355"/>
      <c r="P98" s="355"/>
      <c r="Q98" s="355"/>
      <c r="R98" s="355"/>
      <c r="S98" s="355"/>
      <c r="T98" s="355"/>
      <c r="U98" s="354"/>
      <c r="V98" s="352"/>
      <c r="W98" s="354"/>
      <c r="X98" s="357"/>
      <c r="Y98" s="357"/>
      <c r="Z98" s="357"/>
      <c r="AA98" s="357"/>
      <c r="AB98" s="358"/>
      <c r="AC98" s="358"/>
      <c r="AD98" s="357"/>
    </row>
    <row x14ac:dyDescent="0.25" r="99" customHeight="1" ht="14.25">
      <c r="A99" s="352"/>
      <c r="B99" s="352"/>
      <c r="C99" s="352"/>
      <c r="D99" s="352"/>
      <c r="E99" s="352"/>
      <c r="F99" s="353"/>
      <c r="G99" s="354"/>
      <c r="H99" s="354"/>
      <c r="I99" s="352"/>
      <c r="J99" s="352"/>
      <c r="K99" s="352"/>
      <c r="L99" s="352"/>
      <c r="M99" s="352"/>
      <c r="N99" s="352"/>
      <c r="O99" s="355"/>
      <c r="P99" s="355"/>
      <c r="Q99" s="355"/>
      <c r="R99" s="355"/>
      <c r="S99" s="355"/>
      <c r="T99" s="355"/>
      <c r="U99" s="354"/>
      <c r="V99" s="352"/>
      <c r="W99" s="354"/>
      <c r="X99" s="357"/>
      <c r="Y99" s="357"/>
      <c r="Z99" s="357"/>
      <c r="AA99" s="357"/>
      <c r="AB99" s="358"/>
      <c r="AC99" s="358"/>
      <c r="AD99" s="357"/>
    </row>
    <row x14ac:dyDescent="0.25" r="100" customHeight="1" ht="14.25">
      <c r="A100" s="352"/>
      <c r="B100" s="352"/>
      <c r="C100" s="352"/>
      <c r="D100" s="352"/>
      <c r="E100" s="352"/>
      <c r="F100" s="353"/>
      <c r="G100" s="354"/>
      <c r="H100" s="354"/>
      <c r="I100" s="352"/>
      <c r="J100" s="352"/>
      <c r="K100" s="352"/>
      <c r="L100" s="352"/>
      <c r="M100" s="352"/>
      <c r="N100" s="352"/>
      <c r="O100" s="355"/>
      <c r="P100" s="355"/>
      <c r="Q100" s="355"/>
      <c r="R100" s="355"/>
      <c r="S100" s="355"/>
      <c r="T100" s="355"/>
      <c r="U100" s="354"/>
      <c r="V100" s="352"/>
      <c r="W100" s="354"/>
      <c r="X100" s="357"/>
      <c r="Y100" s="357"/>
      <c r="Z100" s="357"/>
      <c r="AA100" s="357"/>
      <c r="AB100" s="358"/>
      <c r="AC100" s="358"/>
      <c r="AD100" s="357"/>
    </row>
    <row x14ac:dyDescent="0.25" r="101" customHeight="1" ht="14.25">
      <c r="A101" s="352"/>
      <c r="B101" s="352"/>
      <c r="C101" s="352"/>
      <c r="D101" s="352"/>
      <c r="E101" s="352"/>
      <c r="F101" s="353"/>
      <c r="G101" s="354"/>
      <c r="H101" s="354"/>
      <c r="I101" s="352"/>
      <c r="J101" s="352"/>
      <c r="K101" s="352"/>
      <c r="L101" s="352"/>
      <c r="M101" s="352"/>
      <c r="N101" s="352"/>
      <c r="O101" s="355"/>
      <c r="P101" s="355"/>
      <c r="Q101" s="355"/>
      <c r="R101" s="355"/>
      <c r="S101" s="355"/>
      <c r="T101" s="355"/>
      <c r="U101" s="354"/>
      <c r="V101" s="352"/>
      <c r="W101" s="354"/>
      <c r="X101" s="357"/>
      <c r="Y101" s="357"/>
      <c r="Z101" s="357"/>
      <c r="AA101" s="357"/>
      <c r="AB101" s="358"/>
      <c r="AC101" s="358"/>
      <c r="AD101" s="357"/>
    </row>
    <row x14ac:dyDescent="0.25" r="102" customHeight="1" ht="14.25">
      <c r="A102" s="352"/>
      <c r="B102" s="352"/>
      <c r="C102" s="352"/>
      <c r="D102" s="352"/>
      <c r="E102" s="352"/>
      <c r="F102" s="353"/>
      <c r="G102" s="354"/>
      <c r="H102" s="354"/>
      <c r="I102" s="352"/>
      <c r="J102" s="352"/>
      <c r="K102" s="352"/>
      <c r="L102" s="352"/>
      <c r="M102" s="352"/>
      <c r="N102" s="352"/>
      <c r="O102" s="355"/>
      <c r="P102" s="355"/>
      <c r="Q102" s="355"/>
      <c r="R102" s="355"/>
      <c r="S102" s="355"/>
      <c r="T102" s="355"/>
      <c r="U102" s="354"/>
      <c r="V102" s="352"/>
      <c r="W102" s="354"/>
      <c r="X102" s="357"/>
      <c r="Y102" s="357"/>
      <c r="Z102" s="357"/>
      <c r="AA102" s="357"/>
      <c r="AB102" s="358"/>
      <c r="AC102" s="358"/>
      <c r="AD102" s="357"/>
    </row>
    <row x14ac:dyDescent="0.25" r="103" customHeight="1" ht="14.25">
      <c r="A103" s="352"/>
      <c r="B103" s="352"/>
      <c r="C103" s="352"/>
      <c r="D103" s="352"/>
      <c r="E103" s="352"/>
      <c r="F103" s="353"/>
      <c r="G103" s="354"/>
      <c r="H103" s="354"/>
      <c r="I103" s="352"/>
      <c r="J103" s="352"/>
      <c r="K103" s="352"/>
      <c r="L103" s="352"/>
      <c r="M103" s="352"/>
      <c r="N103" s="352"/>
      <c r="O103" s="355"/>
      <c r="P103" s="355"/>
      <c r="Q103" s="355"/>
      <c r="R103" s="355"/>
      <c r="S103" s="355"/>
      <c r="T103" s="355"/>
      <c r="U103" s="354"/>
      <c r="V103" s="352"/>
      <c r="W103" s="354"/>
      <c r="X103" s="357"/>
      <c r="Y103" s="357"/>
      <c r="Z103" s="357"/>
      <c r="AA103" s="357"/>
      <c r="AB103" s="358"/>
      <c r="AC103" s="358"/>
      <c r="AD103" s="357"/>
    </row>
    <row x14ac:dyDescent="0.25" r="104" customHeight="1" ht="14.25">
      <c r="A104" s="352"/>
      <c r="B104" s="352"/>
      <c r="C104" s="352"/>
      <c r="D104" s="352"/>
      <c r="E104" s="352"/>
      <c r="F104" s="353"/>
      <c r="G104" s="354"/>
      <c r="H104" s="354"/>
      <c r="I104" s="352"/>
      <c r="J104" s="352"/>
      <c r="K104" s="352"/>
      <c r="L104" s="352"/>
      <c r="M104" s="352"/>
      <c r="N104" s="352"/>
      <c r="O104" s="355"/>
      <c r="P104" s="355"/>
      <c r="Q104" s="355"/>
      <c r="R104" s="355"/>
      <c r="S104" s="355"/>
      <c r="T104" s="355"/>
      <c r="U104" s="354"/>
      <c r="V104" s="352"/>
      <c r="W104" s="354"/>
      <c r="X104" s="357"/>
      <c r="Y104" s="357"/>
      <c r="Z104" s="357"/>
      <c r="AA104" s="357"/>
      <c r="AB104" s="358"/>
      <c r="AC104" s="358"/>
      <c r="AD104" s="357"/>
    </row>
    <row x14ac:dyDescent="0.25" r="105" customHeight="1" ht="14.25">
      <c r="A105" s="352"/>
      <c r="B105" s="352"/>
      <c r="C105" s="352"/>
      <c r="D105" s="352"/>
      <c r="E105" s="352"/>
      <c r="F105" s="353"/>
      <c r="G105" s="354"/>
      <c r="H105" s="354"/>
      <c r="I105" s="352"/>
      <c r="J105" s="352"/>
      <c r="K105" s="352"/>
      <c r="L105" s="352"/>
      <c r="M105" s="352"/>
      <c r="N105" s="352"/>
      <c r="O105" s="355"/>
      <c r="P105" s="355"/>
      <c r="Q105" s="355"/>
      <c r="R105" s="355"/>
      <c r="S105" s="355"/>
      <c r="T105" s="355"/>
      <c r="U105" s="354"/>
      <c r="V105" s="352"/>
      <c r="W105" s="354"/>
      <c r="X105" s="357"/>
      <c r="Y105" s="357"/>
      <c r="Z105" s="357"/>
      <c r="AA105" s="357"/>
      <c r="AB105" s="358"/>
      <c r="AC105" s="358"/>
      <c r="AD105" s="357"/>
    </row>
    <row x14ac:dyDescent="0.25" r="106" customHeight="1" ht="14.25">
      <c r="A106" s="352"/>
      <c r="B106" s="352"/>
      <c r="C106" s="352"/>
      <c r="D106" s="352"/>
      <c r="E106" s="352"/>
      <c r="F106" s="353"/>
      <c r="G106" s="354"/>
      <c r="H106" s="354"/>
      <c r="I106" s="352"/>
      <c r="J106" s="352"/>
      <c r="K106" s="352"/>
      <c r="L106" s="352"/>
      <c r="M106" s="352"/>
      <c r="N106" s="352"/>
      <c r="O106" s="355"/>
      <c r="P106" s="355"/>
      <c r="Q106" s="355"/>
      <c r="R106" s="355"/>
      <c r="S106" s="355"/>
      <c r="T106" s="355"/>
      <c r="U106" s="354"/>
      <c r="V106" s="352"/>
      <c r="W106" s="354"/>
      <c r="X106" s="357"/>
      <c r="Y106" s="357"/>
      <c r="Z106" s="357"/>
      <c r="AA106" s="357"/>
      <c r="AB106" s="358"/>
      <c r="AC106" s="358"/>
      <c r="AD106" s="357"/>
    </row>
    <row x14ac:dyDescent="0.25" r="107" customHeight="1" ht="14.25">
      <c r="A107" s="352"/>
      <c r="B107" s="352"/>
      <c r="C107" s="352"/>
      <c r="D107" s="352"/>
      <c r="E107" s="352"/>
      <c r="F107" s="353"/>
      <c r="G107" s="354"/>
      <c r="H107" s="354"/>
      <c r="I107" s="352"/>
      <c r="J107" s="352"/>
      <c r="K107" s="352"/>
      <c r="L107" s="352"/>
      <c r="M107" s="352"/>
      <c r="N107" s="352"/>
      <c r="O107" s="355"/>
      <c r="P107" s="355"/>
      <c r="Q107" s="355"/>
      <c r="R107" s="355"/>
      <c r="S107" s="355"/>
      <c r="T107" s="355"/>
      <c r="U107" s="354"/>
      <c r="V107" s="352"/>
      <c r="W107" s="354"/>
      <c r="X107" s="357"/>
      <c r="Y107" s="357"/>
      <c r="Z107" s="357"/>
      <c r="AA107" s="357"/>
      <c r="AB107" s="358"/>
      <c r="AC107" s="358"/>
      <c r="AD107" s="357"/>
    </row>
    <row x14ac:dyDescent="0.25" r="108" customHeight="1" ht="14.25">
      <c r="A108" s="352"/>
      <c r="B108" s="352"/>
      <c r="C108" s="352"/>
      <c r="D108" s="352"/>
      <c r="E108" s="352"/>
      <c r="F108" s="353"/>
      <c r="G108" s="354"/>
      <c r="H108" s="354"/>
      <c r="I108" s="352"/>
      <c r="J108" s="352"/>
      <c r="K108" s="352"/>
      <c r="L108" s="352"/>
      <c r="M108" s="352"/>
      <c r="N108" s="352"/>
      <c r="O108" s="355"/>
      <c r="P108" s="355"/>
      <c r="Q108" s="355"/>
      <c r="R108" s="355"/>
      <c r="S108" s="355"/>
      <c r="T108" s="355"/>
      <c r="U108" s="354"/>
      <c r="V108" s="352"/>
      <c r="W108" s="354"/>
      <c r="X108" s="357"/>
      <c r="Y108" s="357"/>
      <c r="Z108" s="357"/>
      <c r="AA108" s="357"/>
      <c r="AB108" s="358"/>
      <c r="AC108" s="358"/>
      <c r="AD108" s="357"/>
    </row>
    <row x14ac:dyDescent="0.25" r="109" customHeight="1" ht="14.25">
      <c r="A109" s="352"/>
      <c r="B109" s="352"/>
      <c r="C109" s="352"/>
      <c r="D109" s="352"/>
      <c r="E109" s="352"/>
      <c r="F109" s="353"/>
      <c r="G109" s="354"/>
      <c r="H109" s="354"/>
      <c r="I109" s="352"/>
      <c r="J109" s="352"/>
      <c r="K109" s="352"/>
      <c r="L109" s="352"/>
      <c r="M109" s="352"/>
      <c r="N109" s="352"/>
      <c r="O109" s="355"/>
      <c r="P109" s="355"/>
      <c r="Q109" s="355"/>
      <c r="R109" s="355"/>
      <c r="S109" s="355"/>
      <c r="T109" s="355"/>
      <c r="U109" s="354"/>
      <c r="V109" s="352"/>
      <c r="W109" s="354"/>
      <c r="X109" s="357"/>
      <c r="Y109" s="357"/>
      <c r="Z109" s="357"/>
      <c r="AA109" s="357"/>
      <c r="AB109" s="358"/>
      <c r="AC109" s="358"/>
      <c r="AD109" s="357"/>
    </row>
    <row x14ac:dyDescent="0.25" r="110" customHeight="1" ht="14.25">
      <c r="A110" s="352"/>
      <c r="B110" s="352"/>
      <c r="C110" s="352"/>
      <c r="D110" s="352"/>
      <c r="E110" s="352"/>
      <c r="F110" s="353"/>
      <c r="G110" s="354"/>
      <c r="H110" s="354"/>
      <c r="I110" s="352"/>
      <c r="J110" s="352"/>
      <c r="K110" s="352"/>
      <c r="L110" s="352"/>
      <c r="M110" s="352"/>
      <c r="N110" s="352"/>
      <c r="O110" s="355"/>
      <c r="P110" s="355"/>
      <c r="Q110" s="355"/>
      <c r="R110" s="355"/>
      <c r="S110" s="355"/>
      <c r="T110" s="355"/>
      <c r="U110" s="354"/>
      <c r="V110" s="352"/>
      <c r="W110" s="354"/>
      <c r="X110" s="357"/>
      <c r="Y110" s="357"/>
      <c r="Z110" s="357"/>
      <c r="AA110" s="357"/>
      <c r="AB110" s="358"/>
      <c r="AC110" s="358"/>
      <c r="AD110" s="357"/>
    </row>
    <row x14ac:dyDescent="0.25" r="111" customHeight="1" ht="14.25">
      <c r="A111" s="352"/>
      <c r="B111" s="352"/>
      <c r="C111" s="352"/>
      <c r="D111" s="352"/>
      <c r="E111" s="352"/>
      <c r="F111" s="353"/>
      <c r="G111" s="354"/>
      <c r="H111" s="354"/>
      <c r="I111" s="352"/>
      <c r="J111" s="352"/>
      <c r="K111" s="352"/>
      <c r="L111" s="352"/>
      <c r="M111" s="352"/>
      <c r="N111" s="352"/>
      <c r="O111" s="355"/>
      <c r="P111" s="355"/>
      <c r="Q111" s="355"/>
      <c r="R111" s="355"/>
      <c r="S111" s="355"/>
      <c r="T111" s="355"/>
      <c r="U111" s="354"/>
      <c r="V111" s="352"/>
      <c r="W111" s="354"/>
      <c r="X111" s="357"/>
      <c r="Y111" s="357"/>
      <c r="Z111" s="357"/>
      <c r="AA111" s="357"/>
      <c r="AB111" s="358"/>
      <c r="AC111" s="358"/>
      <c r="AD111" s="357"/>
    </row>
    <row x14ac:dyDescent="0.25" r="112" customHeight="1" ht="14.25">
      <c r="A112" s="352"/>
      <c r="B112" s="352"/>
      <c r="C112" s="352"/>
      <c r="D112" s="352"/>
      <c r="E112" s="352"/>
      <c r="F112" s="353"/>
      <c r="G112" s="354"/>
      <c r="H112" s="354"/>
      <c r="I112" s="352"/>
      <c r="J112" s="352"/>
      <c r="K112" s="352"/>
      <c r="L112" s="352"/>
      <c r="M112" s="352"/>
      <c r="N112" s="352"/>
      <c r="O112" s="355"/>
      <c r="P112" s="355"/>
      <c r="Q112" s="355"/>
      <c r="R112" s="355"/>
      <c r="S112" s="355"/>
      <c r="T112" s="355"/>
      <c r="U112" s="354"/>
      <c r="V112" s="352"/>
      <c r="W112" s="354"/>
      <c r="X112" s="357"/>
      <c r="Y112" s="357"/>
      <c r="Z112" s="357"/>
      <c r="AA112" s="357"/>
      <c r="AB112" s="358"/>
      <c r="AC112" s="358"/>
      <c r="AD112" s="357"/>
    </row>
    <row x14ac:dyDescent="0.25" r="113" customHeight="1" ht="14.25">
      <c r="A113" s="352"/>
      <c r="B113" s="352"/>
      <c r="C113" s="352"/>
      <c r="D113" s="352"/>
      <c r="E113" s="352"/>
      <c r="F113" s="353"/>
      <c r="G113" s="354"/>
      <c r="H113" s="354"/>
      <c r="I113" s="352"/>
      <c r="J113" s="352"/>
      <c r="K113" s="352"/>
      <c r="L113" s="352"/>
      <c r="M113" s="352"/>
      <c r="N113" s="352"/>
      <c r="O113" s="355"/>
      <c r="P113" s="355"/>
      <c r="Q113" s="355"/>
      <c r="R113" s="355"/>
      <c r="S113" s="355"/>
      <c r="T113" s="355"/>
      <c r="U113" s="354"/>
      <c r="V113" s="352"/>
      <c r="W113" s="354"/>
      <c r="X113" s="357"/>
      <c r="Y113" s="357"/>
      <c r="Z113" s="357"/>
      <c r="AA113" s="357"/>
      <c r="AB113" s="358"/>
      <c r="AC113" s="358"/>
      <c r="AD113" s="357"/>
    </row>
    <row x14ac:dyDescent="0.25" r="114" customHeight="1" ht="14.25">
      <c r="A114" s="352"/>
      <c r="B114" s="352"/>
      <c r="C114" s="352"/>
      <c r="D114" s="352"/>
      <c r="E114" s="352"/>
      <c r="F114" s="353"/>
      <c r="G114" s="354"/>
      <c r="H114" s="354"/>
      <c r="I114" s="352"/>
      <c r="J114" s="352"/>
      <c r="K114" s="352"/>
      <c r="L114" s="352"/>
      <c r="M114" s="352"/>
      <c r="N114" s="352"/>
      <c r="O114" s="355"/>
      <c r="P114" s="355"/>
      <c r="Q114" s="355"/>
      <c r="R114" s="355"/>
      <c r="S114" s="355"/>
      <c r="T114" s="355"/>
      <c r="U114" s="354"/>
      <c r="V114" s="352"/>
      <c r="W114" s="354"/>
      <c r="X114" s="357"/>
      <c r="Y114" s="357"/>
      <c r="Z114" s="357"/>
      <c r="AA114" s="357"/>
      <c r="AB114" s="358"/>
      <c r="AC114" s="358"/>
      <c r="AD114" s="357"/>
    </row>
    <row x14ac:dyDescent="0.25" r="115" customHeight="1" ht="14.25">
      <c r="A115" s="352"/>
      <c r="B115" s="352"/>
      <c r="C115" s="352"/>
      <c r="D115" s="352"/>
      <c r="E115" s="352"/>
      <c r="F115" s="353"/>
      <c r="G115" s="354"/>
      <c r="H115" s="354"/>
      <c r="I115" s="352"/>
      <c r="J115" s="352"/>
      <c r="K115" s="352"/>
      <c r="L115" s="352"/>
      <c r="M115" s="352"/>
      <c r="N115" s="352"/>
      <c r="O115" s="355"/>
      <c r="P115" s="355"/>
      <c r="Q115" s="355"/>
      <c r="R115" s="355"/>
      <c r="S115" s="355"/>
      <c r="T115" s="355"/>
      <c r="U115" s="354"/>
      <c r="V115" s="352"/>
      <c r="W115" s="354"/>
      <c r="X115" s="357"/>
      <c r="Y115" s="357"/>
      <c r="Z115" s="357"/>
      <c r="AA115" s="357"/>
      <c r="AB115" s="358"/>
      <c r="AC115" s="358"/>
      <c r="AD115" s="357"/>
    </row>
    <row x14ac:dyDescent="0.25" r="116" customHeight="1" ht="14.25">
      <c r="A116" s="352"/>
      <c r="B116" s="352"/>
      <c r="C116" s="352"/>
      <c r="D116" s="352"/>
      <c r="E116" s="352"/>
      <c r="F116" s="353"/>
      <c r="G116" s="354"/>
      <c r="H116" s="354"/>
      <c r="I116" s="352"/>
      <c r="J116" s="352"/>
      <c r="K116" s="352"/>
      <c r="L116" s="352"/>
      <c r="M116" s="352"/>
      <c r="N116" s="352"/>
      <c r="O116" s="355"/>
      <c r="P116" s="355"/>
      <c r="Q116" s="355"/>
      <c r="R116" s="355"/>
      <c r="S116" s="355"/>
      <c r="T116" s="355"/>
      <c r="U116" s="354"/>
      <c r="V116" s="352"/>
      <c r="W116" s="354"/>
      <c r="X116" s="357"/>
      <c r="Y116" s="357"/>
      <c r="Z116" s="357"/>
      <c r="AA116" s="357"/>
      <c r="AB116" s="358"/>
      <c r="AC116" s="358"/>
      <c r="AD116" s="357"/>
    </row>
    <row x14ac:dyDescent="0.25" r="117" customHeight="1" ht="14.25">
      <c r="A117" s="352"/>
      <c r="B117" s="352"/>
      <c r="C117" s="352"/>
      <c r="D117" s="352"/>
      <c r="E117" s="352"/>
      <c r="F117" s="353"/>
      <c r="G117" s="354"/>
      <c r="H117" s="354"/>
      <c r="I117" s="352"/>
      <c r="J117" s="352"/>
      <c r="K117" s="352"/>
      <c r="L117" s="352"/>
      <c r="M117" s="352"/>
      <c r="N117" s="352"/>
      <c r="O117" s="355"/>
      <c r="P117" s="355"/>
      <c r="Q117" s="355"/>
      <c r="R117" s="355"/>
      <c r="S117" s="355"/>
      <c r="T117" s="355"/>
      <c r="U117" s="354"/>
      <c r="V117" s="352"/>
      <c r="W117" s="354"/>
      <c r="X117" s="357"/>
      <c r="Y117" s="357"/>
      <c r="Z117" s="357"/>
      <c r="AA117" s="357"/>
      <c r="AB117" s="358"/>
      <c r="AC117" s="358"/>
      <c r="AD117" s="357"/>
    </row>
    <row x14ac:dyDescent="0.25" r="118" customHeight="1" ht="14.25">
      <c r="A118" s="352"/>
      <c r="B118" s="352"/>
      <c r="C118" s="352"/>
      <c r="D118" s="352"/>
      <c r="E118" s="352"/>
      <c r="F118" s="353"/>
      <c r="G118" s="354"/>
      <c r="H118" s="354"/>
      <c r="I118" s="352"/>
      <c r="J118" s="352"/>
      <c r="K118" s="352"/>
      <c r="L118" s="352"/>
      <c r="M118" s="352"/>
      <c r="N118" s="352"/>
      <c r="O118" s="355"/>
      <c r="P118" s="355"/>
      <c r="Q118" s="355"/>
      <c r="R118" s="355"/>
      <c r="S118" s="355"/>
      <c r="T118" s="355"/>
      <c r="U118" s="354"/>
      <c r="V118" s="352"/>
      <c r="W118" s="354"/>
      <c r="X118" s="357"/>
      <c r="Y118" s="357"/>
      <c r="Z118" s="357"/>
      <c r="AA118" s="357"/>
      <c r="AB118" s="358"/>
      <c r="AC118" s="358"/>
      <c r="AD118" s="357"/>
    </row>
    <row x14ac:dyDescent="0.25" r="119" customHeight="1" ht="14.25">
      <c r="A119" s="352"/>
      <c r="B119" s="352"/>
      <c r="C119" s="352"/>
      <c r="D119" s="352"/>
      <c r="E119" s="352"/>
      <c r="F119" s="353"/>
      <c r="G119" s="354"/>
      <c r="H119" s="354"/>
      <c r="I119" s="352"/>
      <c r="J119" s="352"/>
      <c r="K119" s="352"/>
      <c r="L119" s="352"/>
      <c r="M119" s="352"/>
      <c r="N119" s="352"/>
      <c r="O119" s="355"/>
      <c r="P119" s="355"/>
      <c r="Q119" s="355"/>
      <c r="R119" s="355"/>
      <c r="S119" s="355"/>
      <c r="T119" s="355"/>
      <c r="U119" s="354"/>
      <c r="V119" s="352"/>
      <c r="W119" s="354"/>
      <c r="X119" s="357"/>
      <c r="Y119" s="357"/>
      <c r="Z119" s="357"/>
      <c r="AA119" s="357"/>
      <c r="AB119" s="358"/>
      <c r="AC119" s="358"/>
      <c r="AD119" s="357"/>
    </row>
    <row x14ac:dyDescent="0.25" r="120" customHeight="1" ht="14.25">
      <c r="A120" s="352"/>
      <c r="B120" s="352"/>
      <c r="C120" s="352"/>
      <c r="D120" s="352"/>
      <c r="E120" s="352"/>
      <c r="F120" s="353"/>
      <c r="G120" s="354"/>
      <c r="H120" s="354"/>
      <c r="I120" s="352"/>
      <c r="J120" s="352"/>
      <c r="K120" s="352"/>
      <c r="L120" s="352"/>
      <c r="M120" s="352"/>
      <c r="N120" s="352"/>
      <c r="O120" s="355"/>
      <c r="P120" s="355"/>
      <c r="Q120" s="355"/>
      <c r="R120" s="355"/>
      <c r="S120" s="355"/>
      <c r="T120" s="355"/>
      <c r="U120" s="354"/>
      <c r="V120" s="352"/>
      <c r="W120" s="354"/>
      <c r="X120" s="357"/>
      <c r="Y120" s="357"/>
      <c r="Z120" s="357"/>
      <c r="AA120" s="357"/>
      <c r="AB120" s="358"/>
      <c r="AC120" s="358"/>
      <c r="AD120" s="357"/>
    </row>
    <row x14ac:dyDescent="0.25" r="121" customHeight="1" ht="14.25">
      <c r="A121" s="352"/>
      <c r="B121" s="352"/>
      <c r="C121" s="352"/>
      <c r="D121" s="352"/>
      <c r="E121" s="352"/>
      <c r="F121" s="353"/>
      <c r="G121" s="354"/>
      <c r="H121" s="354"/>
      <c r="I121" s="352"/>
      <c r="J121" s="352"/>
      <c r="K121" s="352"/>
      <c r="L121" s="352"/>
      <c r="M121" s="352"/>
      <c r="N121" s="352"/>
      <c r="O121" s="355"/>
      <c r="P121" s="355"/>
      <c r="Q121" s="355"/>
      <c r="R121" s="355"/>
      <c r="S121" s="355"/>
      <c r="T121" s="355"/>
      <c r="U121" s="354"/>
      <c r="V121" s="352"/>
      <c r="W121" s="354"/>
      <c r="X121" s="357"/>
      <c r="Y121" s="357"/>
      <c r="Z121" s="357"/>
      <c r="AA121" s="357"/>
      <c r="AB121" s="358"/>
      <c r="AC121" s="358"/>
      <c r="AD121" s="357"/>
    </row>
    <row x14ac:dyDescent="0.25" r="122" customHeight="1" ht="14.25">
      <c r="A122" s="352"/>
      <c r="B122" s="352"/>
      <c r="C122" s="352"/>
      <c r="D122" s="352"/>
      <c r="E122" s="352"/>
      <c r="F122" s="353"/>
      <c r="G122" s="354"/>
      <c r="H122" s="354"/>
      <c r="I122" s="352"/>
      <c r="J122" s="352"/>
      <c r="K122" s="352"/>
      <c r="L122" s="352"/>
      <c r="M122" s="352"/>
      <c r="N122" s="352"/>
      <c r="O122" s="355"/>
      <c r="P122" s="355"/>
      <c r="Q122" s="355"/>
      <c r="R122" s="355"/>
      <c r="S122" s="355"/>
      <c r="T122" s="355"/>
      <c r="U122" s="354"/>
      <c r="V122" s="352"/>
      <c r="W122" s="354"/>
      <c r="X122" s="357"/>
      <c r="Y122" s="357"/>
      <c r="Z122" s="357"/>
      <c r="AA122" s="357"/>
      <c r="AB122" s="358"/>
      <c r="AC122" s="358"/>
      <c r="AD122" s="357"/>
    </row>
    <row x14ac:dyDescent="0.25" r="123" customHeight="1" ht="14.25">
      <c r="A123" s="352"/>
      <c r="B123" s="352"/>
      <c r="C123" s="352"/>
      <c r="D123" s="352"/>
      <c r="E123" s="352"/>
      <c r="F123" s="353"/>
      <c r="G123" s="354"/>
      <c r="H123" s="354"/>
      <c r="I123" s="352"/>
      <c r="J123" s="352"/>
      <c r="K123" s="352"/>
      <c r="L123" s="352"/>
      <c r="M123" s="352"/>
      <c r="N123" s="352"/>
      <c r="O123" s="355"/>
      <c r="P123" s="355"/>
      <c r="Q123" s="355"/>
      <c r="R123" s="355"/>
      <c r="S123" s="355"/>
      <c r="T123" s="355"/>
      <c r="U123" s="354"/>
      <c r="V123" s="352"/>
      <c r="W123" s="354"/>
      <c r="X123" s="357"/>
      <c r="Y123" s="357"/>
      <c r="Z123" s="357"/>
      <c r="AA123" s="357"/>
      <c r="AB123" s="358"/>
      <c r="AC123" s="358"/>
      <c r="AD123" s="357"/>
    </row>
    <row x14ac:dyDescent="0.25" r="124" customHeight="1" ht="14.25">
      <c r="A124" s="352"/>
      <c r="B124" s="352"/>
      <c r="C124" s="352"/>
      <c r="D124" s="352"/>
      <c r="E124" s="352"/>
      <c r="F124" s="353"/>
      <c r="G124" s="354"/>
      <c r="H124" s="354"/>
      <c r="I124" s="352"/>
      <c r="J124" s="352"/>
      <c r="K124" s="352"/>
      <c r="L124" s="352"/>
      <c r="M124" s="352"/>
      <c r="N124" s="352"/>
      <c r="O124" s="355"/>
      <c r="P124" s="355"/>
      <c r="Q124" s="355"/>
      <c r="R124" s="355"/>
      <c r="S124" s="355"/>
      <c r="T124" s="355"/>
      <c r="U124" s="354"/>
      <c r="V124" s="352"/>
      <c r="W124" s="354"/>
      <c r="X124" s="357"/>
      <c r="Y124" s="357"/>
      <c r="Z124" s="357"/>
      <c r="AA124" s="357"/>
      <c r="AB124" s="358"/>
      <c r="AC124" s="358"/>
      <c r="AD124" s="357"/>
    </row>
    <row x14ac:dyDescent="0.25" r="125" customHeight="1" ht="14.25">
      <c r="A125" s="352"/>
      <c r="B125" s="352"/>
      <c r="C125" s="352"/>
      <c r="D125" s="352"/>
      <c r="E125" s="352"/>
      <c r="F125" s="353"/>
      <c r="G125" s="354"/>
      <c r="H125" s="354"/>
      <c r="I125" s="352"/>
      <c r="J125" s="352"/>
      <c r="K125" s="352"/>
      <c r="L125" s="352"/>
      <c r="M125" s="352"/>
      <c r="N125" s="352"/>
      <c r="O125" s="355"/>
      <c r="P125" s="355"/>
      <c r="Q125" s="355"/>
      <c r="R125" s="355"/>
      <c r="S125" s="355"/>
      <c r="T125" s="355"/>
      <c r="U125" s="354"/>
      <c r="V125" s="352"/>
      <c r="W125" s="354"/>
      <c r="X125" s="357"/>
      <c r="Y125" s="357"/>
      <c r="Z125" s="357"/>
      <c r="AA125" s="357"/>
      <c r="AB125" s="358"/>
      <c r="AC125" s="358"/>
      <c r="AD125" s="357"/>
    </row>
    <row x14ac:dyDescent="0.25" r="126" customHeight="1" ht="14.25">
      <c r="A126" s="352"/>
      <c r="B126" s="352"/>
      <c r="C126" s="352"/>
      <c r="D126" s="352"/>
      <c r="E126" s="352"/>
      <c r="F126" s="353"/>
      <c r="G126" s="354"/>
      <c r="H126" s="354"/>
      <c r="I126" s="352"/>
      <c r="J126" s="352"/>
      <c r="K126" s="352"/>
      <c r="L126" s="352"/>
      <c r="M126" s="352"/>
      <c r="N126" s="352"/>
      <c r="O126" s="355"/>
      <c r="P126" s="355"/>
      <c r="Q126" s="355"/>
      <c r="R126" s="355"/>
      <c r="S126" s="355"/>
      <c r="T126" s="355"/>
      <c r="U126" s="354"/>
      <c r="V126" s="352"/>
      <c r="W126" s="354"/>
      <c r="X126" s="357"/>
      <c r="Y126" s="357"/>
      <c r="Z126" s="357"/>
      <c r="AA126" s="357"/>
      <c r="AB126" s="358"/>
      <c r="AC126" s="358"/>
      <c r="AD126" s="357"/>
    </row>
    <row x14ac:dyDescent="0.25" r="127" customHeight="1" ht="14.25">
      <c r="A127" s="352"/>
      <c r="B127" s="352"/>
      <c r="C127" s="352"/>
      <c r="D127" s="352"/>
      <c r="E127" s="352"/>
      <c r="F127" s="353"/>
      <c r="G127" s="354"/>
      <c r="H127" s="354"/>
      <c r="I127" s="352"/>
      <c r="J127" s="352"/>
      <c r="K127" s="352"/>
      <c r="L127" s="352"/>
      <c r="M127" s="352"/>
      <c r="N127" s="352"/>
      <c r="O127" s="355"/>
      <c r="P127" s="355"/>
      <c r="Q127" s="355"/>
      <c r="R127" s="355"/>
      <c r="S127" s="355"/>
      <c r="T127" s="355"/>
      <c r="U127" s="354"/>
      <c r="V127" s="352"/>
      <c r="W127" s="354"/>
      <c r="X127" s="357"/>
      <c r="Y127" s="357"/>
      <c r="Z127" s="357"/>
      <c r="AA127" s="357"/>
      <c r="AB127" s="358"/>
      <c r="AC127" s="358"/>
      <c r="AD127" s="357"/>
    </row>
    <row x14ac:dyDescent="0.25" r="128" customHeight="1" ht="14.25">
      <c r="A128" s="352"/>
      <c r="B128" s="352"/>
      <c r="C128" s="352"/>
      <c r="D128" s="352"/>
      <c r="E128" s="352"/>
      <c r="F128" s="353"/>
      <c r="G128" s="354"/>
      <c r="H128" s="354"/>
      <c r="I128" s="352"/>
      <c r="J128" s="352"/>
      <c r="K128" s="352"/>
      <c r="L128" s="352"/>
      <c r="M128" s="352"/>
      <c r="N128" s="352"/>
      <c r="O128" s="355"/>
      <c r="P128" s="355"/>
      <c r="Q128" s="355"/>
      <c r="R128" s="355"/>
      <c r="S128" s="355"/>
      <c r="T128" s="355"/>
      <c r="U128" s="354"/>
      <c r="V128" s="352"/>
      <c r="W128" s="354"/>
      <c r="X128" s="357"/>
      <c r="Y128" s="357"/>
      <c r="Z128" s="357"/>
      <c r="AA128" s="357"/>
      <c r="AB128" s="358"/>
      <c r="AC128" s="358"/>
      <c r="AD128" s="357"/>
    </row>
    <row x14ac:dyDescent="0.25" r="129" customHeight="1" ht="14.25">
      <c r="A129" s="352"/>
      <c r="B129" s="352"/>
      <c r="C129" s="352"/>
      <c r="D129" s="352"/>
      <c r="E129" s="352"/>
      <c r="F129" s="353"/>
      <c r="G129" s="354"/>
      <c r="H129" s="354"/>
      <c r="I129" s="352"/>
      <c r="J129" s="352"/>
      <c r="K129" s="352"/>
      <c r="L129" s="352"/>
      <c r="M129" s="352"/>
      <c r="N129" s="352"/>
      <c r="O129" s="355"/>
      <c r="P129" s="355"/>
      <c r="Q129" s="355"/>
      <c r="R129" s="355"/>
      <c r="S129" s="355"/>
      <c r="T129" s="355"/>
      <c r="U129" s="354"/>
      <c r="V129" s="352"/>
      <c r="W129" s="354"/>
      <c r="X129" s="357"/>
      <c r="Y129" s="357"/>
      <c r="Z129" s="357"/>
      <c r="AA129" s="357"/>
      <c r="AB129" s="358"/>
      <c r="AC129" s="358"/>
      <c r="AD129" s="357"/>
    </row>
    <row x14ac:dyDescent="0.25" r="130" customHeight="1" ht="14.25">
      <c r="A130" s="352"/>
      <c r="B130" s="352"/>
      <c r="C130" s="352"/>
      <c r="D130" s="352"/>
      <c r="E130" s="352"/>
      <c r="F130" s="353"/>
      <c r="G130" s="354"/>
      <c r="H130" s="354"/>
      <c r="I130" s="352"/>
      <c r="J130" s="352"/>
      <c r="K130" s="352"/>
      <c r="L130" s="352"/>
      <c r="M130" s="352"/>
      <c r="N130" s="352"/>
      <c r="O130" s="355"/>
      <c r="P130" s="355"/>
      <c r="Q130" s="355"/>
      <c r="R130" s="355"/>
      <c r="S130" s="355"/>
      <c r="T130" s="355"/>
      <c r="U130" s="354"/>
      <c r="V130" s="352"/>
      <c r="W130" s="354"/>
      <c r="X130" s="357"/>
      <c r="Y130" s="357"/>
      <c r="Z130" s="357"/>
      <c r="AA130" s="357"/>
      <c r="AB130" s="358"/>
      <c r="AC130" s="358"/>
      <c r="AD130" s="357"/>
    </row>
    <row x14ac:dyDescent="0.25" r="131" customHeight="1" ht="14.25">
      <c r="A131" s="352"/>
      <c r="B131" s="352"/>
      <c r="C131" s="352"/>
      <c r="D131" s="352"/>
      <c r="E131" s="352"/>
      <c r="F131" s="353"/>
      <c r="G131" s="354"/>
      <c r="H131" s="354"/>
      <c r="I131" s="352"/>
      <c r="J131" s="352"/>
      <c r="K131" s="352"/>
      <c r="L131" s="352"/>
      <c r="M131" s="352"/>
      <c r="N131" s="352"/>
      <c r="O131" s="355"/>
      <c r="P131" s="355"/>
      <c r="Q131" s="355"/>
      <c r="R131" s="355"/>
      <c r="S131" s="355"/>
      <c r="T131" s="355"/>
      <c r="U131" s="354"/>
      <c r="V131" s="352"/>
      <c r="W131" s="354"/>
      <c r="X131" s="357"/>
      <c r="Y131" s="357"/>
      <c r="Z131" s="357"/>
      <c r="AA131" s="357"/>
      <c r="AB131" s="358"/>
      <c r="AC131" s="358"/>
      <c r="AD131" s="357"/>
    </row>
    <row x14ac:dyDescent="0.25" r="132" customHeight="1" ht="14.25">
      <c r="A132" s="352"/>
      <c r="B132" s="352"/>
      <c r="C132" s="352"/>
      <c r="D132" s="352"/>
      <c r="E132" s="352"/>
      <c r="F132" s="353"/>
      <c r="G132" s="354"/>
      <c r="H132" s="354"/>
      <c r="I132" s="352"/>
      <c r="J132" s="352"/>
      <c r="K132" s="352"/>
      <c r="L132" s="352"/>
      <c r="M132" s="352"/>
      <c r="N132" s="352"/>
      <c r="O132" s="355"/>
      <c r="P132" s="355"/>
      <c r="Q132" s="355"/>
      <c r="R132" s="355"/>
      <c r="S132" s="355"/>
      <c r="T132" s="355"/>
      <c r="U132" s="354"/>
      <c r="V132" s="352"/>
      <c r="W132" s="354"/>
      <c r="X132" s="357"/>
      <c r="Y132" s="357"/>
      <c r="Z132" s="357"/>
      <c r="AA132" s="357"/>
      <c r="AB132" s="358"/>
      <c r="AC132" s="358"/>
      <c r="AD132" s="357"/>
    </row>
    <row x14ac:dyDescent="0.25" r="133" customHeight="1" ht="14.25">
      <c r="A133" s="352"/>
      <c r="B133" s="352"/>
      <c r="C133" s="352"/>
      <c r="D133" s="352"/>
      <c r="E133" s="352"/>
      <c r="F133" s="353"/>
      <c r="G133" s="354"/>
      <c r="H133" s="354"/>
      <c r="I133" s="352"/>
      <c r="J133" s="352"/>
      <c r="K133" s="352"/>
      <c r="L133" s="352"/>
      <c r="M133" s="352"/>
      <c r="N133" s="352"/>
      <c r="O133" s="355"/>
      <c r="P133" s="355"/>
      <c r="Q133" s="355"/>
      <c r="R133" s="355"/>
      <c r="S133" s="355"/>
      <c r="T133" s="355"/>
      <c r="U133" s="354"/>
      <c r="V133" s="352"/>
      <c r="W133" s="354"/>
      <c r="X133" s="357"/>
      <c r="Y133" s="357"/>
      <c r="Z133" s="357"/>
      <c r="AA133" s="357"/>
      <c r="AB133" s="358"/>
      <c r="AC133" s="358"/>
      <c r="AD133" s="357"/>
    </row>
    <row x14ac:dyDescent="0.25" r="134" customHeight="1" ht="14.25">
      <c r="A134" s="352"/>
      <c r="B134" s="352"/>
      <c r="C134" s="352"/>
      <c r="D134" s="352"/>
      <c r="E134" s="352"/>
      <c r="F134" s="353"/>
      <c r="G134" s="354"/>
      <c r="H134" s="354"/>
      <c r="I134" s="352"/>
      <c r="J134" s="352"/>
      <c r="K134" s="352"/>
      <c r="L134" s="352"/>
      <c r="M134" s="352"/>
      <c r="N134" s="352"/>
      <c r="O134" s="355"/>
      <c r="P134" s="355"/>
      <c r="Q134" s="355"/>
      <c r="R134" s="355"/>
      <c r="S134" s="355"/>
      <c r="T134" s="355"/>
      <c r="U134" s="354"/>
      <c r="V134" s="352"/>
      <c r="W134" s="354"/>
      <c r="X134" s="357"/>
      <c r="Y134" s="357"/>
      <c r="Z134" s="357"/>
      <c r="AA134" s="357"/>
      <c r="AB134" s="358"/>
      <c r="AC134" s="358"/>
      <c r="AD134" s="357"/>
    </row>
    <row x14ac:dyDescent="0.25" r="135" customHeight="1" ht="14.25">
      <c r="A135" s="352"/>
      <c r="B135" s="352"/>
      <c r="C135" s="352"/>
      <c r="D135" s="352"/>
      <c r="E135" s="352"/>
      <c r="F135" s="353"/>
      <c r="G135" s="354"/>
      <c r="H135" s="354"/>
      <c r="I135" s="352"/>
      <c r="J135" s="352"/>
      <c r="K135" s="352"/>
      <c r="L135" s="352"/>
      <c r="M135" s="352"/>
      <c r="N135" s="352"/>
      <c r="O135" s="355"/>
      <c r="P135" s="355"/>
      <c r="Q135" s="355"/>
      <c r="R135" s="355"/>
      <c r="S135" s="355"/>
      <c r="T135" s="355"/>
      <c r="U135" s="354"/>
      <c r="V135" s="352"/>
      <c r="W135" s="354"/>
      <c r="X135" s="357"/>
      <c r="Y135" s="357"/>
      <c r="Z135" s="357"/>
      <c r="AA135" s="357"/>
      <c r="AB135" s="358"/>
      <c r="AC135" s="358"/>
      <c r="AD135" s="357"/>
    </row>
    <row x14ac:dyDescent="0.25" r="136" customHeight="1" ht="14.25">
      <c r="A136" s="352"/>
      <c r="B136" s="352"/>
      <c r="C136" s="352"/>
      <c r="D136" s="352"/>
      <c r="E136" s="352"/>
      <c r="F136" s="353"/>
      <c r="G136" s="354"/>
      <c r="H136" s="354"/>
      <c r="I136" s="352"/>
      <c r="J136" s="352"/>
      <c r="K136" s="352"/>
      <c r="L136" s="352"/>
      <c r="M136" s="352"/>
      <c r="N136" s="352"/>
      <c r="O136" s="355"/>
      <c r="P136" s="355"/>
      <c r="Q136" s="355"/>
      <c r="R136" s="355"/>
      <c r="S136" s="355"/>
      <c r="T136" s="355"/>
      <c r="U136" s="354"/>
      <c r="V136" s="352"/>
      <c r="W136" s="354"/>
      <c r="X136" s="357"/>
      <c r="Y136" s="357"/>
      <c r="Z136" s="357"/>
      <c r="AA136" s="357"/>
      <c r="AB136" s="358"/>
      <c r="AC136" s="358"/>
      <c r="AD136" s="357"/>
    </row>
    <row x14ac:dyDescent="0.25" r="137" customHeight="1" ht="14.25">
      <c r="A137" s="352"/>
      <c r="B137" s="352"/>
      <c r="C137" s="352"/>
      <c r="D137" s="352"/>
      <c r="E137" s="352"/>
      <c r="F137" s="353"/>
      <c r="G137" s="354"/>
      <c r="H137" s="354"/>
      <c r="I137" s="352"/>
      <c r="J137" s="352"/>
      <c r="K137" s="352"/>
      <c r="L137" s="352"/>
      <c r="M137" s="352"/>
      <c r="N137" s="352"/>
      <c r="O137" s="355"/>
      <c r="P137" s="355"/>
      <c r="Q137" s="355"/>
      <c r="R137" s="355"/>
      <c r="S137" s="355"/>
      <c r="T137" s="355"/>
      <c r="U137" s="354"/>
      <c r="V137" s="352"/>
      <c r="W137" s="354"/>
      <c r="X137" s="357"/>
      <c r="Y137" s="357"/>
      <c r="Z137" s="357"/>
      <c r="AA137" s="357"/>
      <c r="AB137" s="358"/>
      <c r="AC137" s="358"/>
      <c r="AD137" s="357"/>
    </row>
    <row x14ac:dyDescent="0.25" r="138" customHeight="1" ht="14.25">
      <c r="A138" s="352"/>
      <c r="B138" s="352"/>
      <c r="C138" s="352"/>
      <c r="D138" s="352"/>
      <c r="E138" s="352"/>
      <c r="F138" s="353"/>
      <c r="G138" s="354"/>
      <c r="H138" s="354"/>
      <c r="I138" s="352"/>
      <c r="J138" s="352"/>
      <c r="K138" s="352"/>
      <c r="L138" s="352"/>
      <c r="M138" s="352"/>
      <c r="N138" s="352"/>
      <c r="O138" s="355"/>
      <c r="P138" s="355"/>
      <c r="Q138" s="355"/>
      <c r="R138" s="355"/>
      <c r="S138" s="355"/>
      <c r="T138" s="355"/>
      <c r="U138" s="354"/>
      <c r="V138" s="352"/>
      <c r="W138" s="354"/>
      <c r="X138" s="357"/>
      <c r="Y138" s="357"/>
      <c r="Z138" s="357"/>
      <c r="AA138" s="357"/>
      <c r="AB138" s="358"/>
      <c r="AC138" s="358"/>
      <c r="AD138" s="357"/>
    </row>
    <row x14ac:dyDescent="0.25" r="139" customHeight="1" ht="14.25">
      <c r="A139" s="352"/>
      <c r="B139" s="352"/>
      <c r="C139" s="352"/>
      <c r="D139" s="352"/>
      <c r="E139" s="352"/>
      <c r="F139" s="353"/>
      <c r="G139" s="354"/>
      <c r="H139" s="354"/>
      <c r="I139" s="352"/>
      <c r="J139" s="352"/>
      <c r="K139" s="352"/>
      <c r="L139" s="352"/>
      <c r="M139" s="352"/>
      <c r="N139" s="352"/>
      <c r="O139" s="355"/>
      <c r="P139" s="355"/>
      <c r="Q139" s="355"/>
      <c r="R139" s="355"/>
      <c r="S139" s="355"/>
      <c r="T139" s="355"/>
      <c r="U139" s="354"/>
      <c r="V139" s="352"/>
      <c r="W139" s="354"/>
      <c r="X139" s="357"/>
      <c r="Y139" s="357"/>
      <c r="Z139" s="357"/>
      <c r="AA139" s="357"/>
      <c r="AB139" s="358"/>
      <c r="AC139" s="358"/>
      <c r="AD139" s="357"/>
    </row>
    <row x14ac:dyDescent="0.25" r="140" customHeight="1" ht="14.25">
      <c r="A140" s="352"/>
      <c r="B140" s="352"/>
      <c r="C140" s="352"/>
      <c r="D140" s="352"/>
      <c r="E140" s="352"/>
      <c r="F140" s="353"/>
      <c r="G140" s="354"/>
      <c r="H140" s="354"/>
      <c r="I140" s="352"/>
      <c r="J140" s="352"/>
      <c r="K140" s="352"/>
      <c r="L140" s="352"/>
      <c r="M140" s="352"/>
      <c r="N140" s="352"/>
      <c r="O140" s="355"/>
      <c r="P140" s="355"/>
      <c r="Q140" s="355"/>
      <c r="R140" s="355"/>
      <c r="S140" s="355"/>
      <c r="T140" s="355"/>
      <c r="U140" s="354"/>
      <c r="V140" s="352"/>
      <c r="W140" s="354"/>
      <c r="X140" s="357"/>
      <c r="Y140" s="357"/>
      <c r="Z140" s="357"/>
      <c r="AA140" s="357"/>
      <c r="AB140" s="358"/>
      <c r="AC140" s="358"/>
      <c r="AD140" s="357"/>
    </row>
    <row x14ac:dyDescent="0.25" r="141" customHeight="1" ht="14.25">
      <c r="A141" s="352"/>
      <c r="B141" s="352"/>
      <c r="C141" s="352"/>
      <c r="D141" s="352"/>
      <c r="E141" s="352"/>
      <c r="F141" s="353"/>
      <c r="G141" s="354"/>
      <c r="H141" s="354"/>
      <c r="I141" s="352"/>
      <c r="J141" s="352"/>
      <c r="K141" s="352"/>
      <c r="L141" s="352"/>
      <c r="M141" s="352"/>
      <c r="N141" s="352"/>
      <c r="O141" s="355"/>
      <c r="P141" s="355"/>
      <c r="Q141" s="355"/>
      <c r="R141" s="355"/>
      <c r="S141" s="355"/>
      <c r="T141" s="355"/>
      <c r="U141" s="354"/>
      <c r="V141" s="352"/>
      <c r="W141" s="354"/>
      <c r="X141" s="357"/>
      <c r="Y141" s="357"/>
      <c r="Z141" s="357"/>
      <c r="AA141" s="357"/>
      <c r="AB141" s="358"/>
      <c r="AC141" s="358"/>
      <c r="AD141" s="357"/>
    </row>
    <row x14ac:dyDescent="0.25" r="142" customHeight="1" ht="14.25">
      <c r="A142" s="352"/>
      <c r="B142" s="352"/>
      <c r="C142" s="352"/>
      <c r="D142" s="352"/>
      <c r="E142" s="352"/>
      <c r="F142" s="353"/>
      <c r="G142" s="354"/>
      <c r="H142" s="354"/>
      <c r="I142" s="352"/>
      <c r="J142" s="352"/>
      <c r="K142" s="352"/>
      <c r="L142" s="352"/>
      <c r="M142" s="352"/>
      <c r="N142" s="352"/>
      <c r="O142" s="355"/>
      <c r="P142" s="355"/>
      <c r="Q142" s="355"/>
      <c r="R142" s="355"/>
      <c r="S142" s="355"/>
      <c r="T142" s="355"/>
      <c r="U142" s="354"/>
      <c r="V142" s="352"/>
      <c r="W142" s="354"/>
      <c r="X142" s="357"/>
      <c r="Y142" s="357"/>
      <c r="Z142" s="357"/>
      <c r="AA142" s="357"/>
      <c r="AB142" s="358"/>
      <c r="AC142" s="358"/>
      <c r="AD142" s="357"/>
    </row>
    <row x14ac:dyDescent="0.25" r="143" customHeight="1" ht="14.25">
      <c r="A143" s="352"/>
      <c r="B143" s="352"/>
      <c r="C143" s="352"/>
      <c r="D143" s="352"/>
      <c r="E143" s="352"/>
      <c r="F143" s="353"/>
      <c r="G143" s="354"/>
      <c r="H143" s="354"/>
      <c r="I143" s="352"/>
      <c r="J143" s="352"/>
      <c r="K143" s="352"/>
      <c r="L143" s="352"/>
      <c r="M143" s="352"/>
      <c r="N143" s="352"/>
      <c r="O143" s="355"/>
      <c r="P143" s="355"/>
      <c r="Q143" s="355"/>
      <c r="R143" s="355"/>
      <c r="S143" s="355"/>
      <c r="T143" s="355"/>
      <c r="U143" s="354"/>
      <c r="V143" s="352"/>
      <c r="W143" s="354"/>
      <c r="X143" s="357"/>
      <c r="Y143" s="357"/>
      <c r="Z143" s="357"/>
      <c r="AA143" s="357"/>
      <c r="AB143" s="358"/>
      <c r="AC143" s="358"/>
      <c r="AD143" s="357"/>
    </row>
    <row x14ac:dyDescent="0.25" r="144" customHeight="1" ht="14.25">
      <c r="A144" s="352"/>
      <c r="B144" s="352"/>
      <c r="C144" s="352"/>
      <c r="D144" s="352"/>
      <c r="E144" s="352"/>
      <c r="F144" s="353"/>
      <c r="G144" s="354"/>
      <c r="H144" s="354"/>
      <c r="I144" s="352"/>
      <c r="J144" s="352"/>
      <c r="K144" s="352"/>
      <c r="L144" s="352"/>
      <c r="M144" s="352"/>
      <c r="N144" s="352"/>
      <c r="O144" s="355"/>
      <c r="P144" s="355"/>
      <c r="Q144" s="355"/>
      <c r="R144" s="355"/>
      <c r="S144" s="355"/>
      <c r="T144" s="355"/>
      <c r="U144" s="354"/>
      <c r="V144" s="352"/>
      <c r="W144" s="354"/>
      <c r="X144" s="357"/>
      <c r="Y144" s="357"/>
      <c r="Z144" s="357"/>
      <c r="AA144" s="357"/>
      <c r="AB144" s="358"/>
      <c r="AC144" s="358"/>
      <c r="AD144" s="357"/>
    </row>
    <row x14ac:dyDescent="0.25" r="145" customHeight="1" ht="14.25">
      <c r="A145" s="352"/>
      <c r="B145" s="352"/>
      <c r="C145" s="352"/>
      <c r="D145" s="352"/>
      <c r="E145" s="352"/>
      <c r="F145" s="353"/>
      <c r="G145" s="354"/>
      <c r="H145" s="354"/>
      <c r="I145" s="352"/>
      <c r="J145" s="352"/>
      <c r="K145" s="352"/>
      <c r="L145" s="352"/>
      <c r="M145" s="352"/>
      <c r="N145" s="352"/>
      <c r="O145" s="355"/>
      <c r="P145" s="355"/>
      <c r="Q145" s="355"/>
      <c r="R145" s="355"/>
      <c r="S145" s="355"/>
      <c r="T145" s="355"/>
      <c r="U145" s="354"/>
      <c r="V145" s="352"/>
      <c r="W145" s="354"/>
      <c r="X145" s="357"/>
      <c r="Y145" s="357"/>
      <c r="Z145" s="357"/>
      <c r="AA145" s="357"/>
      <c r="AB145" s="358"/>
      <c r="AC145" s="358"/>
      <c r="AD145" s="357"/>
    </row>
    <row x14ac:dyDescent="0.25" r="146" customHeight="1" ht="14.25">
      <c r="A146" s="352"/>
      <c r="B146" s="352"/>
      <c r="C146" s="352"/>
      <c r="D146" s="352"/>
      <c r="E146" s="352"/>
      <c r="F146" s="353"/>
      <c r="G146" s="354"/>
      <c r="H146" s="354"/>
      <c r="I146" s="352"/>
      <c r="J146" s="352"/>
      <c r="K146" s="352"/>
      <c r="L146" s="352"/>
      <c r="M146" s="352"/>
      <c r="N146" s="352"/>
      <c r="O146" s="355"/>
      <c r="P146" s="355"/>
      <c r="Q146" s="355"/>
      <c r="R146" s="355"/>
      <c r="S146" s="355"/>
      <c r="T146" s="355"/>
      <c r="U146" s="354"/>
      <c r="V146" s="352"/>
      <c r="W146" s="354"/>
      <c r="X146" s="357"/>
      <c r="Y146" s="357"/>
      <c r="Z146" s="357"/>
      <c r="AA146" s="357"/>
      <c r="AB146" s="358"/>
      <c r="AC146" s="358"/>
      <c r="AD146" s="357"/>
    </row>
    <row x14ac:dyDescent="0.25" r="147" customHeight="1" ht="14.25">
      <c r="A147" s="352"/>
      <c r="B147" s="352"/>
      <c r="C147" s="352"/>
      <c r="D147" s="352"/>
      <c r="E147" s="352"/>
      <c r="F147" s="353"/>
      <c r="G147" s="354"/>
      <c r="H147" s="354"/>
      <c r="I147" s="352"/>
      <c r="J147" s="352"/>
      <c r="K147" s="352"/>
      <c r="L147" s="352"/>
      <c r="M147" s="352"/>
      <c r="N147" s="352"/>
      <c r="O147" s="355"/>
      <c r="P147" s="355"/>
      <c r="Q147" s="355"/>
      <c r="R147" s="355"/>
      <c r="S147" s="355"/>
      <c r="T147" s="355"/>
      <c r="U147" s="354"/>
      <c r="V147" s="352"/>
      <c r="W147" s="354"/>
      <c r="X147" s="357"/>
      <c r="Y147" s="357"/>
      <c r="Z147" s="357"/>
      <c r="AA147" s="357"/>
      <c r="AB147" s="358"/>
      <c r="AC147" s="358"/>
      <c r="AD147" s="357"/>
    </row>
    <row x14ac:dyDescent="0.25" r="148" customHeight="1" ht="14.25">
      <c r="A148" s="352"/>
      <c r="B148" s="352"/>
      <c r="C148" s="352"/>
      <c r="D148" s="352"/>
      <c r="E148" s="352"/>
      <c r="F148" s="353"/>
      <c r="G148" s="354"/>
      <c r="H148" s="354"/>
      <c r="I148" s="352"/>
      <c r="J148" s="352"/>
      <c r="K148" s="352"/>
      <c r="L148" s="352"/>
      <c r="M148" s="352"/>
      <c r="N148" s="352"/>
      <c r="O148" s="355"/>
      <c r="P148" s="355"/>
      <c r="Q148" s="355"/>
      <c r="R148" s="355"/>
      <c r="S148" s="355"/>
      <c r="T148" s="355"/>
      <c r="U148" s="354"/>
      <c r="V148" s="352"/>
      <c r="W148" s="354"/>
      <c r="X148" s="357"/>
      <c r="Y148" s="357"/>
      <c r="Z148" s="357"/>
      <c r="AA148" s="357"/>
      <c r="AB148" s="358"/>
      <c r="AC148" s="358"/>
      <c r="AD148" s="357"/>
    </row>
    <row x14ac:dyDescent="0.25" r="149" customHeight="1" ht="14.25">
      <c r="A149" s="352"/>
      <c r="B149" s="352"/>
      <c r="C149" s="352"/>
      <c r="D149" s="352"/>
      <c r="E149" s="352"/>
      <c r="F149" s="353"/>
      <c r="G149" s="354"/>
      <c r="H149" s="354"/>
      <c r="I149" s="352"/>
      <c r="J149" s="352"/>
      <c r="K149" s="352"/>
      <c r="L149" s="352"/>
      <c r="M149" s="352"/>
      <c r="N149" s="352"/>
      <c r="O149" s="355"/>
      <c r="P149" s="355"/>
      <c r="Q149" s="355"/>
      <c r="R149" s="355"/>
      <c r="S149" s="355"/>
      <c r="T149" s="355"/>
      <c r="U149" s="354"/>
      <c r="V149" s="352"/>
      <c r="W149" s="354"/>
      <c r="X149" s="357"/>
      <c r="Y149" s="357"/>
      <c r="Z149" s="357"/>
      <c r="AA149" s="357"/>
      <c r="AB149" s="358"/>
      <c r="AC149" s="358"/>
      <c r="AD149" s="357"/>
    </row>
    <row x14ac:dyDescent="0.25" r="150" customHeight="1" ht="14.25">
      <c r="A150" s="352"/>
      <c r="B150" s="352"/>
      <c r="C150" s="352"/>
      <c r="D150" s="352"/>
      <c r="E150" s="352"/>
      <c r="F150" s="353"/>
      <c r="G150" s="354"/>
      <c r="H150" s="354"/>
      <c r="I150" s="352"/>
      <c r="J150" s="352"/>
      <c r="K150" s="352"/>
      <c r="L150" s="352"/>
      <c r="M150" s="352"/>
      <c r="N150" s="352"/>
      <c r="O150" s="355"/>
      <c r="P150" s="355"/>
      <c r="Q150" s="355"/>
      <c r="R150" s="355"/>
      <c r="S150" s="355"/>
      <c r="T150" s="355"/>
      <c r="U150" s="354"/>
      <c r="V150" s="352"/>
      <c r="W150" s="354"/>
      <c r="X150" s="357"/>
      <c r="Y150" s="357"/>
      <c r="Z150" s="357"/>
      <c r="AA150" s="357"/>
      <c r="AB150" s="358"/>
      <c r="AC150" s="358"/>
      <c r="AD150" s="357"/>
    </row>
    <row x14ac:dyDescent="0.25" r="151" customHeight="1" ht="14.25">
      <c r="A151" s="352"/>
      <c r="B151" s="352"/>
      <c r="C151" s="352"/>
      <c r="D151" s="352"/>
      <c r="E151" s="352"/>
      <c r="F151" s="353"/>
      <c r="G151" s="354"/>
      <c r="H151" s="354"/>
      <c r="I151" s="352"/>
      <c r="J151" s="352"/>
      <c r="K151" s="352"/>
      <c r="L151" s="352"/>
      <c r="M151" s="352"/>
      <c r="N151" s="352"/>
      <c r="O151" s="355"/>
      <c r="P151" s="355"/>
      <c r="Q151" s="355"/>
      <c r="R151" s="355"/>
      <c r="S151" s="355"/>
      <c r="T151" s="355"/>
      <c r="U151" s="354"/>
      <c r="V151" s="352"/>
      <c r="W151" s="354"/>
      <c r="X151" s="357"/>
      <c r="Y151" s="357"/>
      <c r="Z151" s="357"/>
      <c r="AA151" s="357"/>
      <c r="AB151" s="358"/>
      <c r="AC151" s="358"/>
      <c r="AD151" s="357"/>
    </row>
    <row x14ac:dyDescent="0.25" r="152" customHeight="1" ht="14.25">
      <c r="A152" s="352"/>
      <c r="B152" s="352"/>
      <c r="C152" s="352"/>
      <c r="D152" s="352"/>
      <c r="E152" s="352"/>
      <c r="F152" s="353"/>
      <c r="G152" s="354"/>
      <c r="H152" s="354"/>
      <c r="I152" s="352"/>
      <c r="J152" s="352"/>
      <c r="K152" s="352"/>
      <c r="L152" s="352"/>
      <c r="M152" s="352"/>
      <c r="N152" s="352"/>
      <c r="O152" s="355"/>
      <c r="P152" s="355"/>
      <c r="Q152" s="355"/>
      <c r="R152" s="355"/>
      <c r="S152" s="355"/>
      <c r="T152" s="355"/>
      <c r="U152" s="354"/>
      <c r="V152" s="352"/>
      <c r="W152" s="354"/>
      <c r="X152" s="357"/>
      <c r="Y152" s="357"/>
      <c r="Z152" s="357"/>
      <c r="AA152" s="357"/>
      <c r="AB152" s="358"/>
      <c r="AC152" s="358"/>
      <c r="AD152" s="357"/>
    </row>
    <row x14ac:dyDescent="0.25" r="153" customHeight="1" ht="14.25">
      <c r="A153" s="352"/>
      <c r="B153" s="352"/>
      <c r="C153" s="352"/>
      <c r="D153" s="352"/>
      <c r="E153" s="352"/>
      <c r="F153" s="353"/>
      <c r="G153" s="354"/>
      <c r="H153" s="354"/>
      <c r="I153" s="352"/>
      <c r="J153" s="352"/>
      <c r="K153" s="352"/>
      <c r="L153" s="352"/>
      <c r="M153" s="352"/>
      <c r="N153" s="352"/>
      <c r="O153" s="355"/>
      <c r="P153" s="355"/>
      <c r="Q153" s="355"/>
      <c r="R153" s="355"/>
      <c r="S153" s="355"/>
      <c r="T153" s="355"/>
      <c r="U153" s="354"/>
      <c r="V153" s="352"/>
      <c r="W153" s="354"/>
      <c r="X153" s="357"/>
      <c r="Y153" s="357"/>
      <c r="Z153" s="357"/>
      <c r="AA153" s="357"/>
      <c r="AB153" s="358"/>
      <c r="AC153" s="358"/>
      <c r="AD153" s="357"/>
    </row>
    <row x14ac:dyDescent="0.25" r="154" customHeight="1" ht="14.25">
      <c r="A154" s="352"/>
      <c r="B154" s="352"/>
      <c r="C154" s="352"/>
      <c r="D154" s="352"/>
      <c r="E154" s="352"/>
      <c r="F154" s="353"/>
      <c r="G154" s="354"/>
      <c r="H154" s="354"/>
      <c r="I154" s="352"/>
      <c r="J154" s="352"/>
      <c r="K154" s="352"/>
      <c r="L154" s="352"/>
      <c r="M154" s="352"/>
      <c r="N154" s="352"/>
      <c r="O154" s="355"/>
      <c r="P154" s="355"/>
      <c r="Q154" s="355"/>
      <c r="R154" s="355"/>
      <c r="S154" s="355"/>
      <c r="T154" s="355"/>
      <c r="U154" s="354"/>
      <c r="V154" s="352"/>
      <c r="W154" s="354"/>
      <c r="X154" s="357"/>
      <c r="Y154" s="357"/>
      <c r="Z154" s="357"/>
      <c r="AA154" s="357"/>
      <c r="AB154" s="358"/>
      <c r="AC154" s="358"/>
      <c r="AD154" s="357"/>
    </row>
    <row x14ac:dyDescent="0.25" r="155" customHeight="1" ht="14.25">
      <c r="A155" s="352"/>
      <c r="B155" s="352"/>
      <c r="C155" s="352"/>
      <c r="D155" s="352"/>
      <c r="E155" s="352"/>
      <c r="F155" s="353"/>
      <c r="G155" s="354"/>
      <c r="H155" s="354"/>
      <c r="I155" s="352"/>
      <c r="J155" s="352"/>
      <c r="K155" s="352"/>
      <c r="L155" s="352"/>
      <c r="M155" s="352"/>
      <c r="N155" s="352"/>
      <c r="O155" s="355"/>
      <c r="P155" s="355"/>
      <c r="Q155" s="355"/>
      <c r="R155" s="355"/>
      <c r="S155" s="355"/>
      <c r="T155" s="355"/>
      <c r="U155" s="354"/>
      <c r="V155" s="352"/>
      <c r="W155" s="354"/>
      <c r="X155" s="357"/>
      <c r="Y155" s="357"/>
      <c r="Z155" s="357"/>
      <c r="AA155" s="357"/>
      <c r="AB155" s="358"/>
      <c r="AC155" s="358"/>
      <c r="AD155" s="357"/>
    </row>
    <row x14ac:dyDescent="0.25" r="156" customHeight="1" ht="14.25">
      <c r="A156" s="352"/>
      <c r="B156" s="352"/>
      <c r="C156" s="352"/>
      <c r="D156" s="352"/>
      <c r="E156" s="352"/>
      <c r="F156" s="353"/>
      <c r="G156" s="354"/>
      <c r="H156" s="354"/>
      <c r="I156" s="352"/>
      <c r="J156" s="352"/>
      <c r="K156" s="352"/>
      <c r="L156" s="352"/>
      <c r="M156" s="352"/>
      <c r="N156" s="352"/>
      <c r="O156" s="355"/>
      <c r="P156" s="355"/>
      <c r="Q156" s="355"/>
      <c r="R156" s="355"/>
      <c r="S156" s="355"/>
      <c r="T156" s="355"/>
      <c r="U156" s="354"/>
      <c r="V156" s="352"/>
      <c r="W156" s="354"/>
      <c r="X156" s="357"/>
      <c r="Y156" s="357"/>
      <c r="Z156" s="357"/>
      <c r="AA156" s="357"/>
      <c r="AB156" s="358"/>
      <c r="AC156" s="358"/>
      <c r="AD156" s="357"/>
    </row>
    <row x14ac:dyDescent="0.25" r="157" customHeight="1" ht="14.25">
      <c r="A157" s="352"/>
      <c r="B157" s="352"/>
      <c r="C157" s="352"/>
      <c r="D157" s="352"/>
      <c r="E157" s="352"/>
      <c r="F157" s="353"/>
      <c r="G157" s="354"/>
      <c r="H157" s="354"/>
      <c r="I157" s="352"/>
      <c r="J157" s="352"/>
      <c r="K157" s="352"/>
      <c r="L157" s="352"/>
      <c r="M157" s="352"/>
      <c r="N157" s="352"/>
      <c r="O157" s="355"/>
      <c r="P157" s="355"/>
      <c r="Q157" s="355"/>
      <c r="R157" s="355"/>
      <c r="S157" s="355"/>
      <c r="T157" s="355"/>
      <c r="U157" s="354"/>
      <c r="V157" s="352"/>
      <c r="W157" s="354"/>
      <c r="X157" s="357"/>
      <c r="Y157" s="357"/>
      <c r="Z157" s="357"/>
      <c r="AA157" s="357"/>
      <c r="AB157" s="358"/>
      <c r="AC157" s="358"/>
      <c r="AD157" s="357"/>
    </row>
    <row x14ac:dyDescent="0.25" r="158" customHeight="1" ht="14.25">
      <c r="A158" s="352"/>
      <c r="B158" s="352"/>
      <c r="C158" s="352"/>
      <c r="D158" s="352"/>
      <c r="E158" s="352"/>
      <c r="F158" s="353"/>
      <c r="G158" s="354"/>
      <c r="H158" s="354"/>
      <c r="I158" s="352"/>
      <c r="J158" s="352"/>
      <c r="K158" s="352"/>
      <c r="L158" s="352"/>
      <c r="M158" s="352"/>
      <c r="N158" s="352"/>
      <c r="O158" s="355"/>
      <c r="P158" s="355"/>
      <c r="Q158" s="355"/>
      <c r="R158" s="355"/>
      <c r="S158" s="355"/>
      <c r="T158" s="355"/>
      <c r="U158" s="354"/>
      <c r="V158" s="352"/>
      <c r="W158" s="354"/>
      <c r="X158" s="357"/>
      <c r="Y158" s="357"/>
      <c r="Z158" s="357"/>
      <c r="AA158" s="357"/>
      <c r="AB158" s="358"/>
      <c r="AC158" s="358"/>
      <c r="AD158" s="357"/>
    </row>
    <row x14ac:dyDescent="0.25" r="159" customHeight="1" ht="14.25">
      <c r="A159" s="352"/>
      <c r="B159" s="352"/>
      <c r="C159" s="352"/>
      <c r="D159" s="352"/>
      <c r="E159" s="352"/>
      <c r="F159" s="353"/>
      <c r="G159" s="354"/>
      <c r="H159" s="354"/>
      <c r="I159" s="352"/>
      <c r="J159" s="352"/>
      <c r="K159" s="352"/>
      <c r="L159" s="352"/>
      <c r="M159" s="352"/>
      <c r="N159" s="352"/>
      <c r="O159" s="355"/>
      <c r="P159" s="355"/>
      <c r="Q159" s="355"/>
      <c r="R159" s="355"/>
      <c r="S159" s="355"/>
      <c r="T159" s="355"/>
      <c r="U159" s="354"/>
      <c r="V159" s="352"/>
      <c r="W159" s="354"/>
      <c r="X159" s="357"/>
      <c r="Y159" s="357"/>
      <c r="Z159" s="357"/>
      <c r="AA159" s="357"/>
      <c r="AB159" s="358"/>
      <c r="AC159" s="358"/>
      <c r="AD159" s="357"/>
    </row>
    <row x14ac:dyDescent="0.25" r="160" customHeight="1" ht="14.25">
      <c r="A160" s="352"/>
      <c r="B160" s="352"/>
      <c r="C160" s="352"/>
      <c r="D160" s="352"/>
      <c r="E160" s="352"/>
      <c r="F160" s="353"/>
      <c r="G160" s="354"/>
      <c r="H160" s="354"/>
      <c r="I160" s="352"/>
      <c r="J160" s="352"/>
      <c r="K160" s="352"/>
      <c r="L160" s="352"/>
      <c r="M160" s="352"/>
      <c r="N160" s="352"/>
      <c r="O160" s="355"/>
      <c r="P160" s="355"/>
      <c r="Q160" s="355"/>
      <c r="R160" s="355"/>
      <c r="S160" s="355"/>
      <c r="T160" s="355"/>
      <c r="U160" s="354"/>
      <c r="V160" s="352"/>
      <c r="W160" s="354"/>
      <c r="X160" s="357"/>
      <c r="Y160" s="357"/>
      <c r="Z160" s="357"/>
      <c r="AA160" s="357"/>
      <c r="AB160" s="358"/>
      <c r="AC160" s="358"/>
      <c r="AD160" s="357"/>
    </row>
    <row x14ac:dyDescent="0.25" r="161" customHeight="1" ht="14.25">
      <c r="A161" s="352"/>
      <c r="B161" s="352"/>
      <c r="C161" s="352"/>
      <c r="D161" s="352"/>
      <c r="E161" s="352"/>
      <c r="F161" s="353"/>
      <c r="G161" s="354"/>
      <c r="H161" s="354"/>
      <c r="I161" s="352"/>
      <c r="J161" s="352"/>
      <c r="K161" s="352"/>
      <c r="L161" s="352"/>
      <c r="M161" s="352"/>
      <c r="N161" s="352"/>
      <c r="O161" s="355"/>
      <c r="P161" s="355"/>
      <c r="Q161" s="355"/>
      <c r="R161" s="355"/>
      <c r="S161" s="355"/>
      <c r="T161" s="355"/>
      <c r="U161" s="354"/>
      <c r="V161" s="352"/>
      <c r="W161" s="354"/>
      <c r="X161" s="357"/>
      <c r="Y161" s="357"/>
      <c r="Z161" s="357"/>
      <c r="AA161" s="357"/>
      <c r="AB161" s="358"/>
      <c r="AC161" s="358"/>
      <c r="AD161" s="357"/>
    </row>
    <row x14ac:dyDescent="0.25" r="162" customHeight="1" ht="14.25">
      <c r="A162" s="352"/>
      <c r="B162" s="352"/>
      <c r="C162" s="352"/>
      <c r="D162" s="352"/>
      <c r="E162" s="352"/>
      <c r="F162" s="353"/>
      <c r="G162" s="354"/>
      <c r="H162" s="354"/>
      <c r="I162" s="352"/>
      <c r="J162" s="352"/>
      <c r="K162" s="352"/>
      <c r="L162" s="352"/>
      <c r="M162" s="352"/>
      <c r="N162" s="352"/>
      <c r="O162" s="355"/>
      <c r="P162" s="355"/>
      <c r="Q162" s="355"/>
      <c r="R162" s="355"/>
      <c r="S162" s="355"/>
      <c r="T162" s="355"/>
      <c r="U162" s="354"/>
      <c r="V162" s="352"/>
      <c r="W162" s="354"/>
      <c r="X162" s="357"/>
      <c r="Y162" s="357"/>
      <c r="Z162" s="357"/>
      <c r="AA162" s="357"/>
      <c r="AB162" s="358"/>
      <c r="AC162" s="358"/>
      <c r="AD162" s="357"/>
    </row>
    <row x14ac:dyDescent="0.25" r="163" customHeight="1" ht="14.25">
      <c r="A163" s="352"/>
      <c r="B163" s="352"/>
      <c r="C163" s="352"/>
      <c r="D163" s="352"/>
      <c r="E163" s="352"/>
      <c r="F163" s="353"/>
      <c r="G163" s="354"/>
      <c r="H163" s="354"/>
      <c r="I163" s="352"/>
      <c r="J163" s="352"/>
      <c r="K163" s="352"/>
      <c r="L163" s="352"/>
      <c r="M163" s="352"/>
      <c r="N163" s="352"/>
      <c r="O163" s="355"/>
      <c r="P163" s="355"/>
      <c r="Q163" s="355"/>
      <c r="R163" s="355"/>
      <c r="S163" s="355"/>
      <c r="T163" s="355"/>
      <c r="U163" s="354"/>
      <c r="V163" s="352"/>
      <c r="W163" s="354"/>
      <c r="X163" s="357"/>
      <c r="Y163" s="357"/>
      <c r="Z163" s="357"/>
      <c r="AA163" s="357"/>
      <c r="AB163" s="358"/>
      <c r="AC163" s="358"/>
      <c r="AD163" s="357"/>
    </row>
    <row x14ac:dyDescent="0.25" r="164" customHeight="1" ht="14.25">
      <c r="A164" s="352"/>
      <c r="B164" s="352"/>
      <c r="C164" s="352"/>
      <c r="D164" s="352"/>
      <c r="E164" s="352"/>
      <c r="F164" s="353"/>
      <c r="G164" s="354"/>
      <c r="H164" s="354"/>
      <c r="I164" s="352"/>
      <c r="J164" s="352"/>
      <c r="K164" s="352"/>
      <c r="L164" s="352"/>
      <c r="M164" s="352"/>
      <c r="N164" s="352"/>
      <c r="O164" s="355"/>
      <c r="P164" s="355"/>
      <c r="Q164" s="355"/>
      <c r="R164" s="355"/>
      <c r="S164" s="355"/>
      <c r="T164" s="355"/>
      <c r="U164" s="354"/>
      <c r="V164" s="352"/>
      <c r="W164" s="354"/>
      <c r="X164" s="357"/>
      <c r="Y164" s="357"/>
      <c r="Z164" s="357"/>
      <c r="AA164" s="357"/>
      <c r="AB164" s="358"/>
      <c r="AC164" s="358"/>
      <c r="AD164" s="357"/>
    </row>
    <row x14ac:dyDescent="0.25" r="165" customHeight="1" ht="14.25">
      <c r="A165" s="352"/>
      <c r="B165" s="352"/>
      <c r="C165" s="352"/>
      <c r="D165" s="352"/>
      <c r="E165" s="352"/>
      <c r="F165" s="353"/>
      <c r="G165" s="354"/>
      <c r="H165" s="354"/>
      <c r="I165" s="352"/>
      <c r="J165" s="352"/>
      <c r="K165" s="352"/>
      <c r="L165" s="352"/>
      <c r="M165" s="352"/>
      <c r="N165" s="352"/>
      <c r="O165" s="355"/>
      <c r="P165" s="355"/>
      <c r="Q165" s="355"/>
      <c r="R165" s="355"/>
      <c r="S165" s="355"/>
      <c r="T165" s="355"/>
      <c r="U165" s="354"/>
      <c r="V165" s="352"/>
      <c r="W165" s="354"/>
      <c r="X165" s="357"/>
      <c r="Y165" s="357"/>
      <c r="Z165" s="357"/>
      <c r="AA165" s="357"/>
      <c r="AB165" s="358"/>
      <c r="AC165" s="358"/>
      <c r="AD165" s="357"/>
    </row>
    <row x14ac:dyDescent="0.25" r="166" customHeight="1" ht="14.25">
      <c r="A166" s="352"/>
      <c r="B166" s="352"/>
      <c r="C166" s="352"/>
      <c r="D166" s="352"/>
      <c r="E166" s="352"/>
      <c r="F166" s="353"/>
      <c r="G166" s="354"/>
      <c r="H166" s="354"/>
      <c r="I166" s="352"/>
      <c r="J166" s="352"/>
      <c r="K166" s="352"/>
      <c r="L166" s="352"/>
      <c r="M166" s="352"/>
      <c r="N166" s="352"/>
      <c r="O166" s="355"/>
      <c r="P166" s="355"/>
      <c r="Q166" s="355"/>
      <c r="R166" s="355"/>
      <c r="S166" s="355"/>
      <c r="T166" s="355"/>
      <c r="U166" s="354"/>
      <c r="V166" s="352"/>
      <c r="W166" s="354"/>
      <c r="X166" s="357"/>
      <c r="Y166" s="357"/>
      <c r="Z166" s="357"/>
      <c r="AA166" s="357"/>
      <c r="AB166" s="358"/>
      <c r="AC166" s="358"/>
      <c r="AD166" s="357"/>
    </row>
    <row x14ac:dyDescent="0.25" r="167" customHeight="1" ht="14.25">
      <c r="A167" s="352"/>
      <c r="B167" s="352"/>
      <c r="C167" s="352"/>
      <c r="D167" s="352"/>
      <c r="E167" s="352"/>
      <c r="F167" s="353"/>
      <c r="G167" s="354"/>
      <c r="H167" s="354"/>
      <c r="I167" s="352"/>
      <c r="J167" s="352"/>
      <c r="K167" s="352"/>
      <c r="L167" s="352"/>
      <c r="M167" s="352"/>
      <c r="N167" s="352"/>
      <c r="O167" s="355"/>
      <c r="P167" s="355"/>
      <c r="Q167" s="355"/>
      <c r="R167" s="355"/>
      <c r="S167" s="355"/>
      <c r="T167" s="355"/>
      <c r="U167" s="354"/>
      <c r="V167" s="352"/>
      <c r="W167" s="354"/>
      <c r="X167" s="357"/>
      <c r="Y167" s="357"/>
      <c r="Z167" s="357"/>
      <c r="AA167" s="357"/>
      <c r="AB167" s="358"/>
      <c r="AC167" s="358"/>
      <c r="AD167" s="357"/>
    </row>
    <row x14ac:dyDescent="0.25" r="168" customHeight="1" ht="14.25">
      <c r="A168" s="352"/>
      <c r="B168" s="352"/>
      <c r="C168" s="352"/>
      <c r="D168" s="352"/>
      <c r="E168" s="352"/>
      <c r="F168" s="353"/>
      <c r="G168" s="354"/>
      <c r="H168" s="354"/>
      <c r="I168" s="352"/>
      <c r="J168" s="352"/>
      <c r="K168" s="352"/>
      <c r="L168" s="352"/>
      <c r="M168" s="352"/>
      <c r="N168" s="352"/>
      <c r="O168" s="355"/>
      <c r="P168" s="355"/>
      <c r="Q168" s="355"/>
      <c r="R168" s="355"/>
      <c r="S168" s="355"/>
      <c r="T168" s="355"/>
      <c r="U168" s="354"/>
      <c r="V168" s="352"/>
      <c r="W168" s="354"/>
      <c r="X168" s="357"/>
      <c r="Y168" s="357"/>
      <c r="Z168" s="357"/>
      <c r="AA168" s="357"/>
      <c r="AB168" s="358"/>
      <c r="AC168" s="358"/>
      <c r="AD168" s="357"/>
    </row>
    <row x14ac:dyDescent="0.25" r="169" customHeight="1" ht="14.25">
      <c r="A169" s="352"/>
      <c r="B169" s="352"/>
      <c r="C169" s="352"/>
      <c r="D169" s="352"/>
      <c r="E169" s="352"/>
      <c r="F169" s="353"/>
      <c r="G169" s="354"/>
      <c r="H169" s="354"/>
      <c r="I169" s="352"/>
      <c r="J169" s="352"/>
      <c r="K169" s="352"/>
      <c r="L169" s="352"/>
      <c r="M169" s="352"/>
      <c r="N169" s="352"/>
      <c r="O169" s="355"/>
      <c r="P169" s="355"/>
      <c r="Q169" s="355"/>
      <c r="R169" s="355"/>
      <c r="S169" s="355"/>
      <c r="T169" s="355"/>
      <c r="U169" s="354"/>
      <c r="V169" s="352"/>
      <c r="W169" s="354"/>
      <c r="X169" s="357"/>
      <c r="Y169" s="357"/>
      <c r="Z169" s="357"/>
      <c r="AA169" s="357"/>
      <c r="AB169" s="358"/>
      <c r="AC169" s="358"/>
      <c r="AD169" s="357"/>
    </row>
    <row x14ac:dyDescent="0.25" r="170" customHeight="1" ht="14.25">
      <c r="A170" s="352"/>
      <c r="B170" s="352"/>
      <c r="C170" s="352"/>
      <c r="D170" s="352"/>
      <c r="E170" s="352"/>
      <c r="F170" s="353"/>
      <c r="G170" s="354"/>
      <c r="H170" s="354"/>
      <c r="I170" s="352"/>
      <c r="J170" s="352"/>
      <c r="K170" s="352"/>
      <c r="L170" s="352"/>
      <c r="M170" s="352"/>
      <c r="N170" s="352"/>
      <c r="O170" s="355"/>
      <c r="P170" s="355"/>
      <c r="Q170" s="355"/>
      <c r="R170" s="355"/>
      <c r="S170" s="355"/>
      <c r="T170" s="355"/>
      <c r="U170" s="354"/>
      <c r="V170" s="352"/>
      <c r="W170" s="354"/>
      <c r="X170" s="357"/>
      <c r="Y170" s="357"/>
      <c r="Z170" s="357"/>
      <c r="AA170" s="357"/>
      <c r="AB170" s="358"/>
      <c r="AC170" s="358"/>
      <c r="AD170" s="357"/>
    </row>
    <row x14ac:dyDescent="0.25" r="171" customHeight="1" ht="14.25">
      <c r="A171" s="352"/>
      <c r="B171" s="352"/>
      <c r="C171" s="352"/>
      <c r="D171" s="352"/>
      <c r="E171" s="352"/>
      <c r="F171" s="353"/>
      <c r="G171" s="354"/>
      <c r="H171" s="354"/>
      <c r="I171" s="352"/>
      <c r="J171" s="352"/>
      <c r="K171" s="352"/>
      <c r="L171" s="352"/>
      <c r="M171" s="352"/>
      <c r="N171" s="352"/>
      <c r="O171" s="355"/>
      <c r="P171" s="355"/>
      <c r="Q171" s="355"/>
      <c r="R171" s="355"/>
      <c r="S171" s="355"/>
      <c r="T171" s="355"/>
      <c r="U171" s="354"/>
      <c r="V171" s="352"/>
      <c r="W171" s="354"/>
      <c r="X171" s="357"/>
      <c r="Y171" s="357"/>
      <c r="Z171" s="357"/>
      <c r="AA171" s="357"/>
      <c r="AB171" s="358"/>
      <c r="AC171" s="358"/>
      <c r="AD171" s="357"/>
    </row>
    <row x14ac:dyDescent="0.25" r="172" customHeight="1" ht="14.25">
      <c r="A172" s="352"/>
      <c r="B172" s="352"/>
      <c r="C172" s="352"/>
      <c r="D172" s="352"/>
      <c r="E172" s="352"/>
      <c r="F172" s="353"/>
      <c r="G172" s="354"/>
      <c r="H172" s="354"/>
      <c r="I172" s="352"/>
      <c r="J172" s="352"/>
      <c r="K172" s="352"/>
      <c r="L172" s="352"/>
      <c r="M172" s="352"/>
      <c r="N172" s="352"/>
      <c r="O172" s="355"/>
      <c r="P172" s="355"/>
      <c r="Q172" s="355"/>
      <c r="R172" s="355"/>
      <c r="S172" s="355"/>
      <c r="T172" s="355"/>
      <c r="U172" s="354"/>
      <c r="V172" s="352"/>
      <c r="W172" s="354"/>
      <c r="X172" s="357"/>
      <c r="Y172" s="357"/>
      <c r="Z172" s="357"/>
      <c r="AA172" s="357"/>
      <c r="AB172" s="358"/>
      <c r="AC172" s="358"/>
      <c r="AD172" s="357"/>
    </row>
    <row x14ac:dyDescent="0.25" r="173" customHeight="1" ht="14.25">
      <c r="A173" s="352"/>
      <c r="B173" s="352"/>
      <c r="C173" s="352"/>
      <c r="D173" s="352"/>
      <c r="E173" s="352"/>
      <c r="F173" s="353"/>
      <c r="G173" s="354"/>
      <c r="H173" s="354"/>
      <c r="I173" s="352"/>
      <c r="J173" s="352"/>
      <c r="K173" s="352"/>
      <c r="L173" s="352"/>
      <c r="M173" s="352"/>
      <c r="N173" s="352"/>
      <c r="O173" s="355"/>
      <c r="P173" s="355"/>
      <c r="Q173" s="355"/>
      <c r="R173" s="355"/>
      <c r="S173" s="355"/>
      <c r="T173" s="355"/>
      <c r="U173" s="354"/>
      <c r="V173" s="352"/>
      <c r="W173" s="354"/>
      <c r="X173" s="357"/>
      <c r="Y173" s="357"/>
      <c r="Z173" s="357"/>
      <c r="AA173" s="357"/>
      <c r="AB173" s="358"/>
      <c r="AC173" s="358"/>
      <c r="AD173" s="357"/>
    </row>
    <row x14ac:dyDescent="0.25" r="174" customHeight="1" ht="14.25">
      <c r="A174" s="352"/>
      <c r="B174" s="352"/>
      <c r="C174" s="352"/>
      <c r="D174" s="352"/>
      <c r="E174" s="352"/>
      <c r="F174" s="353"/>
      <c r="G174" s="354"/>
      <c r="H174" s="354"/>
      <c r="I174" s="352"/>
      <c r="J174" s="352"/>
      <c r="K174" s="352"/>
      <c r="L174" s="352"/>
      <c r="M174" s="352"/>
      <c r="N174" s="352"/>
      <c r="O174" s="355"/>
      <c r="P174" s="355"/>
      <c r="Q174" s="355"/>
      <c r="R174" s="355"/>
      <c r="S174" s="355"/>
      <c r="T174" s="355"/>
      <c r="U174" s="354"/>
      <c r="V174" s="352"/>
      <c r="W174" s="354"/>
      <c r="X174" s="357"/>
      <c r="Y174" s="357"/>
      <c r="Z174" s="357"/>
      <c r="AA174" s="357"/>
      <c r="AB174" s="358"/>
      <c r="AC174" s="358"/>
      <c r="AD174" s="357"/>
    </row>
    <row x14ac:dyDescent="0.25" r="175" customHeight="1" ht="14.25">
      <c r="A175" s="352"/>
      <c r="B175" s="352"/>
      <c r="C175" s="352"/>
      <c r="D175" s="352"/>
      <c r="E175" s="352"/>
      <c r="F175" s="353"/>
      <c r="G175" s="354"/>
      <c r="H175" s="354"/>
      <c r="I175" s="352"/>
      <c r="J175" s="352"/>
      <c r="K175" s="352"/>
      <c r="L175" s="352"/>
      <c r="M175" s="352"/>
      <c r="N175" s="352"/>
      <c r="O175" s="355"/>
      <c r="P175" s="355"/>
      <c r="Q175" s="355"/>
      <c r="R175" s="355"/>
      <c r="S175" s="355"/>
      <c r="T175" s="355"/>
      <c r="U175" s="354"/>
      <c r="V175" s="352"/>
      <c r="W175" s="354"/>
      <c r="X175" s="357"/>
      <c r="Y175" s="357"/>
      <c r="Z175" s="357"/>
      <c r="AA175" s="357"/>
      <c r="AB175" s="358"/>
      <c r="AC175" s="358"/>
      <c r="AD175" s="357"/>
    </row>
    <row x14ac:dyDescent="0.25" r="176" customHeight="1" ht="14.25">
      <c r="A176" s="352"/>
      <c r="B176" s="352"/>
      <c r="C176" s="352"/>
      <c r="D176" s="352"/>
      <c r="E176" s="352"/>
      <c r="F176" s="353"/>
      <c r="G176" s="354"/>
      <c r="H176" s="354"/>
      <c r="I176" s="352"/>
      <c r="J176" s="352"/>
      <c r="K176" s="352"/>
      <c r="L176" s="352"/>
      <c r="M176" s="352"/>
      <c r="N176" s="352"/>
      <c r="O176" s="355"/>
      <c r="P176" s="355"/>
      <c r="Q176" s="355"/>
      <c r="R176" s="355"/>
      <c r="S176" s="355"/>
      <c r="T176" s="355"/>
      <c r="U176" s="354"/>
      <c r="V176" s="352"/>
      <c r="W176" s="354"/>
      <c r="X176" s="357"/>
      <c r="Y176" s="357"/>
      <c r="Z176" s="357"/>
      <c r="AA176" s="357"/>
      <c r="AB176" s="358"/>
      <c r="AC176" s="358"/>
      <c r="AD176" s="357"/>
    </row>
    <row x14ac:dyDescent="0.25" r="177" customHeight="1" ht="14.25">
      <c r="A177" s="352"/>
      <c r="B177" s="352"/>
      <c r="C177" s="352"/>
      <c r="D177" s="352"/>
      <c r="E177" s="352"/>
      <c r="F177" s="353"/>
      <c r="G177" s="354"/>
      <c r="H177" s="354"/>
      <c r="I177" s="352"/>
      <c r="J177" s="352"/>
      <c r="K177" s="352"/>
      <c r="L177" s="352"/>
      <c r="M177" s="352"/>
      <c r="N177" s="352"/>
      <c r="O177" s="355"/>
      <c r="P177" s="355"/>
      <c r="Q177" s="355"/>
      <c r="R177" s="355"/>
      <c r="S177" s="355"/>
      <c r="T177" s="355"/>
      <c r="U177" s="354"/>
      <c r="V177" s="352"/>
      <c r="W177" s="354"/>
      <c r="X177" s="357"/>
      <c r="Y177" s="357"/>
      <c r="Z177" s="357"/>
      <c r="AA177" s="357"/>
      <c r="AB177" s="358"/>
      <c r="AC177" s="358"/>
      <c r="AD177" s="357"/>
    </row>
    <row x14ac:dyDescent="0.25" r="178" customHeight="1" ht="14.25">
      <c r="A178" s="352"/>
      <c r="B178" s="352"/>
      <c r="C178" s="352"/>
      <c r="D178" s="352"/>
      <c r="E178" s="352"/>
      <c r="F178" s="353"/>
      <c r="G178" s="354"/>
      <c r="H178" s="354"/>
      <c r="I178" s="352"/>
      <c r="J178" s="352"/>
      <c r="K178" s="352"/>
      <c r="L178" s="352"/>
      <c r="M178" s="352"/>
      <c r="N178" s="352"/>
      <c r="O178" s="355"/>
      <c r="P178" s="355"/>
      <c r="Q178" s="355"/>
      <c r="R178" s="355"/>
      <c r="S178" s="355"/>
      <c r="T178" s="355"/>
      <c r="U178" s="354"/>
      <c r="V178" s="352"/>
      <c r="W178" s="354"/>
      <c r="X178" s="357"/>
      <c r="Y178" s="357"/>
      <c r="Z178" s="357"/>
      <c r="AA178" s="357"/>
      <c r="AB178" s="358"/>
      <c r="AC178" s="358"/>
      <c r="AD178" s="357"/>
    </row>
    <row x14ac:dyDescent="0.25" r="179" customHeight="1" ht="14.25">
      <c r="A179" s="352"/>
      <c r="B179" s="352"/>
      <c r="C179" s="352"/>
      <c r="D179" s="352"/>
      <c r="E179" s="352"/>
      <c r="F179" s="353"/>
      <c r="G179" s="354"/>
      <c r="H179" s="354"/>
      <c r="I179" s="352"/>
      <c r="J179" s="352"/>
      <c r="K179" s="352"/>
      <c r="L179" s="352"/>
      <c r="M179" s="352"/>
      <c r="N179" s="352"/>
      <c r="O179" s="355"/>
      <c r="P179" s="355"/>
      <c r="Q179" s="355"/>
      <c r="R179" s="355"/>
      <c r="S179" s="355"/>
      <c r="T179" s="355"/>
      <c r="U179" s="354"/>
      <c r="V179" s="352"/>
      <c r="W179" s="354"/>
      <c r="X179" s="357"/>
      <c r="Y179" s="357"/>
      <c r="Z179" s="357"/>
      <c r="AA179" s="357"/>
      <c r="AB179" s="358"/>
      <c r="AC179" s="358"/>
      <c r="AD179" s="357"/>
    </row>
    <row x14ac:dyDescent="0.25" r="180" customHeight="1" ht="14.25">
      <c r="A180" s="352"/>
      <c r="B180" s="352"/>
      <c r="C180" s="352"/>
      <c r="D180" s="352"/>
      <c r="E180" s="352"/>
      <c r="F180" s="353"/>
      <c r="G180" s="354"/>
      <c r="H180" s="354"/>
      <c r="I180" s="352"/>
      <c r="J180" s="352"/>
      <c r="K180" s="352"/>
      <c r="L180" s="352"/>
      <c r="M180" s="352"/>
      <c r="N180" s="352"/>
      <c r="O180" s="355"/>
      <c r="P180" s="355"/>
      <c r="Q180" s="355"/>
      <c r="R180" s="355"/>
      <c r="S180" s="355"/>
      <c r="T180" s="355"/>
      <c r="U180" s="354"/>
      <c r="V180" s="352"/>
      <c r="W180" s="354"/>
      <c r="X180" s="357"/>
      <c r="Y180" s="357"/>
      <c r="Z180" s="357"/>
      <c r="AA180" s="357"/>
      <c r="AB180" s="358"/>
      <c r="AC180" s="358"/>
      <c r="AD180" s="357"/>
    </row>
    <row x14ac:dyDescent="0.25" r="181" customHeight="1" ht="14.25">
      <c r="A181" s="352"/>
      <c r="B181" s="352"/>
      <c r="C181" s="352"/>
      <c r="D181" s="352"/>
      <c r="E181" s="352"/>
      <c r="F181" s="353"/>
      <c r="G181" s="354"/>
      <c r="H181" s="354"/>
      <c r="I181" s="352"/>
      <c r="J181" s="352"/>
      <c r="K181" s="352"/>
      <c r="L181" s="352"/>
      <c r="M181" s="352"/>
      <c r="N181" s="352"/>
      <c r="O181" s="355"/>
      <c r="P181" s="355"/>
      <c r="Q181" s="355"/>
      <c r="R181" s="355"/>
      <c r="S181" s="355"/>
      <c r="T181" s="355"/>
      <c r="U181" s="354"/>
      <c r="V181" s="352"/>
      <c r="W181" s="354"/>
      <c r="X181" s="357"/>
      <c r="Y181" s="357"/>
      <c r="Z181" s="357"/>
      <c r="AA181" s="357"/>
      <c r="AB181" s="358"/>
      <c r="AC181" s="358"/>
      <c r="AD181" s="357"/>
    </row>
    <row x14ac:dyDescent="0.25" r="182" customHeight="1" ht="14.25">
      <c r="A182" s="352"/>
      <c r="B182" s="352"/>
      <c r="C182" s="352"/>
      <c r="D182" s="352"/>
      <c r="E182" s="352"/>
      <c r="F182" s="353"/>
      <c r="G182" s="354"/>
      <c r="H182" s="354"/>
      <c r="I182" s="352"/>
      <c r="J182" s="352"/>
      <c r="K182" s="352"/>
      <c r="L182" s="352"/>
      <c r="M182" s="352"/>
      <c r="N182" s="352"/>
      <c r="O182" s="355"/>
      <c r="P182" s="355"/>
      <c r="Q182" s="355"/>
      <c r="R182" s="355"/>
      <c r="S182" s="355"/>
      <c r="T182" s="355"/>
      <c r="U182" s="354"/>
      <c r="V182" s="352"/>
      <c r="W182" s="354"/>
      <c r="X182" s="357"/>
      <c r="Y182" s="357"/>
      <c r="Z182" s="357"/>
      <c r="AA182" s="357"/>
      <c r="AB182" s="358"/>
      <c r="AC182" s="358"/>
      <c r="AD182" s="357"/>
    </row>
    <row x14ac:dyDescent="0.25" r="183" customHeight="1" ht="14.25">
      <c r="A183" s="352"/>
      <c r="B183" s="352"/>
      <c r="C183" s="352"/>
      <c r="D183" s="352"/>
      <c r="E183" s="352"/>
      <c r="F183" s="353"/>
      <c r="G183" s="354"/>
      <c r="H183" s="354"/>
      <c r="I183" s="352"/>
      <c r="J183" s="352"/>
      <c r="K183" s="352"/>
      <c r="L183" s="352"/>
      <c r="M183" s="352"/>
      <c r="N183" s="352"/>
      <c r="O183" s="355"/>
      <c r="P183" s="355"/>
      <c r="Q183" s="355"/>
      <c r="R183" s="355"/>
      <c r="S183" s="355"/>
      <c r="T183" s="355"/>
      <c r="U183" s="354"/>
      <c r="V183" s="352"/>
      <c r="W183" s="354"/>
      <c r="X183" s="357"/>
      <c r="Y183" s="357"/>
      <c r="Z183" s="357"/>
      <c r="AA183" s="357"/>
      <c r="AB183" s="358"/>
      <c r="AC183" s="358"/>
      <c r="AD183" s="357"/>
    </row>
    <row x14ac:dyDescent="0.25" r="184" customHeight="1" ht="14.25">
      <c r="A184" s="352"/>
      <c r="B184" s="352"/>
      <c r="C184" s="352"/>
      <c r="D184" s="352"/>
      <c r="E184" s="352"/>
      <c r="F184" s="353"/>
      <c r="G184" s="354"/>
      <c r="H184" s="354"/>
      <c r="I184" s="352"/>
      <c r="J184" s="352"/>
      <c r="K184" s="352"/>
      <c r="L184" s="352"/>
      <c r="M184" s="352"/>
      <c r="N184" s="352"/>
      <c r="O184" s="355"/>
      <c r="P184" s="355"/>
      <c r="Q184" s="355"/>
      <c r="R184" s="355"/>
      <c r="S184" s="355"/>
      <c r="T184" s="355"/>
      <c r="U184" s="354"/>
      <c r="V184" s="352"/>
      <c r="W184" s="354"/>
      <c r="X184" s="357"/>
      <c r="Y184" s="357"/>
      <c r="Z184" s="357"/>
      <c r="AA184" s="357"/>
      <c r="AB184" s="358"/>
      <c r="AC184" s="358"/>
      <c r="AD184" s="357"/>
    </row>
    <row x14ac:dyDescent="0.25" r="185" customHeight="1" ht="14.25">
      <c r="A185" s="352"/>
      <c r="B185" s="352"/>
      <c r="C185" s="352"/>
      <c r="D185" s="352"/>
      <c r="E185" s="352"/>
      <c r="F185" s="353"/>
      <c r="G185" s="354"/>
      <c r="H185" s="354"/>
      <c r="I185" s="352"/>
      <c r="J185" s="352"/>
      <c r="K185" s="352"/>
      <c r="L185" s="352"/>
      <c r="M185" s="352"/>
      <c r="N185" s="352"/>
      <c r="O185" s="355"/>
      <c r="P185" s="355"/>
      <c r="Q185" s="355"/>
      <c r="R185" s="355"/>
      <c r="S185" s="355"/>
      <c r="T185" s="355"/>
      <c r="U185" s="354"/>
      <c r="V185" s="352"/>
      <c r="W185" s="354"/>
      <c r="X185" s="357"/>
      <c r="Y185" s="357"/>
      <c r="Z185" s="357"/>
      <c r="AA185" s="357"/>
      <c r="AB185" s="358"/>
      <c r="AC185" s="358"/>
      <c r="AD185" s="357"/>
    </row>
    <row x14ac:dyDescent="0.25" r="186" customHeight="1" ht="14.25">
      <c r="A186" s="352"/>
      <c r="B186" s="352"/>
      <c r="C186" s="352"/>
      <c r="D186" s="352"/>
      <c r="E186" s="352"/>
      <c r="F186" s="353"/>
      <c r="G186" s="354"/>
      <c r="H186" s="354"/>
      <c r="I186" s="352"/>
      <c r="J186" s="352"/>
      <c r="K186" s="352"/>
      <c r="L186" s="352"/>
      <c r="M186" s="352"/>
      <c r="N186" s="352"/>
      <c r="O186" s="355"/>
      <c r="P186" s="355"/>
      <c r="Q186" s="355"/>
      <c r="R186" s="355"/>
      <c r="S186" s="355"/>
      <c r="T186" s="355"/>
      <c r="U186" s="354"/>
      <c r="V186" s="352"/>
      <c r="W186" s="354"/>
      <c r="X186" s="357"/>
      <c r="Y186" s="357"/>
      <c r="Z186" s="357"/>
      <c r="AA186" s="357"/>
      <c r="AB186" s="358"/>
      <c r="AC186" s="358"/>
      <c r="AD186" s="357"/>
    </row>
    <row x14ac:dyDescent="0.25" r="187" customHeight="1" ht="14.25">
      <c r="A187" s="352"/>
      <c r="B187" s="352"/>
      <c r="C187" s="352"/>
      <c r="D187" s="352"/>
      <c r="E187" s="352"/>
      <c r="F187" s="353"/>
      <c r="G187" s="354"/>
      <c r="H187" s="354"/>
      <c r="I187" s="352"/>
      <c r="J187" s="352"/>
      <c r="K187" s="352"/>
      <c r="L187" s="352"/>
      <c r="M187" s="352"/>
      <c r="N187" s="352"/>
      <c r="O187" s="355"/>
      <c r="P187" s="355"/>
      <c r="Q187" s="355"/>
      <c r="R187" s="355"/>
      <c r="S187" s="355"/>
      <c r="T187" s="355"/>
      <c r="U187" s="354"/>
      <c r="V187" s="352"/>
      <c r="W187" s="354"/>
      <c r="X187" s="357"/>
      <c r="Y187" s="357"/>
      <c r="Z187" s="357"/>
      <c r="AA187" s="357"/>
      <c r="AB187" s="358"/>
      <c r="AC187" s="358"/>
      <c r="AD187" s="357"/>
    </row>
    <row x14ac:dyDescent="0.25" r="188" customHeight="1" ht="14.25">
      <c r="A188" s="352"/>
      <c r="B188" s="352"/>
      <c r="C188" s="352"/>
      <c r="D188" s="352"/>
      <c r="E188" s="352"/>
      <c r="F188" s="353"/>
      <c r="G188" s="354"/>
      <c r="H188" s="354"/>
      <c r="I188" s="352"/>
      <c r="J188" s="352"/>
      <c r="K188" s="352"/>
      <c r="L188" s="352"/>
      <c r="M188" s="352"/>
      <c r="N188" s="352"/>
      <c r="O188" s="355"/>
      <c r="P188" s="355"/>
      <c r="Q188" s="355"/>
      <c r="R188" s="355"/>
      <c r="S188" s="355"/>
      <c r="T188" s="355"/>
      <c r="U188" s="354"/>
      <c r="V188" s="352"/>
      <c r="W188" s="354"/>
      <c r="X188" s="357"/>
      <c r="Y188" s="357"/>
      <c r="Z188" s="357"/>
      <c r="AA188" s="357"/>
      <c r="AB188" s="358"/>
      <c r="AC188" s="358"/>
      <c r="AD188" s="357"/>
    </row>
    <row x14ac:dyDescent="0.25" r="189" customHeight="1" ht="14.25">
      <c r="A189" s="352"/>
      <c r="B189" s="352"/>
      <c r="C189" s="352"/>
      <c r="D189" s="352"/>
      <c r="E189" s="352"/>
      <c r="F189" s="353"/>
      <c r="G189" s="354"/>
      <c r="H189" s="354"/>
      <c r="I189" s="352"/>
      <c r="J189" s="352"/>
      <c r="K189" s="352"/>
      <c r="L189" s="352"/>
      <c r="M189" s="352"/>
      <c r="N189" s="352"/>
      <c r="O189" s="355"/>
      <c r="P189" s="355"/>
      <c r="Q189" s="355"/>
      <c r="R189" s="355"/>
      <c r="S189" s="355"/>
      <c r="T189" s="355"/>
      <c r="U189" s="354"/>
      <c r="V189" s="352"/>
      <c r="W189" s="354"/>
      <c r="X189" s="357"/>
      <c r="Y189" s="357"/>
      <c r="Z189" s="357"/>
      <c r="AA189" s="357"/>
      <c r="AB189" s="358"/>
      <c r="AC189" s="358"/>
      <c r="AD189" s="357"/>
    </row>
    <row x14ac:dyDescent="0.25" r="190" customHeight="1" ht="14.25">
      <c r="A190" s="352"/>
      <c r="B190" s="352"/>
      <c r="C190" s="352"/>
      <c r="D190" s="352"/>
      <c r="E190" s="352"/>
      <c r="F190" s="353"/>
      <c r="G190" s="354"/>
      <c r="H190" s="354"/>
      <c r="I190" s="352"/>
      <c r="J190" s="352"/>
      <c r="K190" s="352"/>
      <c r="L190" s="352"/>
      <c r="M190" s="352"/>
      <c r="N190" s="352"/>
      <c r="O190" s="355"/>
      <c r="P190" s="355"/>
      <c r="Q190" s="355"/>
      <c r="R190" s="355"/>
      <c r="S190" s="355"/>
      <c r="T190" s="355"/>
      <c r="U190" s="354"/>
      <c r="V190" s="352"/>
      <c r="W190" s="354"/>
      <c r="X190" s="357"/>
      <c r="Y190" s="357"/>
      <c r="Z190" s="357"/>
      <c r="AA190" s="357"/>
      <c r="AB190" s="358"/>
      <c r="AC190" s="358"/>
      <c r="AD190" s="357"/>
    </row>
    <row x14ac:dyDescent="0.25" r="191" customHeight="1" ht="14.25">
      <c r="A191" s="352"/>
      <c r="B191" s="352"/>
      <c r="C191" s="352"/>
      <c r="D191" s="352"/>
      <c r="E191" s="352"/>
      <c r="F191" s="353"/>
      <c r="G191" s="354"/>
      <c r="H191" s="354"/>
      <c r="I191" s="352"/>
      <c r="J191" s="352"/>
      <c r="K191" s="352"/>
      <c r="L191" s="352"/>
      <c r="M191" s="352"/>
      <c r="N191" s="352"/>
      <c r="O191" s="355"/>
      <c r="P191" s="355"/>
      <c r="Q191" s="355"/>
      <c r="R191" s="355"/>
      <c r="S191" s="355"/>
      <c r="T191" s="355"/>
      <c r="U191" s="354"/>
      <c r="V191" s="352"/>
      <c r="W191" s="354"/>
      <c r="X191" s="357"/>
      <c r="Y191" s="357"/>
      <c r="Z191" s="357"/>
      <c r="AA191" s="357"/>
      <c r="AB191" s="358"/>
      <c r="AC191" s="358"/>
      <c r="AD191" s="357"/>
    </row>
    <row x14ac:dyDescent="0.25" r="192" customHeight="1" ht="14.25">
      <c r="A192" s="352"/>
      <c r="B192" s="352"/>
      <c r="C192" s="352"/>
      <c r="D192" s="352"/>
      <c r="E192" s="352"/>
      <c r="F192" s="353"/>
      <c r="G192" s="354"/>
      <c r="H192" s="354"/>
      <c r="I192" s="352"/>
      <c r="J192" s="352"/>
      <c r="K192" s="352"/>
      <c r="L192" s="352"/>
      <c r="M192" s="352"/>
      <c r="N192" s="352"/>
      <c r="O192" s="355"/>
      <c r="P192" s="355"/>
      <c r="Q192" s="355"/>
      <c r="R192" s="355"/>
      <c r="S192" s="355"/>
      <c r="T192" s="355"/>
      <c r="U192" s="354"/>
      <c r="V192" s="352"/>
      <c r="W192" s="354"/>
      <c r="X192" s="357"/>
      <c r="Y192" s="357"/>
      <c r="Z192" s="357"/>
      <c r="AA192" s="357"/>
      <c r="AB192" s="358"/>
      <c r="AC192" s="358"/>
      <c r="AD192" s="357"/>
    </row>
    <row x14ac:dyDescent="0.25" r="193" customHeight="1" ht="14.25">
      <c r="A193" s="352"/>
      <c r="B193" s="352"/>
      <c r="C193" s="352"/>
      <c r="D193" s="352"/>
      <c r="E193" s="352"/>
      <c r="F193" s="353"/>
      <c r="G193" s="354"/>
      <c r="H193" s="354"/>
      <c r="I193" s="352"/>
      <c r="J193" s="352"/>
      <c r="K193" s="352"/>
      <c r="L193" s="352"/>
      <c r="M193" s="352"/>
      <c r="N193" s="352"/>
      <c r="O193" s="355"/>
      <c r="P193" s="355"/>
      <c r="Q193" s="355"/>
      <c r="R193" s="355"/>
      <c r="S193" s="355"/>
      <c r="T193" s="355"/>
      <c r="U193" s="354"/>
      <c r="V193" s="352"/>
      <c r="W193" s="354"/>
      <c r="X193" s="357"/>
      <c r="Y193" s="357"/>
      <c r="Z193" s="357"/>
      <c r="AA193" s="357"/>
      <c r="AB193" s="358"/>
      <c r="AC193" s="358"/>
      <c r="AD193" s="357"/>
    </row>
    <row x14ac:dyDescent="0.25" r="194" customHeight="1" ht="14.25">
      <c r="A194" s="352"/>
      <c r="B194" s="352"/>
      <c r="C194" s="352"/>
      <c r="D194" s="352"/>
      <c r="E194" s="352"/>
      <c r="F194" s="353"/>
      <c r="G194" s="354"/>
      <c r="H194" s="354"/>
      <c r="I194" s="352"/>
      <c r="J194" s="352"/>
      <c r="K194" s="352"/>
      <c r="L194" s="352"/>
      <c r="M194" s="352"/>
      <c r="N194" s="352"/>
      <c r="O194" s="355"/>
      <c r="P194" s="355"/>
      <c r="Q194" s="355"/>
      <c r="R194" s="355"/>
      <c r="S194" s="355"/>
      <c r="T194" s="355"/>
      <c r="U194" s="354"/>
      <c r="V194" s="352"/>
      <c r="W194" s="354"/>
      <c r="X194" s="357"/>
      <c r="Y194" s="357"/>
      <c r="Z194" s="357"/>
      <c r="AA194" s="357"/>
      <c r="AB194" s="358"/>
      <c r="AC194" s="358"/>
      <c r="AD194" s="357"/>
    </row>
    <row x14ac:dyDescent="0.25" r="195" customHeight="1" ht="14.25">
      <c r="A195" s="352"/>
      <c r="B195" s="352"/>
      <c r="C195" s="352"/>
      <c r="D195" s="352"/>
      <c r="E195" s="352"/>
      <c r="F195" s="353"/>
      <c r="G195" s="354"/>
      <c r="H195" s="354"/>
      <c r="I195" s="352"/>
      <c r="J195" s="352"/>
      <c r="K195" s="352"/>
      <c r="L195" s="352"/>
      <c r="M195" s="352"/>
      <c r="N195" s="352"/>
      <c r="O195" s="355"/>
      <c r="P195" s="355"/>
      <c r="Q195" s="355"/>
      <c r="R195" s="355"/>
      <c r="S195" s="355"/>
      <c r="T195" s="355"/>
      <c r="U195" s="354"/>
      <c r="V195" s="352"/>
      <c r="W195" s="354"/>
      <c r="X195" s="357"/>
      <c r="Y195" s="357"/>
      <c r="Z195" s="357"/>
      <c r="AA195" s="357"/>
      <c r="AB195" s="358"/>
      <c r="AC195" s="358"/>
      <c r="AD195" s="357"/>
    </row>
    <row x14ac:dyDescent="0.25" r="196" customHeight="1" ht="14.25">
      <c r="A196" s="352"/>
      <c r="B196" s="352"/>
      <c r="C196" s="352"/>
      <c r="D196" s="352"/>
      <c r="E196" s="352"/>
      <c r="F196" s="353"/>
      <c r="G196" s="354"/>
      <c r="H196" s="354"/>
      <c r="I196" s="352"/>
      <c r="J196" s="352"/>
      <c r="K196" s="352"/>
      <c r="L196" s="352"/>
      <c r="M196" s="352"/>
      <c r="N196" s="352"/>
      <c r="O196" s="355"/>
      <c r="P196" s="355"/>
      <c r="Q196" s="355"/>
      <c r="R196" s="355"/>
      <c r="S196" s="355"/>
      <c r="T196" s="355"/>
      <c r="U196" s="354"/>
      <c r="V196" s="352"/>
      <c r="W196" s="354"/>
      <c r="X196" s="357"/>
      <c r="Y196" s="357"/>
      <c r="Z196" s="357"/>
      <c r="AA196" s="357"/>
      <c r="AB196" s="358"/>
      <c r="AC196" s="358"/>
      <c r="AD196" s="357"/>
    </row>
    <row x14ac:dyDescent="0.25" r="197" customHeight="1" ht="14.25">
      <c r="A197" s="352"/>
      <c r="B197" s="352"/>
      <c r="C197" s="352"/>
      <c r="D197" s="352"/>
      <c r="E197" s="352"/>
      <c r="F197" s="353"/>
      <c r="G197" s="354"/>
      <c r="H197" s="354"/>
      <c r="I197" s="352"/>
      <c r="J197" s="352"/>
      <c r="K197" s="352"/>
      <c r="L197" s="352"/>
      <c r="M197" s="352"/>
      <c r="N197" s="352"/>
      <c r="O197" s="355"/>
      <c r="P197" s="355"/>
      <c r="Q197" s="355"/>
      <c r="R197" s="355"/>
      <c r="S197" s="355"/>
      <c r="T197" s="355"/>
      <c r="U197" s="354"/>
      <c r="V197" s="352"/>
      <c r="W197" s="354"/>
      <c r="X197" s="357"/>
      <c r="Y197" s="357"/>
      <c r="Z197" s="357"/>
      <c r="AA197" s="357"/>
      <c r="AB197" s="358"/>
      <c r="AC197" s="358"/>
      <c r="AD197" s="357"/>
    </row>
    <row x14ac:dyDescent="0.25" r="198" customHeight="1" ht="14.25">
      <c r="A198" s="352"/>
      <c r="B198" s="352"/>
      <c r="C198" s="352"/>
      <c r="D198" s="352"/>
      <c r="E198" s="352"/>
      <c r="F198" s="353"/>
      <c r="G198" s="354"/>
      <c r="H198" s="354"/>
      <c r="I198" s="352"/>
      <c r="J198" s="352"/>
      <c r="K198" s="352"/>
      <c r="L198" s="352"/>
      <c r="M198" s="352"/>
      <c r="N198" s="352"/>
      <c r="O198" s="355"/>
      <c r="P198" s="355"/>
      <c r="Q198" s="355"/>
      <c r="R198" s="355"/>
      <c r="S198" s="355"/>
      <c r="T198" s="355"/>
      <c r="U198" s="354"/>
      <c r="V198" s="352"/>
      <c r="W198" s="354"/>
      <c r="X198" s="357"/>
      <c r="Y198" s="357"/>
      <c r="Z198" s="357"/>
      <c r="AA198" s="357"/>
      <c r="AB198" s="358"/>
      <c r="AC198" s="358"/>
      <c r="AD198" s="357"/>
    </row>
    <row x14ac:dyDescent="0.25" r="199" customHeight="1" ht="14.25">
      <c r="A199" s="352"/>
      <c r="B199" s="352"/>
      <c r="C199" s="352"/>
      <c r="D199" s="352"/>
      <c r="E199" s="352"/>
      <c r="F199" s="353"/>
      <c r="G199" s="354"/>
      <c r="H199" s="354"/>
      <c r="I199" s="352"/>
      <c r="J199" s="352"/>
      <c r="K199" s="352"/>
      <c r="L199" s="352"/>
      <c r="M199" s="352"/>
      <c r="N199" s="352"/>
      <c r="O199" s="355"/>
      <c r="P199" s="355"/>
      <c r="Q199" s="355"/>
      <c r="R199" s="355"/>
      <c r="S199" s="355"/>
      <c r="T199" s="355"/>
      <c r="U199" s="354"/>
      <c r="V199" s="352"/>
      <c r="W199" s="354"/>
      <c r="X199" s="357"/>
      <c r="Y199" s="357"/>
      <c r="Z199" s="357"/>
      <c r="AA199" s="357"/>
      <c r="AB199" s="358"/>
      <c r="AC199" s="358"/>
      <c r="AD199" s="357"/>
    </row>
    <row x14ac:dyDescent="0.25" r="200" customHeight="1" ht="14.25">
      <c r="A200" s="352"/>
      <c r="B200" s="352"/>
      <c r="C200" s="352"/>
      <c r="D200" s="352"/>
      <c r="E200" s="352"/>
      <c r="F200" s="353"/>
      <c r="G200" s="354"/>
      <c r="H200" s="354"/>
      <c r="I200" s="352"/>
      <c r="J200" s="352"/>
      <c r="K200" s="352"/>
      <c r="L200" s="352"/>
      <c r="M200" s="352"/>
      <c r="N200" s="352"/>
      <c r="O200" s="355"/>
      <c r="P200" s="355"/>
      <c r="Q200" s="355"/>
      <c r="R200" s="355"/>
      <c r="S200" s="355"/>
      <c r="T200" s="355"/>
      <c r="U200" s="354"/>
      <c r="V200" s="352"/>
      <c r="W200" s="354"/>
      <c r="X200" s="357"/>
      <c r="Y200" s="357"/>
      <c r="Z200" s="357"/>
      <c r="AA200" s="357"/>
      <c r="AB200" s="358"/>
      <c r="AC200" s="358"/>
      <c r="AD200" s="357"/>
    </row>
    <row x14ac:dyDescent="0.25" r="201" customHeight="1" ht="14.25">
      <c r="A201" s="352"/>
      <c r="B201" s="352"/>
      <c r="C201" s="352"/>
      <c r="D201" s="352"/>
      <c r="E201" s="352"/>
      <c r="F201" s="353"/>
      <c r="G201" s="354"/>
      <c r="H201" s="354"/>
      <c r="I201" s="352"/>
      <c r="J201" s="352"/>
      <c r="K201" s="352"/>
      <c r="L201" s="352"/>
      <c r="M201" s="352"/>
      <c r="N201" s="352"/>
      <c r="O201" s="355"/>
      <c r="P201" s="355"/>
      <c r="Q201" s="355"/>
      <c r="R201" s="355"/>
      <c r="S201" s="355"/>
      <c r="T201" s="355"/>
      <c r="U201" s="354"/>
      <c r="V201" s="352"/>
      <c r="W201" s="354"/>
      <c r="X201" s="357"/>
      <c r="Y201" s="357"/>
      <c r="Z201" s="357"/>
      <c r="AA201" s="357"/>
      <c r="AB201" s="358"/>
      <c r="AC201" s="358"/>
      <c r="AD201" s="357"/>
    </row>
    <row x14ac:dyDescent="0.25" r="202" customHeight="1" ht="14.25">
      <c r="A202" s="352"/>
      <c r="B202" s="352"/>
      <c r="C202" s="352"/>
      <c r="D202" s="352"/>
      <c r="E202" s="352"/>
      <c r="F202" s="353"/>
      <c r="G202" s="354"/>
      <c r="H202" s="354"/>
      <c r="I202" s="352"/>
      <c r="J202" s="352"/>
      <c r="K202" s="352"/>
      <c r="L202" s="352"/>
      <c r="M202" s="352"/>
      <c r="N202" s="352"/>
      <c r="O202" s="355"/>
      <c r="P202" s="355"/>
      <c r="Q202" s="355"/>
      <c r="R202" s="355"/>
      <c r="S202" s="355"/>
      <c r="T202" s="355"/>
      <c r="U202" s="354"/>
      <c r="V202" s="352"/>
      <c r="W202" s="354"/>
      <c r="X202" s="357"/>
      <c r="Y202" s="357"/>
      <c r="Z202" s="357"/>
      <c r="AA202" s="357"/>
      <c r="AB202" s="358"/>
      <c r="AC202" s="358"/>
      <c r="AD202" s="357"/>
    </row>
    <row x14ac:dyDescent="0.25" r="203" customHeight="1" ht="14.25">
      <c r="A203" s="352"/>
      <c r="B203" s="352"/>
      <c r="C203" s="352"/>
      <c r="D203" s="352"/>
      <c r="E203" s="352"/>
      <c r="F203" s="353"/>
      <c r="G203" s="354"/>
      <c r="H203" s="354"/>
      <c r="I203" s="352"/>
      <c r="J203" s="352"/>
      <c r="K203" s="352"/>
      <c r="L203" s="352"/>
      <c r="M203" s="352"/>
      <c r="N203" s="352"/>
      <c r="O203" s="355"/>
      <c r="P203" s="355"/>
      <c r="Q203" s="355"/>
      <c r="R203" s="355"/>
      <c r="S203" s="355"/>
      <c r="T203" s="355"/>
      <c r="U203" s="354"/>
      <c r="V203" s="352"/>
      <c r="W203" s="354"/>
      <c r="X203" s="357"/>
      <c r="Y203" s="357"/>
      <c r="Z203" s="357"/>
      <c r="AA203" s="357"/>
      <c r="AB203" s="358"/>
      <c r="AC203" s="358"/>
      <c r="AD203" s="357"/>
    </row>
    <row x14ac:dyDescent="0.25" r="204" customHeight="1" ht="14.25">
      <c r="A204" s="352"/>
      <c r="B204" s="352"/>
      <c r="C204" s="352"/>
      <c r="D204" s="352"/>
      <c r="E204" s="352"/>
      <c r="F204" s="353"/>
      <c r="G204" s="354"/>
      <c r="H204" s="354"/>
      <c r="I204" s="352"/>
      <c r="J204" s="352"/>
      <c r="K204" s="352"/>
      <c r="L204" s="352"/>
      <c r="M204" s="352"/>
      <c r="N204" s="352"/>
      <c r="O204" s="355"/>
      <c r="P204" s="355"/>
      <c r="Q204" s="355"/>
      <c r="R204" s="355"/>
      <c r="S204" s="355"/>
      <c r="T204" s="355"/>
      <c r="U204" s="354"/>
      <c r="V204" s="352"/>
      <c r="W204" s="354"/>
      <c r="X204" s="357"/>
      <c r="Y204" s="357"/>
      <c r="Z204" s="357"/>
      <c r="AA204" s="357"/>
      <c r="AB204" s="358"/>
      <c r="AC204" s="358"/>
      <c r="AD204" s="357"/>
    </row>
    <row x14ac:dyDescent="0.25" r="205" customHeight="1" ht="14.25">
      <c r="A205" s="352"/>
      <c r="B205" s="352"/>
      <c r="C205" s="352"/>
      <c r="D205" s="352"/>
      <c r="E205" s="352"/>
      <c r="F205" s="353"/>
      <c r="G205" s="354"/>
      <c r="H205" s="354"/>
      <c r="I205" s="352"/>
      <c r="J205" s="352"/>
      <c r="K205" s="352"/>
      <c r="L205" s="352"/>
      <c r="M205" s="352"/>
      <c r="N205" s="352"/>
      <c r="O205" s="355"/>
      <c r="P205" s="355"/>
      <c r="Q205" s="355"/>
      <c r="R205" s="355"/>
      <c r="S205" s="355"/>
      <c r="T205" s="355"/>
      <c r="U205" s="354"/>
      <c r="V205" s="352"/>
      <c r="W205" s="354"/>
      <c r="X205" s="357"/>
      <c r="Y205" s="357"/>
      <c r="Z205" s="357"/>
      <c r="AA205" s="357"/>
      <c r="AB205" s="358"/>
      <c r="AC205" s="358"/>
      <c r="AD205" s="357"/>
    </row>
    <row x14ac:dyDescent="0.25" r="206" customHeight="1" ht="14.25">
      <c r="A206" s="352"/>
      <c r="B206" s="352"/>
      <c r="C206" s="352"/>
      <c r="D206" s="352"/>
      <c r="E206" s="352"/>
      <c r="F206" s="353"/>
      <c r="G206" s="354"/>
      <c r="H206" s="354"/>
      <c r="I206" s="352"/>
      <c r="J206" s="352"/>
      <c r="K206" s="352"/>
      <c r="L206" s="352"/>
      <c r="M206" s="352"/>
      <c r="N206" s="352"/>
      <c r="O206" s="355"/>
      <c r="P206" s="355"/>
      <c r="Q206" s="355"/>
      <c r="R206" s="355"/>
      <c r="S206" s="355"/>
      <c r="T206" s="355"/>
      <c r="U206" s="354"/>
      <c r="V206" s="352"/>
      <c r="W206" s="354"/>
      <c r="X206" s="357"/>
      <c r="Y206" s="357"/>
      <c r="Z206" s="357"/>
      <c r="AA206" s="357"/>
      <c r="AB206" s="358"/>
      <c r="AC206" s="358"/>
      <c r="AD206" s="357"/>
    </row>
    <row x14ac:dyDescent="0.25" r="207" customHeight="1" ht="14.25">
      <c r="A207" s="352"/>
      <c r="B207" s="352"/>
      <c r="C207" s="352"/>
      <c r="D207" s="352"/>
      <c r="E207" s="352"/>
      <c r="F207" s="353"/>
      <c r="G207" s="354"/>
      <c r="H207" s="354"/>
      <c r="I207" s="352"/>
      <c r="J207" s="352"/>
      <c r="K207" s="352"/>
      <c r="L207" s="352"/>
      <c r="M207" s="352"/>
      <c r="N207" s="352"/>
      <c r="O207" s="355"/>
      <c r="P207" s="355"/>
      <c r="Q207" s="355"/>
      <c r="R207" s="355"/>
      <c r="S207" s="355"/>
      <c r="T207" s="355"/>
      <c r="U207" s="354"/>
      <c r="V207" s="352"/>
      <c r="W207" s="354"/>
      <c r="X207" s="357"/>
      <c r="Y207" s="357"/>
      <c r="Z207" s="357"/>
      <c r="AA207" s="357"/>
      <c r="AB207" s="358"/>
      <c r="AC207" s="358"/>
      <c r="AD207" s="357"/>
    </row>
    <row x14ac:dyDescent="0.25" r="208" customHeight="1" ht="14.25">
      <c r="A208" s="352"/>
      <c r="B208" s="352"/>
      <c r="C208" s="352"/>
      <c r="D208" s="352"/>
      <c r="E208" s="352"/>
      <c r="F208" s="353"/>
      <c r="G208" s="354"/>
      <c r="H208" s="354"/>
      <c r="I208" s="352"/>
      <c r="J208" s="352"/>
      <c r="K208" s="352"/>
      <c r="L208" s="352"/>
      <c r="M208" s="352"/>
      <c r="N208" s="352"/>
      <c r="O208" s="355"/>
      <c r="P208" s="355"/>
      <c r="Q208" s="355"/>
      <c r="R208" s="355"/>
      <c r="S208" s="355"/>
      <c r="T208" s="355"/>
      <c r="U208" s="354"/>
      <c r="V208" s="352"/>
      <c r="W208" s="354"/>
      <c r="X208" s="357"/>
      <c r="Y208" s="357"/>
      <c r="Z208" s="357"/>
      <c r="AA208" s="357"/>
      <c r="AB208" s="358"/>
      <c r="AC208" s="358"/>
      <c r="AD208" s="357"/>
    </row>
    <row x14ac:dyDescent="0.25" r="209" customHeight="1" ht="14.25">
      <c r="A209" s="352"/>
      <c r="B209" s="352"/>
      <c r="C209" s="352"/>
      <c r="D209" s="352"/>
      <c r="E209" s="352"/>
      <c r="F209" s="353"/>
      <c r="G209" s="354"/>
      <c r="H209" s="354"/>
      <c r="I209" s="352"/>
      <c r="J209" s="352"/>
      <c r="K209" s="352"/>
      <c r="L209" s="352"/>
      <c r="M209" s="352"/>
      <c r="N209" s="352"/>
      <c r="O209" s="355"/>
      <c r="P209" s="355"/>
      <c r="Q209" s="355"/>
      <c r="R209" s="355"/>
      <c r="S209" s="355"/>
      <c r="T209" s="355"/>
      <c r="U209" s="354"/>
      <c r="V209" s="352"/>
      <c r="W209" s="354"/>
      <c r="X209" s="357"/>
      <c r="Y209" s="357"/>
      <c r="Z209" s="357"/>
      <c r="AA209" s="357"/>
      <c r="AB209" s="358"/>
      <c r="AC209" s="358"/>
      <c r="AD209" s="357"/>
    </row>
    <row x14ac:dyDescent="0.25" r="210" customHeight="1" ht="14.25">
      <c r="A210" s="352"/>
      <c r="B210" s="352"/>
      <c r="C210" s="352"/>
      <c r="D210" s="352"/>
      <c r="E210" s="352"/>
      <c r="F210" s="353"/>
      <c r="G210" s="354"/>
      <c r="H210" s="354"/>
      <c r="I210" s="352"/>
      <c r="J210" s="352"/>
      <c r="K210" s="352"/>
      <c r="L210" s="352"/>
      <c r="M210" s="352"/>
      <c r="N210" s="352"/>
      <c r="O210" s="355"/>
      <c r="P210" s="355"/>
      <c r="Q210" s="355"/>
      <c r="R210" s="355"/>
      <c r="S210" s="355"/>
      <c r="T210" s="355"/>
      <c r="U210" s="354"/>
      <c r="V210" s="352"/>
      <c r="W210" s="354"/>
      <c r="X210" s="357"/>
      <c r="Y210" s="357"/>
      <c r="Z210" s="357"/>
      <c r="AA210" s="357"/>
      <c r="AB210" s="358"/>
      <c r="AC210" s="358"/>
      <c r="AD210" s="357"/>
    </row>
    <row x14ac:dyDescent="0.25" r="211" customHeight="1" ht="14.25">
      <c r="A211" s="352"/>
      <c r="B211" s="352"/>
      <c r="C211" s="352"/>
      <c r="D211" s="352"/>
      <c r="E211" s="352"/>
      <c r="F211" s="353"/>
      <c r="G211" s="354"/>
      <c r="H211" s="354"/>
      <c r="I211" s="352"/>
      <c r="J211" s="352"/>
      <c r="K211" s="352"/>
      <c r="L211" s="352"/>
      <c r="M211" s="352"/>
      <c r="N211" s="352"/>
      <c r="O211" s="355"/>
      <c r="P211" s="355"/>
      <c r="Q211" s="355"/>
      <c r="R211" s="355"/>
      <c r="S211" s="355"/>
      <c r="T211" s="355"/>
      <c r="U211" s="354"/>
      <c r="V211" s="352"/>
      <c r="W211" s="354"/>
      <c r="X211" s="357"/>
      <c r="Y211" s="357"/>
      <c r="Z211" s="357"/>
      <c r="AA211" s="357"/>
      <c r="AB211" s="358"/>
      <c r="AC211" s="358"/>
      <c r="AD211" s="357"/>
    </row>
    <row x14ac:dyDescent="0.25" r="212" customHeight="1" ht="14.25">
      <c r="A212" s="352"/>
      <c r="B212" s="352"/>
      <c r="C212" s="352"/>
      <c r="D212" s="352"/>
      <c r="E212" s="352"/>
      <c r="F212" s="353"/>
      <c r="G212" s="354"/>
      <c r="H212" s="354"/>
      <c r="I212" s="352"/>
      <c r="J212" s="352"/>
      <c r="K212" s="352"/>
      <c r="L212" s="352"/>
      <c r="M212" s="352"/>
      <c r="N212" s="352"/>
      <c r="O212" s="355"/>
      <c r="P212" s="355"/>
      <c r="Q212" s="355"/>
      <c r="R212" s="355"/>
      <c r="S212" s="355"/>
      <c r="T212" s="355"/>
      <c r="U212" s="354"/>
      <c r="V212" s="352"/>
      <c r="W212" s="354"/>
      <c r="X212" s="357"/>
      <c r="Y212" s="357"/>
      <c r="Z212" s="357"/>
      <c r="AA212" s="357"/>
      <c r="AB212" s="358"/>
      <c r="AC212" s="358"/>
      <c r="AD212" s="357"/>
    </row>
    <row x14ac:dyDescent="0.25" r="213" customHeight="1" ht="14.25">
      <c r="A213" s="352"/>
      <c r="B213" s="352"/>
      <c r="C213" s="352"/>
      <c r="D213" s="352"/>
      <c r="E213" s="352"/>
      <c r="F213" s="353"/>
      <c r="G213" s="354"/>
      <c r="H213" s="354"/>
      <c r="I213" s="352"/>
      <c r="J213" s="352"/>
      <c r="K213" s="352"/>
      <c r="L213" s="352"/>
      <c r="M213" s="352"/>
      <c r="N213" s="352"/>
      <c r="O213" s="355"/>
      <c r="P213" s="355"/>
      <c r="Q213" s="355"/>
      <c r="R213" s="355"/>
      <c r="S213" s="355"/>
      <c r="T213" s="355"/>
      <c r="U213" s="354"/>
      <c r="V213" s="352"/>
      <c r="W213" s="354"/>
      <c r="X213" s="357"/>
      <c r="Y213" s="357"/>
      <c r="Z213" s="357"/>
      <c r="AA213" s="357"/>
      <c r="AB213" s="358"/>
      <c r="AC213" s="358"/>
      <c r="AD213" s="357"/>
    </row>
    <row x14ac:dyDescent="0.25" r="214" customHeight="1" ht="14.25">
      <c r="A214" s="352"/>
      <c r="B214" s="352"/>
      <c r="C214" s="352"/>
      <c r="D214" s="352"/>
      <c r="E214" s="352"/>
      <c r="F214" s="353"/>
      <c r="G214" s="354"/>
      <c r="H214" s="354"/>
      <c r="I214" s="352"/>
      <c r="J214" s="352"/>
      <c r="K214" s="352"/>
      <c r="L214" s="352"/>
      <c r="M214" s="352"/>
      <c r="N214" s="352"/>
      <c r="O214" s="355"/>
      <c r="P214" s="355"/>
      <c r="Q214" s="355"/>
      <c r="R214" s="355"/>
      <c r="S214" s="355"/>
      <c r="T214" s="355"/>
      <c r="U214" s="354"/>
      <c r="V214" s="352"/>
      <c r="W214" s="354"/>
      <c r="X214" s="357"/>
      <c r="Y214" s="357"/>
      <c r="Z214" s="357"/>
      <c r="AA214" s="357"/>
      <c r="AB214" s="358"/>
      <c r="AC214" s="358"/>
      <c r="AD214" s="357"/>
    </row>
    <row x14ac:dyDescent="0.25" r="215" customHeight="1" ht="14.25">
      <c r="A215" s="352"/>
      <c r="B215" s="352"/>
      <c r="C215" s="352"/>
      <c r="D215" s="352"/>
      <c r="E215" s="352"/>
      <c r="F215" s="353"/>
      <c r="G215" s="354"/>
      <c r="H215" s="354"/>
      <c r="I215" s="352"/>
      <c r="J215" s="352"/>
      <c r="K215" s="352"/>
      <c r="L215" s="352"/>
      <c r="M215" s="352"/>
      <c r="N215" s="352"/>
      <c r="O215" s="355"/>
      <c r="P215" s="355"/>
      <c r="Q215" s="355"/>
      <c r="R215" s="355"/>
      <c r="S215" s="355"/>
      <c r="T215" s="355"/>
      <c r="U215" s="354"/>
      <c r="V215" s="352"/>
      <c r="W215" s="354"/>
      <c r="X215" s="357"/>
      <c r="Y215" s="357"/>
      <c r="Z215" s="357"/>
      <c r="AA215" s="357"/>
      <c r="AB215" s="358"/>
      <c r="AC215" s="358"/>
      <c r="AD215" s="357"/>
    </row>
    <row x14ac:dyDescent="0.25" r="216" customHeight="1" ht="14.25">
      <c r="A216" s="352"/>
      <c r="B216" s="352"/>
      <c r="C216" s="352"/>
      <c r="D216" s="352"/>
      <c r="E216" s="352"/>
      <c r="F216" s="353"/>
      <c r="G216" s="354"/>
      <c r="H216" s="354"/>
      <c r="I216" s="352"/>
      <c r="J216" s="352"/>
      <c r="K216" s="352"/>
      <c r="L216" s="352"/>
      <c r="M216" s="352"/>
      <c r="N216" s="352"/>
      <c r="O216" s="355"/>
      <c r="P216" s="355"/>
      <c r="Q216" s="355"/>
      <c r="R216" s="355"/>
      <c r="S216" s="355"/>
      <c r="T216" s="355"/>
      <c r="U216" s="354"/>
      <c r="V216" s="352"/>
      <c r="W216" s="354"/>
      <c r="X216" s="357"/>
      <c r="Y216" s="357"/>
      <c r="Z216" s="357"/>
      <c r="AA216" s="357"/>
      <c r="AB216" s="358"/>
      <c r="AC216" s="358"/>
      <c r="AD216" s="357"/>
    </row>
    <row x14ac:dyDescent="0.25" r="217" customHeight="1" ht="14.25">
      <c r="A217" s="352"/>
      <c r="B217" s="352"/>
      <c r="C217" s="352"/>
      <c r="D217" s="352"/>
      <c r="E217" s="352"/>
      <c r="F217" s="353"/>
      <c r="G217" s="354"/>
      <c r="H217" s="354"/>
      <c r="I217" s="352"/>
      <c r="J217" s="352"/>
      <c r="K217" s="352"/>
      <c r="L217" s="352"/>
      <c r="M217" s="352"/>
      <c r="N217" s="352"/>
      <c r="O217" s="355"/>
      <c r="P217" s="355"/>
      <c r="Q217" s="355"/>
      <c r="R217" s="355"/>
      <c r="S217" s="355"/>
      <c r="T217" s="355"/>
      <c r="U217" s="354"/>
      <c r="V217" s="352"/>
      <c r="W217" s="354"/>
      <c r="X217" s="357"/>
      <c r="Y217" s="357"/>
      <c r="Z217" s="357"/>
      <c r="AA217" s="357"/>
      <c r="AB217" s="358"/>
      <c r="AC217" s="358"/>
      <c r="AD217" s="357"/>
    </row>
    <row x14ac:dyDescent="0.25" r="218" customHeight="1" ht="14.25">
      <c r="A218" s="352"/>
      <c r="B218" s="352"/>
      <c r="C218" s="352"/>
      <c r="D218" s="352"/>
      <c r="E218" s="352"/>
      <c r="F218" s="353"/>
      <c r="G218" s="354"/>
      <c r="H218" s="354"/>
      <c r="I218" s="352"/>
      <c r="J218" s="352"/>
      <c r="K218" s="352"/>
      <c r="L218" s="352"/>
      <c r="M218" s="352"/>
      <c r="N218" s="352"/>
      <c r="O218" s="355"/>
      <c r="P218" s="355"/>
      <c r="Q218" s="355"/>
      <c r="R218" s="355"/>
      <c r="S218" s="355"/>
      <c r="T218" s="355"/>
      <c r="U218" s="354"/>
      <c r="V218" s="352"/>
      <c r="W218" s="354"/>
      <c r="X218" s="357"/>
      <c r="Y218" s="357"/>
      <c r="Z218" s="357"/>
      <c r="AA218" s="357"/>
      <c r="AB218" s="358"/>
      <c r="AC218" s="358"/>
      <c r="AD218" s="357"/>
    </row>
    <row x14ac:dyDescent="0.25" r="219" customHeight="1" ht="14.25">
      <c r="A219" s="352"/>
      <c r="B219" s="352"/>
      <c r="C219" s="352"/>
      <c r="D219" s="352"/>
      <c r="E219" s="352"/>
      <c r="F219" s="353"/>
      <c r="G219" s="354"/>
      <c r="H219" s="354"/>
      <c r="I219" s="352"/>
      <c r="J219" s="352"/>
      <c r="K219" s="352"/>
      <c r="L219" s="352"/>
      <c r="M219" s="352"/>
      <c r="N219" s="352"/>
      <c r="O219" s="355"/>
      <c r="P219" s="355"/>
      <c r="Q219" s="355"/>
      <c r="R219" s="355"/>
      <c r="S219" s="355"/>
      <c r="T219" s="355"/>
      <c r="U219" s="354"/>
      <c r="V219" s="352"/>
      <c r="W219" s="354"/>
      <c r="X219" s="357"/>
      <c r="Y219" s="357"/>
      <c r="Z219" s="357"/>
      <c r="AA219" s="357"/>
      <c r="AB219" s="358"/>
      <c r="AC219" s="358"/>
      <c r="AD219" s="357"/>
    </row>
    <row x14ac:dyDescent="0.25" r="220" customHeight="1" ht="14.25">
      <c r="A220" s="352"/>
      <c r="B220" s="352"/>
      <c r="C220" s="352"/>
      <c r="D220" s="352"/>
      <c r="E220" s="352"/>
      <c r="F220" s="353"/>
      <c r="G220" s="354"/>
      <c r="H220" s="354"/>
      <c r="I220" s="352"/>
      <c r="J220" s="352"/>
      <c r="K220" s="352"/>
      <c r="L220" s="352"/>
      <c r="M220" s="352"/>
      <c r="N220" s="352"/>
      <c r="O220" s="355"/>
      <c r="P220" s="355"/>
      <c r="Q220" s="355"/>
      <c r="R220" s="355"/>
      <c r="S220" s="355"/>
      <c r="T220" s="355"/>
      <c r="U220" s="354"/>
      <c r="V220" s="352"/>
      <c r="W220" s="354"/>
      <c r="X220" s="357"/>
      <c r="Y220" s="357"/>
      <c r="Z220" s="357"/>
      <c r="AA220" s="357"/>
      <c r="AB220" s="358"/>
      <c r="AC220" s="358"/>
      <c r="AD220" s="357"/>
    </row>
    <row x14ac:dyDescent="0.25" r="221" customHeight="1" ht="14.25">
      <c r="A221" s="352"/>
      <c r="B221" s="352"/>
      <c r="C221" s="352"/>
      <c r="D221" s="352"/>
      <c r="E221" s="352"/>
      <c r="F221" s="353"/>
      <c r="G221" s="354"/>
      <c r="H221" s="354"/>
      <c r="I221" s="352"/>
      <c r="J221" s="352"/>
      <c r="K221" s="352"/>
      <c r="L221" s="352"/>
      <c r="M221" s="352"/>
      <c r="N221" s="352"/>
      <c r="O221" s="355"/>
      <c r="P221" s="355"/>
      <c r="Q221" s="355"/>
      <c r="R221" s="355"/>
      <c r="S221" s="355"/>
      <c r="T221" s="355"/>
      <c r="U221" s="354"/>
      <c r="V221" s="352"/>
      <c r="W221" s="354"/>
      <c r="X221" s="357"/>
      <c r="Y221" s="357"/>
      <c r="Z221" s="357"/>
      <c r="AA221" s="357"/>
      <c r="AB221" s="358"/>
      <c r="AC221" s="358"/>
      <c r="AD221" s="357"/>
    </row>
    <row x14ac:dyDescent="0.25" r="222" customHeight="1" ht="14.25">
      <c r="A222" s="352"/>
      <c r="B222" s="352"/>
      <c r="C222" s="352"/>
      <c r="D222" s="352"/>
      <c r="E222" s="352"/>
      <c r="F222" s="353"/>
      <c r="G222" s="354"/>
      <c r="H222" s="354"/>
      <c r="I222" s="352"/>
      <c r="J222" s="352"/>
      <c r="K222" s="352"/>
      <c r="L222" s="352"/>
      <c r="M222" s="352"/>
      <c r="N222" s="352"/>
      <c r="O222" s="355"/>
      <c r="P222" s="355"/>
      <c r="Q222" s="355"/>
      <c r="R222" s="355"/>
      <c r="S222" s="355"/>
      <c r="T222" s="355"/>
      <c r="U222" s="354"/>
      <c r="V222" s="352"/>
      <c r="W222" s="354"/>
      <c r="X222" s="357"/>
      <c r="Y222" s="357"/>
      <c r="Z222" s="357"/>
      <c r="AA222" s="357"/>
      <c r="AB222" s="358"/>
      <c r="AC222" s="358"/>
      <c r="AD222" s="357"/>
    </row>
    <row x14ac:dyDescent="0.25" r="223" customHeight="1" ht="14.25">
      <c r="A223" s="352"/>
      <c r="B223" s="352"/>
      <c r="C223" s="352"/>
      <c r="D223" s="352"/>
      <c r="E223" s="352"/>
      <c r="F223" s="353"/>
      <c r="G223" s="354"/>
      <c r="H223" s="354"/>
      <c r="I223" s="352"/>
      <c r="J223" s="352"/>
      <c r="K223" s="352"/>
      <c r="L223" s="352"/>
      <c r="M223" s="352"/>
      <c r="N223" s="352"/>
      <c r="O223" s="355"/>
      <c r="P223" s="355"/>
      <c r="Q223" s="355"/>
      <c r="R223" s="355"/>
      <c r="S223" s="355"/>
      <c r="T223" s="355"/>
      <c r="U223" s="354"/>
      <c r="V223" s="352"/>
      <c r="W223" s="354"/>
      <c r="X223" s="357"/>
      <c r="Y223" s="357"/>
      <c r="Z223" s="357"/>
      <c r="AA223" s="357"/>
      <c r="AB223" s="358"/>
      <c r="AC223" s="358"/>
      <c r="AD223" s="357"/>
    </row>
    <row x14ac:dyDescent="0.25" r="224" customHeight="1" ht="14.25">
      <c r="A224" s="352"/>
      <c r="B224" s="352"/>
      <c r="C224" s="352"/>
      <c r="D224" s="352"/>
      <c r="E224" s="352"/>
      <c r="F224" s="353"/>
      <c r="G224" s="354"/>
      <c r="H224" s="354"/>
      <c r="I224" s="352"/>
      <c r="J224" s="352"/>
      <c r="K224" s="352"/>
      <c r="L224" s="352"/>
      <c r="M224" s="352"/>
      <c r="N224" s="352"/>
      <c r="O224" s="355"/>
      <c r="P224" s="355"/>
      <c r="Q224" s="355"/>
      <c r="R224" s="355"/>
      <c r="S224" s="355"/>
      <c r="T224" s="355"/>
      <c r="U224" s="354"/>
      <c r="V224" s="352"/>
      <c r="W224" s="354"/>
      <c r="X224" s="357"/>
      <c r="Y224" s="357"/>
      <c r="Z224" s="357"/>
      <c r="AA224" s="357"/>
      <c r="AB224" s="358"/>
      <c r="AC224" s="358"/>
      <c r="AD224" s="357"/>
    </row>
    <row x14ac:dyDescent="0.25" r="225" customHeight="1" ht="14.25">
      <c r="A225" s="352"/>
      <c r="B225" s="352"/>
      <c r="C225" s="352"/>
      <c r="D225" s="352"/>
      <c r="E225" s="352"/>
      <c r="F225" s="353"/>
      <c r="G225" s="354"/>
      <c r="H225" s="354"/>
      <c r="I225" s="352"/>
      <c r="J225" s="352"/>
      <c r="K225" s="352"/>
      <c r="L225" s="352"/>
      <c r="M225" s="352"/>
      <c r="N225" s="352"/>
      <c r="O225" s="355"/>
      <c r="P225" s="355"/>
      <c r="Q225" s="355"/>
      <c r="R225" s="355"/>
      <c r="S225" s="355"/>
      <c r="T225" s="355"/>
      <c r="U225" s="354"/>
      <c r="V225" s="352"/>
      <c r="W225" s="354"/>
      <c r="X225" s="357"/>
      <c r="Y225" s="357"/>
      <c r="Z225" s="357"/>
      <c r="AA225" s="357"/>
      <c r="AB225" s="358"/>
      <c r="AC225" s="358"/>
      <c r="AD225" s="357"/>
    </row>
    <row x14ac:dyDescent="0.25" r="226" customHeight="1" ht="14.25">
      <c r="A226" s="352"/>
      <c r="B226" s="352"/>
      <c r="C226" s="352"/>
      <c r="D226" s="352"/>
      <c r="E226" s="352"/>
      <c r="F226" s="353"/>
      <c r="G226" s="354"/>
      <c r="H226" s="354"/>
      <c r="I226" s="352"/>
      <c r="J226" s="352"/>
      <c r="K226" s="352"/>
      <c r="L226" s="352"/>
      <c r="M226" s="352"/>
      <c r="N226" s="352"/>
      <c r="O226" s="355"/>
      <c r="P226" s="355"/>
      <c r="Q226" s="355"/>
      <c r="R226" s="355"/>
      <c r="S226" s="355"/>
      <c r="T226" s="355"/>
      <c r="U226" s="354"/>
      <c r="V226" s="352"/>
      <c r="W226" s="354"/>
      <c r="X226" s="357"/>
      <c r="Y226" s="357"/>
      <c r="Z226" s="357"/>
      <c r="AA226" s="357"/>
      <c r="AB226" s="358"/>
      <c r="AC226" s="358"/>
      <c r="AD226" s="357"/>
    </row>
    <row x14ac:dyDescent="0.25" r="227" customHeight="1" ht="14.25">
      <c r="A227" s="352"/>
      <c r="B227" s="352"/>
      <c r="C227" s="352"/>
      <c r="D227" s="352"/>
      <c r="E227" s="352"/>
      <c r="F227" s="353"/>
      <c r="G227" s="354"/>
      <c r="H227" s="354"/>
      <c r="I227" s="352"/>
      <c r="J227" s="352"/>
      <c r="K227" s="352"/>
      <c r="L227" s="352"/>
      <c r="M227" s="352"/>
      <c r="N227" s="352"/>
      <c r="O227" s="355"/>
      <c r="P227" s="355"/>
      <c r="Q227" s="355"/>
      <c r="R227" s="355"/>
      <c r="S227" s="355"/>
      <c r="T227" s="355"/>
      <c r="U227" s="354"/>
      <c r="V227" s="352"/>
      <c r="W227" s="354"/>
      <c r="X227" s="357"/>
      <c r="Y227" s="357"/>
      <c r="Z227" s="357"/>
      <c r="AA227" s="357"/>
      <c r="AB227" s="358"/>
      <c r="AC227" s="358"/>
      <c r="AD227" s="357"/>
    </row>
    <row x14ac:dyDescent="0.25" r="228" customHeight="1" ht="14.25">
      <c r="A228" s="352"/>
      <c r="B228" s="352"/>
      <c r="C228" s="352"/>
      <c r="D228" s="352"/>
      <c r="E228" s="352"/>
      <c r="F228" s="353"/>
      <c r="G228" s="354"/>
      <c r="H228" s="354"/>
      <c r="I228" s="352"/>
      <c r="J228" s="352"/>
      <c r="K228" s="352"/>
      <c r="L228" s="352"/>
      <c r="M228" s="352"/>
      <c r="N228" s="352"/>
      <c r="O228" s="355"/>
      <c r="P228" s="355"/>
      <c r="Q228" s="355"/>
      <c r="R228" s="355"/>
      <c r="S228" s="355"/>
      <c r="T228" s="355"/>
      <c r="U228" s="354"/>
      <c r="V228" s="352"/>
      <c r="W228" s="354"/>
      <c r="X228" s="357"/>
      <c r="Y228" s="357"/>
      <c r="Z228" s="357"/>
      <c r="AA228" s="357"/>
      <c r="AB228" s="358"/>
      <c r="AC228" s="358"/>
      <c r="AD228" s="357"/>
    </row>
    <row x14ac:dyDescent="0.25" r="229" customHeight="1" ht="14.25">
      <c r="A229" s="352"/>
      <c r="B229" s="352"/>
      <c r="C229" s="352"/>
      <c r="D229" s="352"/>
      <c r="E229" s="352"/>
      <c r="F229" s="353"/>
      <c r="G229" s="354"/>
      <c r="H229" s="354"/>
      <c r="I229" s="352"/>
      <c r="J229" s="352"/>
      <c r="K229" s="352"/>
      <c r="L229" s="352"/>
      <c r="M229" s="352"/>
      <c r="N229" s="352"/>
      <c r="O229" s="355"/>
      <c r="P229" s="355"/>
      <c r="Q229" s="355"/>
      <c r="R229" s="355"/>
      <c r="S229" s="355"/>
      <c r="T229" s="355"/>
      <c r="U229" s="354"/>
      <c r="V229" s="352"/>
      <c r="W229" s="354"/>
      <c r="X229" s="357"/>
      <c r="Y229" s="357"/>
      <c r="Z229" s="357"/>
      <c r="AA229" s="357"/>
      <c r="AB229" s="358"/>
      <c r="AC229" s="358"/>
      <c r="AD229" s="357"/>
    </row>
    <row x14ac:dyDescent="0.25" r="230" customHeight="1" ht="14.25">
      <c r="A230" s="352"/>
      <c r="B230" s="352"/>
      <c r="C230" s="352"/>
      <c r="D230" s="352"/>
      <c r="E230" s="352"/>
      <c r="F230" s="353"/>
      <c r="G230" s="354"/>
      <c r="H230" s="354"/>
      <c r="I230" s="352"/>
      <c r="J230" s="352"/>
      <c r="K230" s="352"/>
      <c r="L230" s="352"/>
      <c r="M230" s="352"/>
      <c r="N230" s="352"/>
      <c r="O230" s="355"/>
      <c r="P230" s="355"/>
      <c r="Q230" s="355"/>
      <c r="R230" s="355"/>
      <c r="S230" s="355"/>
      <c r="T230" s="355"/>
      <c r="U230" s="354"/>
      <c r="V230" s="352"/>
      <c r="W230" s="354"/>
      <c r="X230" s="357"/>
      <c r="Y230" s="357"/>
      <c r="Z230" s="357"/>
      <c r="AA230" s="357"/>
      <c r="AB230" s="358"/>
      <c r="AC230" s="358"/>
      <c r="AD230" s="357"/>
    </row>
    <row x14ac:dyDescent="0.25" r="231" customHeight="1" ht="14.25">
      <c r="A231" s="352"/>
      <c r="B231" s="352"/>
      <c r="C231" s="352"/>
      <c r="D231" s="352"/>
      <c r="E231" s="352"/>
      <c r="F231" s="353"/>
      <c r="G231" s="354"/>
      <c r="H231" s="354"/>
      <c r="I231" s="352"/>
      <c r="J231" s="352"/>
      <c r="K231" s="352"/>
      <c r="L231" s="352"/>
      <c r="M231" s="352"/>
      <c r="N231" s="352"/>
      <c r="O231" s="355"/>
      <c r="P231" s="355"/>
      <c r="Q231" s="355"/>
      <c r="R231" s="355"/>
      <c r="S231" s="355"/>
      <c r="T231" s="355"/>
      <c r="U231" s="354"/>
      <c r="V231" s="352"/>
      <c r="W231" s="354"/>
      <c r="X231" s="357"/>
      <c r="Y231" s="357"/>
      <c r="Z231" s="357"/>
      <c r="AA231" s="357"/>
      <c r="AB231" s="358"/>
      <c r="AC231" s="358"/>
      <c r="AD231" s="357"/>
    </row>
    <row x14ac:dyDescent="0.25" r="232" customHeight="1" ht="14.25">
      <c r="A232" s="352"/>
      <c r="B232" s="352"/>
      <c r="C232" s="352"/>
      <c r="D232" s="352"/>
      <c r="E232" s="352"/>
      <c r="F232" s="353"/>
      <c r="G232" s="354"/>
      <c r="H232" s="354"/>
      <c r="I232" s="352"/>
      <c r="J232" s="352"/>
      <c r="K232" s="352"/>
      <c r="L232" s="352"/>
      <c r="M232" s="352"/>
      <c r="N232" s="352"/>
      <c r="O232" s="355"/>
      <c r="P232" s="355"/>
      <c r="Q232" s="355"/>
      <c r="R232" s="355"/>
      <c r="S232" s="355"/>
      <c r="T232" s="355"/>
      <c r="U232" s="354"/>
      <c r="V232" s="352"/>
      <c r="W232" s="354"/>
      <c r="X232" s="357"/>
      <c r="Y232" s="357"/>
      <c r="Z232" s="357"/>
      <c r="AA232" s="357"/>
      <c r="AB232" s="358"/>
      <c r="AC232" s="358"/>
      <c r="AD232" s="357"/>
    </row>
    <row x14ac:dyDescent="0.25" r="233" customHeight="1" ht="14.25">
      <c r="A233" s="352"/>
      <c r="B233" s="352"/>
      <c r="C233" s="352"/>
      <c r="D233" s="352"/>
      <c r="E233" s="352"/>
      <c r="F233" s="353"/>
      <c r="G233" s="354"/>
      <c r="H233" s="354"/>
      <c r="I233" s="352"/>
      <c r="J233" s="352"/>
      <c r="K233" s="352"/>
      <c r="L233" s="352"/>
      <c r="M233" s="352"/>
      <c r="N233" s="352"/>
      <c r="O233" s="355"/>
      <c r="P233" s="355"/>
      <c r="Q233" s="355"/>
      <c r="R233" s="355"/>
      <c r="S233" s="355"/>
      <c r="T233" s="355"/>
      <c r="U233" s="354"/>
      <c r="V233" s="352"/>
      <c r="W233" s="354"/>
      <c r="X233" s="357"/>
      <c r="Y233" s="357"/>
      <c r="Z233" s="357"/>
      <c r="AA233" s="357"/>
      <c r="AB233" s="358"/>
      <c r="AC233" s="358"/>
      <c r="AD233" s="357"/>
    </row>
    <row x14ac:dyDescent="0.25" r="234" customHeight="1" ht="14.25">
      <c r="A234" s="352"/>
      <c r="B234" s="352"/>
      <c r="C234" s="352"/>
      <c r="D234" s="352"/>
      <c r="E234" s="352"/>
      <c r="F234" s="353"/>
      <c r="G234" s="354"/>
      <c r="H234" s="354"/>
      <c r="I234" s="352"/>
      <c r="J234" s="352"/>
      <c r="K234" s="352"/>
      <c r="L234" s="352"/>
      <c r="M234" s="352"/>
      <c r="N234" s="352"/>
      <c r="O234" s="355"/>
      <c r="P234" s="355"/>
      <c r="Q234" s="355"/>
      <c r="R234" s="355"/>
      <c r="S234" s="355"/>
      <c r="T234" s="355"/>
      <c r="U234" s="354"/>
      <c r="V234" s="352"/>
      <c r="W234" s="354"/>
      <c r="X234" s="357"/>
      <c r="Y234" s="357"/>
      <c r="Z234" s="357"/>
      <c r="AA234" s="357"/>
      <c r="AB234" s="358"/>
      <c r="AC234" s="358"/>
      <c r="AD234" s="357"/>
    </row>
    <row x14ac:dyDescent="0.25" r="235" customHeight="1" ht="14.25">
      <c r="A235" s="352"/>
      <c r="B235" s="352"/>
      <c r="C235" s="352"/>
      <c r="D235" s="352"/>
      <c r="E235" s="352"/>
      <c r="F235" s="353"/>
      <c r="G235" s="354"/>
      <c r="H235" s="354"/>
      <c r="I235" s="352"/>
      <c r="J235" s="352"/>
      <c r="K235" s="352"/>
      <c r="L235" s="352"/>
      <c r="M235" s="352"/>
      <c r="N235" s="352"/>
      <c r="O235" s="355"/>
      <c r="P235" s="355"/>
      <c r="Q235" s="355"/>
      <c r="R235" s="355"/>
      <c r="S235" s="355"/>
      <c r="T235" s="355"/>
      <c r="U235" s="354"/>
      <c r="V235" s="352"/>
      <c r="W235" s="354"/>
      <c r="X235" s="357"/>
      <c r="Y235" s="357"/>
      <c r="Z235" s="357"/>
      <c r="AA235" s="357"/>
      <c r="AB235" s="358"/>
      <c r="AC235" s="358"/>
      <c r="AD235" s="357"/>
    </row>
    <row x14ac:dyDescent="0.25" r="236" customHeight="1" ht="14.25">
      <c r="A236" s="352"/>
      <c r="B236" s="352"/>
      <c r="C236" s="352"/>
      <c r="D236" s="352"/>
      <c r="E236" s="352"/>
      <c r="F236" s="353"/>
      <c r="G236" s="354"/>
      <c r="H236" s="354"/>
      <c r="I236" s="352"/>
      <c r="J236" s="352"/>
      <c r="K236" s="352"/>
      <c r="L236" s="352"/>
      <c r="M236" s="352"/>
      <c r="N236" s="352"/>
      <c r="O236" s="355"/>
      <c r="P236" s="355"/>
      <c r="Q236" s="355"/>
      <c r="R236" s="355"/>
      <c r="S236" s="355"/>
      <c r="T236" s="355"/>
      <c r="U236" s="354"/>
      <c r="V236" s="352"/>
      <c r="W236" s="354"/>
      <c r="X236" s="357"/>
      <c r="Y236" s="357"/>
      <c r="Z236" s="357"/>
      <c r="AA236" s="357"/>
      <c r="AB236" s="358"/>
      <c r="AC236" s="358"/>
      <c r="AD236" s="357"/>
    </row>
    <row x14ac:dyDescent="0.25" r="237" customHeight="1" ht="14.25">
      <c r="A237" s="352"/>
      <c r="B237" s="352"/>
      <c r="C237" s="352"/>
      <c r="D237" s="352"/>
      <c r="E237" s="352"/>
      <c r="F237" s="353"/>
      <c r="G237" s="354"/>
      <c r="H237" s="354"/>
      <c r="I237" s="352"/>
      <c r="J237" s="352"/>
      <c r="K237" s="352"/>
      <c r="L237" s="352"/>
      <c r="M237" s="352"/>
      <c r="N237" s="352"/>
      <c r="O237" s="355"/>
      <c r="P237" s="355"/>
      <c r="Q237" s="355"/>
      <c r="R237" s="355"/>
      <c r="S237" s="355"/>
      <c r="T237" s="355"/>
      <c r="U237" s="354"/>
      <c r="V237" s="352"/>
      <c r="W237" s="354"/>
      <c r="X237" s="357"/>
      <c r="Y237" s="357"/>
      <c r="Z237" s="357"/>
      <c r="AA237" s="357"/>
      <c r="AB237" s="358"/>
      <c r="AC237" s="358"/>
      <c r="AD237" s="357"/>
    </row>
    <row x14ac:dyDescent="0.25" r="238" customHeight="1" ht="14.25">
      <c r="A238" s="352"/>
      <c r="B238" s="352"/>
      <c r="C238" s="352"/>
      <c r="D238" s="352"/>
      <c r="E238" s="352"/>
      <c r="F238" s="353"/>
      <c r="G238" s="354"/>
      <c r="H238" s="354"/>
      <c r="I238" s="352"/>
      <c r="J238" s="352"/>
      <c r="K238" s="352"/>
      <c r="L238" s="352"/>
      <c r="M238" s="352"/>
      <c r="N238" s="352"/>
      <c r="O238" s="355"/>
      <c r="P238" s="355"/>
      <c r="Q238" s="355"/>
      <c r="R238" s="355"/>
      <c r="S238" s="355"/>
      <c r="T238" s="355"/>
      <c r="U238" s="354"/>
      <c r="V238" s="352"/>
      <c r="W238" s="354"/>
      <c r="X238" s="357"/>
      <c r="Y238" s="357"/>
      <c r="Z238" s="357"/>
      <c r="AA238" s="357"/>
      <c r="AB238" s="358"/>
      <c r="AC238" s="358"/>
      <c r="AD238" s="357"/>
    </row>
    <row x14ac:dyDescent="0.25" r="239" customHeight="1" ht="14.25">
      <c r="A239" s="352"/>
      <c r="B239" s="352"/>
      <c r="C239" s="352"/>
      <c r="D239" s="352"/>
      <c r="E239" s="352"/>
      <c r="F239" s="353"/>
      <c r="G239" s="354"/>
      <c r="H239" s="354"/>
      <c r="I239" s="352"/>
      <c r="J239" s="352"/>
      <c r="K239" s="352"/>
      <c r="L239" s="352"/>
      <c r="M239" s="352"/>
      <c r="N239" s="352"/>
      <c r="O239" s="355"/>
      <c r="P239" s="355"/>
      <c r="Q239" s="355"/>
      <c r="R239" s="355"/>
      <c r="S239" s="355"/>
      <c r="T239" s="355"/>
      <c r="U239" s="354"/>
      <c r="V239" s="352"/>
      <c r="W239" s="354"/>
      <c r="X239" s="357"/>
      <c r="Y239" s="357"/>
      <c r="Z239" s="357"/>
      <c r="AA239" s="357"/>
      <c r="AB239" s="358"/>
      <c r="AC239" s="358"/>
      <c r="AD239" s="357"/>
    </row>
    <row x14ac:dyDescent="0.25" r="240" customHeight="1" ht="14.25">
      <c r="A240" s="352"/>
      <c r="B240" s="352"/>
      <c r="C240" s="352"/>
      <c r="D240" s="352"/>
      <c r="E240" s="352"/>
      <c r="F240" s="353"/>
      <c r="G240" s="354"/>
      <c r="H240" s="354"/>
      <c r="I240" s="352"/>
      <c r="J240" s="352"/>
      <c r="K240" s="352"/>
      <c r="L240" s="352"/>
      <c r="M240" s="352"/>
      <c r="N240" s="352"/>
      <c r="O240" s="355"/>
      <c r="P240" s="355"/>
      <c r="Q240" s="355"/>
      <c r="R240" s="355"/>
      <c r="S240" s="355"/>
      <c r="T240" s="355"/>
      <c r="U240" s="354"/>
      <c r="V240" s="352"/>
      <c r="W240" s="354"/>
      <c r="X240" s="357"/>
      <c r="Y240" s="357"/>
      <c r="Z240" s="357"/>
      <c r="AA240" s="357"/>
      <c r="AB240" s="358"/>
      <c r="AC240" s="358"/>
      <c r="AD240" s="357"/>
    </row>
    <row x14ac:dyDescent="0.25" r="241" customHeight="1" ht="14.25">
      <c r="A241" s="352"/>
      <c r="B241" s="352"/>
      <c r="C241" s="352"/>
      <c r="D241" s="352"/>
      <c r="E241" s="352"/>
      <c r="F241" s="353"/>
      <c r="G241" s="354"/>
      <c r="H241" s="354"/>
      <c r="I241" s="352"/>
      <c r="J241" s="352"/>
      <c r="K241" s="352"/>
      <c r="L241" s="352"/>
      <c r="M241" s="352"/>
      <c r="N241" s="352"/>
      <c r="O241" s="355"/>
      <c r="P241" s="355"/>
      <c r="Q241" s="355"/>
      <c r="R241" s="355"/>
      <c r="S241" s="355"/>
      <c r="T241" s="355"/>
      <c r="U241" s="354"/>
      <c r="V241" s="352"/>
      <c r="W241" s="354"/>
      <c r="X241" s="357"/>
      <c r="Y241" s="357"/>
      <c r="Z241" s="357"/>
      <c r="AA241" s="357"/>
      <c r="AB241" s="358"/>
      <c r="AC241" s="358"/>
      <c r="AD241" s="357"/>
    </row>
    <row x14ac:dyDescent="0.25" r="242" customHeight="1" ht="14.25">
      <c r="A242" s="352"/>
      <c r="B242" s="352"/>
      <c r="C242" s="352"/>
      <c r="D242" s="352"/>
      <c r="E242" s="352"/>
      <c r="F242" s="353"/>
      <c r="G242" s="354"/>
      <c r="H242" s="354"/>
      <c r="I242" s="352"/>
      <c r="J242" s="352"/>
      <c r="K242" s="352"/>
      <c r="L242" s="352"/>
      <c r="M242" s="352"/>
      <c r="N242" s="352"/>
      <c r="O242" s="355"/>
      <c r="P242" s="355"/>
      <c r="Q242" s="355"/>
      <c r="R242" s="355"/>
      <c r="S242" s="355"/>
      <c r="T242" s="355"/>
      <c r="U242" s="354"/>
      <c r="V242" s="352"/>
      <c r="W242" s="354"/>
      <c r="X242" s="357"/>
      <c r="Y242" s="357"/>
      <c r="Z242" s="357"/>
      <c r="AA242" s="357"/>
      <c r="AB242" s="358"/>
      <c r="AC242" s="358"/>
      <c r="AD242" s="357"/>
    </row>
    <row x14ac:dyDescent="0.25" r="243" customHeight="1" ht="14.25">
      <c r="A243" s="352"/>
      <c r="B243" s="352"/>
      <c r="C243" s="352"/>
      <c r="D243" s="352"/>
      <c r="E243" s="352"/>
      <c r="F243" s="353"/>
      <c r="G243" s="354"/>
      <c r="H243" s="354"/>
      <c r="I243" s="352"/>
      <c r="J243" s="352"/>
      <c r="K243" s="352"/>
      <c r="L243" s="352"/>
      <c r="M243" s="352"/>
      <c r="N243" s="352"/>
      <c r="O243" s="355"/>
      <c r="P243" s="355"/>
      <c r="Q243" s="355"/>
      <c r="R243" s="355"/>
      <c r="S243" s="355"/>
      <c r="T243" s="355"/>
      <c r="U243" s="354"/>
      <c r="V243" s="352"/>
      <c r="W243" s="354"/>
      <c r="X243" s="357"/>
      <c r="Y243" s="357"/>
      <c r="Z243" s="357"/>
      <c r="AA243" s="357"/>
      <c r="AB243" s="358"/>
      <c r="AC243" s="358"/>
      <c r="AD243" s="357"/>
    </row>
    <row x14ac:dyDescent="0.25" r="244" customHeight="1" ht="14.25">
      <c r="A244" s="352"/>
      <c r="B244" s="352"/>
      <c r="C244" s="352"/>
      <c r="D244" s="352"/>
      <c r="E244" s="352"/>
      <c r="F244" s="353"/>
      <c r="G244" s="354"/>
      <c r="H244" s="354"/>
      <c r="I244" s="352"/>
      <c r="J244" s="352"/>
      <c r="K244" s="352"/>
      <c r="L244" s="352"/>
      <c r="M244" s="352"/>
      <c r="N244" s="352"/>
      <c r="O244" s="355"/>
      <c r="P244" s="355"/>
      <c r="Q244" s="355"/>
      <c r="R244" s="355"/>
      <c r="S244" s="355"/>
      <c r="T244" s="355"/>
      <c r="U244" s="354"/>
      <c r="V244" s="352"/>
      <c r="W244" s="354"/>
      <c r="X244" s="357"/>
      <c r="Y244" s="357"/>
      <c r="Z244" s="357"/>
      <c r="AA244" s="357"/>
      <c r="AB244" s="358"/>
      <c r="AC244" s="358"/>
      <c r="AD244" s="357"/>
    </row>
    <row x14ac:dyDescent="0.25" r="245" customHeight="1" ht="14.25">
      <c r="A245" s="352"/>
      <c r="B245" s="352"/>
      <c r="C245" s="352"/>
      <c r="D245" s="352"/>
      <c r="E245" s="352"/>
      <c r="F245" s="353"/>
      <c r="G245" s="354"/>
      <c r="H245" s="354"/>
      <c r="I245" s="352"/>
      <c r="J245" s="352"/>
      <c r="K245" s="352"/>
      <c r="L245" s="352"/>
      <c r="M245" s="352"/>
      <c r="N245" s="352"/>
      <c r="O245" s="355"/>
      <c r="P245" s="355"/>
      <c r="Q245" s="355"/>
      <c r="R245" s="355"/>
      <c r="S245" s="355"/>
      <c r="T245" s="355"/>
      <c r="U245" s="354"/>
      <c r="V245" s="352"/>
      <c r="W245" s="354"/>
      <c r="X245" s="357"/>
      <c r="Y245" s="357"/>
      <c r="Z245" s="357"/>
      <c r="AA245" s="357"/>
      <c r="AB245" s="358"/>
      <c r="AC245" s="358"/>
      <c r="AD245" s="357"/>
    </row>
    <row x14ac:dyDescent="0.25" r="246" customHeight="1" ht="14.25">
      <c r="A246" s="352"/>
      <c r="B246" s="352"/>
      <c r="C246" s="352"/>
      <c r="D246" s="352"/>
      <c r="E246" s="352"/>
      <c r="F246" s="353"/>
      <c r="G246" s="354"/>
      <c r="H246" s="354"/>
      <c r="I246" s="352"/>
      <c r="J246" s="352"/>
      <c r="K246" s="352"/>
      <c r="L246" s="352"/>
      <c r="M246" s="352"/>
      <c r="N246" s="352"/>
      <c r="O246" s="355"/>
      <c r="P246" s="355"/>
      <c r="Q246" s="355"/>
      <c r="R246" s="355"/>
      <c r="S246" s="355"/>
      <c r="T246" s="355"/>
      <c r="U246" s="354"/>
      <c r="V246" s="352"/>
      <c r="W246" s="354"/>
      <c r="X246" s="357"/>
      <c r="Y246" s="357"/>
      <c r="Z246" s="357"/>
      <c r="AA246" s="357"/>
      <c r="AB246" s="358"/>
      <c r="AC246" s="358"/>
      <c r="AD246" s="357"/>
    </row>
    <row x14ac:dyDescent="0.25" r="247" customHeight="1" ht="14.25">
      <c r="A247" s="352"/>
      <c r="B247" s="352"/>
      <c r="C247" s="352"/>
      <c r="D247" s="352"/>
      <c r="E247" s="352"/>
      <c r="F247" s="353"/>
      <c r="G247" s="354"/>
      <c r="H247" s="354"/>
      <c r="I247" s="352"/>
      <c r="J247" s="352"/>
      <c r="K247" s="352"/>
      <c r="L247" s="352"/>
      <c r="M247" s="352"/>
      <c r="N247" s="352"/>
      <c r="O247" s="355"/>
      <c r="P247" s="355"/>
      <c r="Q247" s="355"/>
      <c r="R247" s="355"/>
      <c r="S247" s="355"/>
      <c r="T247" s="355"/>
      <c r="U247" s="354"/>
      <c r="V247" s="352"/>
      <c r="W247" s="354"/>
      <c r="X247" s="357"/>
      <c r="Y247" s="357"/>
      <c r="Z247" s="357"/>
      <c r="AA247" s="357"/>
      <c r="AB247" s="358"/>
      <c r="AC247" s="358"/>
      <c r="AD247" s="357"/>
    </row>
    <row x14ac:dyDescent="0.25" r="248" customHeight="1" ht="14.25">
      <c r="A248" s="352"/>
      <c r="B248" s="352"/>
      <c r="C248" s="352"/>
      <c r="D248" s="352"/>
      <c r="E248" s="352"/>
      <c r="F248" s="353"/>
      <c r="G248" s="354"/>
      <c r="H248" s="354"/>
      <c r="I248" s="352"/>
      <c r="J248" s="352"/>
      <c r="K248" s="352"/>
      <c r="L248" s="352"/>
      <c r="M248" s="352"/>
      <c r="N248" s="352"/>
      <c r="O248" s="355"/>
      <c r="P248" s="355"/>
      <c r="Q248" s="355"/>
      <c r="R248" s="355"/>
      <c r="S248" s="355"/>
      <c r="T248" s="355"/>
      <c r="U248" s="354"/>
      <c r="V248" s="352"/>
      <c r="W248" s="354"/>
      <c r="X248" s="357"/>
      <c r="Y248" s="357"/>
      <c r="Z248" s="357"/>
      <c r="AA248" s="357"/>
      <c r="AB248" s="358"/>
      <c r="AC248" s="358"/>
      <c r="AD248" s="357"/>
    </row>
    <row x14ac:dyDescent="0.25" r="249" customHeight="1" ht="14.25">
      <c r="A249" s="352"/>
      <c r="B249" s="352"/>
      <c r="C249" s="352"/>
      <c r="D249" s="352"/>
      <c r="E249" s="352"/>
      <c r="F249" s="353"/>
      <c r="G249" s="354"/>
      <c r="H249" s="354"/>
      <c r="I249" s="352"/>
      <c r="J249" s="352"/>
      <c r="K249" s="352"/>
      <c r="L249" s="352"/>
      <c r="M249" s="352"/>
      <c r="N249" s="352"/>
      <c r="O249" s="355"/>
      <c r="P249" s="355"/>
      <c r="Q249" s="355"/>
      <c r="R249" s="355"/>
      <c r="S249" s="355"/>
      <c r="T249" s="355"/>
      <c r="U249" s="354"/>
      <c r="V249" s="352"/>
      <c r="W249" s="354"/>
      <c r="X249" s="357"/>
      <c r="Y249" s="357"/>
      <c r="Z249" s="357"/>
      <c r="AA249" s="357"/>
      <c r="AB249" s="358"/>
      <c r="AC249" s="358"/>
      <c r="AD249" s="357"/>
    </row>
    <row x14ac:dyDescent="0.25" r="250" customHeight="1" ht="14.25">
      <c r="A250" s="352"/>
      <c r="B250" s="352"/>
      <c r="C250" s="352"/>
      <c r="D250" s="352"/>
      <c r="E250" s="352"/>
      <c r="F250" s="353"/>
      <c r="G250" s="354"/>
      <c r="H250" s="354"/>
      <c r="I250" s="352"/>
      <c r="J250" s="352"/>
      <c r="K250" s="352"/>
      <c r="L250" s="352"/>
      <c r="M250" s="352"/>
      <c r="N250" s="352"/>
      <c r="O250" s="355"/>
      <c r="P250" s="355"/>
      <c r="Q250" s="355"/>
      <c r="R250" s="355"/>
      <c r="S250" s="355"/>
      <c r="T250" s="355"/>
      <c r="U250" s="354"/>
      <c r="V250" s="352"/>
      <c r="W250" s="354"/>
      <c r="X250" s="357"/>
      <c r="Y250" s="357"/>
      <c r="Z250" s="357"/>
      <c r="AA250" s="357"/>
      <c r="AB250" s="358"/>
      <c r="AC250" s="358"/>
      <c r="AD250" s="357"/>
    </row>
    <row x14ac:dyDescent="0.25" r="251" customHeight="1" ht="14.25">
      <c r="A251" s="352"/>
      <c r="B251" s="352"/>
      <c r="C251" s="352"/>
      <c r="D251" s="352"/>
      <c r="E251" s="352"/>
      <c r="F251" s="353"/>
      <c r="G251" s="354"/>
      <c r="H251" s="354"/>
      <c r="I251" s="352"/>
      <c r="J251" s="352"/>
      <c r="K251" s="352"/>
      <c r="L251" s="352"/>
      <c r="M251" s="352"/>
      <c r="N251" s="352"/>
      <c r="O251" s="355"/>
      <c r="P251" s="355"/>
      <c r="Q251" s="355"/>
      <c r="R251" s="355"/>
      <c r="S251" s="355"/>
      <c r="T251" s="355"/>
      <c r="U251" s="354"/>
      <c r="V251" s="352"/>
      <c r="W251" s="354"/>
      <c r="X251" s="357"/>
      <c r="Y251" s="357"/>
      <c r="Z251" s="357"/>
      <c r="AA251" s="357"/>
      <c r="AB251" s="358"/>
      <c r="AC251" s="358"/>
      <c r="AD251" s="357"/>
    </row>
    <row x14ac:dyDescent="0.25" r="252" customHeight="1" ht="14.25">
      <c r="A252" s="352"/>
      <c r="B252" s="352"/>
      <c r="C252" s="352"/>
      <c r="D252" s="352"/>
      <c r="E252" s="352"/>
      <c r="F252" s="353"/>
      <c r="G252" s="354"/>
      <c r="H252" s="354"/>
      <c r="I252" s="352"/>
      <c r="J252" s="352"/>
      <c r="K252" s="352"/>
      <c r="L252" s="352"/>
      <c r="M252" s="352"/>
      <c r="N252" s="352"/>
      <c r="O252" s="355"/>
      <c r="P252" s="355"/>
      <c r="Q252" s="355"/>
      <c r="R252" s="355"/>
      <c r="S252" s="355"/>
      <c r="T252" s="355"/>
      <c r="U252" s="354"/>
      <c r="V252" s="352"/>
      <c r="W252" s="354"/>
      <c r="X252" s="357"/>
      <c r="Y252" s="357"/>
      <c r="Z252" s="357"/>
      <c r="AA252" s="357"/>
      <c r="AB252" s="358"/>
      <c r="AC252" s="358"/>
      <c r="AD252" s="357"/>
    </row>
    <row x14ac:dyDescent="0.25" r="253" customHeight="1" ht="14.25">
      <c r="A253" s="352"/>
      <c r="B253" s="352"/>
      <c r="C253" s="352"/>
      <c r="D253" s="352"/>
      <c r="E253" s="352"/>
      <c r="F253" s="353"/>
      <c r="G253" s="354"/>
      <c r="H253" s="354"/>
      <c r="I253" s="352"/>
      <c r="J253" s="352"/>
      <c r="K253" s="352"/>
      <c r="L253" s="352"/>
      <c r="M253" s="352"/>
      <c r="N253" s="352"/>
      <c r="O253" s="355"/>
      <c r="P253" s="355"/>
      <c r="Q253" s="355"/>
      <c r="R253" s="355"/>
      <c r="S253" s="355"/>
      <c r="T253" s="355"/>
      <c r="U253" s="354"/>
      <c r="V253" s="352"/>
      <c r="W253" s="354"/>
      <c r="X253" s="357"/>
      <c r="Y253" s="357"/>
      <c r="Z253" s="357"/>
      <c r="AA253" s="357"/>
      <c r="AB253" s="358"/>
      <c r="AC253" s="358"/>
      <c r="AD253" s="357"/>
    </row>
    <row x14ac:dyDescent="0.25" r="254" customHeight="1" ht="14.25">
      <c r="A254" s="352"/>
      <c r="B254" s="352"/>
      <c r="C254" s="352"/>
      <c r="D254" s="352"/>
      <c r="E254" s="352"/>
      <c r="F254" s="353"/>
      <c r="G254" s="354"/>
      <c r="H254" s="354"/>
      <c r="I254" s="352"/>
      <c r="J254" s="352"/>
      <c r="K254" s="352"/>
      <c r="L254" s="352"/>
      <c r="M254" s="352"/>
      <c r="N254" s="352"/>
      <c r="O254" s="355"/>
      <c r="P254" s="355"/>
      <c r="Q254" s="355"/>
      <c r="R254" s="355"/>
      <c r="S254" s="355"/>
      <c r="T254" s="355"/>
      <c r="U254" s="354"/>
      <c r="V254" s="352"/>
      <c r="W254" s="354"/>
      <c r="X254" s="357"/>
      <c r="Y254" s="357"/>
      <c r="Z254" s="357"/>
      <c r="AA254" s="357"/>
      <c r="AB254" s="358"/>
      <c r="AC254" s="358"/>
      <c r="AD254" s="357"/>
    </row>
    <row x14ac:dyDescent="0.25" r="255" customHeight="1" ht="14.25">
      <c r="A255" s="352"/>
      <c r="B255" s="352"/>
      <c r="C255" s="352"/>
      <c r="D255" s="352"/>
      <c r="E255" s="352"/>
      <c r="F255" s="353"/>
      <c r="G255" s="354"/>
      <c r="H255" s="354"/>
      <c r="I255" s="352"/>
      <c r="J255" s="352"/>
      <c r="K255" s="352"/>
      <c r="L255" s="352"/>
      <c r="M255" s="352"/>
      <c r="N255" s="352"/>
      <c r="O255" s="355"/>
      <c r="P255" s="355"/>
      <c r="Q255" s="355"/>
      <c r="R255" s="355"/>
      <c r="S255" s="355"/>
      <c r="T255" s="355"/>
      <c r="U255" s="354"/>
      <c r="V255" s="352"/>
      <c r="W255" s="354"/>
      <c r="X255" s="357"/>
      <c r="Y255" s="357"/>
      <c r="Z255" s="357"/>
      <c r="AA255" s="357"/>
      <c r="AB255" s="358"/>
      <c r="AC255" s="358"/>
      <c r="AD255" s="357"/>
    </row>
    <row x14ac:dyDescent="0.25" r="256" customHeight="1" ht="14.25">
      <c r="A256" s="352"/>
      <c r="B256" s="352"/>
      <c r="C256" s="352"/>
      <c r="D256" s="352"/>
      <c r="E256" s="352"/>
      <c r="F256" s="353"/>
      <c r="G256" s="354"/>
      <c r="H256" s="354"/>
      <c r="I256" s="352"/>
      <c r="J256" s="352"/>
      <c r="K256" s="352"/>
      <c r="L256" s="352"/>
      <c r="M256" s="352"/>
      <c r="N256" s="352"/>
      <c r="O256" s="355"/>
      <c r="P256" s="355"/>
      <c r="Q256" s="355"/>
      <c r="R256" s="355"/>
      <c r="S256" s="355"/>
      <c r="T256" s="355"/>
      <c r="U256" s="354"/>
      <c r="V256" s="352"/>
      <c r="W256" s="354"/>
      <c r="X256" s="357"/>
      <c r="Y256" s="357"/>
      <c r="Z256" s="357"/>
      <c r="AA256" s="357"/>
      <c r="AB256" s="358"/>
      <c r="AC256" s="358"/>
      <c r="AD256" s="357"/>
    </row>
    <row x14ac:dyDescent="0.25" r="257" customHeight="1" ht="14.25">
      <c r="A257" s="352"/>
      <c r="B257" s="352"/>
      <c r="C257" s="352"/>
      <c r="D257" s="352"/>
      <c r="E257" s="352"/>
      <c r="F257" s="353"/>
      <c r="G257" s="354"/>
      <c r="H257" s="354"/>
      <c r="I257" s="352"/>
      <c r="J257" s="352"/>
      <c r="K257" s="352"/>
      <c r="L257" s="352"/>
      <c r="M257" s="352"/>
      <c r="N257" s="352"/>
      <c r="O257" s="355"/>
      <c r="P257" s="355"/>
      <c r="Q257" s="355"/>
      <c r="R257" s="355"/>
      <c r="S257" s="355"/>
      <c r="T257" s="355"/>
      <c r="U257" s="354"/>
      <c r="V257" s="352"/>
      <c r="W257" s="354"/>
      <c r="X257" s="357"/>
      <c r="Y257" s="357"/>
      <c r="Z257" s="357"/>
      <c r="AA257" s="357"/>
      <c r="AB257" s="358"/>
      <c r="AC257" s="358"/>
      <c r="AD257" s="357"/>
    </row>
    <row x14ac:dyDescent="0.25" r="258" customHeight="1" ht="14.25">
      <c r="A258" s="352"/>
      <c r="B258" s="352"/>
      <c r="C258" s="352"/>
      <c r="D258" s="352"/>
      <c r="E258" s="352"/>
      <c r="F258" s="353"/>
      <c r="G258" s="354"/>
      <c r="H258" s="354"/>
      <c r="I258" s="352"/>
      <c r="J258" s="352"/>
      <c r="K258" s="352"/>
      <c r="L258" s="352"/>
      <c r="M258" s="352"/>
      <c r="N258" s="352"/>
      <c r="O258" s="355"/>
      <c r="P258" s="355"/>
      <c r="Q258" s="355"/>
      <c r="R258" s="355"/>
      <c r="S258" s="355"/>
      <c r="T258" s="355"/>
      <c r="U258" s="354"/>
      <c r="V258" s="352"/>
      <c r="W258" s="354"/>
      <c r="X258" s="357"/>
      <c r="Y258" s="357"/>
      <c r="Z258" s="357"/>
      <c r="AA258" s="357"/>
      <c r="AB258" s="358"/>
      <c r="AC258" s="358"/>
      <c r="AD258" s="357"/>
    </row>
    <row x14ac:dyDescent="0.25" r="259" customHeight="1" ht="14.25">
      <c r="A259" s="352"/>
      <c r="B259" s="352"/>
      <c r="C259" s="352"/>
      <c r="D259" s="352"/>
      <c r="E259" s="352"/>
      <c r="F259" s="353"/>
      <c r="G259" s="354"/>
      <c r="H259" s="354"/>
      <c r="I259" s="352"/>
      <c r="J259" s="352"/>
      <c r="K259" s="352"/>
      <c r="L259" s="352"/>
      <c r="M259" s="352"/>
      <c r="N259" s="352"/>
      <c r="O259" s="355"/>
      <c r="P259" s="355"/>
      <c r="Q259" s="355"/>
      <c r="R259" s="355"/>
      <c r="S259" s="355"/>
      <c r="T259" s="355"/>
      <c r="U259" s="354"/>
      <c r="V259" s="352"/>
      <c r="W259" s="354"/>
      <c r="X259" s="357"/>
      <c r="Y259" s="357"/>
      <c r="Z259" s="357"/>
      <c r="AA259" s="357"/>
      <c r="AB259" s="358"/>
      <c r="AC259" s="358"/>
      <c r="AD259" s="357"/>
    </row>
    <row x14ac:dyDescent="0.25" r="260" customHeight="1" ht="14.25">
      <c r="A260" s="352"/>
      <c r="B260" s="352"/>
      <c r="C260" s="352"/>
      <c r="D260" s="352"/>
      <c r="E260" s="352"/>
      <c r="F260" s="353"/>
      <c r="G260" s="354"/>
      <c r="H260" s="354"/>
      <c r="I260" s="352"/>
      <c r="J260" s="352"/>
      <c r="K260" s="352"/>
      <c r="L260" s="352"/>
      <c r="M260" s="352"/>
      <c r="N260" s="352"/>
      <c r="O260" s="355"/>
      <c r="P260" s="355"/>
      <c r="Q260" s="355"/>
      <c r="R260" s="355"/>
      <c r="S260" s="355"/>
      <c r="T260" s="355"/>
      <c r="U260" s="354"/>
      <c r="V260" s="352"/>
      <c r="W260" s="354"/>
      <c r="X260" s="357"/>
      <c r="Y260" s="357"/>
      <c r="Z260" s="357"/>
      <c r="AA260" s="357"/>
      <c r="AB260" s="358"/>
      <c r="AC260" s="358"/>
      <c r="AD260" s="357"/>
    </row>
    <row x14ac:dyDescent="0.25" r="261" customHeight="1" ht="14.25">
      <c r="A261" s="352"/>
      <c r="B261" s="352"/>
      <c r="C261" s="352"/>
      <c r="D261" s="352"/>
      <c r="E261" s="352"/>
      <c r="F261" s="353"/>
      <c r="G261" s="354"/>
      <c r="H261" s="354"/>
      <c r="I261" s="352"/>
      <c r="J261" s="352"/>
      <c r="K261" s="352"/>
      <c r="L261" s="352"/>
      <c r="M261" s="352"/>
      <c r="N261" s="352"/>
      <c r="O261" s="355"/>
      <c r="P261" s="355"/>
      <c r="Q261" s="355"/>
      <c r="R261" s="355"/>
      <c r="S261" s="355"/>
      <c r="T261" s="355"/>
      <c r="U261" s="354"/>
      <c r="V261" s="352"/>
      <c r="W261" s="354"/>
      <c r="X261" s="357"/>
      <c r="Y261" s="357"/>
      <c r="Z261" s="357"/>
      <c r="AA261" s="357"/>
      <c r="AB261" s="358"/>
      <c r="AC261" s="358"/>
      <c r="AD261" s="357"/>
    </row>
    <row x14ac:dyDescent="0.25" r="262" customHeight="1" ht="14.25">
      <c r="A262" s="352"/>
      <c r="B262" s="352"/>
      <c r="C262" s="352"/>
      <c r="D262" s="352"/>
      <c r="E262" s="352"/>
      <c r="F262" s="353"/>
      <c r="G262" s="354"/>
      <c r="H262" s="354"/>
      <c r="I262" s="352"/>
      <c r="J262" s="352"/>
      <c r="K262" s="352"/>
      <c r="L262" s="352"/>
      <c r="M262" s="352"/>
      <c r="N262" s="352"/>
      <c r="O262" s="355"/>
      <c r="P262" s="355"/>
      <c r="Q262" s="355"/>
      <c r="R262" s="355"/>
      <c r="S262" s="355"/>
      <c r="T262" s="355"/>
      <c r="U262" s="354"/>
      <c r="V262" s="352"/>
      <c r="W262" s="354"/>
      <c r="X262" s="357"/>
      <c r="Y262" s="357"/>
      <c r="Z262" s="357"/>
      <c r="AA262" s="357"/>
      <c r="AB262" s="358"/>
      <c r="AC262" s="358"/>
      <c r="AD262" s="357"/>
    </row>
    <row x14ac:dyDescent="0.25" r="263" customHeight="1" ht="14.25">
      <c r="A263" s="352"/>
      <c r="B263" s="352"/>
      <c r="C263" s="352"/>
      <c r="D263" s="352"/>
      <c r="E263" s="352"/>
      <c r="F263" s="353"/>
      <c r="G263" s="354"/>
      <c r="H263" s="354"/>
      <c r="I263" s="352"/>
      <c r="J263" s="352"/>
      <c r="K263" s="352"/>
      <c r="L263" s="352"/>
      <c r="M263" s="352"/>
      <c r="N263" s="352"/>
      <c r="O263" s="355"/>
      <c r="P263" s="355"/>
      <c r="Q263" s="355"/>
      <c r="R263" s="355"/>
      <c r="S263" s="355"/>
      <c r="T263" s="355"/>
      <c r="U263" s="354"/>
      <c r="V263" s="352"/>
      <c r="W263" s="354"/>
      <c r="X263" s="357"/>
      <c r="Y263" s="357"/>
      <c r="Z263" s="357"/>
      <c r="AA263" s="357"/>
      <c r="AB263" s="358"/>
      <c r="AC263" s="358"/>
      <c r="AD263" s="357"/>
    </row>
    <row x14ac:dyDescent="0.25" r="264" customHeight="1" ht="14.25">
      <c r="A264" s="352"/>
      <c r="B264" s="352"/>
      <c r="C264" s="352"/>
      <c r="D264" s="352"/>
      <c r="E264" s="352"/>
      <c r="F264" s="353"/>
      <c r="G264" s="354"/>
      <c r="H264" s="354"/>
      <c r="I264" s="352"/>
      <c r="J264" s="352"/>
      <c r="K264" s="352"/>
      <c r="L264" s="352"/>
      <c r="M264" s="352"/>
      <c r="N264" s="352"/>
      <c r="O264" s="355"/>
      <c r="P264" s="355"/>
      <c r="Q264" s="355"/>
      <c r="R264" s="355"/>
      <c r="S264" s="355"/>
      <c r="T264" s="355"/>
      <c r="U264" s="354"/>
      <c r="V264" s="352"/>
      <c r="W264" s="354"/>
      <c r="X264" s="357"/>
      <c r="Y264" s="357"/>
      <c r="Z264" s="357"/>
      <c r="AA264" s="357"/>
      <c r="AB264" s="358"/>
      <c r="AC264" s="358"/>
      <c r="AD264" s="357"/>
    </row>
    <row x14ac:dyDescent="0.25" r="265" customHeight="1" ht="14.25">
      <c r="A265" s="352"/>
      <c r="B265" s="352"/>
      <c r="C265" s="352"/>
      <c r="D265" s="352"/>
      <c r="E265" s="352"/>
      <c r="F265" s="353"/>
      <c r="G265" s="354"/>
      <c r="H265" s="354"/>
      <c r="I265" s="352"/>
      <c r="J265" s="352"/>
      <c r="K265" s="352"/>
      <c r="L265" s="352"/>
      <c r="M265" s="352"/>
      <c r="N265" s="352"/>
      <c r="O265" s="355"/>
      <c r="P265" s="355"/>
      <c r="Q265" s="355"/>
      <c r="R265" s="355"/>
      <c r="S265" s="355"/>
      <c r="T265" s="355"/>
      <c r="U265" s="354"/>
      <c r="V265" s="352"/>
      <c r="W265" s="354"/>
      <c r="X265" s="357"/>
      <c r="Y265" s="357"/>
      <c r="Z265" s="357"/>
      <c r="AA265" s="357"/>
      <c r="AB265" s="358"/>
      <c r="AC265" s="358"/>
      <c r="AD265" s="357"/>
    </row>
    <row x14ac:dyDescent="0.25" r="266" customHeight="1" ht="14.25">
      <c r="A266" s="352"/>
      <c r="B266" s="352"/>
      <c r="C266" s="352"/>
      <c r="D266" s="352"/>
      <c r="E266" s="352"/>
      <c r="F266" s="353"/>
      <c r="G266" s="354"/>
      <c r="H266" s="354"/>
      <c r="I266" s="352"/>
      <c r="J266" s="352"/>
      <c r="K266" s="352"/>
      <c r="L266" s="352"/>
      <c r="M266" s="352"/>
      <c r="N266" s="352"/>
      <c r="O266" s="355"/>
      <c r="P266" s="355"/>
      <c r="Q266" s="355"/>
      <c r="R266" s="355"/>
      <c r="S266" s="355"/>
      <c r="T266" s="355"/>
      <c r="U266" s="354"/>
      <c r="V266" s="352"/>
      <c r="W266" s="354"/>
      <c r="X266" s="357"/>
      <c r="Y266" s="357"/>
      <c r="Z266" s="357"/>
      <c r="AA266" s="357"/>
      <c r="AB266" s="358"/>
      <c r="AC266" s="358"/>
      <c r="AD266" s="357"/>
    </row>
    <row x14ac:dyDescent="0.25" r="267" customHeight="1" ht="14.25">
      <c r="A267" s="352"/>
      <c r="B267" s="352"/>
      <c r="C267" s="352"/>
      <c r="D267" s="352"/>
      <c r="E267" s="352"/>
      <c r="F267" s="353"/>
      <c r="G267" s="354"/>
      <c r="H267" s="354"/>
      <c r="I267" s="352"/>
      <c r="J267" s="352"/>
      <c r="K267" s="352"/>
      <c r="L267" s="352"/>
      <c r="M267" s="352"/>
      <c r="N267" s="352"/>
      <c r="O267" s="355"/>
      <c r="P267" s="355"/>
      <c r="Q267" s="355"/>
      <c r="R267" s="355"/>
      <c r="S267" s="355"/>
      <c r="T267" s="355"/>
      <c r="U267" s="354"/>
      <c r="V267" s="352"/>
      <c r="W267" s="354"/>
      <c r="X267" s="357"/>
      <c r="Y267" s="357"/>
      <c r="Z267" s="357"/>
      <c r="AA267" s="357"/>
      <c r="AB267" s="358"/>
      <c r="AC267" s="358"/>
      <c r="AD267" s="357"/>
    </row>
    <row x14ac:dyDescent="0.25" r="268" customHeight="1" ht="14.25">
      <c r="A268" s="352"/>
      <c r="B268" s="352"/>
      <c r="C268" s="352"/>
      <c r="D268" s="352"/>
      <c r="E268" s="352"/>
      <c r="F268" s="353"/>
      <c r="G268" s="354"/>
      <c r="H268" s="354"/>
      <c r="I268" s="352"/>
      <c r="J268" s="352"/>
      <c r="K268" s="352"/>
      <c r="L268" s="352"/>
      <c r="M268" s="352"/>
      <c r="N268" s="352"/>
      <c r="O268" s="355"/>
      <c r="P268" s="355"/>
      <c r="Q268" s="355"/>
      <c r="R268" s="355"/>
      <c r="S268" s="355"/>
      <c r="T268" s="355"/>
      <c r="U268" s="354"/>
      <c r="V268" s="352"/>
      <c r="W268" s="354"/>
      <c r="X268" s="357"/>
      <c r="Y268" s="357"/>
      <c r="Z268" s="357"/>
      <c r="AA268" s="357"/>
      <c r="AB268" s="358"/>
      <c r="AC268" s="358"/>
      <c r="AD268" s="357"/>
    </row>
    <row x14ac:dyDescent="0.25" r="269" customHeight="1" ht="14.25">
      <c r="A269" s="352"/>
      <c r="B269" s="352"/>
      <c r="C269" s="352"/>
      <c r="D269" s="352"/>
      <c r="E269" s="352"/>
      <c r="F269" s="353"/>
      <c r="G269" s="354"/>
      <c r="H269" s="354"/>
      <c r="I269" s="352"/>
      <c r="J269" s="352"/>
      <c r="K269" s="352"/>
      <c r="L269" s="352"/>
      <c r="M269" s="352"/>
      <c r="N269" s="352"/>
      <c r="O269" s="355"/>
      <c r="P269" s="355"/>
      <c r="Q269" s="355"/>
      <c r="R269" s="355"/>
      <c r="S269" s="355"/>
      <c r="T269" s="355"/>
      <c r="U269" s="354"/>
      <c r="V269" s="352"/>
      <c r="W269" s="354"/>
      <c r="X269" s="357"/>
      <c r="Y269" s="357"/>
      <c r="Z269" s="357"/>
      <c r="AA269" s="357"/>
      <c r="AB269" s="358"/>
      <c r="AC269" s="358"/>
      <c r="AD269" s="357"/>
    </row>
    <row x14ac:dyDescent="0.25" r="270" customHeight="1" ht="14.25">
      <c r="A270" s="352"/>
      <c r="B270" s="352"/>
      <c r="C270" s="352"/>
      <c r="D270" s="352"/>
      <c r="E270" s="352"/>
      <c r="F270" s="353"/>
      <c r="G270" s="354"/>
      <c r="H270" s="354"/>
      <c r="I270" s="352"/>
      <c r="J270" s="352"/>
      <c r="K270" s="352"/>
      <c r="L270" s="352"/>
      <c r="M270" s="352"/>
      <c r="N270" s="352"/>
      <c r="O270" s="355"/>
      <c r="P270" s="355"/>
      <c r="Q270" s="355"/>
      <c r="R270" s="355"/>
      <c r="S270" s="355"/>
      <c r="T270" s="355"/>
      <c r="U270" s="354"/>
      <c r="V270" s="352"/>
      <c r="W270" s="354"/>
      <c r="X270" s="357"/>
      <c r="Y270" s="357"/>
      <c r="Z270" s="357"/>
      <c r="AA270" s="357"/>
      <c r="AB270" s="358"/>
      <c r="AC270" s="358"/>
      <c r="AD270" s="357"/>
    </row>
    <row x14ac:dyDescent="0.25" r="271" customHeight="1" ht="14.25">
      <c r="A271" s="352"/>
      <c r="B271" s="352"/>
      <c r="C271" s="352"/>
      <c r="D271" s="352"/>
      <c r="E271" s="352"/>
      <c r="F271" s="353"/>
      <c r="G271" s="354"/>
      <c r="H271" s="354"/>
      <c r="I271" s="352"/>
      <c r="J271" s="352"/>
      <c r="K271" s="352"/>
      <c r="L271" s="352"/>
      <c r="M271" s="352"/>
      <c r="N271" s="352"/>
      <c r="O271" s="355"/>
      <c r="P271" s="355"/>
      <c r="Q271" s="355"/>
      <c r="R271" s="355"/>
      <c r="S271" s="355"/>
      <c r="T271" s="355"/>
      <c r="U271" s="354"/>
      <c r="V271" s="352"/>
      <c r="W271" s="354"/>
      <c r="X271" s="357"/>
      <c r="Y271" s="357"/>
      <c r="Z271" s="357"/>
      <c r="AA271" s="357"/>
      <c r="AB271" s="358"/>
      <c r="AC271" s="358"/>
      <c r="AD271" s="357"/>
    </row>
    <row x14ac:dyDescent="0.25" r="272" customHeight="1" ht="14.25">
      <c r="A272" s="352"/>
      <c r="B272" s="352"/>
      <c r="C272" s="352"/>
      <c r="D272" s="352"/>
      <c r="E272" s="352"/>
      <c r="F272" s="353"/>
      <c r="G272" s="354"/>
      <c r="H272" s="354"/>
      <c r="I272" s="352"/>
      <c r="J272" s="352"/>
      <c r="K272" s="352"/>
      <c r="L272" s="352"/>
      <c r="M272" s="352"/>
      <c r="N272" s="352"/>
      <c r="O272" s="355"/>
      <c r="P272" s="355"/>
      <c r="Q272" s="355"/>
      <c r="R272" s="355"/>
      <c r="S272" s="355"/>
      <c r="T272" s="355"/>
      <c r="U272" s="354"/>
      <c r="V272" s="352"/>
      <c r="W272" s="354"/>
      <c r="X272" s="357"/>
      <c r="Y272" s="357"/>
      <c r="Z272" s="357"/>
      <c r="AA272" s="357"/>
      <c r="AB272" s="358"/>
      <c r="AC272" s="358"/>
      <c r="AD272" s="357"/>
    </row>
    <row x14ac:dyDescent="0.25" r="273" customHeight="1" ht="14.25">
      <c r="A273" s="352"/>
      <c r="B273" s="352"/>
      <c r="C273" s="352"/>
      <c r="D273" s="352"/>
      <c r="E273" s="352"/>
      <c r="F273" s="353"/>
      <c r="G273" s="354"/>
      <c r="H273" s="354"/>
      <c r="I273" s="352"/>
      <c r="J273" s="352"/>
      <c r="K273" s="352"/>
      <c r="L273" s="352"/>
      <c r="M273" s="352"/>
      <c r="N273" s="352"/>
      <c r="O273" s="355"/>
      <c r="P273" s="355"/>
      <c r="Q273" s="355"/>
      <c r="R273" s="355"/>
      <c r="S273" s="355"/>
      <c r="T273" s="355"/>
      <c r="U273" s="354"/>
      <c r="V273" s="352"/>
      <c r="W273" s="354"/>
      <c r="X273" s="357"/>
      <c r="Y273" s="357"/>
      <c r="Z273" s="357"/>
      <c r="AA273" s="357"/>
      <c r="AB273" s="358"/>
      <c r="AC273" s="358"/>
      <c r="AD273" s="357"/>
    </row>
    <row x14ac:dyDescent="0.25" r="274" customHeight="1" ht="14.25">
      <c r="A274" s="352"/>
      <c r="B274" s="352"/>
      <c r="C274" s="352"/>
      <c r="D274" s="352"/>
      <c r="E274" s="352"/>
      <c r="F274" s="353"/>
      <c r="G274" s="354"/>
      <c r="H274" s="354"/>
      <c r="I274" s="352"/>
      <c r="J274" s="352"/>
      <c r="K274" s="352"/>
      <c r="L274" s="352"/>
      <c r="M274" s="352"/>
      <c r="N274" s="352"/>
      <c r="O274" s="355"/>
      <c r="P274" s="355"/>
      <c r="Q274" s="355"/>
      <c r="R274" s="355"/>
      <c r="S274" s="355"/>
      <c r="T274" s="355"/>
      <c r="U274" s="354"/>
      <c r="V274" s="352"/>
      <c r="W274" s="354"/>
      <c r="X274" s="357"/>
      <c r="Y274" s="357"/>
      <c r="Z274" s="357"/>
      <c r="AA274" s="357"/>
      <c r="AB274" s="358"/>
      <c r="AC274" s="358"/>
      <c r="AD274" s="357"/>
    </row>
    <row x14ac:dyDescent="0.25" r="275" customHeight="1" ht="14.25">
      <c r="A275" s="352"/>
      <c r="B275" s="352"/>
      <c r="C275" s="352"/>
      <c r="D275" s="352"/>
      <c r="E275" s="352"/>
      <c r="F275" s="353"/>
      <c r="G275" s="354"/>
      <c r="H275" s="354"/>
      <c r="I275" s="352"/>
      <c r="J275" s="352"/>
      <c r="K275" s="352"/>
      <c r="L275" s="352"/>
      <c r="M275" s="352"/>
      <c r="N275" s="352"/>
      <c r="O275" s="355"/>
      <c r="P275" s="355"/>
      <c r="Q275" s="355"/>
      <c r="R275" s="355"/>
      <c r="S275" s="355"/>
      <c r="T275" s="355"/>
      <c r="U275" s="354"/>
      <c r="V275" s="352"/>
      <c r="W275" s="354"/>
      <c r="X275" s="357"/>
      <c r="Y275" s="357"/>
      <c r="Z275" s="357"/>
      <c r="AA275" s="357"/>
      <c r="AB275" s="358"/>
      <c r="AC275" s="358"/>
      <c r="AD275" s="357"/>
    </row>
    <row x14ac:dyDescent="0.25" r="276" customHeight="1" ht="14.25">
      <c r="A276" s="352"/>
      <c r="B276" s="352"/>
      <c r="C276" s="352"/>
      <c r="D276" s="352"/>
      <c r="E276" s="352"/>
      <c r="F276" s="353"/>
      <c r="G276" s="354"/>
      <c r="H276" s="354"/>
      <c r="I276" s="352"/>
      <c r="J276" s="352"/>
      <c r="K276" s="352"/>
      <c r="L276" s="352"/>
      <c r="M276" s="352"/>
      <c r="N276" s="352"/>
      <c r="O276" s="355"/>
      <c r="P276" s="355"/>
      <c r="Q276" s="355"/>
      <c r="R276" s="355"/>
      <c r="S276" s="355"/>
      <c r="T276" s="355"/>
      <c r="U276" s="354"/>
      <c r="V276" s="352"/>
      <c r="W276" s="354"/>
      <c r="X276" s="357"/>
      <c r="Y276" s="357"/>
      <c r="Z276" s="357"/>
      <c r="AA276" s="357"/>
      <c r="AB276" s="358"/>
      <c r="AC276" s="358"/>
      <c r="AD276" s="357"/>
    </row>
    <row x14ac:dyDescent="0.25" r="277" customHeight="1" ht="14.25">
      <c r="A277" s="352"/>
      <c r="B277" s="352"/>
      <c r="C277" s="352"/>
      <c r="D277" s="352"/>
      <c r="E277" s="352"/>
      <c r="F277" s="353"/>
      <c r="G277" s="354"/>
      <c r="H277" s="354"/>
      <c r="I277" s="352"/>
      <c r="J277" s="352"/>
      <c r="K277" s="352"/>
      <c r="L277" s="352"/>
      <c r="M277" s="352"/>
      <c r="N277" s="352"/>
      <c r="O277" s="355"/>
      <c r="P277" s="355"/>
      <c r="Q277" s="355"/>
      <c r="R277" s="355"/>
      <c r="S277" s="355"/>
      <c r="T277" s="355"/>
      <c r="U277" s="354"/>
      <c r="V277" s="352"/>
      <c r="W277" s="354"/>
      <c r="X277" s="357"/>
      <c r="Y277" s="357"/>
      <c r="Z277" s="357"/>
      <c r="AA277" s="357"/>
      <c r="AB277" s="358"/>
      <c r="AC277" s="358"/>
      <c r="AD277" s="357"/>
    </row>
    <row x14ac:dyDescent="0.25" r="278" customHeight="1" ht="14.25">
      <c r="A278" s="352"/>
      <c r="B278" s="352"/>
      <c r="C278" s="352"/>
      <c r="D278" s="352"/>
      <c r="E278" s="352"/>
      <c r="F278" s="353"/>
      <c r="G278" s="354"/>
      <c r="H278" s="354"/>
      <c r="I278" s="352"/>
      <c r="J278" s="352"/>
      <c r="K278" s="352"/>
      <c r="L278" s="352"/>
      <c r="M278" s="352"/>
      <c r="N278" s="352"/>
      <c r="O278" s="355"/>
      <c r="P278" s="355"/>
      <c r="Q278" s="355"/>
      <c r="R278" s="355"/>
      <c r="S278" s="355"/>
      <c r="T278" s="355"/>
      <c r="U278" s="354"/>
      <c r="V278" s="352"/>
      <c r="W278" s="354"/>
      <c r="X278" s="357"/>
      <c r="Y278" s="357"/>
      <c r="Z278" s="357"/>
      <c r="AA278" s="357"/>
      <c r="AB278" s="358"/>
      <c r="AC278" s="358"/>
      <c r="AD278" s="357"/>
    </row>
    <row x14ac:dyDescent="0.25" r="279" customHeight="1" ht="14.25">
      <c r="A279" s="352"/>
      <c r="B279" s="352"/>
      <c r="C279" s="352"/>
      <c r="D279" s="352"/>
      <c r="E279" s="352"/>
      <c r="F279" s="353"/>
      <c r="G279" s="354"/>
      <c r="H279" s="354"/>
      <c r="I279" s="352"/>
      <c r="J279" s="352"/>
      <c r="K279" s="352"/>
      <c r="L279" s="352"/>
      <c r="M279" s="352"/>
      <c r="N279" s="352"/>
      <c r="O279" s="355"/>
      <c r="P279" s="355"/>
      <c r="Q279" s="355"/>
      <c r="R279" s="355"/>
      <c r="S279" s="355"/>
      <c r="T279" s="355"/>
      <c r="U279" s="354"/>
      <c r="V279" s="352"/>
      <c r="W279" s="354"/>
      <c r="X279" s="357"/>
      <c r="Y279" s="357"/>
      <c r="Z279" s="357"/>
      <c r="AA279" s="357"/>
      <c r="AB279" s="358"/>
      <c r="AC279" s="358"/>
      <c r="AD279" s="357"/>
    </row>
    <row x14ac:dyDescent="0.25" r="280" customHeight="1" ht="14.25">
      <c r="A280" s="352"/>
      <c r="B280" s="352"/>
      <c r="C280" s="352"/>
      <c r="D280" s="352"/>
      <c r="E280" s="352"/>
      <c r="F280" s="353"/>
      <c r="G280" s="354"/>
      <c r="H280" s="354"/>
      <c r="I280" s="352"/>
      <c r="J280" s="352"/>
      <c r="K280" s="352"/>
      <c r="L280" s="352"/>
      <c r="M280" s="352"/>
      <c r="N280" s="352"/>
      <c r="O280" s="355"/>
      <c r="P280" s="355"/>
      <c r="Q280" s="355"/>
      <c r="R280" s="355"/>
      <c r="S280" s="355"/>
      <c r="T280" s="355"/>
      <c r="U280" s="354"/>
      <c r="V280" s="352"/>
      <c r="W280" s="354"/>
      <c r="X280" s="357"/>
      <c r="Y280" s="357"/>
      <c r="Z280" s="357"/>
      <c r="AA280" s="357"/>
      <c r="AB280" s="358"/>
      <c r="AC280" s="358"/>
      <c r="AD280" s="357"/>
    </row>
    <row x14ac:dyDescent="0.25" r="281" customHeight="1" ht="14.25">
      <c r="A281" s="352"/>
      <c r="B281" s="352"/>
      <c r="C281" s="352"/>
      <c r="D281" s="352"/>
      <c r="E281" s="352"/>
      <c r="F281" s="353"/>
      <c r="G281" s="354"/>
      <c r="H281" s="354"/>
      <c r="I281" s="352"/>
      <c r="J281" s="352"/>
      <c r="K281" s="352"/>
      <c r="L281" s="352"/>
      <c r="M281" s="352"/>
      <c r="N281" s="352"/>
      <c r="O281" s="355"/>
      <c r="P281" s="355"/>
      <c r="Q281" s="355"/>
      <c r="R281" s="355"/>
      <c r="S281" s="355"/>
      <c r="T281" s="355"/>
      <c r="U281" s="354"/>
      <c r="V281" s="352"/>
      <c r="W281" s="354"/>
      <c r="X281" s="357"/>
      <c r="Y281" s="357"/>
      <c r="Z281" s="357"/>
      <c r="AA281" s="357"/>
      <c r="AB281" s="358"/>
      <c r="AC281" s="358"/>
      <c r="AD281" s="357"/>
    </row>
    <row x14ac:dyDescent="0.25" r="282" customHeight="1" ht="14.25">
      <c r="A282" s="352"/>
      <c r="B282" s="352"/>
      <c r="C282" s="352"/>
      <c r="D282" s="352"/>
      <c r="E282" s="352"/>
      <c r="F282" s="353"/>
      <c r="G282" s="354"/>
      <c r="H282" s="354"/>
      <c r="I282" s="352"/>
      <c r="J282" s="352"/>
      <c r="K282" s="352"/>
      <c r="L282" s="352"/>
      <c r="M282" s="352"/>
      <c r="N282" s="352"/>
      <c r="O282" s="355"/>
      <c r="P282" s="355"/>
      <c r="Q282" s="355"/>
      <c r="R282" s="355"/>
      <c r="S282" s="355"/>
      <c r="T282" s="355"/>
      <c r="U282" s="354"/>
      <c r="V282" s="352"/>
      <c r="W282" s="354"/>
      <c r="X282" s="357"/>
      <c r="Y282" s="357"/>
      <c r="Z282" s="357"/>
      <c r="AA282" s="357"/>
      <c r="AB282" s="358"/>
      <c r="AC282" s="358"/>
      <c r="AD282" s="357"/>
    </row>
    <row x14ac:dyDescent="0.25" r="283" customHeight="1" ht="14.25">
      <c r="A283" s="352"/>
      <c r="B283" s="352"/>
      <c r="C283" s="352"/>
      <c r="D283" s="352"/>
      <c r="E283" s="352"/>
      <c r="F283" s="353"/>
      <c r="G283" s="354"/>
      <c r="H283" s="354"/>
      <c r="I283" s="352"/>
      <c r="J283" s="352"/>
      <c r="K283" s="352"/>
      <c r="L283" s="352"/>
      <c r="M283" s="352"/>
      <c r="N283" s="352"/>
      <c r="O283" s="355"/>
      <c r="P283" s="355"/>
      <c r="Q283" s="355"/>
      <c r="R283" s="355"/>
      <c r="S283" s="355"/>
      <c r="T283" s="355"/>
      <c r="U283" s="354"/>
      <c r="V283" s="352"/>
      <c r="W283" s="354"/>
      <c r="X283" s="357"/>
      <c r="Y283" s="357"/>
      <c r="Z283" s="357"/>
      <c r="AA283" s="357"/>
      <c r="AB283" s="358"/>
      <c r="AC283" s="358"/>
      <c r="AD283" s="357"/>
    </row>
    <row x14ac:dyDescent="0.25" r="284" customHeight="1" ht="14.25">
      <c r="A284" s="352"/>
      <c r="B284" s="352"/>
      <c r="C284" s="352"/>
      <c r="D284" s="352"/>
      <c r="E284" s="352"/>
      <c r="F284" s="353"/>
      <c r="G284" s="354"/>
      <c r="H284" s="354"/>
      <c r="I284" s="352"/>
      <c r="J284" s="352"/>
      <c r="K284" s="352"/>
      <c r="L284" s="352"/>
      <c r="M284" s="352"/>
      <c r="N284" s="352"/>
      <c r="O284" s="355"/>
      <c r="P284" s="355"/>
      <c r="Q284" s="355"/>
      <c r="R284" s="355"/>
      <c r="S284" s="355"/>
      <c r="T284" s="355"/>
      <c r="U284" s="354"/>
      <c r="V284" s="352"/>
      <c r="W284" s="354"/>
      <c r="X284" s="357"/>
      <c r="Y284" s="357"/>
      <c r="Z284" s="357"/>
      <c r="AA284" s="357"/>
      <c r="AB284" s="358"/>
      <c r="AC284" s="358"/>
      <c r="AD284" s="357"/>
    </row>
    <row x14ac:dyDescent="0.25" r="285" customHeight="1" ht="14.25">
      <c r="A285" s="352"/>
      <c r="B285" s="352"/>
      <c r="C285" s="352"/>
      <c r="D285" s="352"/>
      <c r="E285" s="352"/>
      <c r="F285" s="353"/>
      <c r="G285" s="354"/>
      <c r="H285" s="354"/>
      <c r="I285" s="352"/>
      <c r="J285" s="352"/>
      <c r="K285" s="352"/>
      <c r="L285" s="352"/>
      <c r="M285" s="352"/>
      <c r="N285" s="352"/>
      <c r="O285" s="355"/>
      <c r="P285" s="355"/>
      <c r="Q285" s="355"/>
      <c r="R285" s="355"/>
      <c r="S285" s="355"/>
      <c r="T285" s="355"/>
      <c r="U285" s="354"/>
      <c r="V285" s="352"/>
      <c r="W285" s="354"/>
      <c r="X285" s="357"/>
      <c r="Y285" s="357"/>
      <c r="Z285" s="357"/>
      <c r="AA285" s="357"/>
      <c r="AB285" s="358"/>
      <c r="AC285" s="358"/>
      <c r="AD285" s="357"/>
    </row>
    <row x14ac:dyDescent="0.25" r="286" customHeight="1" ht="14.25">
      <c r="A286" s="352"/>
      <c r="B286" s="352"/>
      <c r="C286" s="352"/>
      <c r="D286" s="352"/>
      <c r="E286" s="352"/>
      <c r="F286" s="353"/>
      <c r="G286" s="354"/>
      <c r="H286" s="354"/>
      <c r="I286" s="352"/>
      <c r="J286" s="352"/>
      <c r="K286" s="352"/>
      <c r="L286" s="352"/>
      <c r="M286" s="352"/>
      <c r="N286" s="352"/>
      <c r="O286" s="355"/>
      <c r="P286" s="355"/>
      <c r="Q286" s="355"/>
      <c r="R286" s="355"/>
      <c r="S286" s="355"/>
      <c r="T286" s="355"/>
      <c r="U286" s="354"/>
      <c r="V286" s="352"/>
      <c r="W286" s="354"/>
      <c r="X286" s="357"/>
      <c r="Y286" s="357"/>
      <c r="Z286" s="357"/>
      <c r="AA286" s="357"/>
      <c r="AB286" s="358"/>
      <c r="AC286" s="358"/>
      <c r="AD286" s="357"/>
    </row>
    <row x14ac:dyDescent="0.25" r="287" customHeight="1" ht="14.25">
      <c r="A287" s="352"/>
      <c r="B287" s="352"/>
      <c r="C287" s="352"/>
      <c r="D287" s="352"/>
      <c r="E287" s="352"/>
      <c r="F287" s="353"/>
      <c r="G287" s="354"/>
      <c r="H287" s="354"/>
      <c r="I287" s="352"/>
      <c r="J287" s="352"/>
      <c r="K287" s="352"/>
      <c r="L287" s="352"/>
      <c r="M287" s="352"/>
      <c r="N287" s="352"/>
      <c r="O287" s="355"/>
      <c r="P287" s="355"/>
      <c r="Q287" s="355"/>
      <c r="R287" s="355"/>
      <c r="S287" s="355"/>
      <c r="T287" s="355"/>
      <c r="U287" s="354"/>
      <c r="V287" s="352"/>
      <c r="W287" s="354"/>
      <c r="X287" s="357"/>
      <c r="Y287" s="357"/>
      <c r="Z287" s="357"/>
      <c r="AA287" s="357"/>
      <c r="AB287" s="358"/>
      <c r="AC287" s="358"/>
      <c r="AD287" s="357"/>
    </row>
    <row x14ac:dyDescent="0.25" r="288" customHeight="1" ht="14.25">
      <c r="A288" s="352"/>
      <c r="B288" s="352"/>
      <c r="C288" s="352"/>
      <c r="D288" s="352"/>
      <c r="E288" s="352"/>
      <c r="F288" s="353"/>
      <c r="G288" s="354"/>
      <c r="H288" s="354"/>
      <c r="I288" s="352"/>
      <c r="J288" s="352"/>
      <c r="K288" s="352"/>
      <c r="L288" s="352"/>
      <c r="M288" s="352"/>
      <c r="N288" s="352"/>
      <c r="O288" s="355"/>
      <c r="P288" s="355"/>
      <c r="Q288" s="355"/>
      <c r="R288" s="355"/>
      <c r="S288" s="355"/>
      <c r="T288" s="355"/>
      <c r="U288" s="354"/>
      <c r="V288" s="352"/>
      <c r="W288" s="354"/>
      <c r="X288" s="357"/>
      <c r="Y288" s="357"/>
      <c r="Z288" s="357"/>
      <c r="AA288" s="357"/>
      <c r="AB288" s="358"/>
      <c r="AC288" s="358"/>
      <c r="AD288" s="357"/>
    </row>
    <row x14ac:dyDescent="0.25" r="289" customHeight="1" ht="14.25">
      <c r="A289" s="352"/>
      <c r="B289" s="352"/>
      <c r="C289" s="352"/>
      <c r="D289" s="352"/>
      <c r="E289" s="352"/>
      <c r="F289" s="353"/>
      <c r="G289" s="354"/>
      <c r="H289" s="354"/>
      <c r="I289" s="352"/>
      <c r="J289" s="352"/>
      <c r="K289" s="352"/>
      <c r="L289" s="352"/>
      <c r="M289" s="352"/>
      <c r="N289" s="352"/>
      <c r="O289" s="355"/>
      <c r="P289" s="355"/>
      <c r="Q289" s="355"/>
      <c r="R289" s="355"/>
      <c r="S289" s="355"/>
      <c r="T289" s="355"/>
      <c r="U289" s="354"/>
      <c r="V289" s="352"/>
      <c r="W289" s="354"/>
      <c r="X289" s="357"/>
      <c r="Y289" s="357"/>
      <c r="Z289" s="357"/>
      <c r="AA289" s="357"/>
      <c r="AB289" s="358"/>
      <c r="AC289" s="358"/>
      <c r="AD289" s="357"/>
    </row>
    <row x14ac:dyDescent="0.25" r="290" customHeight="1" ht="14.25">
      <c r="A290" s="352"/>
      <c r="B290" s="352"/>
      <c r="C290" s="352"/>
      <c r="D290" s="352"/>
      <c r="E290" s="352"/>
      <c r="F290" s="353"/>
      <c r="G290" s="354"/>
      <c r="H290" s="354"/>
      <c r="I290" s="352"/>
      <c r="J290" s="352"/>
      <c r="K290" s="352"/>
      <c r="L290" s="352"/>
      <c r="M290" s="352"/>
      <c r="N290" s="352"/>
      <c r="O290" s="355"/>
      <c r="P290" s="355"/>
      <c r="Q290" s="355"/>
      <c r="R290" s="355"/>
      <c r="S290" s="355"/>
      <c r="T290" s="355"/>
      <c r="U290" s="354"/>
      <c r="V290" s="352"/>
      <c r="W290" s="354"/>
      <c r="X290" s="357"/>
      <c r="Y290" s="357"/>
      <c r="Z290" s="357"/>
      <c r="AA290" s="357"/>
      <c r="AB290" s="358"/>
      <c r="AC290" s="358"/>
      <c r="AD290" s="357"/>
    </row>
    <row x14ac:dyDescent="0.25" r="291" customHeight="1" ht="14.25">
      <c r="A291" s="352"/>
      <c r="B291" s="352"/>
      <c r="C291" s="352"/>
      <c r="D291" s="352"/>
      <c r="E291" s="352"/>
      <c r="F291" s="353"/>
      <c r="G291" s="354"/>
      <c r="H291" s="354"/>
      <c r="I291" s="352"/>
      <c r="J291" s="352"/>
      <c r="K291" s="352"/>
      <c r="L291" s="352"/>
      <c r="M291" s="352"/>
      <c r="N291" s="352"/>
      <c r="O291" s="355"/>
      <c r="P291" s="355"/>
      <c r="Q291" s="355"/>
      <c r="R291" s="355"/>
      <c r="S291" s="355"/>
      <c r="T291" s="355"/>
      <c r="U291" s="354"/>
      <c r="V291" s="352"/>
      <c r="W291" s="354"/>
      <c r="X291" s="357"/>
      <c r="Y291" s="357"/>
      <c r="Z291" s="357"/>
      <c r="AA291" s="357"/>
      <c r="AB291" s="358"/>
      <c r="AC291" s="358"/>
      <c r="AD291" s="357"/>
    </row>
    <row x14ac:dyDescent="0.25" r="292" customHeight="1" ht="14.25">
      <c r="A292" s="352"/>
      <c r="B292" s="352"/>
      <c r="C292" s="352"/>
      <c r="D292" s="352"/>
      <c r="E292" s="352"/>
      <c r="F292" s="353"/>
      <c r="G292" s="354"/>
      <c r="H292" s="354"/>
      <c r="I292" s="352"/>
      <c r="J292" s="352"/>
      <c r="K292" s="352"/>
      <c r="L292" s="352"/>
      <c r="M292" s="352"/>
      <c r="N292" s="352"/>
      <c r="O292" s="355"/>
      <c r="P292" s="355"/>
      <c r="Q292" s="355"/>
      <c r="R292" s="355"/>
      <c r="S292" s="355"/>
      <c r="T292" s="355"/>
      <c r="U292" s="354"/>
      <c r="V292" s="352"/>
      <c r="W292" s="354"/>
      <c r="X292" s="357"/>
      <c r="Y292" s="357"/>
      <c r="Z292" s="357"/>
      <c r="AA292" s="357"/>
      <c r="AB292" s="358"/>
      <c r="AC292" s="358"/>
      <c r="AD292" s="357"/>
    </row>
    <row x14ac:dyDescent="0.25" r="293" customHeight="1" ht="14.25">
      <c r="A293" s="352"/>
      <c r="B293" s="352"/>
      <c r="C293" s="352"/>
      <c r="D293" s="352"/>
      <c r="E293" s="352"/>
      <c r="F293" s="353"/>
      <c r="G293" s="354"/>
      <c r="H293" s="354"/>
      <c r="I293" s="352"/>
      <c r="J293" s="352"/>
      <c r="K293" s="352"/>
      <c r="L293" s="352"/>
      <c r="M293" s="352"/>
      <c r="N293" s="352"/>
      <c r="O293" s="355"/>
      <c r="P293" s="355"/>
      <c r="Q293" s="355"/>
      <c r="R293" s="355"/>
      <c r="S293" s="355"/>
      <c r="T293" s="355"/>
      <c r="U293" s="354"/>
      <c r="V293" s="352"/>
      <c r="W293" s="354"/>
      <c r="X293" s="357"/>
      <c r="Y293" s="357"/>
      <c r="Z293" s="357"/>
      <c r="AA293" s="357"/>
      <c r="AB293" s="358"/>
      <c r="AC293" s="358"/>
      <c r="AD293" s="357"/>
    </row>
    <row x14ac:dyDescent="0.25" r="294" customHeight="1" ht="14.25">
      <c r="A294" s="352"/>
      <c r="B294" s="352"/>
      <c r="C294" s="352"/>
      <c r="D294" s="352"/>
      <c r="E294" s="352"/>
      <c r="F294" s="353"/>
      <c r="G294" s="354"/>
      <c r="H294" s="354"/>
      <c r="I294" s="352"/>
      <c r="J294" s="352"/>
      <c r="K294" s="352"/>
      <c r="L294" s="352"/>
      <c r="M294" s="352"/>
      <c r="N294" s="352"/>
      <c r="O294" s="355"/>
      <c r="P294" s="355"/>
      <c r="Q294" s="355"/>
      <c r="R294" s="355"/>
      <c r="S294" s="355"/>
      <c r="T294" s="355"/>
      <c r="U294" s="354"/>
      <c r="V294" s="352"/>
      <c r="W294" s="354"/>
      <c r="X294" s="357"/>
      <c r="Y294" s="357"/>
      <c r="Z294" s="357"/>
      <c r="AA294" s="357"/>
      <c r="AB294" s="358"/>
      <c r="AC294" s="358"/>
      <c r="AD294" s="357"/>
    </row>
    <row x14ac:dyDescent="0.25" r="295" customHeight="1" ht="14.25">
      <c r="A295" s="352"/>
      <c r="B295" s="352"/>
      <c r="C295" s="352"/>
      <c r="D295" s="352"/>
      <c r="E295" s="352"/>
      <c r="F295" s="353"/>
      <c r="G295" s="354"/>
      <c r="H295" s="354"/>
      <c r="I295" s="352"/>
      <c r="J295" s="352"/>
      <c r="K295" s="352"/>
      <c r="L295" s="352"/>
      <c r="M295" s="352"/>
      <c r="N295" s="352"/>
      <c r="O295" s="355"/>
      <c r="P295" s="355"/>
      <c r="Q295" s="355"/>
      <c r="R295" s="355"/>
      <c r="S295" s="355"/>
      <c r="T295" s="355"/>
      <c r="U295" s="354"/>
      <c r="V295" s="352"/>
      <c r="W295" s="354"/>
      <c r="X295" s="357"/>
      <c r="Y295" s="357"/>
      <c r="Z295" s="357"/>
      <c r="AA295" s="357"/>
      <c r="AB295" s="358"/>
      <c r="AC295" s="358"/>
      <c r="AD295" s="357"/>
    </row>
    <row x14ac:dyDescent="0.25" r="296" customHeight="1" ht="14.25">
      <c r="A296" s="352"/>
      <c r="B296" s="352"/>
      <c r="C296" s="352"/>
      <c r="D296" s="352"/>
      <c r="E296" s="352"/>
      <c r="F296" s="353"/>
      <c r="G296" s="354"/>
      <c r="H296" s="354"/>
      <c r="I296" s="352"/>
      <c r="J296" s="352"/>
      <c r="K296" s="352"/>
      <c r="L296" s="352"/>
      <c r="M296" s="352"/>
      <c r="N296" s="352"/>
      <c r="O296" s="355"/>
      <c r="P296" s="355"/>
      <c r="Q296" s="355"/>
      <c r="R296" s="355"/>
      <c r="S296" s="355"/>
      <c r="T296" s="355"/>
      <c r="U296" s="354"/>
      <c r="V296" s="352"/>
      <c r="W296" s="354"/>
      <c r="X296" s="357"/>
      <c r="Y296" s="357"/>
      <c r="Z296" s="357"/>
      <c r="AA296" s="357"/>
      <c r="AB296" s="358"/>
      <c r="AC296" s="358"/>
      <c r="AD296" s="357"/>
    </row>
    <row x14ac:dyDescent="0.25" r="297" customHeight="1" ht="14.25">
      <c r="A297" s="352"/>
      <c r="B297" s="352"/>
      <c r="C297" s="352"/>
      <c r="D297" s="352"/>
      <c r="E297" s="352"/>
      <c r="F297" s="353"/>
      <c r="G297" s="354"/>
      <c r="H297" s="354"/>
      <c r="I297" s="352"/>
      <c r="J297" s="352"/>
      <c r="K297" s="352"/>
      <c r="L297" s="352"/>
      <c r="M297" s="352"/>
      <c r="N297" s="352"/>
      <c r="O297" s="355"/>
      <c r="P297" s="355"/>
      <c r="Q297" s="355"/>
      <c r="R297" s="355"/>
      <c r="S297" s="355"/>
      <c r="T297" s="355"/>
      <c r="U297" s="354"/>
      <c r="V297" s="352"/>
      <c r="W297" s="354"/>
      <c r="X297" s="357"/>
      <c r="Y297" s="357"/>
      <c r="Z297" s="357"/>
      <c r="AA297" s="357"/>
      <c r="AB297" s="358"/>
      <c r="AC297" s="358"/>
      <c r="AD297" s="357"/>
    </row>
    <row x14ac:dyDescent="0.25" r="298" customHeight="1" ht="14.25">
      <c r="A298" s="352"/>
      <c r="B298" s="352"/>
      <c r="C298" s="352"/>
      <c r="D298" s="352"/>
      <c r="E298" s="352"/>
      <c r="F298" s="353"/>
      <c r="G298" s="354"/>
      <c r="H298" s="354"/>
      <c r="I298" s="352"/>
      <c r="J298" s="352"/>
      <c r="K298" s="352"/>
      <c r="L298" s="352"/>
      <c r="M298" s="352"/>
      <c r="N298" s="352"/>
      <c r="O298" s="355"/>
      <c r="P298" s="355"/>
      <c r="Q298" s="355"/>
      <c r="R298" s="355"/>
      <c r="S298" s="355"/>
      <c r="T298" s="355"/>
      <c r="U298" s="354"/>
      <c r="V298" s="352"/>
      <c r="W298" s="354"/>
      <c r="X298" s="357"/>
      <c r="Y298" s="357"/>
      <c r="Z298" s="357"/>
      <c r="AA298" s="357"/>
      <c r="AB298" s="358"/>
      <c r="AC298" s="358"/>
      <c r="AD298" s="357"/>
    </row>
    <row x14ac:dyDescent="0.25" r="299" customHeight="1" ht="14.25">
      <c r="A299" s="352"/>
      <c r="B299" s="352"/>
      <c r="C299" s="352"/>
      <c r="D299" s="352"/>
      <c r="E299" s="352"/>
      <c r="F299" s="353"/>
      <c r="G299" s="354"/>
      <c r="H299" s="354"/>
      <c r="I299" s="352"/>
      <c r="J299" s="352"/>
      <c r="K299" s="352"/>
      <c r="L299" s="352"/>
      <c r="M299" s="352"/>
      <c r="N299" s="352"/>
      <c r="O299" s="355"/>
      <c r="P299" s="355"/>
      <c r="Q299" s="355"/>
      <c r="R299" s="355"/>
      <c r="S299" s="355"/>
      <c r="T299" s="355"/>
      <c r="U299" s="354"/>
      <c r="V299" s="352"/>
      <c r="W299" s="354"/>
      <c r="X299" s="357"/>
      <c r="Y299" s="357"/>
      <c r="Z299" s="357"/>
      <c r="AA299" s="357"/>
      <c r="AB299" s="358"/>
      <c r="AC299" s="358"/>
      <c r="AD299" s="357"/>
    </row>
    <row x14ac:dyDescent="0.25" r="300" customHeight="1" ht="14.25">
      <c r="A300" s="352"/>
      <c r="B300" s="352"/>
      <c r="C300" s="352"/>
      <c r="D300" s="352"/>
      <c r="E300" s="352"/>
      <c r="F300" s="353"/>
      <c r="G300" s="354"/>
      <c r="H300" s="354"/>
      <c r="I300" s="352"/>
      <c r="J300" s="352"/>
      <c r="K300" s="352"/>
      <c r="L300" s="352"/>
      <c r="M300" s="352"/>
      <c r="N300" s="352"/>
      <c r="O300" s="355"/>
      <c r="P300" s="355"/>
      <c r="Q300" s="355"/>
      <c r="R300" s="355"/>
      <c r="S300" s="355"/>
      <c r="T300" s="355"/>
      <c r="U300" s="354"/>
      <c r="V300" s="352"/>
      <c r="W300" s="354"/>
      <c r="X300" s="357"/>
      <c r="Y300" s="357"/>
      <c r="Z300" s="357"/>
      <c r="AA300" s="357"/>
      <c r="AB300" s="358"/>
      <c r="AC300" s="358"/>
      <c r="AD300" s="357"/>
    </row>
    <row x14ac:dyDescent="0.25" r="301" customHeight="1" ht="14.25">
      <c r="A301" s="352"/>
      <c r="B301" s="352"/>
      <c r="C301" s="352"/>
      <c r="D301" s="352"/>
      <c r="E301" s="352"/>
      <c r="F301" s="353"/>
      <c r="G301" s="354"/>
      <c r="H301" s="354"/>
      <c r="I301" s="352"/>
      <c r="J301" s="352"/>
      <c r="K301" s="352"/>
      <c r="L301" s="352"/>
      <c r="M301" s="352"/>
      <c r="N301" s="352"/>
      <c r="O301" s="355"/>
      <c r="P301" s="355"/>
      <c r="Q301" s="355"/>
      <c r="R301" s="355"/>
      <c r="S301" s="355"/>
      <c r="T301" s="355"/>
      <c r="U301" s="354"/>
      <c r="V301" s="352"/>
      <c r="W301" s="354"/>
      <c r="X301" s="357"/>
      <c r="Y301" s="357"/>
      <c r="Z301" s="357"/>
      <c r="AA301" s="357"/>
      <c r="AB301" s="358"/>
      <c r="AC301" s="358"/>
      <c r="AD301" s="357"/>
    </row>
    <row x14ac:dyDescent="0.25" r="302" customHeight="1" ht="14.25">
      <c r="A302" s="352"/>
      <c r="B302" s="352"/>
      <c r="C302" s="352"/>
      <c r="D302" s="352"/>
      <c r="E302" s="352"/>
      <c r="F302" s="353"/>
      <c r="G302" s="354"/>
      <c r="H302" s="354"/>
      <c r="I302" s="352"/>
      <c r="J302" s="352"/>
      <c r="K302" s="352"/>
      <c r="L302" s="352"/>
      <c r="M302" s="352"/>
      <c r="N302" s="352"/>
      <c r="O302" s="355"/>
      <c r="P302" s="355"/>
      <c r="Q302" s="355"/>
      <c r="R302" s="355"/>
      <c r="S302" s="355"/>
      <c r="T302" s="355"/>
      <c r="U302" s="354"/>
      <c r="V302" s="352"/>
      <c r="W302" s="354"/>
      <c r="X302" s="357"/>
      <c r="Y302" s="357"/>
      <c r="Z302" s="357"/>
      <c r="AA302" s="357"/>
      <c r="AB302" s="358"/>
      <c r="AC302" s="358"/>
      <c r="AD302" s="357"/>
    </row>
    <row x14ac:dyDescent="0.25" r="303" customHeight="1" ht="14.25">
      <c r="A303" s="352"/>
      <c r="B303" s="352"/>
      <c r="C303" s="352"/>
      <c r="D303" s="352"/>
      <c r="E303" s="352"/>
      <c r="F303" s="353"/>
      <c r="G303" s="354"/>
      <c r="H303" s="354"/>
      <c r="I303" s="352"/>
      <c r="J303" s="352"/>
      <c r="K303" s="352"/>
      <c r="L303" s="352"/>
      <c r="M303" s="352"/>
      <c r="N303" s="352"/>
      <c r="O303" s="355"/>
      <c r="P303" s="355"/>
      <c r="Q303" s="355"/>
      <c r="R303" s="355"/>
      <c r="S303" s="355"/>
      <c r="T303" s="355"/>
      <c r="U303" s="354"/>
      <c r="V303" s="352"/>
      <c r="W303" s="354"/>
      <c r="X303" s="357"/>
      <c r="Y303" s="357"/>
      <c r="Z303" s="357"/>
      <c r="AA303" s="357"/>
      <c r="AB303" s="358"/>
      <c r="AC303" s="358"/>
      <c r="AD303" s="357"/>
    </row>
    <row x14ac:dyDescent="0.25" r="304" customHeight="1" ht="14.25">
      <c r="A304" s="352"/>
      <c r="B304" s="352"/>
      <c r="C304" s="352"/>
      <c r="D304" s="352"/>
      <c r="E304" s="352"/>
      <c r="F304" s="353"/>
      <c r="G304" s="354"/>
      <c r="H304" s="354"/>
      <c r="I304" s="352"/>
      <c r="J304" s="352"/>
      <c r="K304" s="352"/>
      <c r="L304" s="352"/>
      <c r="M304" s="352"/>
      <c r="N304" s="352"/>
      <c r="O304" s="355"/>
      <c r="P304" s="355"/>
      <c r="Q304" s="355"/>
      <c r="R304" s="355"/>
      <c r="S304" s="355"/>
      <c r="T304" s="355"/>
      <c r="U304" s="354"/>
      <c r="V304" s="352"/>
      <c r="W304" s="354"/>
      <c r="X304" s="357"/>
      <c r="Y304" s="357"/>
      <c r="Z304" s="357"/>
      <c r="AA304" s="357"/>
      <c r="AB304" s="358"/>
      <c r="AC304" s="358"/>
      <c r="AD304" s="357"/>
    </row>
    <row x14ac:dyDescent="0.25" r="305" customHeight="1" ht="14.25">
      <c r="A305" s="352"/>
      <c r="B305" s="352"/>
      <c r="C305" s="352"/>
      <c r="D305" s="352"/>
      <c r="E305" s="352"/>
      <c r="F305" s="353"/>
      <c r="G305" s="354"/>
      <c r="H305" s="354"/>
      <c r="I305" s="352"/>
      <c r="J305" s="352"/>
      <c r="K305" s="352"/>
      <c r="L305" s="352"/>
      <c r="M305" s="352"/>
      <c r="N305" s="352"/>
      <c r="O305" s="355"/>
      <c r="P305" s="355"/>
      <c r="Q305" s="355"/>
      <c r="R305" s="355"/>
      <c r="S305" s="355"/>
      <c r="T305" s="355"/>
      <c r="U305" s="354"/>
      <c r="V305" s="352"/>
      <c r="W305" s="354"/>
      <c r="X305" s="357"/>
      <c r="Y305" s="357"/>
      <c r="Z305" s="357"/>
      <c r="AA305" s="357"/>
      <c r="AB305" s="358"/>
      <c r="AC305" s="358"/>
      <c r="AD305" s="357"/>
    </row>
    <row x14ac:dyDescent="0.25" r="306" customHeight="1" ht="14.25">
      <c r="A306" s="352"/>
      <c r="B306" s="352"/>
      <c r="C306" s="352"/>
      <c r="D306" s="352"/>
      <c r="E306" s="352"/>
      <c r="F306" s="353"/>
      <c r="G306" s="354"/>
      <c r="H306" s="354"/>
      <c r="I306" s="352"/>
      <c r="J306" s="352"/>
      <c r="K306" s="352"/>
      <c r="L306" s="352"/>
      <c r="M306" s="352"/>
      <c r="N306" s="352"/>
      <c r="O306" s="355"/>
      <c r="P306" s="355"/>
      <c r="Q306" s="355"/>
      <c r="R306" s="355"/>
      <c r="S306" s="355"/>
      <c r="T306" s="355"/>
      <c r="U306" s="354"/>
      <c r="V306" s="352"/>
      <c r="W306" s="354"/>
      <c r="X306" s="357"/>
      <c r="Y306" s="357"/>
      <c r="Z306" s="357"/>
      <c r="AA306" s="357"/>
      <c r="AB306" s="358"/>
      <c r="AC306" s="358"/>
      <c r="AD306" s="357"/>
    </row>
    <row x14ac:dyDescent="0.25" r="307" customHeight="1" ht="14.25">
      <c r="A307" s="352"/>
      <c r="B307" s="352"/>
      <c r="C307" s="352"/>
      <c r="D307" s="352"/>
      <c r="E307" s="352"/>
      <c r="F307" s="353"/>
      <c r="G307" s="354"/>
      <c r="H307" s="354"/>
      <c r="I307" s="352"/>
      <c r="J307" s="352"/>
      <c r="K307" s="352"/>
      <c r="L307" s="352"/>
      <c r="M307" s="352"/>
      <c r="N307" s="352"/>
      <c r="O307" s="355"/>
      <c r="P307" s="355"/>
      <c r="Q307" s="355"/>
      <c r="R307" s="355"/>
      <c r="S307" s="355"/>
      <c r="T307" s="355"/>
      <c r="U307" s="354"/>
      <c r="V307" s="352"/>
      <c r="W307" s="354"/>
      <c r="X307" s="357"/>
      <c r="Y307" s="357"/>
      <c r="Z307" s="357"/>
      <c r="AA307" s="357"/>
      <c r="AB307" s="358"/>
      <c r="AC307" s="358"/>
      <c r="AD307" s="357"/>
    </row>
    <row x14ac:dyDescent="0.25" r="308" customHeight="1" ht="14.25">
      <c r="A308" s="352"/>
      <c r="B308" s="352"/>
      <c r="C308" s="352"/>
      <c r="D308" s="352"/>
      <c r="E308" s="352"/>
      <c r="F308" s="353"/>
      <c r="G308" s="354"/>
      <c r="H308" s="354"/>
      <c r="I308" s="352"/>
      <c r="J308" s="352"/>
      <c r="K308" s="352"/>
      <c r="L308" s="352"/>
      <c r="M308" s="352"/>
      <c r="N308" s="352"/>
      <c r="O308" s="355"/>
      <c r="P308" s="355"/>
      <c r="Q308" s="355"/>
      <c r="R308" s="355"/>
      <c r="S308" s="355"/>
      <c r="T308" s="355"/>
      <c r="U308" s="354"/>
      <c r="V308" s="352"/>
      <c r="W308" s="354"/>
      <c r="X308" s="357"/>
      <c r="Y308" s="357"/>
      <c r="Z308" s="357"/>
      <c r="AA308" s="357"/>
      <c r="AB308" s="358"/>
      <c r="AC308" s="358"/>
      <c r="AD308" s="357"/>
    </row>
    <row x14ac:dyDescent="0.25" r="309" customHeight="1" ht="14.25">
      <c r="A309" s="352"/>
      <c r="B309" s="352"/>
      <c r="C309" s="352"/>
      <c r="D309" s="352"/>
      <c r="E309" s="352"/>
      <c r="F309" s="353"/>
      <c r="G309" s="354"/>
      <c r="H309" s="354"/>
      <c r="I309" s="352"/>
      <c r="J309" s="352"/>
      <c r="K309" s="352"/>
      <c r="L309" s="352"/>
      <c r="M309" s="352"/>
      <c r="N309" s="352"/>
      <c r="O309" s="355"/>
      <c r="P309" s="355"/>
      <c r="Q309" s="355"/>
      <c r="R309" s="355"/>
      <c r="S309" s="355"/>
      <c r="T309" s="355"/>
      <c r="U309" s="354"/>
      <c r="V309" s="352"/>
      <c r="W309" s="354"/>
      <c r="X309" s="357"/>
      <c r="Y309" s="357"/>
      <c r="Z309" s="357"/>
      <c r="AA309" s="357"/>
      <c r="AB309" s="358"/>
      <c r="AC309" s="358"/>
      <c r="AD309" s="357"/>
    </row>
    <row x14ac:dyDescent="0.25" r="310" customHeight="1" ht="14.25">
      <c r="A310" s="352"/>
      <c r="B310" s="352"/>
      <c r="C310" s="352"/>
      <c r="D310" s="352"/>
      <c r="E310" s="352"/>
      <c r="F310" s="353"/>
      <c r="G310" s="354"/>
      <c r="H310" s="354"/>
      <c r="I310" s="352"/>
      <c r="J310" s="352"/>
      <c r="K310" s="352"/>
      <c r="L310" s="352"/>
      <c r="M310" s="352"/>
      <c r="N310" s="352"/>
      <c r="O310" s="355"/>
      <c r="P310" s="355"/>
      <c r="Q310" s="355"/>
      <c r="R310" s="355"/>
      <c r="S310" s="355"/>
      <c r="T310" s="355"/>
      <c r="U310" s="354"/>
      <c r="V310" s="352"/>
      <c r="W310" s="354"/>
      <c r="X310" s="357"/>
      <c r="Y310" s="357"/>
      <c r="Z310" s="357"/>
      <c r="AA310" s="357"/>
      <c r="AB310" s="358"/>
      <c r="AC310" s="358"/>
      <c r="AD310" s="357"/>
    </row>
    <row x14ac:dyDescent="0.25" r="311" customHeight="1" ht="14.25">
      <c r="A311" s="352"/>
      <c r="B311" s="352"/>
      <c r="C311" s="352"/>
      <c r="D311" s="352"/>
      <c r="E311" s="352"/>
      <c r="F311" s="353"/>
      <c r="G311" s="354"/>
      <c r="H311" s="354"/>
      <c r="I311" s="352"/>
      <c r="J311" s="352"/>
      <c r="K311" s="352"/>
      <c r="L311" s="352"/>
      <c r="M311" s="352"/>
      <c r="N311" s="352"/>
      <c r="O311" s="355"/>
      <c r="P311" s="355"/>
      <c r="Q311" s="355"/>
      <c r="R311" s="355"/>
      <c r="S311" s="355"/>
      <c r="T311" s="355"/>
      <c r="U311" s="354"/>
      <c r="V311" s="352"/>
      <c r="W311" s="354"/>
      <c r="X311" s="357"/>
      <c r="Y311" s="357"/>
      <c r="Z311" s="357"/>
      <c r="AA311" s="357"/>
      <c r="AB311" s="358"/>
      <c r="AC311" s="358"/>
      <c r="AD311" s="357"/>
    </row>
    <row x14ac:dyDescent="0.25" r="312" customHeight="1" ht="14.25">
      <c r="A312" s="352"/>
      <c r="B312" s="352"/>
      <c r="C312" s="352"/>
      <c r="D312" s="352"/>
      <c r="E312" s="352"/>
      <c r="F312" s="353"/>
      <c r="G312" s="354"/>
      <c r="H312" s="354"/>
      <c r="I312" s="352"/>
      <c r="J312" s="352"/>
      <c r="K312" s="352"/>
      <c r="L312" s="352"/>
      <c r="M312" s="352"/>
      <c r="N312" s="352"/>
      <c r="O312" s="355"/>
      <c r="P312" s="355"/>
      <c r="Q312" s="355"/>
      <c r="R312" s="355"/>
      <c r="S312" s="355"/>
      <c r="T312" s="355"/>
      <c r="U312" s="354"/>
      <c r="V312" s="352"/>
      <c r="W312" s="354"/>
      <c r="X312" s="357"/>
      <c r="Y312" s="357"/>
      <c r="Z312" s="357"/>
      <c r="AA312" s="357"/>
      <c r="AB312" s="358"/>
      <c r="AC312" s="358"/>
      <c r="AD312" s="357"/>
    </row>
    <row x14ac:dyDescent="0.25" r="313" customHeight="1" ht="14.25">
      <c r="A313" s="352"/>
      <c r="B313" s="352"/>
      <c r="C313" s="352"/>
      <c r="D313" s="352"/>
      <c r="E313" s="352"/>
      <c r="F313" s="353"/>
      <c r="G313" s="354"/>
      <c r="H313" s="354"/>
      <c r="I313" s="352"/>
      <c r="J313" s="352"/>
      <c r="K313" s="352"/>
      <c r="L313" s="352"/>
      <c r="M313" s="352"/>
      <c r="N313" s="352"/>
      <c r="O313" s="355"/>
      <c r="P313" s="355"/>
      <c r="Q313" s="355"/>
      <c r="R313" s="355"/>
      <c r="S313" s="355"/>
      <c r="T313" s="355"/>
      <c r="U313" s="354"/>
      <c r="V313" s="352"/>
      <c r="W313" s="354"/>
      <c r="X313" s="357"/>
      <c r="Y313" s="357"/>
      <c r="Z313" s="357"/>
      <c r="AA313" s="357"/>
      <c r="AB313" s="358"/>
      <c r="AC313" s="358"/>
      <c r="AD313" s="357"/>
    </row>
    <row x14ac:dyDescent="0.25" r="314" customHeight="1" ht="14.25">
      <c r="A314" s="352"/>
      <c r="B314" s="352"/>
      <c r="C314" s="352"/>
      <c r="D314" s="352"/>
      <c r="E314" s="352"/>
      <c r="F314" s="353"/>
      <c r="G314" s="354"/>
      <c r="H314" s="354"/>
      <c r="I314" s="352"/>
      <c r="J314" s="352"/>
      <c r="K314" s="352"/>
      <c r="L314" s="352"/>
      <c r="M314" s="352"/>
      <c r="N314" s="352"/>
      <c r="O314" s="355"/>
      <c r="P314" s="355"/>
      <c r="Q314" s="355"/>
      <c r="R314" s="355"/>
      <c r="S314" s="355"/>
      <c r="T314" s="355"/>
      <c r="U314" s="354"/>
      <c r="V314" s="352"/>
      <c r="W314" s="354"/>
      <c r="X314" s="357"/>
      <c r="Y314" s="357"/>
      <c r="Z314" s="357"/>
      <c r="AA314" s="357"/>
      <c r="AB314" s="358"/>
      <c r="AC314" s="358"/>
      <c r="AD314" s="357"/>
    </row>
    <row x14ac:dyDescent="0.25" r="315" customHeight="1" ht="14.25">
      <c r="A315" s="352"/>
      <c r="B315" s="352"/>
      <c r="C315" s="352"/>
      <c r="D315" s="352"/>
      <c r="E315" s="352"/>
      <c r="F315" s="353"/>
      <c r="G315" s="354"/>
      <c r="H315" s="354"/>
      <c r="I315" s="352"/>
      <c r="J315" s="352"/>
      <c r="K315" s="352"/>
      <c r="L315" s="352"/>
      <c r="M315" s="352"/>
      <c r="N315" s="352"/>
      <c r="O315" s="355"/>
      <c r="P315" s="355"/>
      <c r="Q315" s="355"/>
      <c r="R315" s="355"/>
      <c r="S315" s="355"/>
      <c r="T315" s="355"/>
      <c r="U315" s="354"/>
      <c r="V315" s="352"/>
      <c r="W315" s="354"/>
      <c r="X315" s="357"/>
      <c r="Y315" s="357"/>
      <c r="Z315" s="357"/>
      <c r="AA315" s="357"/>
      <c r="AB315" s="358"/>
      <c r="AC315" s="358"/>
      <c r="AD315" s="357"/>
    </row>
    <row x14ac:dyDescent="0.25" r="316" customHeight="1" ht="14.25">
      <c r="A316" s="352"/>
      <c r="B316" s="352"/>
      <c r="C316" s="352"/>
      <c r="D316" s="352"/>
      <c r="E316" s="352"/>
      <c r="F316" s="353"/>
      <c r="G316" s="354"/>
      <c r="H316" s="354"/>
      <c r="I316" s="352"/>
      <c r="J316" s="352"/>
      <c r="K316" s="352"/>
      <c r="L316" s="352"/>
      <c r="M316" s="352"/>
      <c r="N316" s="352"/>
      <c r="O316" s="355"/>
      <c r="P316" s="355"/>
      <c r="Q316" s="355"/>
      <c r="R316" s="355"/>
      <c r="S316" s="355"/>
      <c r="T316" s="355"/>
      <c r="U316" s="354"/>
      <c r="V316" s="352"/>
      <c r="W316" s="354"/>
      <c r="X316" s="357"/>
      <c r="Y316" s="357"/>
      <c r="Z316" s="357"/>
      <c r="AA316" s="357"/>
      <c r="AB316" s="358"/>
      <c r="AC316" s="358"/>
      <c r="AD316" s="357"/>
    </row>
    <row x14ac:dyDescent="0.25" r="317" customHeight="1" ht="14.25">
      <c r="A317" s="352"/>
      <c r="B317" s="352"/>
      <c r="C317" s="352"/>
      <c r="D317" s="352"/>
      <c r="E317" s="352"/>
      <c r="F317" s="353"/>
      <c r="G317" s="354"/>
      <c r="H317" s="354"/>
      <c r="I317" s="352"/>
      <c r="J317" s="352"/>
      <c r="K317" s="352"/>
      <c r="L317" s="352"/>
      <c r="M317" s="352"/>
      <c r="N317" s="352"/>
      <c r="O317" s="355"/>
      <c r="P317" s="355"/>
      <c r="Q317" s="355"/>
      <c r="R317" s="355"/>
      <c r="S317" s="355"/>
      <c r="T317" s="355"/>
      <c r="U317" s="354"/>
      <c r="V317" s="352"/>
      <c r="W317" s="354"/>
      <c r="X317" s="357"/>
      <c r="Y317" s="357"/>
      <c r="Z317" s="357"/>
      <c r="AA317" s="357"/>
      <c r="AB317" s="358"/>
      <c r="AC317" s="358"/>
      <c r="AD317" s="357"/>
    </row>
    <row x14ac:dyDescent="0.25" r="318" customHeight="1" ht="14.25">
      <c r="A318" s="352"/>
      <c r="B318" s="352"/>
      <c r="C318" s="352"/>
      <c r="D318" s="352"/>
      <c r="E318" s="352"/>
      <c r="F318" s="353"/>
      <c r="G318" s="354"/>
      <c r="H318" s="354"/>
      <c r="I318" s="352"/>
      <c r="J318" s="352"/>
      <c r="K318" s="352"/>
      <c r="L318" s="352"/>
      <c r="M318" s="352"/>
      <c r="N318" s="352"/>
      <c r="O318" s="355"/>
      <c r="P318" s="355"/>
      <c r="Q318" s="355"/>
      <c r="R318" s="355"/>
      <c r="S318" s="355"/>
      <c r="T318" s="355"/>
      <c r="U318" s="354"/>
      <c r="V318" s="352"/>
      <c r="W318" s="354"/>
      <c r="X318" s="357"/>
      <c r="Y318" s="357"/>
      <c r="Z318" s="357"/>
      <c r="AA318" s="357"/>
      <c r="AB318" s="358"/>
      <c r="AC318" s="358"/>
      <c r="AD318" s="357"/>
    </row>
    <row x14ac:dyDescent="0.25" r="319" customHeight="1" ht="14.25">
      <c r="A319" s="352"/>
      <c r="B319" s="352"/>
      <c r="C319" s="352"/>
      <c r="D319" s="352"/>
      <c r="E319" s="352"/>
      <c r="F319" s="353"/>
      <c r="G319" s="354"/>
      <c r="H319" s="354"/>
      <c r="I319" s="352"/>
      <c r="J319" s="352"/>
      <c r="K319" s="352"/>
      <c r="L319" s="352"/>
      <c r="M319" s="352"/>
      <c r="N319" s="352"/>
      <c r="O319" s="355"/>
      <c r="P319" s="355"/>
      <c r="Q319" s="355"/>
      <c r="R319" s="355"/>
      <c r="S319" s="355"/>
      <c r="T319" s="355"/>
      <c r="U319" s="354"/>
      <c r="V319" s="352"/>
      <c r="W319" s="354"/>
      <c r="X319" s="357"/>
      <c r="Y319" s="357"/>
      <c r="Z319" s="357"/>
      <c r="AA319" s="357"/>
      <c r="AB319" s="358"/>
      <c r="AC319" s="358"/>
      <c r="AD319" s="357"/>
    </row>
    <row x14ac:dyDescent="0.25" r="320" customHeight="1" ht="14.25">
      <c r="A320" s="352"/>
      <c r="B320" s="352"/>
      <c r="C320" s="352"/>
      <c r="D320" s="352"/>
      <c r="E320" s="352"/>
      <c r="F320" s="353"/>
      <c r="G320" s="354"/>
      <c r="H320" s="354"/>
      <c r="I320" s="352"/>
      <c r="J320" s="352"/>
      <c r="K320" s="352"/>
      <c r="L320" s="352"/>
      <c r="M320" s="352"/>
      <c r="N320" s="352"/>
      <c r="O320" s="355"/>
      <c r="P320" s="355"/>
      <c r="Q320" s="355"/>
      <c r="R320" s="355"/>
      <c r="S320" s="355"/>
      <c r="T320" s="355"/>
      <c r="U320" s="354"/>
      <c r="V320" s="352"/>
      <c r="W320" s="354"/>
      <c r="X320" s="357"/>
      <c r="Y320" s="357"/>
      <c r="Z320" s="357"/>
      <c r="AA320" s="357"/>
      <c r="AB320" s="358"/>
      <c r="AC320" s="358"/>
      <c r="AD320" s="357"/>
    </row>
    <row x14ac:dyDescent="0.25" r="321" customHeight="1" ht="14.25">
      <c r="A321" s="352"/>
      <c r="B321" s="352"/>
      <c r="C321" s="352"/>
      <c r="D321" s="352"/>
      <c r="E321" s="352"/>
      <c r="F321" s="353"/>
      <c r="G321" s="354"/>
      <c r="H321" s="354"/>
      <c r="I321" s="352"/>
      <c r="J321" s="352"/>
      <c r="K321" s="352"/>
      <c r="L321" s="352"/>
      <c r="M321" s="352"/>
      <c r="N321" s="352"/>
      <c r="O321" s="355"/>
      <c r="P321" s="355"/>
      <c r="Q321" s="355"/>
      <c r="R321" s="355"/>
      <c r="S321" s="355"/>
      <c r="T321" s="355"/>
      <c r="U321" s="354"/>
      <c r="V321" s="352"/>
      <c r="W321" s="354"/>
      <c r="X321" s="357"/>
      <c r="Y321" s="357"/>
      <c r="Z321" s="357"/>
      <c r="AA321" s="357"/>
      <c r="AB321" s="358"/>
      <c r="AC321" s="358"/>
      <c r="AD321" s="357"/>
    </row>
    <row x14ac:dyDescent="0.25" r="322" customHeight="1" ht="14.25">
      <c r="A322" s="352"/>
      <c r="B322" s="352"/>
      <c r="C322" s="352"/>
      <c r="D322" s="352"/>
      <c r="E322" s="352"/>
      <c r="F322" s="353"/>
      <c r="G322" s="354"/>
      <c r="H322" s="354"/>
      <c r="I322" s="352"/>
      <c r="J322" s="352"/>
      <c r="K322" s="352"/>
      <c r="L322" s="352"/>
      <c r="M322" s="352"/>
      <c r="N322" s="352"/>
      <c r="O322" s="355"/>
      <c r="P322" s="355"/>
      <c r="Q322" s="355"/>
      <c r="R322" s="355"/>
      <c r="S322" s="355"/>
      <c r="T322" s="355"/>
      <c r="U322" s="354"/>
      <c r="V322" s="352"/>
      <c r="W322" s="354"/>
      <c r="X322" s="357"/>
      <c r="Y322" s="357"/>
      <c r="Z322" s="357"/>
      <c r="AA322" s="357"/>
      <c r="AB322" s="358"/>
      <c r="AC322" s="358"/>
      <c r="AD322" s="357"/>
    </row>
    <row x14ac:dyDescent="0.25" r="323" customHeight="1" ht="14.25">
      <c r="A323" s="352"/>
      <c r="B323" s="352"/>
      <c r="C323" s="352"/>
      <c r="D323" s="352"/>
      <c r="E323" s="352"/>
      <c r="F323" s="353"/>
      <c r="G323" s="354"/>
      <c r="H323" s="354"/>
      <c r="I323" s="352"/>
      <c r="J323" s="352"/>
      <c r="K323" s="352"/>
      <c r="L323" s="352"/>
      <c r="M323" s="352"/>
      <c r="N323" s="352"/>
      <c r="O323" s="355"/>
      <c r="P323" s="355"/>
      <c r="Q323" s="355"/>
      <c r="R323" s="355"/>
      <c r="S323" s="355"/>
      <c r="T323" s="355"/>
      <c r="U323" s="354"/>
      <c r="V323" s="352"/>
      <c r="W323" s="354"/>
      <c r="X323" s="357"/>
      <c r="Y323" s="357"/>
      <c r="Z323" s="357"/>
      <c r="AA323" s="357"/>
      <c r="AB323" s="358"/>
      <c r="AC323" s="358"/>
      <c r="AD323" s="357"/>
    </row>
    <row x14ac:dyDescent="0.25" r="324" customHeight="1" ht="14.25">
      <c r="A324" s="352"/>
      <c r="B324" s="352"/>
      <c r="C324" s="352"/>
      <c r="D324" s="352"/>
      <c r="E324" s="352"/>
      <c r="F324" s="353"/>
      <c r="G324" s="354"/>
      <c r="H324" s="354"/>
      <c r="I324" s="352"/>
      <c r="J324" s="352"/>
      <c r="K324" s="352"/>
      <c r="L324" s="352"/>
      <c r="M324" s="352"/>
      <c r="N324" s="352"/>
      <c r="O324" s="355"/>
      <c r="P324" s="355"/>
      <c r="Q324" s="355"/>
      <c r="R324" s="355"/>
      <c r="S324" s="355"/>
      <c r="T324" s="355"/>
      <c r="U324" s="354"/>
      <c r="V324" s="352"/>
      <c r="W324" s="354"/>
      <c r="X324" s="357"/>
      <c r="Y324" s="357"/>
      <c r="Z324" s="357"/>
      <c r="AA324" s="357"/>
      <c r="AB324" s="358"/>
      <c r="AC324" s="358"/>
      <c r="AD324" s="357"/>
    </row>
    <row x14ac:dyDescent="0.25" r="325" customHeight="1" ht="14.25">
      <c r="A325" s="352"/>
      <c r="B325" s="352"/>
      <c r="C325" s="352"/>
      <c r="D325" s="352"/>
      <c r="E325" s="352"/>
      <c r="F325" s="353"/>
      <c r="G325" s="354"/>
      <c r="H325" s="354"/>
      <c r="I325" s="352"/>
      <c r="J325" s="352"/>
      <c r="K325" s="352"/>
      <c r="L325" s="352"/>
      <c r="M325" s="352"/>
      <c r="N325" s="352"/>
      <c r="O325" s="355"/>
      <c r="P325" s="355"/>
      <c r="Q325" s="355"/>
      <c r="R325" s="355"/>
      <c r="S325" s="355"/>
      <c r="T325" s="355"/>
      <c r="U325" s="354"/>
      <c r="V325" s="352"/>
      <c r="W325" s="354"/>
      <c r="X325" s="357"/>
      <c r="Y325" s="357"/>
      <c r="Z325" s="357"/>
      <c r="AA325" s="357"/>
      <c r="AB325" s="358"/>
      <c r="AC325" s="358"/>
      <c r="AD325" s="357"/>
    </row>
    <row x14ac:dyDescent="0.25" r="326" customHeight="1" ht="14.25">
      <c r="A326" s="352"/>
      <c r="B326" s="352"/>
      <c r="C326" s="352"/>
      <c r="D326" s="352"/>
      <c r="E326" s="352"/>
      <c r="F326" s="353"/>
      <c r="G326" s="354"/>
      <c r="H326" s="354"/>
      <c r="I326" s="352"/>
      <c r="J326" s="352"/>
      <c r="K326" s="352"/>
      <c r="L326" s="352"/>
      <c r="M326" s="352"/>
      <c r="N326" s="352"/>
      <c r="O326" s="355"/>
      <c r="P326" s="355"/>
      <c r="Q326" s="355"/>
      <c r="R326" s="355"/>
      <c r="S326" s="355"/>
      <c r="T326" s="355"/>
      <c r="U326" s="354"/>
      <c r="V326" s="352"/>
      <c r="W326" s="354"/>
      <c r="X326" s="357"/>
      <c r="Y326" s="357"/>
      <c r="Z326" s="357"/>
      <c r="AA326" s="357"/>
      <c r="AB326" s="358"/>
      <c r="AC326" s="358"/>
      <c r="AD326" s="357"/>
    </row>
    <row x14ac:dyDescent="0.25" r="327" customHeight="1" ht="14.25">
      <c r="A327" s="352"/>
      <c r="B327" s="352"/>
      <c r="C327" s="352"/>
      <c r="D327" s="352"/>
      <c r="E327" s="352"/>
      <c r="F327" s="353"/>
      <c r="G327" s="354"/>
      <c r="H327" s="354"/>
      <c r="I327" s="352"/>
      <c r="J327" s="352"/>
      <c r="K327" s="352"/>
      <c r="L327" s="352"/>
      <c r="M327" s="352"/>
      <c r="N327" s="352"/>
      <c r="O327" s="355"/>
      <c r="P327" s="355"/>
      <c r="Q327" s="355"/>
      <c r="R327" s="355"/>
      <c r="S327" s="355"/>
      <c r="T327" s="355"/>
      <c r="U327" s="354"/>
      <c r="V327" s="352"/>
      <c r="W327" s="354"/>
      <c r="X327" s="357"/>
      <c r="Y327" s="357"/>
      <c r="Z327" s="357"/>
      <c r="AA327" s="357"/>
      <c r="AB327" s="358"/>
      <c r="AC327" s="358"/>
      <c r="AD327" s="357"/>
    </row>
    <row x14ac:dyDescent="0.25" r="328" customHeight="1" ht="14.25">
      <c r="A328" s="352"/>
      <c r="B328" s="352"/>
      <c r="C328" s="352"/>
      <c r="D328" s="352"/>
      <c r="E328" s="352"/>
      <c r="F328" s="353"/>
      <c r="G328" s="354"/>
      <c r="H328" s="354"/>
      <c r="I328" s="352"/>
      <c r="J328" s="352"/>
      <c r="K328" s="352"/>
      <c r="L328" s="352"/>
      <c r="M328" s="352"/>
      <c r="N328" s="352"/>
      <c r="O328" s="355"/>
      <c r="P328" s="355"/>
      <c r="Q328" s="355"/>
      <c r="R328" s="355"/>
      <c r="S328" s="355"/>
      <c r="T328" s="355"/>
      <c r="U328" s="354"/>
      <c r="V328" s="352"/>
      <c r="W328" s="354"/>
      <c r="X328" s="357"/>
      <c r="Y328" s="357"/>
      <c r="Z328" s="357"/>
      <c r="AA328" s="357"/>
      <c r="AB328" s="358"/>
      <c r="AC328" s="358"/>
      <c r="AD328" s="357"/>
    </row>
    <row x14ac:dyDescent="0.25" r="329" customHeight="1" ht="14.25">
      <c r="A329" s="352"/>
      <c r="B329" s="352"/>
      <c r="C329" s="352"/>
      <c r="D329" s="352"/>
      <c r="E329" s="352"/>
      <c r="F329" s="353"/>
      <c r="G329" s="354"/>
      <c r="H329" s="354"/>
      <c r="I329" s="352"/>
      <c r="J329" s="352"/>
      <c r="K329" s="352"/>
      <c r="L329" s="352"/>
      <c r="M329" s="352"/>
      <c r="N329" s="352"/>
      <c r="O329" s="355"/>
      <c r="P329" s="355"/>
      <c r="Q329" s="355"/>
      <c r="R329" s="355"/>
      <c r="S329" s="355"/>
      <c r="T329" s="355"/>
      <c r="U329" s="354"/>
      <c r="V329" s="352"/>
      <c r="W329" s="354"/>
      <c r="X329" s="357"/>
      <c r="Y329" s="357"/>
      <c r="Z329" s="357"/>
      <c r="AA329" s="357"/>
      <c r="AB329" s="358"/>
      <c r="AC329" s="358"/>
      <c r="AD329" s="357"/>
    </row>
    <row x14ac:dyDescent="0.25" r="330" customHeight="1" ht="14.25">
      <c r="A330" s="352"/>
      <c r="B330" s="352"/>
      <c r="C330" s="352"/>
      <c r="D330" s="352"/>
      <c r="E330" s="352"/>
      <c r="F330" s="353"/>
      <c r="G330" s="354"/>
      <c r="H330" s="354"/>
      <c r="I330" s="352"/>
      <c r="J330" s="352"/>
      <c r="K330" s="352"/>
      <c r="L330" s="352"/>
      <c r="M330" s="352"/>
      <c r="N330" s="352"/>
      <c r="O330" s="355"/>
      <c r="P330" s="355"/>
      <c r="Q330" s="355"/>
      <c r="R330" s="355"/>
      <c r="S330" s="355"/>
      <c r="T330" s="355"/>
      <c r="U330" s="354"/>
      <c r="V330" s="352"/>
      <c r="W330" s="354"/>
      <c r="X330" s="357"/>
      <c r="Y330" s="357"/>
      <c r="Z330" s="357"/>
      <c r="AA330" s="357"/>
      <c r="AB330" s="358"/>
      <c r="AC330" s="358"/>
      <c r="AD330" s="357"/>
    </row>
    <row x14ac:dyDescent="0.25" r="331" customHeight="1" ht="14.25">
      <c r="A331" s="352"/>
      <c r="B331" s="352"/>
      <c r="C331" s="352"/>
      <c r="D331" s="352"/>
      <c r="E331" s="352"/>
      <c r="F331" s="353"/>
      <c r="G331" s="354"/>
      <c r="H331" s="354"/>
      <c r="I331" s="352"/>
      <c r="J331" s="352"/>
      <c r="K331" s="352"/>
      <c r="L331" s="352"/>
      <c r="M331" s="352"/>
      <c r="N331" s="352"/>
      <c r="O331" s="355"/>
      <c r="P331" s="355"/>
      <c r="Q331" s="355"/>
      <c r="R331" s="355"/>
      <c r="S331" s="355"/>
      <c r="T331" s="355"/>
      <c r="U331" s="354"/>
      <c r="V331" s="352"/>
      <c r="W331" s="354"/>
      <c r="X331" s="357"/>
      <c r="Y331" s="357"/>
      <c r="Z331" s="357"/>
      <c r="AA331" s="357"/>
      <c r="AB331" s="358"/>
      <c r="AC331" s="358"/>
      <c r="AD331" s="357"/>
    </row>
    <row x14ac:dyDescent="0.25" r="332" customHeight="1" ht="14.25">
      <c r="A332" s="352"/>
      <c r="B332" s="352"/>
      <c r="C332" s="352"/>
      <c r="D332" s="352"/>
      <c r="E332" s="352"/>
      <c r="F332" s="353"/>
      <c r="G332" s="354"/>
      <c r="H332" s="354"/>
      <c r="I332" s="352"/>
      <c r="J332" s="352"/>
      <c r="K332" s="352"/>
      <c r="L332" s="352"/>
      <c r="M332" s="352"/>
      <c r="N332" s="352"/>
      <c r="O332" s="355"/>
      <c r="P332" s="355"/>
      <c r="Q332" s="355"/>
      <c r="R332" s="355"/>
      <c r="S332" s="355"/>
      <c r="T332" s="355"/>
      <c r="U332" s="354"/>
      <c r="V332" s="352"/>
      <c r="W332" s="354"/>
      <c r="X332" s="357"/>
      <c r="Y332" s="357"/>
      <c r="Z332" s="357"/>
      <c r="AA332" s="357"/>
      <c r="AB332" s="358"/>
      <c r="AC332" s="358"/>
      <c r="AD332" s="357"/>
    </row>
    <row x14ac:dyDescent="0.25" r="333" customHeight="1" ht="14.25">
      <c r="A333" s="352"/>
      <c r="B333" s="352"/>
      <c r="C333" s="352"/>
      <c r="D333" s="352"/>
      <c r="E333" s="352"/>
      <c r="F333" s="353"/>
      <c r="G333" s="354"/>
      <c r="H333" s="354"/>
      <c r="I333" s="352"/>
      <c r="J333" s="352"/>
      <c r="K333" s="352"/>
      <c r="L333" s="352"/>
      <c r="M333" s="352"/>
      <c r="N333" s="352"/>
      <c r="O333" s="355"/>
      <c r="P333" s="355"/>
      <c r="Q333" s="355"/>
      <c r="R333" s="355"/>
      <c r="S333" s="355"/>
      <c r="T333" s="355"/>
      <c r="U333" s="354"/>
      <c r="V333" s="352"/>
      <c r="W333" s="354"/>
      <c r="X333" s="357"/>
      <c r="Y333" s="357"/>
      <c r="Z333" s="357"/>
      <c r="AA333" s="357"/>
      <c r="AB333" s="358"/>
      <c r="AC333" s="358"/>
      <c r="AD333" s="357"/>
    </row>
    <row x14ac:dyDescent="0.25" r="334" customHeight="1" ht="14.25">
      <c r="A334" s="352"/>
      <c r="B334" s="352"/>
      <c r="C334" s="352"/>
      <c r="D334" s="352"/>
      <c r="E334" s="352"/>
      <c r="F334" s="353"/>
      <c r="G334" s="354"/>
      <c r="H334" s="354"/>
      <c r="I334" s="352"/>
      <c r="J334" s="352"/>
      <c r="K334" s="352"/>
      <c r="L334" s="352"/>
      <c r="M334" s="352"/>
      <c r="N334" s="352"/>
      <c r="O334" s="355"/>
      <c r="P334" s="355"/>
      <c r="Q334" s="355"/>
      <c r="R334" s="355"/>
      <c r="S334" s="355"/>
      <c r="T334" s="355"/>
      <c r="U334" s="354"/>
      <c r="V334" s="352"/>
      <c r="W334" s="354"/>
      <c r="X334" s="357"/>
      <c r="Y334" s="357"/>
      <c r="Z334" s="357"/>
      <c r="AA334" s="357"/>
      <c r="AB334" s="358"/>
      <c r="AC334" s="358"/>
      <c r="AD334" s="357"/>
    </row>
    <row x14ac:dyDescent="0.25" r="335" customHeight="1" ht="14.25">
      <c r="A335" s="352"/>
      <c r="B335" s="352"/>
      <c r="C335" s="352"/>
      <c r="D335" s="352"/>
      <c r="E335" s="352"/>
      <c r="F335" s="353"/>
      <c r="G335" s="354"/>
      <c r="H335" s="354"/>
      <c r="I335" s="352"/>
      <c r="J335" s="352"/>
      <c r="K335" s="352"/>
      <c r="L335" s="352"/>
      <c r="M335" s="352"/>
      <c r="N335" s="352"/>
      <c r="O335" s="355"/>
      <c r="P335" s="355"/>
      <c r="Q335" s="355"/>
      <c r="R335" s="355"/>
      <c r="S335" s="355"/>
      <c r="T335" s="355"/>
      <c r="U335" s="354"/>
      <c r="V335" s="352"/>
      <c r="W335" s="354"/>
      <c r="X335" s="357"/>
      <c r="Y335" s="357"/>
      <c r="Z335" s="357"/>
      <c r="AA335" s="357"/>
      <c r="AB335" s="358"/>
      <c r="AC335" s="358"/>
      <c r="AD335" s="357"/>
    </row>
    <row x14ac:dyDescent="0.25" r="336" customHeight="1" ht="14.25">
      <c r="A336" s="352"/>
      <c r="B336" s="352"/>
      <c r="C336" s="352"/>
      <c r="D336" s="352"/>
      <c r="E336" s="352"/>
      <c r="F336" s="353"/>
      <c r="G336" s="354"/>
      <c r="H336" s="354"/>
      <c r="I336" s="352"/>
      <c r="J336" s="352"/>
      <c r="K336" s="352"/>
      <c r="L336" s="352"/>
      <c r="M336" s="352"/>
      <c r="N336" s="352"/>
      <c r="O336" s="355"/>
      <c r="P336" s="355"/>
      <c r="Q336" s="355"/>
      <c r="R336" s="355"/>
      <c r="S336" s="355"/>
      <c r="T336" s="355"/>
      <c r="U336" s="354"/>
      <c r="V336" s="352"/>
      <c r="W336" s="354"/>
      <c r="X336" s="357"/>
      <c r="Y336" s="357"/>
      <c r="Z336" s="357"/>
      <c r="AA336" s="357"/>
      <c r="AB336" s="358"/>
      <c r="AC336" s="358"/>
      <c r="AD336" s="357"/>
    </row>
    <row x14ac:dyDescent="0.25" r="337" customHeight="1" ht="14.25">
      <c r="A337" s="352"/>
      <c r="B337" s="352"/>
      <c r="C337" s="352"/>
      <c r="D337" s="352"/>
      <c r="E337" s="352"/>
      <c r="F337" s="353"/>
      <c r="G337" s="354"/>
      <c r="H337" s="354"/>
      <c r="I337" s="352"/>
      <c r="J337" s="352"/>
      <c r="K337" s="352"/>
      <c r="L337" s="352"/>
      <c r="M337" s="352"/>
      <c r="N337" s="352"/>
      <c r="O337" s="355"/>
      <c r="P337" s="355"/>
      <c r="Q337" s="355"/>
      <c r="R337" s="355"/>
      <c r="S337" s="355"/>
      <c r="T337" s="355"/>
      <c r="U337" s="354"/>
      <c r="V337" s="352"/>
      <c r="W337" s="354"/>
      <c r="X337" s="357"/>
      <c r="Y337" s="357"/>
      <c r="Z337" s="357"/>
      <c r="AA337" s="357"/>
      <c r="AB337" s="358"/>
      <c r="AC337" s="358"/>
      <c r="AD337" s="357"/>
    </row>
    <row x14ac:dyDescent="0.25" r="338" customHeight="1" ht="14.25">
      <c r="A338" s="352"/>
      <c r="B338" s="352"/>
      <c r="C338" s="352"/>
      <c r="D338" s="352"/>
      <c r="E338" s="352"/>
      <c r="F338" s="353"/>
      <c r="G338" s="354"/>
      <c r="H338" s="354"/>
      <c r="I338" s="352"/>
      <c r="J338" s="352"/>
      <c r="K338" s="352"/>
      <c r="L338" s="352"/>
      <c r="M338" s="352"/>
      <c r="N338" s="352"/>
      <c r="O338" s="355"/>
      <c r="P338" s="355"/>
      <c r="Q338" s="355"/>
      <c r="R338" s="355"/>
      <c r="S338" s="355"/>
      <c r="T338" s="355"/>
      <c r="U338" s="354"/>
      <c r="V338" s="352"/>
      <c r="W338" s="354"/>
      <c r="X338" s="357"/>
      <c r="Y338" s="357"/>
      <c r="Z338" s="357"/>
      <c r="AA338" s="357"/>
      <c r="AB338" s="358"/>
      <c r="AC338" s="358"/>
      <c r="AD338" s="357"/>
    </row>
    <row x14ac:dyDescent="0.25" r="339" customHeight="1" ht="14.25">
      <c r="A339" s="352"/>
      <c r="B339" s="352"/>
      <c r="C339" s="352"/>
      <c r="D339" s="352"/>
      <c r="E339" s="352"/>
      <c r="F339" s="353"/>
      <c r="G339" s="354"/>
      <c r="H339" s="354"/>
      <c r="I339" s="352"/>
      <c r="J339" s="352"/>
      <c r="K339" s="352"/>
      <c r="L339" s="352"/>
      <c r="M339" s="352"/>
      <c r="N339" s="352"/>
      <c r="O339" s="355"/>
      <c r="P339" s="355"/>
      <c r="Q339" s="355"/>
      <c r="R339" s="355"/>
      <c r="S339" s="355"/>
      <c r="T339" s="355"/>
      <c r="U339" s="354"/>
      <c r="V339" s="352"/>
      <c r="W339" s="354"/>
      <c r="X339" s="357"/>
      <c r="Y339" s="357"/>
      <c r="Z339" s="357"/>
      <c r="AA339" s="357"/>
      <c r="AB339" s="358"/>
      <c r="AC339" s="358"/>
      <c r="AD339" s="357"/>
    </row>
    <row x14ac:dyDescent="0.25" r="340" customHeight="1" ht="14.25">
      <c r="A340" s="352"/>
      <c r="B340" s="352"/>
      <c r="C340" s="352"/>
      <c r="D340" s="352"/>
      <c r="E340" s="352"/>
      <c r="F340" s="353"/>
      <c r="G340" s="354"/>
      <c r="H340" s="354"/>
      <c r="I340" s="352"/>
      <c r="J340" s="352"/>
      <c r="K340" s="352"/>
      <c r="L340" s="352"/>
      <c r="M340" s="352"/>
      <c r="N340" s="352"/>
      <c r="O340" s="355"/>
      <c r="P340" s="355"/>
      <c r="Q340" s="355"/>
      <c r="R340" s="355"/>
      <c r="S340" s="355"/>
      <c r="T340" s="355"/>
      <c r="U340" s="354"/>
      <c r="V340" s="352"/>
      <c r="W340" s="354"/>
      <c r="X340" s="357"/>
      <c r="Y340" s="357"/>
      <c r="Z340" s="357"/>
      <c r="AA340" s="357"/>
      <c r="AB340" s="358"/>
      <c r="AC340" s="358"/>
      <c r="AD340" s="357"/>
    </row>
    <row x14ac:dyDescent="0.25" r="341" customHeight="1" ht="14.25">
      <c r="A341" s="352"/>
      <c r="B341" s="352"/>
      <c r="C341" s="352"/>
      <c r="D341" s="352"/>
      <c r="E341" s="352"/>
      <c r="F341" s="353"/>
      <c r="G341" s="354"/>
      <c r="H341" s="354"/>
      <c r="I341" s="352"/>
      <c r="J341" s="352"/>
      <c r="K341" s="352"/>
      <c r="L341" s="352"/>
      <c r="M341" s="352"/>
      <c r="N341" s="352"/>
      <c r="O341" s="355"/>
      <c r="P341" s="355"/>
      <c r="Q341" s="355"/>
      <c r="R341" s="355"/>
      <c r="S341" s="355"/>
      <c r="T341" s="355"/>
      <c r="U341" s="354"/>
      <c r="V341" s="352"/>
      <c r="W341" s="354"/>
      <c r="X341" s="357"/>
      <c r="Y341" s="357"/>
      <c r="Z341" s="357"/>
      <c r="AA341" s="357"/>
      <c r="AB341" s="358"/>
      <c r="AC341" s="358"/>
      <c r="AD341" s="357"/>
    </row>
    <row x14ac:dyDescent="0.25" r="342" customHeight="1" ht="14.25">
      <c r="A342" s="352"/>
      <c r="B342" s="352"/>
      <c r="C342" s="352"/>
      <c r="D342" s="352"/>
      <c r="E342" s="352"/>
      <c r="F342" s="353"/>
      <c r="G342" s="354"/>
      <c r="H342" s="354"/>
      <c r="I342" s="352"/>
      <c r="J342" s="352"/>
      <c r="K342" s="352"/>
      <c r="L342" s="352"/>
      <c r="M342" s="352"/>
      <c r="N342" s="352"/>
      <c r="O342" s="355"/>
      <c r="P342" s="355"/>
      <c r="Q342" s="355"/>
      <c r="R342" s="355"/>
      <c r="S342" s="355"/>
      <c r="T342" s="355"/>
      <c r="U342" s="354"/>
      <c r="V342" s="352"/>
      <c r="W342" s="354"/>
      <c r="X342" s="357"/>
      <c r="Y342" s="357"/>
      <c r="Z342" s="357"/>
      <c r="AA342" s="357"/>
      <c r="AB342" s="358"/>
      <c r="AC342" s="358"/>
      <c r="AD342" s="357"/>
    </row>
    <row x14ac:dyDescent="0.25" r="343" customHeight="1" ht="14.25">
      <c r="A343" s="352"/>
      <c r="B343" s="352"/>
      <c r="C343" s="352"/>
      <c r="D343" s="352"/>
      <c r="E343" s="352"/>
      <c r="F343" s="353"/>
      <c r="G343" s="354"/>
      <c r="H343" s="354"/>
      <c r="I343" s="352"/>
      <c r="J343" s="352"/>
      <c r="K343" s="352"/>
      <c r="L343" s="352"/>
      <c r="M343" s="352"/>
      <c r="N343" s="352"/>
      <c r="O343" s="355"/>
      <c r="P343" s="355"/>
      <c r="Q343" s="355"/>
      <c r="R343" s="355"/>
      <c r="S343" s="355"/>
      <c r="T343" s="355"/>
      <c r="U343" s="354"/>
      <c r="V343" s="352"/>
      <c r="W343" s="354"/>
      <c r="X343" s="357"/>
      <c r="Y343" s="357"/>
      <c r="Z343" s="357"/>
      <c r="AA343" s="357"/>
      <c r="AB343" s="358"/>
      <c r="AC343" s="358"/>
      <c r="AD343" s="357"/>
    </row>
    <row x14ac:dyDescent="0.25" r="344" customHeight="1" ht="14.25">
      <c r="A344" s="352"/>
      <c r="B344" s="352"/>
      <c r="C344" s="352"/>
      <c r="D344" s="352"/>
      <c r="E344" s="352"/>
      <c r="F344" s="353"/>
      <c r="G344" s="354"/>
      <c r="H344" s="354"/>
      <c r="I344" s="352"/>
      <c r="J344" s="352"/>
      <c r="K344" s="352"/>
      <c r="L344" s="352"/>
      <c r="M344" s="352"/>
      <c r="N344" s="352"/>
      <c r="O344" s="355"/>
      <c r="P344" s="355"/>
      <c r="Q344" s="355"/>
      <c r="R344" s="355"/>
      <c r="S344" s="355"/>
      <c r="T344" s="355"/>
      <c r="U344" s="354"/>
      <c r="V344" s="352"/>
      <c r="W344" s="354"/>
      <c r="X344" s="357"/>
      <c r="Y344" s="357"/>
      <c r="Z344" s="357"/>
      <c r="AA344" s="357"/>
      <c r="AB344" s="358"/>
      <c r="AC344" s="358"/>
      <c r="AD344" s="357"/>
    </row>
    <row x14ac:dyDescent="0.25" r="345" customHeight="1" ht="14.25">
      <c r="A345" s="352"/>
      <c r="B345" s="352"/>
      <c r="C345" s="352"/>
      <c r="D345" s="352"/>
      <c r="E345" s="352"/>
      <c r="F345" s="353"/>
      <c r="G345" s="354"/>
      <c r="H345" s="354"/>
      <c r="I345" s="352"/>
      <c r="J345" s="352"/>
      <c r="K345" s="352"/>
      <c r="L345" s="352"/>
      <c r="M345" s="352"/>
      <c r="N345" s="352"/>
      <c r="O345" s="355"/>
      <c r="P345" s="355"/>
      <c r="Q345" s="355"/>
      <c r="R345" s="355"/>
      <c r="S345" s="355"/>
      <c r="T345" s="355"/>
      <c r="U345" s="354"/>
      <c r="V345" s="352"/>
      <c r="W345" s="354"/>
      <c r="X345" s="357"/>
      <c r="Y345" s="357"/>
      <c r="Z345" s="357"/>
      <c r="AA345" s="357"/>
      <c r="AB345" s="358"/>
      <c r="AC345" s="358"/>
      <c r="AD345" s="357"/>
    </row>
    <row x14ac:dyDescent="0.25" r="346" customHeight="1" ht="14.25">
      <c r="A346" s="352"/>
      <c r="B346" s="352"/>
      <c r="C346" s="352"/>
      <c r="D346" s="352"/>
      <c r="E346" s="352"/>
      <c r="F346" s="353"/>
      <c r="G346" s="354"/>
      <c r="H346" s="354"/>
      <c r="I346" s="352"/>
      <c r="J346" s="352"/>
      <c r="K346" s="352"/>
      <c r="L346" s="352"/>
      <c r="M346" s="352"/>
      <c r="N346" s="352"/>
      <c r="O346" s="355"/>
      <c r="P346" s="355"/>
      <c r="Q346" s="355"/>
      <c r="R346" s="355"/>
      <c r="S346" s="355"/>
      <c r="T346" s="355"/>
      <c r="U346" s="354"/>
      <c r="V346" s="352"/>
      <c r="W346" s="354"/>
      <c r="X346" s="357"/>
      <c r="Y346" s="357"/>
      <c r="Z346" s="357"/>
      <c r="AA346" s="357"/>
      <c r="AB346" s="358"/>
      <c r="AC346" s="358"/>
      <c r="AD346" s="357"/>
    </row>
    <row x14ac:dyDescent="0.25" r="347" customHeight="1" ht="14.25">
      <c r="A347" s="352"/>
      <c r="B347" s="352"/>
      <c r="C347" s="352"/>
      <c r="D347" s="352"/>
      <c r="E347" s="352"/>
      <c r="F347" s="353"/>
      <c r="G347" s="354"/>
      <c r="H347" s="354"/>
      <c r="I347" s="352"/>
      <c r="J347" s="352"/>
      <c r="K347" s="352"/>
      <c r="L347" s="352"/>
      <c r="M347" s="352"/>
      <c r="N347" s="352"/>
      <c r="O347" s="355"/>
      <c r="P347" s="355"/>
      <c r="Q347" s="355"/>
      <c r="R347" s="355"/>
      <c r="S347" s="355"/>
      <c r="T347" s="355"/>
      <c r="U347" s="354"/>
      <c r="V347" s="352"/>
      <c r="W347" s="354"/>
      <c r="X347" s="357"/>
      <c r="Y347" s="357"/>
      <c r="Z347" s="357"/>
      <c r="AA347" s="357"/>
      <c r="AB347" s="358"/>
      <c r="AC347" s="358"/>
      <c r="AD347" s="357"/>
    </row>
    <row x14ac:dyDescent="0.25" r="348" customHeight="1" ht="14.25">
      <c r="A348" s="352"/>
      <c r="B348" s="352"/>
      <c r="C348" s="352"/>
      <c r="D348" s="352"/>
      <c r="E348" s="352"/>
      <c r="F348" s="353"/>
      <c r="G348" s="354"/>
      <c r="H348" s="354"/>
      <c r="I348" s="352"/>
      <c r="J348" s="352"/>
      <c r="K348" s="352"/>
      <c r="L348" s="352"/>
      <c r="M348" s="352"/>
      <c r="N348" s="352"/>
      <c r="O348" s="355"/>
      <c r="P348" s="355"/>
      <c r="Q348" s="355"/>
      <c r="R348" s="355"/>
      <c r="S348" s="355"/>
      <c r="T348" s="355"/>
      <c r="U348" s="354"/>
      <c r="V348" s="352"/>
      <c r="W348" s="354"/>
      <c r="X348" s="357"/>
      <c r="Y348" s="357"/>
      <c r="Z348" s="357"/>
      <c r="AA348" s="357"/>
      <c r="AB348" s="358"/>
      <c r="AC348" s="358"/>
      <c r="AD348" s="357"/>
    </row>
    <row x14ac:dyDescent="0.25" r="349" customHeight="1" ht="14.25">
      <c r="A349" s="352"/>
      <c r="B349" s="352"/>
      <c r="C349" s="352"/>
      <c r="D349" s="352"/>
      <c r="E349" s="352"/>
      <c r="F349" s="353"/>
      <c r="G349" s="354"/>
      <c r="H349" s="354"/>
      <c r="I349" s="352"/>
      <c r="J349" s="352"/>
      <c r="K349" s="352"/>
      <c r="L349" s="352"/>
      <c r="M349" s="352"/>
      <c r="N349" s="352"/>
      <c r="O349" s="355"/>
      <c r="P349" s="355"/>
      <c r="Q349" s="355"/>
      <c r="R349" s="355"/>
      <c r="S349" s="355"/>
      <c r="T349" s="355"/>
      <c r="U349" s="354"/>
      <c r="V349" s="352"/>
      <c r="W349" s="354"/>
      <c r="X349" s="357"/>
      <c r="Y349" s="357"/>
      <c r="Z349" s="357"/>
      <c r="AA349" s="357"/>
      <c r="AB349" s="358"/>
      <c r="AC349" s="358"/>
      <c r="AD349" s="357"/>
    </row>
    <row x14ac:dyDescent="0.25" r="350" customHeight="1" ht="14.25">
      <c r="A350" s="352"/>
      <c r="B350" s="352"/>
      <c r="C350" s="352"/>
      <c r="D350" s="352"/>
      <c r="E350" s="352"/>
      <c r="F350" s="353"/>
      <c r="G350" s="354"/>
      <c r="H350" s="354"/>
      <c r="I350" s="352"/>
      <c r="J350" s="352"/>
      <c r="K350" s="352"/>
      <c r="L350" s="352"/>
      <c r="M350" s="352"/>
      <c r="N350" s="352"/>
      <c r="O350" s="355"/>
      <c r="P350" s="355"/>
      <c r="Q350" s="355"/>
      <c r="R350" s="355"/>
      <c r="S350" s="355"/>
      <c r="T350" s="355"/>
      <c r="U350" s="354"/>
      <c r="V350" s="352"/>
      <c r="W350" s="354"/>
      <c r="X350" s="357"/>
      <c r="Y350" s="357"/>
      <c r="Z350" s="357"/>
      <c r="AA350" s="357"/>
      <c r="AB350" s="358"/>
      <c r="AC350" s="358"/>
      <c r="AD350" s="357"/>
    </row>
    <row x14ac:dyDescent="0.25" r="351" customHeight="1" ht="14.25">
      <c r="A351" s="352"/>
      <c r="B351" s="352"/>
      <c r="C351" s="352"/>
      <c r="D351" s="352"/>
      <c r="E351" s="352"/>
      <c r="F351" s="353"/>
      <c r="G351" s="354"/>
      <c r="H351" s="354"/>
      <c r="I351" s="352"/>
      <c r="J351" s="352"/>
      <c r="K351" s="352"/>
      <c r="L351" s="352"/>
      <c r="M351" s="352"/>
      <c r="N351" s="352"/>
      <c r="O351" s="355"/>
      <c r="P351" s="355"/>
      <c r="Q351" s="355"/>
      <c r="R351" s="355"/>
      <c r="S351" s="355"/>
      <c r="T351" s="355"/>
      <c r="U351" s="354"/>
      <c r="V351" s="352"/>
      <c r="W351" s="354"/>
      <c r="X351" s="357"/>
      <c r="Y351" s="357"/>
      <c r="Z351" s="357"/>
      <c r="AA351" s="357"/>
      <c r="AB351" s="358"/>
      <c r="AC351" s="358"/>
      <c r="AD351" s="357"/>
    </row>
    <row x14ac:dyDescent="0.25" r="352" customHeight="1" ht="14.25">
      <c r="A352" s="352"/>
      <c r="B352" s="352"/>
      <c r="C352" s="352"/>
      <c r="D352" s="352"/>
      <c r="E352" s="352"/>
      <c r="F352" s="353"/>
      <c r="G352" s="354"/>
      <c r="H352" s="354"/>
      <c r="I352" s="352"/>
      <c r="J352" s="352"/>
      <c r="K352" s="352"/>
      <c r="L352" s="352"/>
      <c r="M352" s="352"/>
      <c r="N352" s="352"/>
      <c r="O352" s="355"/>
      <c r="P352" s="355"/>
      <c r="Q352" s="355"/>
      <c r="R352" s="355"/>
      <c r="S352" s="355"/>
      <c r="T352" s="355"/>
      <c r="U352" s="354"/>
      <c r="V352" s="352"/>
      <c r="W352" s="354"/>
      <c r="X352" s="357"/>
      <c r="Y352" s="357"/>
      <c r="Z352" s="357"/>
      <c r="AA352" s="357"/>
      <c r="AB352" s="358"/>
      <c r="AC352" s="358"/>
      <c r="AD352" s="357"/>
    </row>
    <row x14ac:dyDescent="0.25" r="353" customHeight="1" ht="14.25">
      <c r="A353" s="352"/>
      <c r="B353" s="352"/>
      <c r="C353" s="352"/>
      <c r="D353" s="352"/>
      <c r="E353" s="352"/>
      <c r="F353" s="353"/>
      <c r="G353" s="354"/>
      <c r="H353" s="354"/>
      <c r="I353" s="352"/>
      <c r="J353" s="352"/>
      <c r="K353" s="352"/>
      <c r="L353" s="352"/>
      <c r="M353" s="352"/>
      <c r="N353" s="352"/>
      <c r="O353" s="355"/>
      <c r="P353" s="355"/>
      <c r="Q353" s="355"/>
      <c r="R353" s="355"/>
      <c r="S353" s="355"/>
      <c r="T353" s="355"/>
      <c r="U353" s="354"/>
      <c r="V353" s="352"/>
      <c r="W353" s="354"/>
      <c r="X353" s="357"/>
      <c r="Y353" s="357"/>
      <c r="Z353" s="357"/>
      <c r="AA353" s="357"/>
      <c r="AB353" s="358"/>
      <c r="AC353" s="358"/>
      <c r="AD353" s="357"/>
    </row>
    <row x14ac:dyDescent="0.25" r="354" customHeight="1" ht="14.25">
      <c r="A354" s="352"/>
      <c r="B354" s="352"/>
      <c r="C354" s="352"/>
      <c r="D354" s="352"/>
      <c r="E354" s="352"/>
      <c r="F354" s="353"/>
      <c r="G354" s="354"/>
      <c r="H354" s="354"/>
      <c r="I354" s="352"/>
      <c r="J354" s="352"/>
      <c r="K354" s="352"/>
      <c r="L354" s="352"/>
      <c r="M354" s="352"/>
      <c r="N354" s="352"/>
      <c r="O354" s="355"/>
      <c r="P354" s="355"/>
      <c r="Q354" s="355"/>
      <c r="R354" s="355"/>
      <c r="S354" s="355"/>
      <c r="T354" s="355"/>
      <c r="U354" s="354"/>
      <c r="V354" s="352"/>
      <c r="W354" s="354"/>
      <c r="X354" s="357"/>
      <c r="Y354" s="357"/>
      <c r="Z354" s="357"/>
      <c r="AA354" s="357"/>
      <c r="AB354" s="358"/>
      <c r="AC354" s="358"/>
      <c r="AD354" s="357"/>
    </row>
    <row x14ac:dyDescent="0.25" r="355" customHeight="1" ht="14.25">
      <c r="A355" s="352"/>
      <c r="B355" s="352"/>
      <c r="C355" s="352"/>
      <c r="D355" s="352"/>
      <c r="E355" s="352"/>
      <c r="F355" s="353"/>
      <c r="G355" s="354"/>
      <c r="H355" s="354"/>
      <c r="I355" s="352"/>
      <c r="J355" s="352"/>
      <c r="K355" s="352"/>
      <c r="L355" s="352"/>
      <c r="M355" s="352"/>
      <c r="N355" s="352"/>
      <c r="O355" s="355"/>
      <c r="P355" s="355"/>
      <c r="Q355" s="355"/>
      <c r="R355" s="355"/>
      <c r="S355" s="355"/>
      <c r="T355" s="355"/>
      <c r="U355" s="354"/>
      <c r="V355" s="352"/>
      <c r="W355" s="354"/>
      <c r="X355" s="357"/>
      <c r="Y355" s="357"/>
      <c r="Z355" s="357"/>
      <c r="AA355" s="357"/>
      <c r="AB355" s="358"/>
      <c r="AC355" s="358"/>
      <c r="AD355" s="357"/>
    </row>
    <row x14ac:dyDescent="0.25" r="356" customHeight="1" ht="14.25">
      <c r="A356" s="352"/>
      <c r="B356" s="352"/>
      <c r="C356" s="352"/>
      <c r="D356" s="352"/>
      <c r="E356" s="352"/>
      <c r="F356" s="353"/>
      <c r="G356" s="354"/>
      <c r="H356" s="354"/>
      <c r="I356" s="352"/>
      <c r="J356" s="352"/>
      <c r="K356" s="352"/>
      <c r="L356" s="352"/>
      <c r="M356" s="352"/>
      <c r="N356" s="352"/>
      <c r="O356" s="355"/>
      <c r="P356" s="355"/>
      <c r="Q356" s="355"/>
      <c r="R356" s="355"/>
      <c r="S356" s="355"/>
      <c r="T356" s="355"/>
      <c r="U356" s="354"/>
      <c r="V356" s="352"/>
      <c r="W356" s="354"/>
      <c r="X356" s="357"/>
      <c r="Y356" s="357"/>
      <c r="Z356" s="357"/>
      <c r="AA356" s="357"/>
      <c r="AB356" s="358"/>
      <c r="AC356" s="358"/>
      <c r="AD356" s="357"/>
    </row>
    <row x14ac:dyDescent="0.25" r="357" customHeight="1" ht="14.25">
      <c r="A357" s="352"/>
      <c r="B357" s="352"/>
      <c r="C357" s="352"/>
      <c r="D357" s="352"/>
      <c r="E357" s="352"/>
      <c r="F357" s="353"/>
      <c r="G357" s="354"/>
      <c r="H357" s="354"/>
      <c r="I357" s="352"/>
      <c r="J357" s="352"/>
      <c r="K357" s="352"/>
      <c r="L357" s="352"/>
      <c r="M357" s="352"/>
      <c r="N357" s="352"/>
      <c r="O357" s="355"/>
      <c r="P357" s="355"/>
      <c r="Q357" s="355"/>
      <c r="R357" s="355"/>
      <c r="S357" s="355"/>
      <c r="T357" s="355"/>
      <c r="U357" s="354"/>
      <c r="V357" s="352"/>
      <c r="W357" s="354"/>
      <c r="X357" s="357"/>
      <c r="Y357" s="357"/>
      <c r="Z357" s="357"/>
      <c r="AA357" s="357"/>
      <c r="AB357" s="358"/>
      <c r="AC357" s="358"/>
      <c r="AD357" s="357"/>
    </row>
    <row x14ac:dyDescent="0.25" r="358" customHeight="1" ht="14.25">
      <c r="A358" s="352"/>
      <c r="B358" s="352"/>
      <c r="C358" s="352"/>
      <c r="D358" s="352"/>
      <c r="E358" s="352"/>
      <c r="F358" s="353"/>
      <c r="G358" s="354"/>
      <c r="H358" s="354"/>
      <c r="I358" s="352"/>
      <c r="J358" s="352"/>
      <c r="K358" s="352"/>
      <c r="L358" s="352"/>
      <c r="M358" s="352"/>
      <c r="N358" s="352"/>
      <c r="O358" s="355"/>
      <c r="P358" s="355"/>
      <c r="Q358" s="355"/>
      <c r="R358" s="355"/>
      <c r="S358" s="355"/>
      <c r="T358" s="355"/>
      <c r="U358" s="354"/>
      <c r="V358" s="352"/>
      <c r="W358" s="354"/>
      <c r="X358" s="357"/>
      <c r="Y358" s="357"/>
      <c r="Z358" s="357"/>
      <c r="AA358" s="357"/>
      <c r="AB358" s="358"/>
      <c r="AC358" s="358"/>
      <c r="AD358" s="357"/>
    </row>
    <row x14ac:dyDescent="0.25" r="359" customHeight="1" ht="14.25">
      <c r="A359" s="352"/>
      <c r="B359" s="352"/>
      <c r="C359" s="352"/>
      <c r="D359" s="352"/>
      <c r="E359" s="352"/>
      <c r="F359" s="353"/>
      <c r="G359" s="354"/>
      <c r="H359" s="354"/>
      <c r="I359" s="352"/>
      <c r="J359" s="352"/>
      <c r="K359" s="352"/>
      <c r="L359" s="352"/>
      <c r="M359" s="352"/>
      <c r="N359" s="352"/>
      <c r="O359" s="355"/>
      <c r="P359" s="355"/>
      <c r="Q359" s="355"/>
      <c r="R359" s="355"/>
      <c r="S359" s="355"/>
      <c r="T359" s="355"/>
      <c r="U359" s="354"/>
      <c r="V359" s="352"/>
      <c r="W359" s="354"/>
      <c r="X359" s="357"/>
      <c r="Y359" s="357"/>
      <c r="Z359" s="357"/>
      <c r="AA359" s="357"/>
      <c r="AB359" s="358"/>
      <c r="AC359" s="358"/>
      <c r="AD359" s="357"/>
    </row>
    <row x14ac:dyDescent="0.25" r="360" customHeight="1" ht="14.25">
      <c r="A360" s="352"/>
      <c r="B360" s="352"/>
      <c r="C360" s="352"/>
      <c r="D360" s="352"/>
      <c r="E360" s="352"/>
      <c r="F360" s="353"/>
      <c r="G360" s="354"/>
      <c r="H360" s="354"/>
      <c r="I360" s="352"/>
      <c r="J360" s="352"/>
      <c r="K360" s="352"/>
      <c r="L360" s="352"/>
      <c r="M360" s="352"/>
      <c r="N360" s="352"/>
      <c r="O360" s="355"/>
      <c r="P360" s="355"/>
      <c r="Q360" s="355"/>
      <c r="R360" s="355"/>
      <c r="S360" s="355"/>
      <c r="T360" s="355"/>
      <c r="U360" s="354"/>
      <c r="V360" s="352"/>
      <c r="W360" s="354"/>
      <c r="X360" s="357"/>
      <c r="Y360" s="357"/>
      <c r="Z360" s="357"/>
      <c r="AA360" s="357"/>
      <c r="AB360" s="358"/>
      <c r="AC360" s="358"/>
      <c r="AD360" s="357"/>
    </row>
    <row x14ac:dyDescent="0.25" r="361" customHeight="1" ht="14.25">
      <c r="A361" s="352"/>
      <c r="B361" s="352"/>
      <c r="C361" s="352"/>
      <c r="D361" s="352"/>
      <c r="E361" s="352"/>
      <c r="F361" s="353"/>
      <c r="G361" s="354"/>
      <c r="H361" s="354"/>
      <c r="I361" s="352"/>
      <c r="J361" s="352"/>
      <c r="K361" s="352"/>
      <c r="L361" s="352"/>
      <c r="M361" s="352"/>
      <c r="N361" s="352"/>
      <c r="O361" s="355"/>
      <c r="P361" s="355"/>
      <c r="Q361" s="355"/>
      <c r="R361" s="355"/>
      <c r="S361" s="355"/>
      <c r="T361" s="355"/>
      <c r="U361" s="354"/>
      <c r="V361" s="352"/>
      <c r="W361" s="354"/>
      <c r="X361" s="357"/>
      <c r="Y361" s="357"/>
      <c r="Z361" s="357"/>
      <c r="AA361" s="357"/>
      <c r="AB361" s="358"/>
      <c r="AC361" s="358"/>
      <c r="AD361" s="357"/>
    </row>
    <row x14ac:dyDescent="0.25" r="362" customHeight="1" ht="14.25">
      <c r="A362" s="352"/>
      <c r="B362" s="352"/>
      <c r="C362" s="352"/>
      <c r="D362" s="352"/>
      <c r="E362" s="352"/>
      <c r="F362" s="353"/>
      <c r="G362" s="354"/>
      <c r="H362" s="354"/>
      <c r="I362" s="352"/>
      <c r="J362" s="352"/>
      <c r="K362" s="352"/>
      <c r="L362" s="352"/>
      <c r="M362" s="352"/>
      <c r="N362" s="352"/>
      <c r="O362" s="355"/>
      <c r="P362" s="355"/>
      <c r="Q362" s="355"/>
      <c r="R362" s="355"/>
      <c r="S362" s="355"/>
      <c r="T362" s="355"/>
      <c r="U362" s="354"/>
      <c r="V362" s="352"/>
      <c r="W362" s="354"/>
      <c r="X362" s="357"/>
      <c r="Y362" s="357"/>
      <c r="Z362" s="357"/>
      <c r="AA362" s="357"/>
      <c r="AB362" s="358"/>
      <c r="AC362" s="358"/>
      <c r="AD362" s="357"/>
    </row>
    <row x14ac:dyDescent="0.25" r="363" customHeight="1" ht="14.25">
      <c r="A363" s="352"/>
      <c r="B363" s="352"/>
      <c r="C363" s="352"/>
      <c r="D363" s="352"/>
      <c r="E363" s="352"/>
      <c r="F363" s="353"/>
      <c r="G363" s="354"/>
      <c r="H363" s="354"/>
      <c r="I363" s="352"/>
      <c r="J363" s="352"/>
      <c r="K363" s="352"/>
      <c r="L363" s="352"/>
      <c r="M363" s="352"/>
      <c r="N363" s="352"/>
      <c r="O363" s="355"/>
      <c r="P363" s="355"/>
      <c r="Q363" s="355"/>
      <c r="R363" s="355"/>
      <c r="S363" s="355"/>
      <c r="T363" s="355"/>
      <c r="U363" s="354"/>
      <c r="V363" s="352"/>
      <c r="W363" s="354"/>
      <c r="X363" s="357"/>
      <c r="Y363" s="357"/>
      <c r="Z363" s="357"/>
      <c r="AA363" s="357"/>
      <c r="AB363" s="358"/>
      <c r="AC363" s="358"/>
      <c r="AD363" s="357"/>
    </row>
    <row x14ac:dyDescent="0.25" r="364" customHeight="1" ht="14.25">
      <c r="A364" s="352"/>
      <c r="B364" s="352"/>
      <c r="C364" s="352"/>
      <c r="D364" s="352"/>
      <c r="E364" s="352"/>
      <c r="F364" s="353"/>
      <c r="G364" s="354"/>
      <c r="H364" s="354"/>
      <c r="I364" s="352"/>
      <c r="J364" s="352"/>
      <c r="K364" s="352"/>
      <c r="L364" s="352"/>
      <c r="M364" s="352"/>
      <c r="N364" s="352"/>
      <c r="O364" s="355"/>
      <c r="P364" s="355"/>
      <c r="Q364" s="355"/>
      <c r="R364" s="355"/>
      <c r="S364" s="355"/>
      <c r="T364" s="355"/>
      <c r="U364" s="354"/>
      <c r="V364" s="352"/>
      <c r="W364" s="354"/>
      <c r="X364" s="357"/>
      <c r="Y364" s="357"/>
      <c r="Z364" s="357"/>
      <c r="AA364" s="357"/>
      <c r="AB364" s="358"/>
      <c r="AC364" s="358"/>
      <c r="AD364" s="357"/>
    </row>
    <row x14ac:dyDescent="0.25" r="365" customHeight="1" ht="14.25">
      <c r="A365" s="352"/>
      <c r="B365" s="352"/>
      <c r="C365" s="352"/>
      <c r="D365" s="352"/>
      <c r="E365" s="352"/>
      <c r="F365" s="353"/>
      <c r="G365" s="354"/>
      <c r="H365" s="354"/>
      <c r="I365" s="352"/>
      <c r="J365" s="352"/>
      <c r="K365" s="352"/>
      <c r="L365" s="352"/>
      <c r="M365" s="352"/>
      <c r="N365" s="352"/>
      <c r="O365" s="355"/>
      <c r="P365" s="355"/>
      <c r="Q365" s="355"/>
      <c r="R365" s="355"/>
      <c r="S365" s="355"/>
      <c r="T365" s="355"/>
      <c r="U365" s="354"/>
      <c r="V365" s="352"/>
      <c r="W365" s="354"/>
      <c r="X365" s="357"/>
      <c r="Y365" s="357"/>
      <c r="Z365" s="357"/>
      <c r="AA365" s="357"/>
      <c r="AB365" s="358"/>
      <c r="AC365" s="358"/>
      <c r="AD365" s="357"/>
    </row>
    <row x14ac:dyDescent="0.25" r="366" customHeight="1" ht="14.25">
      <c r="A366" s="352"/>
      <c r="B366" s="352"/>
      <c r="C366" s="352"/>
      <c r="D366" s="352"/>
      <c r="E366" s="352"/>
      <c r="F366" s="353"/>
      <c r="G366" s="354"/>
      <c r="H366" s="354"/>
      <c r="I366" s="352"/>
      <c r="J366" s="352"/>
      <c r="K366" s="352"/>
      <c r="L366" s="352"/>
      <c r="M366" s="352"/>
      <c r="N366" s="352"/>
      <c r="O366" s="355"/>
      <c r="P366" s="355"/>
      <c r="Q366" s="355"/>
      <c r="R366" s="355"/>
      <c r="S366" s="355"/>
      <c r="T366" s="355"/>
      <c r="U366" s="354"/>
      <c r="V366" s="352"/>
      <c r="W366" s="354"/>
      <c r="X366" s="357"/>
      <c r="Y366" s="357"/>
      <c r="Z366" s="357"/>
      <c r="AA366" s="357"/>
      <c r="AB366" s="358"/>
      <c r="AC366" s="358"/>
      <c r="AD366" s="357"/>
    </row>
    <row x14ac:dyDescent="0.25" r="367" customHeight="1" ht="14.25">
      <c r="A367" s="352"/>
      <c r="B367" s="352"/>
      <c r="C367" s="352"/>
      <c r="D367" s="352"/>
      <c r="E367" s="352"/>
      <c r="F367" s="353"/>
      <c r="G367" s="354"/>
      <c r="H367" s="354"/>
      <c r="I367" s="352"/>
      <c r="J367" s="352"/>
      <c r="K367" s="352"/>
      <c r="L367" s="352"/>
      <c r="M367" s="352"/>
      <c r="N367" s="352"/>
      <c r="O367" s="355"/>
      <c r="P367" s="355"/>
      <c r="Q367" s="355"/>
      <c r="R367" s="355"/>
      <c r="S367" s="355"/>
      <c r="T367" s="355"/>
      <c r="U367" s="354"/>
      <c r="V367" s="352"/>
      <c r="W367" s="354"/>
      <c r="X367" s="357"/>
      <c r="Y367" s="357"/>
      <c r="Z367" s="357"/>
      <c r="AA367" s="357"/>
      <c r="AB367" s="358"/>
      <c r="AC367" s="358"/>
      <c r="AD367" s="357"/>
    </row>
    <row x14ac:dyDescent="0.25" r="368" customHeight="1" ht="14.25">
      <c r="A368" s="352"/>
      <c r="B368" s="352"/>
      <c r="C368" s="352"/>
      <c r="D368" s="352"/>
      <c r="E368" s="352"/>
      <c r="F368" s="353"/>
      <c r="G368" s="354"/>
      <c r="H368" s="354"/>
      <c r="I368" s="352"/>
      <c r="J368" s="352"/>
      <c r="K368" s="352"/>
      <c r="L368" s="352"/>
      <c r="M368" s="352"/>
      <c r="N368" s="352"/>
      <c r="O368" s="355"/>
      <c r="P368" s="355"/>
      <c r="Q368" s="355"/>
      <c r="R368" s="355"/>
      <c r="S368" s="355"/>
      <c r="T368" s="355"/>
      <c r="U368" s="354"/>
      <c r="V368" s="352"/>
      <c r="W368" s="354"/>
      <c r="X368" s="357"/>
      <c r="Y368" s="357"/>
      <c r="Z368" s="357"/>
      <c r="AA368" s="357"/>
      <c r="AB368" s="358"/>
      <c r="AC368" s="358"/>
      <c r="AD368" s="357"/>
    </row>
    <row x14ac:dyDescent="0.25" r="369" customHeight="1" ht="14.25">
      <c r="A369" s="352"/>
      <c r="B369" s="352"/>
      <c r="C369" s="352"/>
      <c r="D369" s="352"/>
      <c r="E369" s="352"/>
      <c r="F369" s="353"/>
      <c r="G369" s="354"/>
      <c r="H369" s="354"/>
      <c r="I369" s="352"/>
      <c r="J369" s="352"/>
      <c r="K369" s="352"/>
      <c r="L369" s="352"/>
      <c r="M369" s="352"/>
      <c r="N369" s="352"/>
      <c r="O369" s="355"/>
      <c r="P369" s="355"/>
      <c r="Q369" s="355"/>
      <c r="R369" s="355"/>
      <c r="S369" s="355"/>
      <c r="T369" s="355"/>
      <c r="U369" s="354"/>
      <c r="V369" s="352"/>
      <c r="W369" s="354"/>
      <c r="X369" s="357"/>
      <c r="Y369" s="357"/>
      <c r="Z369" s="357"/>
      <c r="AA369" s="357"/>
      <c r="AB369" s="358"/>
      <c r="AC369" s="358"/>
      <c r="AD369" s="357"/>
    </row>
    <row x14ac:dyDescent="0.25" r="370" customHeight="1" ht="14.25">
      <c r="A370" s="352"/>
      <c r="B370" s="352"/>
      <c r="C370" s="352"/>
      <c r="D370" s="352"/>
      <c r="E370" s="352"/>
      <c r="F370" s="353"/>
      <c r="G370" s="354"/>
      <c r="H370" s="354"/>
      <c r="I370" s="352"/>
      <c r="J370" s="352"/>
      <c r="K370" s="352"/>
      <c r="L370" s="352"/>
      <c r="M370" s="352"/>
      <c r="N370" s="352"/>
      <c r="O370" s="355"/>
      <c r="P370" s="355"/>
      <c r="Q370" s="355"/>
      <c r="R370" s="355"/>
      <c r="S370" s="355"/>
      <c r="T370" s="355"/>
      <c r="U370" s="354"/>
      <c r="V370" s="352"/>
      <c r="W370" s="354"/>
      <c r="X370" s="357"/>
      <c r="Y370" s="357"/>
      <c r="Z370" s="357"/>
      <c r="AA370" s="357"/>
      <c r="AB370" s="358"/>
      <c r="AC370" s="358"/>
      <c r="AD370" s="357"/>
    </row>
    <row x14ac:dyDescent="0.25" r="371" customHeight="1" ht="14.25">
      <c r="A371" s="352"/>
      <c r="B371" s="352"/>
      <c r="C371" s="352"/>
      <c r="D371" s="352"/>
      <c r="E371" s="352"/>
      <c r="F371" s="353"/>
      <c r="G371" s="354"/>
      <c r="H371" s="354"/>
      <c r="I371" s="352"/>
      <c r="J371" s="352"/>
      <c r="K371" s="352"/>
      <c r="L371" s="352"/>
      <c r="M371" s="352"/>
      <c r="N371" s="352"/>
      <c r="O371" s="355"/>
      <c r="P371" s="355"/>
      <c r="Q371" s="355"/>
      <c r="R371" s="355"/>
      <c r="S371" s="355"/>
      <c r="T371" s="355"/>
      <c r="U371" s="354"/>
      <c r="V371" s="352"/>
      <c r="W371" s="354"/>
      <c r="X371" s="357"/>
      <c r="Y371" s="357"/>
      <c r="Z371" s="357"/>
      <c r="AA371" s="357"/>
      <c r="AB371" s="358"/>
      <c r="AC371" s="358"/>
      <c r="AD371" s="357"/>
    </row>
    <row x14ac:dyDescent="0.25" r="372" customHeight="1" ht="14.25">
      <c r="A372" s="352"/>
      <c r="B372" s="352"/>
      <c r="C372" s="352"/>
      <c r="D372" s="352"/>
      <c r="E372" s="352"/>
      <c r="F372" s="353"/>
      <c r="G372" s="354"/>
      <c r="H372" s="354"/>
      <c r="I372" s="352"/>
      <c r="J372" s="352"/>
      <c r="K372" s="352"/>
      <c r="L372" s="352"/>
      <c r="M372" s="352"/>
      <c r="N372" s="352"/>
      <c r="O372" s="355"/>
      <c r="P372" s="355"/>
      <c r="Q372" s="355"/>
      <c r="R372" s="355"/>
      <c r="S372" s="355"/>
      <c r="T372" s="355"/>
      <c r="U372" s="354"/>
      <c r="V372" s="352"/>
      <c r="W372" s="354"/>
      <c r="X372" s="357"/>
      <c r="Y372" s="357"/>
      <c r="Z372" s="357"/>
      <c r="AA372" s="357"/>
      <c r="AB372" s="358"/>
      <c r="AC372" s="358"/>
      <c r="AD372" s="357"/>
    </row>
    <row x14ac:dyDescent="0.25" r="373" customHeight="1" ht="14.25">
      <c r="A373" s="352"/>
      <c r="B373" s="352"/>
      <c r="C373" s="352"/>
      <c r="D373" s="352"/>
      <c r="E373" s="352"/>
      <c r="F373" s="353"/>
      <c r="G373" s="354"/>
      <c r="H373" s="354"/>
      <c r="I373" s="352"/>
      <c r="J373" s="352"/>
      <c r="K373" s="352"/>
      <c r="L373" s="352"/>
      <c r="M373" s="352"/>
      <c r="N373" s="352"/>
      <c r="O373" s="355"/>
      <c r="P373" s="355"/>
      <c r="Q373" s="355"/>
      <c r="R373" s="355"/>
      <c r="S373" s="355"/>
      <c r="T373" s="355"/>
      <c r="U373" s="354"/>
      <c r="V373" s="352"/>
      <c r="W373" s="354"/>
      <c r="X373" s="357"/>
      <c r="Y373" s="357"/>
      <c r="Z373" s="357"/>
      <c r="AA373" s="357"/>
      <c r="AB373" s="358"/>
      <c r="AC373" s="358"/>
      <c r="AD373" s="357"/>
    </row>
    <row x14ac:dyDescent="0.25" r="374" customHeight="1" ht="14.25">
      <c r="A374" s="352"/>
      <c r="B374" s="352"/>
      <c r="C374" s="352"/>
      <c r="D374" s="352"/>
      <c r="E374" s="352"/>
      <c r="F374" s="353"/>
      <c r="G374" s="354"/>
      <c r="H374" s="354"/>
      <c r="I374" s="352"/>
      <c r="J374" s="352"/>
      <c r="K374" s="352"/>
      <c r="L374" s="352"/>
      <c r="M374" s="352"/>
      <c r="N374" s="352"/>
      <c r="O374" s="355"/>
      <c r="P374" s="355"/>
      <c r="Q374" s="355"/>
      <c r="R374" s="355"/>
      <c r="S374" s="355"/>
      <c r="T374" s="355"/>
      <c r="U374" s="354"/>
      <c r="V374" s="352"/>
      <c r="W374" s="354"/>
      <c r="X374" s="357"/>
      <c r="Y374" s="357"/>
      <c r="Z374" s="357"/>
      <c r="AA374" s="357"/>
      <c r="AB374" s="358"/>
      <c r="AC374" s="358"/>
      <c r="AD374" s="357"/>
    </row>
    <row x14ac:dyDescent="0.25" r="375" customHeight="1" ht="14.25">
      <c r="A375" s="352"/>
      <c r="B375" s="352"/>
      <c r="C375" s="352"/>
      <c r="D375" s="352"/>
      <c r="E375" s="352"/>
      <c r="F375" s="353"/>
      <c r="G375" s="354"/>
      <c r="H375" s="354"/>
      <c r="I375" s="352"/>
      <c r="J375" s="352"/>
      <c r="K375" s="352"/>
      <c r="L375" s="352"/>
      <c r="M375" s="352"/>
      <c r="N375" s="352"/>
      <c r="O375" s="355"/>
      <c r="P375" s="355"/>
      <c r="Q375" s="355"/>
      <c r="R375" s="355"/>
      <c r="S375" s="355"/>
      <c r="T375" s="355"/>
      <c r="U375" s="354"/>
      <c r="V375" s="352"/>
      <c r="W375" s="354"/>
      <c r="X375" s="357"/>
      <c r="Y375" s="357"/>
      <c r="Z375" s="357"/>
      <c r="AA375" s="357"/>
      <c r="AB375" s="358"/>
      <c r="AC375" s="358"/>
      <c r="AD375" s="357"/>
    </row>
    <row x14ac:dyDescent="0.25" r="376" customHeight="1" ht="14.25">
      <c r="A376" s="352"/>
      <c r="B376" s="352"/>
      <c r="C376" s="352"/>
      <c r="D376" s="352"/>
      <c r="E376" s="352"/>
      <c r="F376" s="353"/>
      <c r="G376" s="354"/>
      <c r="H376" s="354"/>
      <c r="I376" s="352"/>
      <c r="J376" s="352"/>
      <c r="K376" s="352"/>
      <c r="L376" s="352"/>
      <c r="M376" s="352"/>
      <c r="N376" s="352"/>
      <c r="O376" s="355"/>
      <c r="P376" s="355"/>
      <c r="Q376" s="355"/>
      <c r="R376" s="355"/>
      <c r="S376" s="355"/>
      <c r="T376" s="355"/>
      <c r="U376" s="354"/>
      <c r="V376" s="352"/>
      <c r="W376" s="354"/>
      <c r="X376" s="357"/>
      <c r="Y376" s="357"/>
      <c r="Z376" s="357"/>
      <c r="AA376" s="357"/>
      <c r="AB376" s="358"/>
      <c r="AC376" s="358"/>
      <c r="AD376" s="357"/>
    </row>
    <row x14ac:dyDescent="0.25" r="377" customHeight="1" ht="14.25">
      <c r="A377" s="352"/>
      <c r="B377" s="352"/>
      <c r="C377" s="352"/>
      <c r="D377" s="352"/>
      <c r="E377" s="352"/>
      <c r="F377" s="353"/>
      <c r="G377" s="354"/>
      <c r="H377" s="354"/>
      <c r="I377" s="352"/>
      <c r="J377" s="352"/>
      <c r="K377" s="352"/>
      <c r="L377" s="352"/>
      <c r="M377" s="352"/>
      <c r="N377" s="352"/>
      <c r="O377" s="355"/>
      <c r="P377" s="355"/>
      <c r="Q377" s="355"/>
      <c r="R377" s="355"/>
      <c r="S377" s="355"/>
      <c r="T377" s="355"/>
      <c r="U377" s="354"/>
      <c r="V377" s="352"/>
      <c r="W377" s="354"/>
      <c r="X377" s="357"/>
      <c r="Y377" s="357"/>
      <c r="Z377" s="357"/>
      <c r="AA377" s="357"/>
      <c r="AB377" s="358"/>
      <c r="AC377" s="358"/>
      <c r="AD377" s="357"/>
    </row>
    <row x14ac:dyDescent="0.25" r="378" customHeight="1" ht="14.25">
      <c r="A378" s="352"/>
      <c r="B378" s="352"/>
      <c r="C378" s="352"/>
      <c r="D378" s="352"/>
      <c r="E378" s="352"/>
      <c r="F378" s="353"/>
      <c r="G378" s="354"/>
      <c r="H378" s="354"/>
      <c r="I378" s="352"/>
      <c r="J378" s="352"/>
      <c r="K378" s="352"/>
      <c r="L378" s="352"/>
      <c r="M378" s="352"/>
      <c r="N378" s="352"/>
      <c r="O378" s="355"/>
      <c r="P378" s="355"/>
      <c r="Q378" s="355"/>
      <c r="R378" s="355"/>
      <c r="S378" s="355"/>
      <c r="T378" s="355"/>
      <c r="U378" s="354"/>
      <c r="V378" s="352"/>
      <c r="W378" s="354"/>
      <c r="X378" s="357"/>
      <c r="Y378" s="357"/>
      <c r="Z378" s="357"/>
      <c r="AA378" s="357"/>
      <c r="AB378" s="358"/>
      <c r="AC378" s="358"/>
      <c r="AD378" s="357"/>
    </row>
    <row x14ac:dyDescent="0.25" r="379" customHeight="1" ht="14.25">
      <c r="A379" s="352"/>
      <c r="B379" s="352"/>
      <c r="C379" s="352"/>
      <c r="D379" s="352"/>
      <c r="E379" s="352"/>
      <c r="F379" s="353"/>
      <c r="G379" s="354"/>
      <c r="H379" s="354"/>
      <c r="I379" s="352"/>
      <c r="J379" s="352"/>
      <c r="K379" s="352"/>
      <c r="L379" s="352"/>
      <c r="M379" s="352"/>
      <c r="N379" s="352"/>
      <c r="O379" s="355"/>
      <c r="P379" s="355"/>
      <c r="Q379" s="355"/>
      <c r="R379" s="355"/>
      <c r="S379" s="355"/>
      <c r="T379" s="355"/>
      <c r="U379" s="354"/>
      <c r="V379" s="352"/>
      <c r="W379" s="354"/>
      <c r="X379" s="357"/>
      <c r="Y379" s="357"/>
      <c r="Z379" s="357"/>
      <c r="AA379" s="357"/>
      <c r="AB379" s="358"/>
      <c r="AC379" s="358"/>
      <c r="AD379" s="357"/>
    </row>
    <row x14ac:dyDescent="0.25" r="380" customHeight="1" ht="14.25">
      <c r="A380" s="352"/>
      <c r="B380" s="352"/>
      <c r="C380" s="352"/>
      <c r="D380" s="352"/>
      <c r="E380" s="352"/>
      <c r="F380" s="353"/>
      <c r="G380" s="354"/>
      <c r="H380" s="354"/>
      <c r="I380" s="352"/>
      <c r="J380" s="352"/>
      <c r="K380" s="352"/>
      <c r="L380" s="352"/>
      <c r="M380" s="352"/>
      <c r="N380" s="352"/>
      <c r="O380" s="355"/>
      <c r="P380" s="355"/>
      <c r="Q380" s="355"/>
      <c r="R380" s="355"/>
      <c r="S380" s="355"/>
      <c r="T380" s="355"/>
      <c r="U380" s="354"/>
      <c r="V380" s="352"/>
      <c r="W380" s="354"/>
      <c r="X380" s="357"/>
      <c r="Y380" s="357"/>
      <c r="Z380" s="357"/>
      <c r="AA380" s="357"/>
      <c r="AB380" s="358"/>
      <c r="AC380" s="358"/>
      <c r="AD380" s="357"/>
    </row>
    <row x14ac:dyDescent="0.25" r="381" customHeight="1" ht="14.25">
      <c r="A381" s="352"/>
      <c r="B381" s="352"/>
      <c r="C381" s="352"/>
      <c r="D381" s="352"/>
      <c r="E381" s="352"/>
      <c r="F381" s="353"/>
      <c r="G381" s="354"/>
      <c r="H381" s="354"/>
      <c r="I381" s="352"/>
      <c r="J381" s="352"/>
      <c r="K381" s="352"/>
      <c r="L381" s="352"/>
      <c r="M381" s="352"/>
      <c r="N381" s="352"/>
      <c r="O381" s="355"/>
      <c r="P381" s="355"/>
      <c r="Q381" s="355"/>
      <c r="R381" s="355"/>
      <c r="S381" s="355"/>
      <c r="T381" s="355"/>
      <c r="U381" s="354"/>
      <c r="V381" s="352"/>
      <c r="W381" s="354"/>
      <c r="X381" s="357"/>
      <c r="Y381" s="357"/>
      <c r="Z381" s="357"/>
      <c r="AA381" s="357"/>
      <c r="AB381" s="358"/>
      <c r="AC381" s="358"/>
      <c r="AD381" s="357"/>
    </row>
    <row x14ac:dyDescent="0.25" r="382" customHeight="1" ht="14.25">
      <c r="A382" s="352"/>
      <c r="B382" s="352"/>
      <c r="C382" s="352"/>
      <c r="D382" s="352"/>
      <c r="E382" s="352"/>
      <c r="F382" s="353"/>
      <c r="G382" s="354"/>
      <c r="H382" s="354"/>
      <c r="I382" s="352"/>
      <c r="J382" s="352"/>
      <c r="K382" s="352"/>
      <c r="L382" s="352"/>
      <c r="M382" s="352"/>
      <c r="N382" s="352"/>
      <c r="O382" s="355"/>
      <c r="P382" s="355"/>
      <c r="Q382" s="355"/>
      <c r="R382" s="355"/>
      <c r="S382" s="355"/>
      <c r="T382" s="355"/>
      <c r="U382" s="354"/>
      <c r="V382" s="352"/>
      <c r="W382" s="354"/>
      <c r="X382" s="357"/>
      <c r="Y382" s="357"/>
      <c r="Z382" s="357"/>
      <c r="AA382" s="357"/>
      <c r="AB382" s="358"/>
      <c r="AC382" s="358"/>
      <c r="AD382" s="357"/>
    </row>
    <row x14ac:dyDescent="0.25" r="383" customHeight="1" ht="14.25">
      <c r="A383" s="352"/>
      <c r="B383" s="352"/>
      <c r="C383" s="352"/>
      <c r="D383" s="352"/>
      <c r="E383" s="352"/>
      <c r="F383" s="353"/>
      <c r="G383" s="354"/>
      <c r="H383" s="354"/>
      <c r="I383" s="352"/>
      <c r="J383" s="352"/>
      <c r="K383" s="352"/>
      <c r="L383" s="352"/>
      <c r="M383" s="352"/>
      <c r="N383" s="352"/>
      <c r="O383" s="355"/>
      <c r="P383" s="355"/>
      <c r="Q383" s="355"/>
      <c r="R383" s="355"/>
      <c r="S383" s="355"/>
      <c r="T383" s="355"/>
      <c r="U383" s="354"/>
      <c r="V383" s="352"/>
      <c r="W383" s="354"/>
      <c r="X383" s="357"/>
      <c r="Y383" s="357"/>
      <c r="Z383" s="357"/>
      <c r="AA383" s="357"/>
      <c r="AB383" s="358"/>
      <c r="AC383" s="358"/>
      <c r="AD383" s="357"/>
    </row>
    <row x14ac:dyDescent="0.25" r="384" customHeight="1" ht="14.25">
      <c r="A384" s="352"/>
      <c r="B384" s="352"/>
      <c r="C384" s="352"/>
      <c r="D384" s="352"/>
      <c r="E384" s="352"/>
      <c r="F384" s="353"/>
      <c r="G384" s="354"/>
      <c r="H384" s="354"/>
      <c r="I384" s="352"/>
      <c r="J384" s="352"/>
      <c r="K384" s="352"/>
      <c r="L384" s="352"/>
      <c r="M384" s="352"/>
      <c r="N384" s="352"/>
      <c r="O384" s="355"/>
      <c r="P384" s="355"/>
      <c r="Q384" s="355"/>
      <c r="R384" s="355"/>
      <c r="S384" s="355"/>
      <c r="T384" s="355"/>
      <c r="U384" s="354"/>
      <c r="V384" s="352"/>
      <c r="W384" s="354"/>
      <c r="X384" s="357"/>
      <c r="Y384" s="357"/>
      <c r="Z384" s="357"/>
      <c r="AA384" s="357"/>
      <c r="AB384" s="358"/>
      <c r="AC384" s="358"/>
      <c r="AD384" s="357"/>
    </row>
    <row x14ac:dyDescent="0.25" r="385" customHeight="1" ht="14.25">
      <c r="A385" s="352"/>
      <c r="B385" s="352"/>
      <c r="C385" s="352"/>
      <c r="D385" s="352"/>
      <c r="E385" s="352"/>
      <c r="F385" s="353"/>
      <c r="G385" s="354"/>
      <c r="H385" s="354"/>
      <c r="I385" s="352"/>
      <c r="J385" s="352"/>
      <c r="K385" s="352"/>
      <c r="L385" s="352"/>
      <c r="M385" s="352"/>
      <c r="N385" s="352"/>
      <c r="O385" s="355"/>
      <c r="P385" s="355"/>
      <c r="Q385" s="355"/>
      <c r="R385" s="355"/>
      <c r="S385" s="355"/>
      <c r="T385" s="355"/>
      <c r="U385" s="354"/>
      <c r="V385" s="352"/>
      <c r="W385" s="354"/>
      <c r="X385" s="357"/>
      <c r="Y385" s="357"/>
      <c r="Z385" s="357"/>
      <c r="AA385" s="357"/>
      <c r="AB385" s="358"/>
      <c r="AC385" s="358"/>
      <c r="AD385" s="357"/>
    </row>
    <row x14ac:dyDescent="0.25" r="386" customHeight="1" ht="14.25">
      <c r="A386" s="352"/>
      <c r="B386" s="352"/>
      <c r="C386" s="352"/>
      <c r="D386" s="352"/>
      <c r="E386" s="352"/>
      <c r="F386" s="353"/>
      <c r="G386" s="354"/>
      <c r="H386" s="354"/>
      <c r="I386" s="352"/>
      <c r="J386" s="352"/>
      <c r="K386" s="352"/>
      <c r="L386" s="352"/>
      <c r="M386" s="352"/>
      <c r="N386" s="352"/>
      <c r="O386" s="355"/>
      <c r="P386" s="355"/>
      <c r="Q386" s="355"/>
      <c r="R386" s="355"/>
      <c r="S386" s="355"/>
      <c r="T386" s="355"/>
      <c r="U386" s="354"/>
      <c r="V386" s="352"/>
      <c r="W386" s="354"/>
      <c r="X386" s="357"/>
      <c r="Y386" s="357"/>
      <c r="Z386" s="357"/>
      <c r="AA386" s="357"/>
      <c r="AB386" s="358"/>
      <c r="AC386" s="358"/>
      <c r="AD386" s="357"/>
    </row>
    <row x14ac:dyDescent="0.25" r="387" customHeight="1" ht="14.25">
      <c r="A387" s="352"/>
      <c r="B387" s="352"/>
      <c r="C387" s="352"/>
      <c r="D387" s="352"/>
      <c r="E387" s="352"/>
      <c r="F387" s="353"/>
      <c r="G387" s="354"/>
      <c r="H387" s="354"/>
      <c r="I387" s="352"/>
      <c r="J387" s="352"/>
      <c r="K387" s="352"/>
      <c r="L387" s="352"/>
      <c r="M387" s="352"/>
      <c r="N387" s="352"/>
      <c r="O387" s="355"/>
      <c r="P387" s="355"/>
      <c r="Q387" s="355"/>
      <c r="R387" s="355"/>
      <c r="S387" s="355"/>
      <c r="T387" s="355"/>
      <c r="U387" s="354"/>
      <c r="V387" s="352"/>
      <c r="W387" s="354"/>
      <c r="X387" s="357"/>
      <c r="Y387" s="357"/>
      <c r="Z387" s="357"/>
      <c r="AA387" s="357"/>
      <c r="AB387" s="358"/>
      <c r="AC387" s="358"/>
      <c r="AD387" s="357"/>
    </row>
    <row x14ac:dyDescent="0.25" r="388" customHeight="1" ht="14.25">
      <c r="A388" s="352"/>
      <c r="B388" s="352"/>
      <c r="C388" s="352"/>
      <c r="D388" s="352"/>
      <c r="E388" s="352"/>
      <c r="F388" s="353"/>
      <c r="G388" s="354"/>
      <c r="H388" s="354"/>
      <c r="I388" s="352"/>
      <c r="J388" s="352"/>
      <c r="K388" s="352"/>
      <c r="L388" s="352"/>
      <c r="M388" s="352"/>
      <c r="N388" s="352"/>
      <c r="O388" s="355"/>
      <c r="P388" s="355"/>
      <c r="Q388" s="355"/>
      <c r="R388" s="355"/>
      <c r="S388" s="355"/>
      <c r="T388" s="355"/>
      <c r="U388" s="354"/>
      <c r="V388" s="352"/>
      <c r="W388" s="354"/>
      <c r="X388" s="357"/>
      <c r="Y388" s="357"/>
      <c r="Z388" s="357"/>
      <c r="AA388" s="357"/>
      <c r="AB388" s="358"/>
      <c r="AC388" s="358"/>
      <c r="AD388" s="357"/>
    </row>
    <row x14ac:dyDescent="0.25" r="389" customHeight="1" ht="14.25">
      <c r="A389" s="352"/>
      <c r="B389" s="352"/>
      <c r="C389" s="352"/>
      <c r="D389" s="352"/>
      <c r="E389" s="352"/>
      <c r="F389" s="353"/>
      <c r="G389" s="354"/>
      <c r="H389" s="354"/>
      <c r="I389" s="352"/>
      <c r="J389" s="352"/>
      <c r="K389" s="352"/>
      <c r="L389" s="352"/>
      <c r="M389" s="352"/>
      <c r="N389" s="352"/>
      <c r="O389" s="355"/>
      <c r="P389" s="355"/>
      <c r="Q389" s="355"/>
      <c r="R389" s="355"/>
      <c r="S389" s="355"/>
      <c r="T389" s="355"/>
      <c r="U389" s="354"/>
      <c r="V389" s="352"/>
      <c r="W389" s="354"/>
      <c r="X389" s="357"/>
      <c r="Y389" s="357"/>
      <c r="Z389" s="357"/>
      <c r="AA389" s="357"/>
      <c r="AB389" s="358"/>
      <c r="AC389" s="358"/>
      <c r="AD389" s="357"/>
    </row>
    <row x14ac:dyDescent="0.25" r="390" customHeight="1" ht="14.25">
      <c r="A390" s="352"/>
      <c r="B390" s="352"/>
      <c r="C390" s="352"/>
      <c r="D390" s="352"/>
      <c r="E390" s="352"/>
      <c r="F390" s="353"/>
      <c r="G390" s="354"/>
      <c r="H390" s="354"/>
      <c r="I390" s="352"/>
      <c r="J390" s="352"/>
      <c r="K390" s="352"/>
      <c r="L390" s="352"/>
      <c r="M390" s="352"/>
      <c r="N390" s="352"/>
      <c r="O390" s="355"/>
      <c r="P390" s="355"/>
      <c r="Q390" s="355"/>
      <c r="R390" s="355"/>
      <c r="S390" s="355"/>
      <c r="T390" s="355"/>
      <c r="U390" s="354"/>
      <c r="V390" s="352"/>
      <c r="W390" s="354"/>
      <c r="X390" s="357"/>
      <c r="Y390" s="357"/>
      <c r="Z390" s="357"/>
      <c r="AA390" s="357"/>
      <c r="AB390" s="358"/>
      <c r="AC390" s="358"/>
      <c r="AD390" s="357"/>
    </row>
    <row x14ac:dyDescent="0.25" r="391" customHeight="1" ht="14.25">
      <c r="A391" s="352"/>
      <c r="B391" s="352"/>
      <c r="C391" s="352"/>
      <c r="D391" s="352"/>
      <c r="E391" s="352"/>
      <c r="F391" s="353"/>
      <c r="G391" s="354"/>
      <c r="H391" s="354"/>
      <c r="I391" s="352"/>
      <c r="J391" s="352"/>
      <c r="K391" s="352"/>
      <c r="L391" s="352"/>
      <c r="M391" s="352"/>
      <c r="N391" s="352"/>
      <c r="O391" s="355"/>
      <c r="P391" s="355"/>
      <c r="Q391" s="355"/>
      <c r="R391" s="355"/>
      <c r="S391" s="355"/>
      <c r="T391" s="355"/>
      <c r="U391" s="354"/>
      <c r="V391" s="352"/>
      <c r="W391" s="354"/>
      <c r="X391" s="357"/>
      <c r="Y391" s="357"/>
      <c r="Z391" s="357"/>
      <c r="AA391" s="357"/>
      <c r="AB391" s="358"/>
      <c r="AC391" s="358"/>
      <c r="AD391" s="357"/>
    </row>
    <row x14ac:dyDescent="0.25" r="392" customHeight="1" ht="14.25">
      <c r="A392" s="352"/>
      <c r="B392" s="352"/>
      <c r="C392" s="352"/>
      <c r="D392" s="352"/>
      <c r="E392" s="352"/>
      <c r="F392" s="353"/>
      <c r="G392" s="354"/>
      <c r="H392" s="354"/>
      <c r="I392" s="352"/>
      <c r="J392" s="352"/>
      <c r="K392" s="352"/>
      <c r="L392" s="352"/>
      <c r="M392" s="352"/>
      <c r="N392" s="352"/>
      <c r="O392" s="355"/>
      <c r="P392" s="355"/>
      <c r="Q392" s="355"/>
      <c r="R392" s="355"/>
      <c r="S392" s="355"/>
      <c r="T392" s="355"/>
      <c r="U392" s="354"/>
      <c r="V392" s="352"/>
      <c r="W392" s="354"/>
      <c r="X392" s="357"/>
      <c r="Y392" s="357"/>
      <c r="Z392" s="357"/>
      <c r="AA392" s="357"/>
      <c r="AB392" s="358"/>
      <c r="AC392" s="358"/>
      <c r="AD392" s="357"/>
    </row>
    <row x14ac:dyDescent="0.25" r="393" customHeight="1" ht="14.25">
      <c r="A393" s="352"/>
      <c r="B393" s="352"/>
      <c r="C393" s="352"/>
      <c r="D393" s="352"/>
      <c r="E393" s="352"/>
      <c r="F393" s="353"/>
      <c r="G393" s="354"/>
      <c r="H393" s="354"/>
      <c r="I393" s="352"/>
      <c r="J393" s="352"/>
      <c r="K393" s="352"/>
      <c r="L393" s="352"/>
      <c r="M393" s="352"/>
      <c r="N393" s="352"/>
      <c r="O393" s="355"/>
      <c r="P393" s="355"/>
      <c r="Q393" s="355"/>
      <c r="R393" s="355"/>
      <c r="S393" s="355"/>
      <c r="T393" s="355"/>
      <c r="U393" s="354"/>
      <c r="V393" s="352"/>
      <c r="W393" s="354"/>
      <c r="X393" s="357"/>
      <c r="Y393" s="357"/>
      <c r="Z393" s="357"/>
      <c r="AA393" s="357"/>
      <c r="AB393" s="358"/>
      <c r="AC393" s="358"/>
      <c r="AD393" s="357"/>
    </row>
    <row x14ac:dyDescent="0.25" r="394" customHeight="1" ht="14.25">
      <c r="A394" s="352"/>
      <c r="B394" s="352"/>
      <c r="C394" s="352"/>
      <c r="D394" s="352"/>
      <c r="E394" s="352"/>
      <c r="F394" s="353"/>
      <c r="G394" s="354"/>
      <c r="H394" s="354"/>
      <c r="I394" s="352"/>
      <c r="J394" s="352"/>
      <c r="K394" s="352"/>
      <c r="L394" s="352"/>
      <c r="M394" s="352"/>
      <c r="N394" s="352"/>
      <c r="O394" s="355"/>
      <c r="P394" s="355"/>
      <c r="Q394" s="355"/>
      <c r="R394" s="355"/>
      <c r="S394" s="355"/>
      <c r="T394" s="355"/>
      <c r="U394" s="354"/>
      <c r="V394" s="352"/>
      <c r="W394" s="354"/>
      <c r="X394" s="357"/>
      <c r="Y394" s="357"/>
      <c r="Z394" s="357"/>
      <c r="AA394" s="357"/>
      <c r="AB394" s="358"/>
      <c r="AC394" s="358"/>
      <c r="AD394" s="357"/>
    </row>
    <row x14ac:dyDescent="0.25" r="395" customHeight="1" ht="14.25">
      <c r="A395" s="352"/>
      <c r="B395" s="352"/>
      <c r="C395" s="352"/>
      <c r="D395" s="352"/>
      <c r="E395" s="352"/>
      <c r="F395" s="353"/>
      <c r="G395" s="354"/>
      <c r="H395" s="354"/>
      <c r="I395" s="352"/>
      <c r="J395" s="352"/>
      <c r="K395" s="352"/>
      <c r="L395" s="352"/>
      <c r="M395" s="352"/>
      <c r="N395" s="352"/>
      <c r="O395" s="355"/>
      <c r="P395" s="355"/>
      <c r="Q395" s="355"/>
      <c r="R395" s="355"/>
      <c r="S395" s="355"/>
      <c r="T395" s="355"/>
      <c r="U395" s="354"/>
      <c r="V395" s="352"/>
      <c r="W395" s="354"/>
      <c r="X395" s="357"/>
      <c r="Y395" s="357"/>
      <c r="Z395" s="357"/>
      <c r="AA395" s="357"/>
      <c r="AB395" s="358"/>
      <c r="AC395" s="358"/>
      <c r="AD395" s="357"/>
    </row>
    <row x14ac:dyDescent="0.25" r="396" customHeight="1" ht="14.25">
      <c r="A396" s="352"/>
      <c r="B396" s="352"/>
      <c r="C396" s="352"/>
      <c r="D396" s="352"/>
      <c r="E396" s="352"/>
      <c r="F396" s="353"/>
      <c r="G396" s="354"/>
      <c r="H396" s="354"/>
      <c r="I396" s="352"/>
      <c r="J396" s="352"/>
      <c r="K396" s="352"/>
      <c r="L396" s="352"/>
      <c r="M396" s="352"/>
      <c r="N396" s="352"/>
      <c r="O396" s="355"/>
      <c r="P396" s="355"/>
      <c r="Q396" s="355"/>
      <c r="R396" s="355"/>
      <c r="S396" s="355"/>
      <c r="T396" s="355"/>
      <c r="U396" s="354"/>
      <c r="V396" s="352"/>
      <c r="W396" s="354"/>
      <c r="X396" s="357"/>
      <c r="Y396" s="357"/>
      <c r="Z396" s="357"/>
      <c r="AA396" s="357"/>
      <c r="AB396" s="358"/>
      <c r="AC396" s="358"/>
      <c r="AD396" s="357"/>
    </row>
    <row x14ac:dyDescent="0.25" r="397" customHeight="1" ht="14.25">
      <c r="A397" s="352"/>
      <c r="B397" s="352"/>
      <c r="C397" s="352"/>
      <c r="D397" s="352"/>
      <c r="E397" s="352"/>
      <c r="F397" s="353"/>
      <c r="G397" s="354"/>
      <c r="H397" s="354"/>
      <c r="I397" s="352"/>
      <c r="J397" s="352"/>
      <c r="K397" s="352"/>
      <c r="L397" s="352"/>
      <c r="M397" s="352"/>
      <c r="N397" s="352"/>
      <c r="O397" s="355"/>
      <c r="P397" s="355"/>
      <c r="Q397" s="355"/>
      <c r="R397" s="355"/>
      <c r="S397" s="355"/>
      <c r="T397" s="355"/>
      <c r="U397" s="354"/>
      <c r="V397" s="352"/>
      <c r="W397" s="354"/>
      <c r="X397" s="357"/>
      <c r="Y397" s="357"/>
      <c r="Z397" s="357"/>
      <c r="AA397" s="357"/>
      <c r="AB397" s="358"/>
      <c r="AC397" s="358"/>
      <c r="AD397" s="357"/>
    </row>
    <row x14ac:dyDescent="0.25" r="398" customHeight="1" ht="14.25">
      <c r="A398" s="352"/>
      <c r="B398" s="352"/>
      <c r="C398" s="352"/>
      <c r="D398" s="352"/>
      <c r="E398" s="352"/>
      <c r="F398" s="353"/>
      <c r="G398" s="354"/>
      <c r="H398" s="354"/>
      <c r="I398" s="352"/>
      <c r="J398" s="352"/>
      <c r="K398" s="352"/>
      <c r="L398" s="352"/>
      <c r="M398" s="352"/>
      <c r="N398" s="352"/>
      <c r="O398" s="355"/>
      <c r="P398" s="355"/>
      <c r="Q398" s="355"/>
      <c r="R398" s="355"/>
      <c r="S398" s="355"/>
      <c r="T398" s="355"/>
      <c r="U398" s="354"/>
      <c r="V398" s="352"/>
      <c r="W398" s="354"/>
      <c r="X398" s="357"/>
      <c r="Y398" s="357"/>
      <c r="Z398" s="357"/>
      <c r="AA398" s="357"/>
      <c r="AB398" s="358"/>
      <c r="AC398" s="358"/>
      <c r="AD398" s="357"/>
    </row>
    <row x14ac:dyDescent="0.25" r="399" customHeight="1" ht="14.25">
      <c r="A399" s="352"/>
      <c r="B399" s="352"/>
      <c r="C399" s="352"/>
      <c r="D399" s="352"/>
      <c r="E399" s="352"/>
      <c r="F399" s="353"/>
      <c r="G399" s="354"/>
      <c r="H399" s="354"/>
      <c r="I399" s="352"/>
      <c r="J399" s="352"/>
      <c r="K399" s="352"/>
      <c r="L399" s="352"/>
      <c r="M399" s="352"/>
      <c r="N399" s="352"/>
      <c r="O399" s="355"/>
      <c r="P399" s="355"/>
      <c r="Q399" s="355"/>
      <c r="R399" s="355"/>
      <c r="S399" s="355"/>
      <c r="T399" s="355"/>
      <c r="U399" s="354"/>
      <c r="V399" s="352"/>
      <c r="W399" s="354"/>
      <c r="X399" s="357"/>
      <c r="Y399" s="357"/>
      <c r="Z399" s="357"/>
      <c r="AA399" s="357"/>
      <c r="AB399" s="358"/>
      <c r="AC399" s="358"/>
      <c r="AD399" s="357"/>
    </row>
    <row x14ac:dyDescent="0.25" r="400" customHeight="1" ht="14.25">
      <c r="A400" s="352"/>
      <c r="B400" s="352"/>
      <c r="C400" s="352"/>
      <c r="D400" s="352"/>
      <c r="E400" s="352"/>
      <c r="F400" s="353"/>
      <c r="G400" s="354"/>
      <c r="H400" s="354"/>
      <c r="I400" s="352"/>
      <c r="J400" s="352"/>
      <c r="K400" s="352"/>
      <c r="L400" s="352"/>
      <c r="M400" s="352"/>
      <c r="N400" s="352"/>
      <c r="O400" s="355"/>
      <c r="P400" s="355"/>
      <c r="Q400" s="355"/>
      <c r="R400" s="355"/>
      <c r="S400" s="355"/>
      <c r="T400" s="355"/>
      <c r="U400" s="354"/>
      <c r="V400" s="352"/>
      <c r="W400" s="354"/>
      <c r="X400" s="357"/>
      <c r="Y400" s="357"/>
      <c r="Z400" s="357"/>
      <c r="AA400" s="357"/>
      <c r="AB400" s="358"/>
      <c r="AC400" s="358"/>
      <c r="AD400" s="357"/>
    </row>
    <row x14ac:dyDescent="0.25" r="401" customHeight="1" ht="14.25">
      <c r="A401" s="352"/>
      <c r="B401" s="352"/>
      <c r="C401" s="352"/>
      <c r="D401" s="352"/>
      <c r="E401" s="352"/>
      <c r="F401" s="353"/>
      <c r="G401" s="354"/>
      <c r="H401" s="354"/>
      <c r="I401" s="352"/>
      <c r="J401" s="352"/>
      <c r="K401" s="352"/>
      <c r="L401" s="352"/>
      <c r="M401" s="352"/>
      <c r="N401" s="352"/>
      <c r="O401" s="355"/>
      <c r="P401" s="355"/>
      <c r="Q401" s="355"/>
      <c r="R401" s="355"/>
      <c r="S401" s="355"/>
      <c r="T401" s="355"/>
      <c r="U401" s="354"/>
      <c r="V401" s="352"/>
      <c r="W401" s="354"/>
      <c r="X401" s="357"/>
      <c r="Y401" s="357"/>
      <c r="Z401" s="357"/>
      <c r="AA401" s="357"/>
      <c r="AB401" s="358"/>
      <c r="AC401" s="358"/>
      <c r="AD401" s="357"/>
    </row>
    <row x14ac:dyDescent="0.25" r="402" customHeight="1" ht="14.25">
      <c r="A402" s="352"/>
      <c r="B402" s="352"/>
      <c r="C402" s="352"/>
      <c r="D402" s="352"/>
      <c r="E402" s="352"/>
      <c r="F402" s="353"/>
      <c r="G402" s="354"/>
      <c r="H402" s="354"/>
      <c r="I402" s="352"/>
      <c r="J402" s="352"/>
      <c r="K402" s="352"/>
      <c r="L402" s="352"/>
      <c r="M402" s="352"/>
      <c r="N402" s="352"/>
      <c r="O402" s="355"/>
      <c r="P402" s="355"/>
      <c r="Q402" s="355"/>
      <c r="R402" s="355"/>
      <c r="S402" s="355"/>
      <c r="T402" s="355"/>
      <c r="U402" s="354"/>
      <c r="V402" s="352"/>
      <c r="W402" s="354"/>
      <c r="X402" s="357"/>
      <c r="Y402" s="357"/>
      <c r="Z402" s="357"/>
      <c r="AA402" s="357"/>
      <c r="AB402" s="358"/>
      <c r="AC402" s="358"/>
      <c r="AD402" s="357"/>
    </row>
    <row x14ac:dyDescent="0.25" r="403" customHeight="1" ht="14.25">
      <c r="A403" s="352"/>
      <c r="B403" s="352"/>
      <c r="C403" s="352"/>
      <c r="D403" s="352"/>
      <c r="E403" s="352"/>
      <c r="F403" s="353"/>
      <c r="G403" s="354"/>
      <c r="H403" s="354"/>
      <c r="I403" s="352"/>
      <c r="J403" s="352"/>
      <c r="K403" s="352"/>
      <c r="L403" s="352"/>
      <c r="M403" s="352"/>
      <c r="N403" s="352"/>
      <c r="O403" s="355"/>
      <c r="P403" s="355"/>
      <c r="Q403" s="355"/>
      <c r="R403" s="355"/>
      <c r="S403" s="355"/>
      <c r="T403" s="355"/>
      <c r="U403" s="354"/>
      <c r="V403" s="352"/>
      <c r="W403" s="354"/>
      <c r="X403" s="357"/>
      <c r="Y403" s="357"/>
      <c r="Z403" s="357"/>
      <c r="AA403" s="357"/>
      <c r="AB403" s="358"/>
      <c r="AC403" s="358"/>
      <c r="AD403" s="357"/>
    </row>
    <row x14ac:dyDescent="0.25" r="404" customHeight="1" ht="14.25">
      <c r="A404" s="352"/>
      <c r="B404" s="352"/>
      <c r="C404" s="352"/>
      <c r="D404" s="352"/>
      <c r="E404" s="352"/>
      <c r="F404" s="353"/>
      <c r="G404" s="354"/>
      <c r="H404" s="354"/>
      <c r="I404" s="352"/>
      <c r="J404" s="352"/>
      <c r="K404" s="352"/>
      <c r="L404" s="352"/>
      <c r="M404" s="352"/>
      <c r="N404" s="352"/>
      <c r="O404" s="355"/>
      <c r="P404" s="355"/>
      <c r="Q404" s="355"/>
      <c r="R404" s="355"/>
      <c r="S404" s="355"/>
      <c r="T404" s="355"/>
      <c r="U404" s="354"/>
      <c r="V404" s="352"/>
      <c r="W404" s="354"/>
      <c r="X404" s="357"/>
      <c r="Y404" s="357"/>
      <c r="Z404" s="357"/>
      <c r="AA404" s="357"/>
      <c r="AB404" s="358"/>
      <c r="AC404" s="358"/>
      <c r="AD404" s="357"/>
    </row>
    <row x14ac:dyDescent="0.25" r="405" customHeight="1" ht="14.25">
      <c r="A405" s="352"/>
      <c r="B405" s="352"/>
      <c r="C405" s="352"/>
      <c r="D405" s="352"/>
      <c r="E405" s="352"/>
      <c r="F405" s="353"/>
      <c r="G405" s="354"/>
      <c r="H405" s="354"/>
      <c r="I405" s="352"/>
      <c r="J405" s="352"/>
      <c r="K405" s="352"/>
      <c r="L405" s="352"/>
      <c r="M405" s="352"/>
      <c r="N405" s="352"/>
      <c r="O405" s="355"/>
      <c r="P405" s="355"/>
      <c r="Q405" s="355"/>
      <c r="R405" s="355"/>
      <c r="S405" s="355"/>
      <c r="T405" s="355"/>
      <c r="U405" s="354"/>
      <c r="V405" s="352"/>
      <c r="W405" s="354"/>
      <c r="X405" s="357"/>
      <c r="Y405" s="357"/>
      <c r="Z405" s="357"/>
      <c r="AA405" s="357"/>
      <c r="AB405" s="358"/>
      <c r="AC405" s="358"/>
      <c r="AD405" s="357"/>
    </row>
    <row x14ac:dyDescent="0.25" r="406" customHeight="1" ht="14.25">
      <c r="A406" s="352"/>
      <c r="B406" s="352"/>
      <c r="C406" s="352"/>
      <c r="D406" s="352"/>
      <c r="E406" s="352"/>
      <c r="F406" s="353"/>
      <c r="G406" s="354"/>
      <c r="H406" s="354"/>
      <c r="I406" s="352"/>
      <c r="J406" s="352"/>
      <c r="K406" s="352"/>
      <c r="L406" s="352"/>
      <c r="M406" s="352"/>
      <c r="N406" s="352"/>
      <c r="O406" s="355"/>
      <c r="P406" s="355"/>
      <c r="Q406" s="355"/>
      <c r="R406" s="355"/>
      <c r="S406" s="355"/>
      <c r="T406" s="355"/>
      <c r="U406" s="354"/>
      <c r="V406" s="352"/>
      <c r="W406" s="354"/>
      <c r="X406" s="357"/>
      <c r="Y406" s="357"/>
      <c r="Z406" s="357"/>
      <c r="AA406" s="357"/>
      <c r="AB406" s="358"/>
      <c r="AC406" s="358"/>
      <c r="AD406" s="357"/>
    </row>
    <row x14ac:dyDescent="0.25" r="407" customHeight="1" ht="14.25">
      <c r="A407" s="352"/>
      <c r="B407" s="352"/>
      <c r="C407" s="352"/>
      <c r="D407" s="352"/>
      <c r="E407" s="352"/>
      <c r="F407" s="353"/>
      <c r="G407" s="354"/>
      <c r="H407" s="354"/>
      <c r="I407" s="352"/>
      <c r="J407" s="352"/>
      <c r="K407" s="352"/>
      <c r="L407" s="352"/>
      <c r="M407" s="352"/>
      <c r="N407" s="352"/>
      <c r="O407" s="355"/>
      <c r="P407" s="355"/>
      <c r="Q407" s="355"/>
      <c r="R407" s="355"/>
      <c r="S407" s="355"/>
      <c r="T407" s="355"/>
      <c r="U407" s="354"/>
      <c r="V407" s="352"/>
      <c r="W407" s="354"/>
      <c r="X407" s="357"/>
      <c r="Y407" s="357"/>
      <c r="Z407" s="357"/>
      <c r="AA407" s="357"/>
      <c r="AB407" s="358"/>
      <c r="AC407" s="358"/>
      <c r="AD407" s="357"/>
    </row>
    <row x14ac:dyDescent="0.25" r="408" customHeight="1" ht="14.25">
      <c r="A408" s="352"/>
      <c r="B408" s="352"/>
      <c r="C408" s="352"/>
      <c r="D408" s="352"/>
      <c r="E408" s="352"/>
      <c r="F408" s="353"/>
      <c r="G408" s="354"/>
      <c r="H408" s="354"/>
      <c r="I408" s="352"/>
      <c r="J408" s="352"/>
      <c r="K408" s="352"/>
      <c r="L408" s="352"/>
      <c r="M408" s="352"/>
      <c r="N408" s="352"/>
      <c r="O408" s="355"/>
      <c r="P408" s="355"/>
      <c r="Q408" s="355"/>
      <c r="R408" s="355"/>
      <c r="S408" s="355"/>
      <c r="T408" s="355"/>
      <c r="U408" s="354"/>
      <c r="V408" s="352"/>
      <c r="W408" s="354"/>
      <c r="X408" s="357"/>
      <c r="Y408" s="357"/>
      <c r="Z408" s="357"/>
      <c r="AA408" s="357"/>
      <c r="AB408" s="358"/>
      <c r="AC408" s="358"/>
      <c r="AD408" s="357"/>
    </row>
    <row x14ac:dyDescent="0.25" r="409" customHeight="1" ht="14.25">
      <c r="A409" s="352"/>
      <c r="B409" s="352"/>
      <c r="C409" s="352"/>
      <c r="D409" s="352"/>
      <c r="E409" s="352"/>
      <c r="F409" s="353"/>
      <c r="G409" s="354"/>
      <c r="H409" s="354"/>
      <c r="I409" s="352"/>
      <c r="J409" s="352"/>
      <c r="K409" s="352"/>
      <c r="L409" s="352"/>
      <c r="M409" s="352"/>
      <c r="N409" s="352"/>
      <c r="O409" s="355"/>
      <c r="P409" s="355"/>
      <c r="Q409" s="355"/>
      <c r="R409" s="355"/>
      <c r="S409" s="355"/>
      <c r="T409" s="355"/>
      <c r="U409" s="354"/>
      <c r="V409" s="352"/>
      <c r="W409" s="354"/>
      <c r="X409" s="357"/>
      <c r="Y409" s="357"/>
      <c r="Z409" s="357"/>
      <c r="AA409" s="357"/>
      <c r="AB409" s="358"/>
      <c r="AC409" s="358"/>
      <c r="AD409" s="357"/>
    </row>
    <row x14ac:dyDescent="0.25" r="410" customHeight="1" ht="14.25">
      <c r="A410" s="352"/>
      <c r="B410" s="352"/>
      <c r="C410" s="352"/>
      <c r="D410" s="352"/>
      <c r="E410" s="352"/>
      <c r="F410" s="353"/>
      <c r="G410" s="354"/>
      <c r="H410" s="354"/>
      <c r="I410" s="352"/>
      <c r="J410" s="352"/>
      <c r="K410" s="352"/>
      <c r="L410" s="352"/>
      <c r="M410" s="352"/>
      <c r="N410" s="352"/>
      <c r="O410" s="355"/>
      <c r="P410" s="355"/>
      <c r="Q410" s="355"/>
      <c r="R410" s="355"/>
      <c r="S410" s="355"/>
      <c r="T410" s="355"/>
      <c r="U410" s="354"/>
      <c r="V410" s="352"/>
      <c r="W410" s="354"/>
      <c r="X410" s="357"/>
      <c r="Y410" s="357"/>
      <c r="Z410" s="357"/>
      <c r="AA410" s="357"/>
      <c r="AB410" s="358"/>
      <c r="AC410" s="358"/>
      <c r="AD410" s="357"/>
    </row>
    <row x14ac:dyDescent="0.25" r="411" customHeight="1" ht="14.25">
      <c r="A411" s="352"/>
      <c r="B411" s="352"/>
      <c r="C411" s="352"/>
      <c r="D411" s="352"/>
      <c r="E411" s="352"/>
      <c r="F411" s="353"/>
      <c r="G411" s="354"/>
      <c r="H411" s="354"/>
      <c r="I411" s="352"/>
      <c r="J411" s="352"/>
      <c r="K411" s="352"/>
      <c r="L411" s="352"/>
      <c r="M411" s="352"/>
      <c r="N411" s="352"/>
      <c r="O411" s="355"/>
      <c r="P411" s="355"/>
      <c r="Q411" s="355"/>
      <c r="R411" s="355"/>
      <c r="S411" s="355"/>
      <c r="T411" s="355"/>
      <c r="U411" s="354"/>
      <c r="V411" s="352"/>
      <c r="W411" s="354"/>
      <c r="X411" s="357"/>
      <c r="Y411" s="357"/>
      <c r="Z411" s="357"/>
      <c r="AA411" s="357"/>
      <c r="AB411" s="358"/>
      <c r="AC411" s="358"/>
      <c r="AD411" s="357"/>
    </row>
    <row x14ac:dyDescent="0.25" r="412" customHeight="1" ht="14.25">
      <c r="A412" s="352"/>
      <c r="B412" s="352"/>
      <c r="C412" s="352"/>
      <c r="D412" s="352"/>
      <c r="E412" s="352"/>
      <c r="F412" s="353"/>
      <c r="G412" s="354"/>
      <c r="H412" s="354"/>
      <c r="I412" s="352"/>
      <c r="J412" s="352"/>
      <c r="K412" s="352"/>
      <c r="L412" s="352"/>
      <c r="M412" s="352"/>
      <c r="N412" s="352"/>
      <c r="O412" s="355"/>
      <c r="P412" s="355"/>
      <c r="Q412" s="355"/>
      <c r="R412" s="355"/>
      <c r="S412" s="355"/>
      <c r="T412" s="355"/>
      <c r="U412" s="354"/>
      <c r="V412" s="352"/>
      <c r="W412" s="354"/>
      <c r="X412" s="357"/>
      <c r="Y412" s="357"/>
      <c r="Z412" s="357"/>
      <c r="AA412" s="357"/>
      <c r="AB412" s="358"/>
      <c r="AC412" s="358"/>
      <c r="AD412" s="357"/>
    </row>
    <row x14ac:dyDescent="0.25" r="413" customHeight="1" ht="14.25">
      <c r="A413" s="352"/>
      <c r="B413" s="352"/>
      <c r="C413" s="352"/>
      <c r="D413" s="352"/>
      <c r="E413" s="352"/>
      <c r="F413" s="353"/>
      <c r="G413" s="354"/>
      <c r="H413" s="354"/>
      <c r="I413" s="352"/>
      <c r="J413" s="352"/>
      <c r="K413" s="352"/>
      <c r="L413" s="352"/>
      <c r="M413" s="352"/>
      <c r="N413" s="352"/>
      <c r="O413" s="355"/>
      <c r="P413" s="355"/>
      <c r="Q413" s="355"/>
      <c r="R413" s="355"/>
      <c r="S413" s="355"/>
      <c r="T413" s="355"/>
      <c r="U413" s="354"/>
      <c r="V413" s="352"/>
      <c r="W413" s="354"/>
      <c r="X413" s="357"/>
      <c r="Y413" s="357"/>
      <c r="Z413" s="357"/>
      <c r="AA413" s="357"/>
      <c r="AB413" s="358"/>
      <c r="AC413" s="358"/>
      <c r="AD413" s="357"/>
    </row>
    <row x14ac:dyDescent="0.25" r="414" customHeight="1" ht="14.25">
      <c r="A414" s="352"/>
      <c r="B414" s="352"/>
      <c r="C414" s="352"/>
      <c r="D414" s="352"/>
      <c r="E414" s="352"/>
      <c r="F414" s="353"/>
      <c r="G414" s="354"/>
      <c r="H414" s="354"/>
      <c r="I414" s="352"/>
      <c r="J414" s="352"/>
      <c r="K414" s="352"/>
      <c r="L414" s="352"/>
      <c r="M414" s="352"/>
      <c r="N414" s="352"/>
      <c r="O414" s="355"/>
      <c r="P414" s="355"/>
      <c r="Q414" s="355"/>
      <c r="R414" s="355"/>
      <c r="S414" s="355"/>
      <c r="T414" s="355"/>
      <c r="U414" s="354"/>
      <c r="V414" s="352"/>
      <c r="W414" s="354"/>
      <c r="X414" s="357"/>
      <c r="Y414" s="357"/>
      <c r="Z414" s="357"/>
      <c r="AA414" s="357"/>
      <c r="AB414" s="358"/>
      <c r="AC414" s="358"/>
      <c r="AD414" s="357"/>
    </row>
    <row x14ac:dyDescent="0.25" r="415" customHeight="1" ht="14.25">
      <c r="A415" s="352"/>
      <c r="B415" s="352"/>
      <c r="C415" s="352"/>
      <c r="D415" s="352"/>
      <c r="E415" s="352"/>
      <c r="F415" s="353"/>
      <c r="G415" s="354"/>
      <c r="H415" s="354"/>
      <c r="I415" s="352"/>
      <c r="J415" s="352"/>
      <c r="K415" s="352"/>
      <c r="L415" s="352"/>
      <c r="M415" s="352"/>
      <c r="N415" s="352"/>
      <c r="O415" s="355"/>
      <c r="P415" s="355"/>
      <c r="Q415" s="355"/>
      <c r="R415" s="355"/>
      <c r="S415" s="355"/>
      <c r="T415" s="355"/>
      <c r="U415" s="354"/>
      <c r="V415" s="352"/>
      <c r="W415" s="354"/>
      <c r="X415" s="357"/>
      <c r="Y415" s="357"/>
      <c r="Z415" s="357"/>
      <c r="AA415" s="357"/>
      <c r="AB415" s="358"/>
      <c r="AC415" s="358"/>
      <c r="AD415" s="357"/>
    </row>
    <row x14ac:dyDescent="0.25" r="416" customHeight="1" ht="14.25">
      <c r="A416" s="352"/>
      <c r="B416" s="352"/>
      <c r="C416" s="352"/>
      <c r="D416" s="352"/>
      <c r="E416" s="352"/>
      <c r="F416" s="353"/>
      <c r="G416" s="354"/>
      <c r="H416" s="354"/>
      <c r="I416" s="352"/>
      <c r="J416" s="352"/>
      <c r="K416" s="352"/>
      <c r="L416" s="352"/>
      <c r="M416" s="352"/>
      <c r="N416" s="352"/>
      <c r="O416" s="355"/>
      <c r="P416" s="355"/>
      <c r="Q416" s="355"/>
      <c r="R416" s="355"/>
      <c r="S416" s="355"/>
      <c r="T416" s="355"/>
      <c r="U416" s="354"/>
      <c r="V416" s="352"/>
      <c r="W416" s="354"/>
      <c r="X416" s="357"/>
      <c r="Y416" s="357"/>
      <c r="Z416" s="357"/>
      <c r="AA416" s="357"/>
      <c r="AB416" s="358"/>
      <c r="AC416" s="358"/>
      <c r="AD416" s="357"/>
    </row>
    <row x14ac:dyDescent="0.25" r="417" customHeight="1" ht="14.25">
      <c r="A417" s="352"/>
      <c r="B417" s="352"/>
      <c r="C417" s="352"/>
      <c r="D417" s="352"/>
      <c r="E417" s="352"/>
      <c r="F417" s="353"/>
      <c r="G417" s="354"/>
      <c r="H417" s="354"/>
      <c r="I417" s="352"/>
      <c r="J417" s="352"/>
      <c r="K417" s="352"/>
      <c r="L417" s="352"/>
      <c r="M417" s="352"/>
      <c r="N417" s="352"/>
      <c r="O417" s="355"/>
      <c r="P417" s="355"/>
      <c r="Q417" s="355"/>
      <c r="R417" s="355"/>
      <c r="S417" s="355"/>
      <c r="T417" s="355"/>
      <c r="U417" s="354"/>
      <c r="V417" s="352"/>
      <c r="W417" s="354"/>
      <c r="X417" s="357"/>
      <c r="Y417" s="357"/>
      <c r="Z417" s="357"/>
      <c r="AA417" s="357"/>
      <c r="AB417" s="358"/>
      <c r="AC417" s="358"/>
      <c r="AD417" s="357"/>
    </row>
    <row x14ac:dyDescent="0.25" r="418" customHeight="1" ht="14.25">
      <c r="A418" s="352"/>
      <c r="B418" s="352"/>
      <c r="C418" s="352"/>
      <c r="D418" s="352"/>
      <c r="E418" s="352"/>
      <c r="F418" s="353"/>
      <c r="G418" s="354"/>
      <c r="H418" s="354"/>
      <c r="I418" s="352"/>
      <c r="J418" s="352"/>
      <c r="K418" s="352"/>
      <c r="L418" s="352"/>
      <c r="M418" s="352"/>
      <c r="N418" s="352"/>
      <c r="O418" s="355"/>
      <c r="P418" s="355"/>
      <c r="Q418" s="355"/>
      <c r="R418" s="355"/>
      <c r="S418" s="355"/>
      <c r="T418" s="355"/>
      <c r="U418" s="354"/>
      <c r="V418" s="352"/>
      <c r="W418" s="354"/>
      <c r="X418" s="357"/>
      <c r="Y418" s="357"/>
      <c r="Z418" s="357"/>
      <c r="AA418" s="357"/>
      <c r="AB418" s="358"/>
      <c r="AC418" s="358"/>
      <c r="AD418" s="357"/>
    </row>
    <row x14ac:dyDescent="0.25" r="419" customHeight="1" ht="14.25">
      <c r="A419" s="352"/>
      <c r="B419" s="352"/>
      <c r="C419" s="352"/>
      <c r="D419" s="352"/>
      <c r="E419" s="352"/>
      <c r="F419" s="353"/>
      <c r="G419" s="354"/>
      <c r="H419" s="354"/>
      <c r="I419" s="352"/>
      <c r="J419" s="352"/>
      <c r="K419" s="352"/>
      <c r="L419" s="352"/>
      <c r="M419" s="352"/>
      <c r="N419" s="352"/>
      <c r="O419" s="355"/>
      <c r="P419" s="355"/>
      <c r="Q419" s="355"/>
      <c r="R419" s="355"/>
      <c r="S419" s="355"/>
      <c r="T419" s="355"/>
      <c r="U419" s="354"/>
      <c r="V419" s="352"/>
      <c r="W419" s="354"/>
      <c r="X419" s="357"/>
      <c r="Y419" s="357"/>
      <c r="Z419" s="357"/>
      <c r="AA419" s="357"/>
      <c r="AB419" s="358"/>
      <c r="AC419" s="358"/>
      <c r="AD419" s="357"/>
    </row>
    <row x14ac:dyDescent="0.25" r="420" customHeight="1" ht="14.25">
      <c r="A420" s="352"/>
      <c r="B420" s="352"/>
      <c r="C420" s="352"/>
      <c r="D420" s="352"/>
      <c r="E420" s="352"/>
      <c r="F420" s="353"/>
      <c r="G420" s="354"/>
      <c r="H420" s="354"/>
      <c r="I420" s="352"/>
      <c r="J420" s="352"/>
      <c r="K420" s="352"/>
      <c r="L420" s="352"/>
      <c r="M420" s="352"/>
      <c r="N420" s="352"/>
      <c r="O420" s="355"/>
      <c r="P420" s="355"/>
      <c r="Q420" s="355"/>
      <c r="R420" s="355"/>
      <c r="S420" s="355"/>
      <c r="T420" s="355"/>
      <c r="U420" s="354"/>
      <c r="V420" s="352"/>
      <c r="W420" s="354"/>
      <c r="X420" s="357"/>
      <c r="Y420" s="357"/>
      <c r="Z420" s="357"/>
      <c r="AA420" s="357"/>
      <c r="AB420" s="358"/>
      <c r="AC420" s="358"/>
      <c r="AD420" s="357"/>
    </row>
    <row x14ac:dyDescent="0.25" r="421" customHeight="1" ht="14.25">
      <c r="A421" s="352"/>
      <c r="B421" s="352"/>
      <c r="C421" s="352"/>
      <c r="D421" s="352"/>
      <c r="E421" s="352"/>
      <c r="F421" s="353"/>
      <c r="G421" s="354"/>
      <c r="H421" s="354"/>
      <c r="I421" s="352"/>
      <c r="J421" s="352"/>
      <c r="K421" s="352"/>
      <c r="L421" s="352"/>
      <c r="M421" s="352"/>
      <c r="N421" s="352"/>
      <c r="O421" s="355"/>
      <c r="P421" s="355"/>
      <c r="Q421" s="355"/>
      <c r="R421" s="355"/>
      <c r="S421" s="355"/>
      <c r="T421" s="355"/>
      <c r="U421" s="354"/>
      <c r="V421" s="352"/>
      <c r="W421" s="354"/>
      <c r="X421" s="357"/>
      <c r="Y421" s="357"/>
      <c r="Z421" s="357"/>
      <c r="AA421" s="357"/>
      <c r="AB421" s="358"/>
      <c r="AC421" s="358"/>
      <c r="AD421" s="357"/>
    </row>
    <row x14ac:dyDescent="0.25" r="422" customHeight="1" ht="14.25">
      <c r="A422" s="352"/>
      <c r="B422" s="352"/>
      <c r="C422" s="352"/>
      <c r="D422" s="352"/>
      <c r="E422" s="352"/>
      <c r="F422" s="353"/>
      <c r="G422" s="354"/>
      <c r="H422" s="354"/>
      <c r="I422" s="352"/>
      <c r="J422" s="352"/>
      <c r="K422" s="352"/>
      <c r="L422" s="352"/>
      <c r="M422" s="352"/>
      <c r="N422" s="352"/>
      <c r="O422" s="355"/>
      <c r="P422" s="355"/>
      <c r="Q422" s="355"/>
      <c r="R422" s="355"/>
      <c r="S422" s="355"/>
      <c r="T422" s="355"/>
      <c r="U422" s="354"/>
      <c r="V422" s="352"/>
      <c r="W422" s="354"/>
      <c r="X422" s="357"/>
      <c r="Y422" s="357"/>
      <c r="Z422" s="357"/>
      <c r="AA422" s="357"/>
      <c r="AB422" s="358"/>
      <c r="AC422" s="358"/>
      <c r="AD422" s="357"/>
    </row>
    <row x14ac:dyDescent="0.25" r="423" customHeight="1" ht="14.25">
      <c r="A423" s="352"/>
      <c r="B423" s="352"/>
      <c r="C423" s="352"/>
      <c r="D423" s="352"/>
      <c r="E423" s="352"/>
      <c r="F423" s="353"/>
      <c r="G423" s="354"/>
      <c r="H423" s="354"/>
      <c r="I423" s="352"/>
      <c r="J423" s="352"/>
      <c r="K423" s="352"/>
      <c r="L423" s="352"/>
      <c r="M423" s="352"/>
      <c r="N423" s="352"/>
      <c r="O423" s="355"/>
      <c r="P423" s="355"/>
      <c r="Q423" s="355"/>
      <c r="R423" s="355"/>
      <c r="S423" s="355"/>
      <c r="T423" s="355"/>
      <c r="U423" s="354"/>
      <c r="V423" s="352"/>
      <c r="W423" s="354"/>
      <c r="X423" s="357"/>
      <c r="Y423" s="357"/>
      <c r="Z423" s="357"/>
      <c r="AA423" s="357"/>
      <c r="AB423" s="358"/>
      <c r="AC423" s="358"/>
      <c r="AD423" s="357"/>
    </row>
    <row x14ac:dyDescent="0.25" r="424" customHeight="1" ht="14.25">
      <c r="A424" s="352"/>
      <c r="B424" s="352"/>
      <c r="C424" s="352"/>
      <c r="D424" s="352"/>
      <c r="E424" s="352"/>
      <c r="F424" s="353"/>
      <c r="G424" s="354"/>
      <c r="H424" s="354"/>
      <c r="I424" s="352"/>
      <c r="J424" s="352"/>
      <c r="K424" s="352"/>
      <c r="L424" s="352"/>
      <c r="M424" s="352"/>
      <c r="N424" s="352"/>
      <c r="O424" s="355"/>
      <c r="P424" s="355"/>
      <c r="Q424" s="355"/>
      <c r="R424" s="355"/>
      <c r="S424" s="355"/>
      <c r="T424" s="355"/>
      <c r="U424" s="354"/>
      <c r="V424" s="352"/>
      <c r="W424" s="354"/>
      <c r="X424" s="357"/>
      <c r="Y424" s="357"/>
      <c r="Z424" s="357"/>
      <c r="AA424" s="357"/>
      <c r="AB424" s="358"/>
      <c r="AC424" s="358"/>
      <c r="AD424" s="357"/>
    </row>
    <row x14ac:dyDescent="0.25" r="425" customHeight="1" ht="14.25">
      <c r="A425" s="352"/>
      <c r="B425" s="352"/>
      <c r="C425" s="352"/>
      <c r="D425" s="352"/>
      <c r="E425" s="352"/>
      <c r="F425" s="353"/>
      <c r="G425" s="354"/>
      <c r="H425" s="354"/>
      <c r="I425" s="352"/>
      <c r="J425" s="352"/>
      <c r="K425" s="352"/>
      <c r="L425" s="352"/>
      <c r="M425" s="352"/>
      <c r="N425" s="352"/>
      <c r="O425" s="355"/>
      <c r="P425" s="355"/>
      <c r="Q425" s="355"/>
      <c r="R425" s="355"/>
      <c r="S425" s="355"/>
      <c r="T425" s="355"/>
      <c r="U425" s="354"/>
      <c r="V425" s="352"/>
      <c r="W425" s="354"/>
      <c r="X425" s="357"/>
      <c r="Y425" s="357"/>
      <c r="Z425" s="357"/>
      <c r="AA425" s="357"/>
      <c r="AB425" s="358"/>
      <c r="AC425" s="358"/>
      <c r="AD425" s="357"/>
    </row>
    <row x14ac:dyDescent="0.25" r="426" customHeight="1" ht="14.25">
      <c r="A426" s="352"/>
      <c r="B426" s="352"/>
      <c r="C426" s="352"/>
      <c r="D426" s="352"/>
      <c r="E426" s="352"/>
      <c r="F426" s="353"/>
      <c r="G426" s="354"/>
      <c r="H426" s="354"/>
      <c r="I426" s="352"/>
      <c r="J426" s="352"/>
      <c r="K426" s="352"/>
      <c r="L426" s="352"/>
      <c r="M426" s="352"/>
      <c r="N426" s="352"/>
      <c r="O426" s="355"/>
      <c r="P426" s="355"/>
      <c r="Q426" s="355"/>
      <c r="R426" s="355"/>
      <c r="S426" s="355"/>
      <c r="T426" s="355"/>
      <c r="U426" s="354"/>
      <c r="V426" s="352"/>
      <c r="W426" s="354"/>
      <c r="X426" s="357"/>
      <c r="Y426" s="357"/>
      <c r="Z426" s="357"/>
      <c r="AA426" s="357"/>
      <c r="AB426" s="358"/>
      <c r="AC426" s="358"/>
      <c r="AD426" s="357"/>
    </row>
    <row x14ac:dyDescent="0.25" r="427" customHeight="1" ht="14.25">
      <c r="A427" s="352"/>
      <c r="B427" s="352"/>
      <c r="C427" s="352"/>
      <c r="D427" s="352"/>
      <c r="E427" s="352"/>
      <c r="F427" s="353"/>
      <c r="G427" s="354"/>
      <c r="H427" s="354"/>
      <c r="I427" s="352"/>
      <c r="J427" s="352"/>
      <c r="K427" s="352"/>
      <c r="L427" s="352"/>
      <c r="M427" s="352"/>
      <c r="N427" s="352"/>
      <c r="O427" s="355"/>
      <c r="P427" s="355"/>
      <c r="Q427" s="355"/>
      <c r="R427" s="355"/>
      <c r="S427" s="355"/>
      <c r="T427" s="355"/>
      <c r="U427" s="354"/>
      <c r="V427" s="352"/>
      <c r="W427" s="354"/>
      <c r="X427" s="357"/>
      <c r="Y427" s="357"/>
      <c r="Z427" s="357"/>
      <c r="AA427" s="357"/>
      <c r="AB427" s="358"/>
      <c r="AC427" s="358"/>
      <c r="AD427" s="357"/>
    </row>
    <row x14ac:dyDescent="0.25" r="428" customHeight="1" ht="14.25">
      <c r="A428" s="352"/>
      <c r="B428" s="352"/>
      <c r="C428" s="352"/>
      <c r="D428" s="352"/>
      <c r="E428" s="352"/>
      <c r="F428" s="353"/>
      <c r="G428" s="354"/>
      <c r="H428" s="354"/>
      <c r="I428" s="352"/>
      <c r="J428" s="352"/>
      <c r="K428" s="352"/>
      <c r="L428" s="352"/>
      <c r="M428" s="352"/>
      <c r="N428" s="352"/>
      <c r="O428" s="355"/>
      <c r="P428" s="355"/>
      <c r="Q428" s="355"/>
      <c r="R428" s="355"/>
      <c r="S428" s="355"/>
      <c r="T428" s="355"/>
      <c r="U428" s="354"/>
      <c r="V428" s="352"/>
      <c r="W428" s="354"/>
      <c r="X428" s="357"/>
      <c r="Y428" s="357"/>
      <c r="Z428" s="357"/>
      <c r="AA428" s="357"/>
      <c r="AB428" s="358"/>
      <c r="AC428" s="358"/>
      <c r="AD428" s="357"/>
    </row>
    <row x14ac:dyDescent="0.25" r="429" customHeight="1" ht="14.25">
      <c r="A429" s="352"/>
      <c r="B429" s="352"/>
      <c r="C429" s="352"/>
      <c r="D429" s="352"/>
      <c r="E429" s="352"/>
      <c r="F429" s="353"/>
      <c r="G429" s="354"/>
      <c r="H429" s="354"/>
      <c r="I429" s="352"/>
      <c r="J429" s="352"/>
      <c r="K429" s="352"/>
      <c r="L429" s="352"/>
      <c r="M429" s="352"/>
      <c r="N429" s="352"/>
      <c r="O429" s="355"/>
      <c r="P429" s="355"/>
      <c r="Q429" s="355"/>
      <c r="R429" s="355"/>
      <c r="S429" s="355"/>
      <c r="T429" s="355"/>
      <c r="U429" s="354"/>
      <c r="V429" s="352"/>
      <c r="W429" s="354"/>
      <c r="X429" s="357"/>
      <c r="Y429" s="357"/>
      <c r="Z429" s="357"/>
      <c r="AA429" s="357"/>
      <c r="AB429" s="358"/>
      <c r="AC429" s="358"/>
      <c r="AD429" s="357"/>
    </row>
    <row x14ac:dyDescent="0.25" r="430" customHeight="1" ht="14.25">
      <c r="A430" s="352"/>
      <c r="B430" s="352"/>
      <c r="C430" s="352"/>
      <c r="D430" s="352"/>
      <c r="E430" s="352"/>
      <c r="F430" s="353"/>
      <c r="G430" s="354"/>
      <c r="H430" s="354"/>
      <c r="I430" s="352"/>
      <c r="J430" s="352"/>
      <c r="K430" s="352"/>
      <c r="L430" s="352"/>
      <c r="M430" s="352"/>
      <c r="N430" s="352"/>
      <c r="O430" s="355"/>
      <c r="P430" s="355"/>
      <c r="Q430" s="355"/>
      <c r="R430" s="355"/>
      <c r="S430" s="355"/>
      <c r="T430" s="355"/>
      <c r="U430" s="354"/>
      <c r="V430" s="352"/>
      <c r="W430" s="354"/>
      <c r="X430" s="357"/>
      <c r="Y430" s="357"/>
      <c r="Z430" s="357"/>
      <c r="AA430" s="357"/>
      <c r="AB430" s="358"/>
      <c r="AC430" s="358"/>
      <c r="AD430" s="357"/>
    </row>
    <row x14ac:dyDescent="0.25" r="431" customHeight="1" ht="14.25">
      <c r="A431" s="352"/>
      <c r="B431" s="352"/>
      <c r="C431" s="352"/>
      <c r="D431" s="352"/>
      <c r="E431" s="352"/>
      <c r="F431" s="353"/>
      <c r="G431" s="354"/>
      <c r="H431" s="354"/>
      <c r="I431" s="352"/>
      <c r="J431" s="352"/>
      <c r="K431" s="352"/>
      <c r="L431" s="352"/>
      <c r="M431" s="352"/>
      <c r="N431" s="352"/>
      <c r="O431" s="355"/>
      <c r="P431" s="355"/>
      <c r="Q431" s="355"/>
      <c r="R431" s="355"/>
      <c r="S431" s="355"/>
      <c r="T431" s="355"/>
      <c r="U431" s="354"/>
      <c r="V431" s="352"/>
      <c r="W431" s="354"/>
      <c r="X431" s="357"/>
      <c r="Y431" s="357"/>
      <c r="Z431" s="357"/>
      <c r="AA431" s="357"/>
      <c r="AB431" s="358"/>
      <c r="AC431" s="358"/>
      <c r="AD431" s="357"/>
    </row>
    <row x14ac:dyDescent="0.25" r="432" customHeight="1" ht="14.25">
      <c r="A432" s="352"/>
      <c r="B432" s="352"/>
      <c r="C432" s="352"/>
      <c r="D432" s="352"/>
      <c r="E432" s="352"/>
      <c r="F432" s="353"/>
      <c r="G432" s="354"/>
      <c r="H432" s="354"/>
      <c r="I432" s="352"/>
      <c r="J432" s="352"/>
      <c r="K432" s="352"/>
      <c r="L432" s="352"/>
      <c r="M432" s="352"/>
      <c r="N432" s="352"/>
      <c r="O432" s="355"/>
      <c r="P432" s="355"/>
      <c r="Q432" s="355"/>
      <c r="R432" s="355"/>
      <c r="S432" s="355"/>
      <c r="T432" s="355"/>
      <c r="U432" s="354"/>
      <c r="V432" s="352"/>
      <c r="W432" s="354"/>
      <c r="X432" s="357"/>
      <c r="Y432" s="357"/>
      <c r="Z432" s="357"/>
      <c r="AA432" s="357"/>
      <c r="AB432" s="358"/>
      <c r="AC432" s="358"/>
      <c r="AD432" s="357"/>
    </row>
    <row x14ac:dyDescent="0.25" r="433" customHeight="1" ht="14.25">
      <c r="A433" s="352"/>
      <c r="B433" s="352"/>
      <c r="C433" s="352"/>
      <c r="D433" s="352"/>
      <c r="E433" s="352"/>
      <c r="F433" s="353"/>
      <c r="G433" s="354"/>
      <c r="H433" s="354"/>
      <c r="I433" s="352"/>
      <c r="J433" s="352"/>
      <c r="K433" s="352"/>
      <c r="L433" s="352"/>
      <c r="M433" s="352"/>
      <c r="N433" s="352"/>
      <c r="O433" s="355"/>
      <c r="P433" s="355"/>
      <c r="Q433" s="355"/>
      <c r="R433" s="355"/>
      <c r="S433" s="355"/>
      <c r="T433" s="355"/>
      <c r="U433" s="354"/>
      <c r="V433" s="352"/>
      <c r="W433" s="354"/>
      <c r="X433" s="357"/>
      <c r="Y433" s="357"/>
      <c r="Z433" s="357"/>
      <c r="AA433" s="357"/>
      <c r="AB433" s="358"/>
      <c r="AC433" s="358"/>
      <c r="AD433" s="357"/>
    </row>
    <row x14ac:dyDescent="0.25" r="434" customHeight="1" ht="14.25">
      <c r="A434" s="352"/>
      <c r="B434" s="352"/>
      <c r="C434" s="352"/>
      <c r="D434" s="352"/>
      <c r="E434" s="352"/>
      <c r="F434" s="353"/>
      <c r="G434" s="354"/>
      <c r="H434" s="354"/>
      <c r="I434" s="352"/>
      <c r="J434" s="352"/>
      <c r="K434" s="352"/>
      <c r="L434" s="352"/>
      <c r="M434" s="352"/>
      <c r="N434" s="352"/>
      <c r="O434" s="355"/>
      <c r="P434" s="355"/>
      <c r="Q434" s="355"/>
      <c r="R434" s="355"/>
      <c r="S434" s="355"/>
      <c r="T434" s="355"/>
      <c r="U434" s="354"/>
      <c r="V434" s="352"/>
      <c r="W434" s="354"/>
      <c r="X434" s="357"/>
      <c r="Y434" s="357"/>
      <c r="Z434" s="357"/>
      <c r="AA434" s="357"/>
      <c r="AB434" s="358"/>
      <c r="AC434" s="358"/>
      <c r="AD434" s="357"/>
    </row>
    <row x14ac:dyDescent="0.25" r="435" customHeight="1" ht="14.25">
      <c r="A435" s="352"/>
      <c r="B435" s="352"/>
      <c r="C435" s="352"/>
      <c r="D435" s="352"/>
      <c r="E435" s="352"/>
      <c r="F435" s="353"/>
      <c r="G435" s="354"/>
      <c r="H435" s="354"/>
      <c r="I435" s="352"/>
      <c r="J435" s="352"/>
      <c r="K435" s="352"/>
      <c r="L435" s="352"/>
      <c r="M435" s="352"/>
      <c r="N435" s="352"/>
      <c r="O435" s="355"/>
      <c r="P435" s="355"/>
      <c r="Q435" s="355"/>
      <c r="R435" s="355"/>
      <c r="S435" s="355"/>
      <c r="T435" s="355"/>
      <c r="U435" s="354"/>
      <c r="V435" s="352"/>
      <c r="W435" s="354"/>
      <c r="X435" s="357"/>
      <c r="Y435" s="357"/>
      <c r="Z435" s="357"/>
      <c r="AA435" s="357"/>
      <c r="AB435" s="358"/>
      <c r="AC435" s="358"/>
      <c r="AD435" s="357"/>
    </row>
    <row x14ac:dyDescent="0.25" r="436" customHeight="1" ht="14.25">
      <c r="A436" s="352"/>
      <c r="B436" s="352"/>
      <c r="C436" s="352"/>
      <c r="D436" s="352"/>
      <c r="E436" s="352"/>
      <c r="F436" s="353"/>
      <c r="G436" s="354"/>
      <c r="H436" s="354"/>
      <c r="I436" s="352"/>
      <c r="J436" s="352"/>
      <c r="K436" s="352"/>
      <c r="L436" s="352"/>
      <c r="M436" s="352"/>
      <c r="N436" s="352"/>
      <c r="O436" s="355"/>
      <c r="P436" s="355"/>
      <c r="Q436" s="355"/>
      <c r="R436" s="355"/>
      <c r="S436" s="355"/>
      <c r="T436" s="355"/>
      <c r="U436" s="354"/>
      <c r="V436" s="352"/>
      <c r="W436" s="354"/>
      <c r="X436" s="357"/>
      <c r="Y436" s="357"/>
      <c r="Z436" s="357"/>
      <c r="AA436" s="357"/>
      <c r="AB436" s="358"/>
      <c r="AC436" s="358"/>
      <c r="AD436" s="357"/>
    </row>
    <row x14ac:dyDescent="0.25" r="437" customHeight="1" ht="14.25">
      <c r="A437" s="352"/>
      <c r="B437" s="352"/>
      <c r="C437" s="352"/>
      <c r="D437" s="352"/>
      <c r="E437" s="352"/>
      <c r="F437" s="353"/>
      <c r="G437" s="354"/>
      <c r="H437" s="354"/>
      <c r="I437" s="352"/>
      <c r="J437" s="352"/>
      <c r="K437" s="352"/>
      <c r="L437" s="352"/>
      <c r="M437" s="352"/>
      <c r="N437" s="352"/>
      <c r="O437" s="355"/>
      <c r="P437" s="355"/>
      <c r="Q437" s="355"/>
      <c r="R437" s="355"/>
      <c r="S437" s="355"/>
      <c r="T437" s="355"/>
      <c r="U437" s="354"/>
      <c r="V437" s="352"/>
      <c r="W437" s="354"/>
      <c r="X437" s="357"/>
      <c r="Y437" s="357"/>
      <c r="Z437" s="357"/>
      <c r="AA437" s="357"/>
      <c r="AB437" s="358"/>
      <c r="AC437" s="358"/>
      <c r="AD437" s="357"/>
    </row>
    <row x14ac:dyDescent="0.25" r="438" customHeight="1" ht="14.25">
      <c r="A438" s="352"/>
      <c r="B438" s="352"/>
      <c r="C438" s="352"/>
      <c r="D438" s="352"/>
      <c r="E438" s="352"/>
      <c r="F438" s="353"/>
      <c r="G438" s="354"/>
      <c r="H438" s="354"/>
      <c r="I438" s="352"/>
      <c r="J438" s="352"/>
      <c r="K438" s="352"/>
      <c r="L438" s="352"/>
      <c r="M438" s="352"/>
      <c r="N438" s="352"/>
      <c r="O438" s="355"/>
      <c r="P438" s="355"/>
      <c r="Q438" s="355"/>
      <c r="R438" s="355"/>
      <c r="S438" s="355"/>
      <c r="T438" s="355"/>
      <c r="U438" s="354"/>
      <c r="V438" s="352"/>
      <c r="W438" s="354"/>
      <c r="X438" s="357"/>
      <c r="Y438" s="357"/>
      <c r="Z438" s="357"/>
      <c r="AA438" s="357"/>
      <c r="AB438" s="358"/>
      <c r="AC438" s="358"/>
      <c r="AD438" s="357"/>
    </row>
    <row x14ac:dyDescent="0.25" r="439" customHeight="1" ht="14.25">
      <c r="A439" s="352"/>
      <c r="B439" s="352"/>
      <c r="C439" s="352"/>
      <c r="D439" s="352"/>
      <c r="E439" s="352"/>
      <c r="F439" s="353"/>
      <c r="G439" s="354"/>
      <c r="H439" s="354"/>
      <c r="I439" s="352"/>
      <c r="J439" s="352"/>
      <c r="K439" s="352"/>
      <c r="L439" s="352"/>
      <c r="M439" s="352"/>
      <c r="N439" s="352"/>
      <c r="O439" s="355"/>
      <c r="P439" s="355"/>
      <c r="Q439" s="355"/>
      <c r="R439" s="355"/>
      <c r="S439" s="355"/>
      <c r="T439" s="355"/>
      <c r="U439" s="354"/>
      <c r="V439" s="352"/>
      <c r="W439" s="354"/>
      <c r="X439" s="357"/>
      <c r="Y439" s="357"/>
      <c r="Z439" s="357"/>
      <c r="AA439" s="357"/>
      <c r="AB439" s="358"/>
      <c r="AC439" s="358"/>
      <c r="AD439" s="357"/>
    </row>
    <row x14ac:dyDescent="0.25" r="440" customHeight="1" ht="14.25">
      <c r="A440" s="352"/>
      <c r="B440" s="352"/>
      <c r="C440" s="352"/>
      <c r="D440" s="352"/>
      <c r="E440" s="352"/>
      <c r="F440" s="353"/>
      <c r="G440" s="354"/>
      <c r="H440" s="354"/>
      <c r="I440" s="352"/>
      <c r="J440" s="352"/>
      <c r="K440" s="352"/>
      <c r="L440" s="352"/>
      <c r="M440" s="352"/>
      <c r="N440" s="352"/>
      <c r="O440" s="355"/>
      <c r="P440" s="355"/>
      <c r="Q440" s="355"/>
      <c r="R440" s="355"/>
      <c r="S440" s="355"/>
      <c r="T440" s="355"/>
      <c r="U440" s="354"/>
      <c r="V440" s="352"/>
      <c r="W440" s="354"/>
      <c r="X440" s="357"/>
      <c r="Y440" s="357"/>
      <c r="Z440" s="357"/>
      <c r="AA440" s="357"/>
      <c r="AB440" s="358"/>
      <c r="AC440" s="358"/>
      <c r="AD440" s="357"/>
    </row>
    <row x14ac:dyDescent="0.25" r="441" customHeight="1" ht="14.25">
      <c r="A441" s="352"/>
      <c r="B441" s="352"/>
      <c r="C441" s="352"/>
      <c r="D441" s="352"/>
      <c r="E441" s="352"/>
      <c r="F441" s="353"/>
      <c r="G441" s="354"/>
      <c r="H441" s="354"/>
      <c r="I441" s="352"/>
      <c r="J441" s="352"/>
      <c r="K441" s="352"/>
      <c r="L441" s="352"/>
      <c r="M441" s="352"/>
      <c r="N441" s="352"/>
      <c r="O441" s="355"/>
      <c r="P441" s="355"/>
      <c r="Q441" s="355"/>
      <c r="R441" s="355"/>
      <c r="S441" s="355"/>
      <c r="T441" s="355"/>
      <c r="U441" s="354"/>
      <c r="V441" s="352"/>
      <c r="W441" s="354"/>
      <c r="X441" s="357"/>
      <c r="Y441" s="357"/>
      <c r="Z441" s="357"/>
      <c r="AA441" s="357"/>
      <c r="AB441" s="358"/>
      <c r="AC441" s="358"/>
      <c r="AD441" s="357"/>
    </row>
    <row x14ac:dyDescent="0.25" r="442" customHeight="1" ht="14.25">
      <c r="A442" s="352"/>
      <c r="B442" s="352"/>
      <c r="C442" s="352"/>
      <c r="D442" s="352"/>
      <c r="E442" s="352"/>
      <c r="F442" s="353"/>
      <c r="G442" s="354"/>
      <c r="H442" s="354"/>
      <c r="I442" s="352"/>
      <c r="J442" s="352"/>
      <c r="K442" s="352"/>
      <c r="L442" s="352"/>
      <c r="M442" s="352"/>
      <c r="N442" s="352"/>
      <c r="O442" s="355"/>
      <c r="P442" s="355"/>
      <c r="Q442" s="355"/>
      <c r="R442" s="355"/>
      <c r="S442" s="355"/>
      <c r="T442" s="355"/>
      <c r="U442" s="354"/>
      <c r="V442" s="352"/>
      <c r="W442" s="354"/>
      <c r="X442" s="357"/>
      <c r="Y442" s="357"/>
      <c r="Z442" s="357"/>
      <c r="AA442" s="357"/>
      <c r="AB442" s="358"/>
      <c r="AC442" s="358"/>
      <c r="AD442" s="357"/>
    </row>
    <row x14ac:dyDescent="0.25" r="443" customHeight="1" ht="14.25">
      <c r="A443" s="352"/>
      <c r="B443" s="352"/>
      <c r="C443" s="352"/>
      <c r="D443" s="352"/>
      <c r="E443" s="352"/>
      <c r="F443" s="353"/>
      <c r="G443" s="354"/>
      <c r="H443" s="354"/>
      <c r="I443" s="352"/>
      <c r="J443" s="352"/>
      <c r="K443" s="352"/>
      <c r="L443" s="352"/>
      <c r="M443" s="352"/>
      <c r="N443" s="352"/>
      <c r="O443" s="355"/>
      <c r="P443" s="355"/>
      <c r="Q443" s="355"/>
      <c r="R443" s="355"/>
      <c r="S443" s="355"/>
      <c r="T443" s="355"/>
      <c r="U443" s="354"/>
      <c r="V443" s="352"/>
      <c r="W443" s="354"/>
      <c r="X443" s="357"/>
      <c r="Y443" s="357"/>
      <c r="Z443" s="357"/>
      <c r="AA443" s="357"/>
      <c r="AB443" s="358"/>
      <c r="AC443" s="358"/>
      <c r="AD443" s="357"/>
    </row>
    <row x14ac:dyDescent="0.25" r="444" customHeight="1" ht="14.25">
      <c r="A444" s="352"/>
      <c r="B444" s="352"/>
      <c r="C444" s="352"/>
      <c r="D444" s="352"/>
      <c r="E444" s="352"/>
      <c r="F444" s="353"/>
      <c r="G444" s="354"/>
      <c r="H444" s="354"/>
      <c r="I444" s="352"/>
      <c r="J444" s="352"/>
      <c r="K444" s="352"/>
      <c r="L444" s="352"/>
      <c r="M444" s="352"/>
      <c r="N444" s="352"/>
      <c r="O444" s="355"/>
      <c r="P444" s="355"/>
      <c r="Q444" s="355"/>
      <c r="R444" s="355"/>
      <c r="S444" s="355"/>
      <c r="T444" s="355"/>
      <c r="U444" s="354"/>
      <c r="V444" s="352"/>
      <c r="W444" s="354"/>
      <c r="X444" s="357"/>
      <c r="Y444" s="357"/>
      <c r="Z444" s="357"/>
      <c r="AA444" s="357"/>
      <c r="AB444" s="358"/>
      <c r="AC444" s="358"/>
      <c r="AD444" s="357"/>
    </row>
    <row x14ac:dyDescent="0.25" r="445" customHeight="1" ht="14.25">
      <c r="A445" s="352"/>
      <c r="B445" s="352"/>
      <c r="C445" s="352"/>
      <c r="D445" s="352"/>
      <c r="E445" s="352"/>
      <c r="F445" s="353"/>
      <c r="G445" s="354"/>
      <c r="H445" s="354"/>
      <c r="I445" s="352"/>
      <c r="J445" s="352"/>
      <c r="K445" s="352"/>
      <c r="L445" s="352"/>
      <c r="M445" s="352"/>
      <c r="N445" s="352"/>
      <c r="O445" s="355"/>
      <c r="P445" s="355"/>
      <c r="Q445" s="355"/>
      <c r="R445" s="355"/>
      <c r="S445" s="355"/>
      <c r="T445" s="355"/>
      <c r="U445" s="354"/>
      <c r="V445" s="352"/>
      <c r="W445" s="354"/>
      <c r="X445" s="357"/>
      <c r="Y445" s="357"/>
      <c r="Z445" s="357"/>
      <c r="AA445" s="357"/>
      <c r="AB445" s="358"/>
      <c r="AC445" s="358"/>
      <c r="AD445" s="357"/>
    </row>
    <row x14ac:dyDescent="0.25" r="446" customHeight="1" ht="14.25">
      <c r="A446" s="352"/>
      <c r="B446" s="352"/>
      <c r="C446" s="352"/>
      <c r="D446" s="352"/>
      <c r="E446" s="352"/>
      <c r="F446" s="353"/>
      <c r="G446" s="354"/>
      <c r="H446" s="354"/>
      <c r="I446" s="352"/>
      <c r="J446" s="352"/>
      <c r="K446" s="352"/>
      <c r="L446" s="352"/>
      <c r="M446" s="352"/>
      <c r="N446" s="352"/>
      <c r="O446" s="355"/>
      <c r="P446" s="355"/>
      <c r="Q446" s="355"/>
      <c r="R446" s="355"/>
      <c r="S446" s="355"/>
      <c r="T446" s="355"/>
      <c r="U446" s="354"/>
      <c r="V446" s="352"/>
      <c r="W446" s="354"/>
      <c r="X446" s="357"/>
      <c r="Y446" s="357"/>
      <c r="Z446" s="357"/>
      <c r="AA446" s="357"/>
      <c r="AB446" s="358"/>
      <c r="AC446" s="358"/>
      <c r="AD446" s="357"/>
    </row>
    <row x14ac:dyDescent="0.25" r="447" customHeight="1" ht="14.25">
      <c r="A447" s="352"/>
      <c r="B447" s="352"/>
      <c r="C447" s="352"/>
      <c r="D447" s="352"/>
      <c r="E447" s="352"/>
      <c r="F447" s="353"/>
      <c r="G447" s="354"/>
      <c r="H447" s="354"/>
      <c r="I447" s="352"/>
      <c r="J447" s="352"/>
      <c r="K447" s="352"/>
      <c r="L447" s="352"/>
      <c r="M447" s="352"/>
      <c r="N447" s="352"/>
      <c r="O447" s="355"/>
      <c r="P447" s="355"/>
      <c r="Q447" s="355"/>
      <c r="R447" s="355"/>
      <c r="S447" s="355"/>
      <c r="T447" s="355"/>
      <c r="U447" s="354"/>
      <c r="V447" s="352"/>
      <c r="W447" s="354"/>
      <c r="X447" s="357"/>
      <c r="Y447" s="357"/>
      <c r="Z447" s="357"/>
      <c r="AA447" s="357"/>
      <c r="AB447" s="358"/>
      <c r="AC447" s="358"/>
      <c r="AD447" s="357"/>
    </row>
    <row x14ac:dyDescent="0.25" r="448" customHeight="1" ht="14.25">
      <c r="A448" s="352"/>
      <c r="B448" s="352"/>
      <c r="C448" s="352"/>
      <c r="D448" s="352"/>
      <c r="E448" s="352"/>
      <c r="F448" s="353"/>
      <c r="G448" s="354"/>
      <c r="H448" s="354"/>
      <c r="I448" s="352"/>
      <c r="J448" s="352"/>
      <c r="K448" s="352"/>
      <c r="L448" s="352"/>
      <c r="M448" s="352"/>
      <c r="N448" s="352"/>
      <c r="O448" s="355"/>
      <c r="P448" s="355"/>
      <c r="Q448" s="355"/>
      <c r="R448" s="355"/>
      <c r="S448" s="355"/>
      <c r="T448" s="355"/>
      <c r="U448" s="354"/>
      <c r="V448" s="352"/>
      <c r="W448" s="354"/>
      <c r="X448" s="357"/>
      <c r="Y448" s="357"/>
      <c r="Z448" s="357"/>
      <c r="AA448" s="357"/>
      <c r="AB448" s="358"/>
      <c r="AC448" s="358"/>
      <c r="AD448" s="357"/>
    </row>
    <row x14ac:dyDescent="0.25" r="449" customHeight="1" ht="14.25">
      <c r="A449" s="352"/>
      <c r="B449" s="352"/>
      <c r="C449" s="352"/>
      <c r="D449" s="352"/>
      <c r="E449" s="352"/>
      <c r="F449" s="353"/>
      <c r="G449" s="354"/>
      <c r="H449" s="354"/>
      <c r="I449" s="352"/>
      <c r="J449" s="352"/>
      <c r="K449" s="352"/>
      <c r="L449" s="352"/>
      <c r="M449" s="352"/>
      <c r="N449" s="352"/>
      <c r="O449" s="355"/>
      <c r="P449" s="355"/>
      <c r="Q449" s="355"/>
      <c r="R449" s="355"/>
      <c r="S449" s="355"/>
      <c r="T449" s="355"/>
      <c r="U449" s="354"/>
      <c r="V449" s="352"/>
      <c r="W449" s="354"/>
      <c r="X449" s="357"/>
      <c r="Y449" s="357"/>
      <c r="Z449" s="357"/>
      <c r="AA449" s="357"/>
      <c r="AB449" s="358"/>
      <c r="AC449" s="358"/>
      <c r="AD449" s="357"/>
    </row>
    <row x14ac:dyDescent="0.25" r="450" customHeight="1" ht="14.25">
      <c r="A450" s="352"/>
      <c r="B450" s="352"/>
      <c r="C450" s="352"/>
      <c r="D450" s="352"/>
      <c r="E450" s="352"/>
      <c r="F450" s="353"/>
      <c r="G450" s="354"/>
      <c r="H450" s="354"/>
      <c r="I450" s="352"/>
      <c r="J450" s="352"/>
      <c r="K450" s="352"/>
      <c r="L450" s="352"/>
      <c r="M450" s="352"/>
      <c r="N450" s="352"/>
      <c r="O450" s="355"/>
      <c r="P450" s="355"/>
      <c r="Q450" s="355"/>
      <c r="R450" s="355"/>
      <c r="S450" s="355"/>
      <c r="T450" s="355"/>
      <c r="U450" s="354"/>
      <c r="V450" s="352"/>
      <c r="W450" s="354"/>
      <c r="X450" s="357"/>
      <c r="Y450" s="357"/>
      <c r="Z450" s="357"/>
      <c r="AA450" s="357"/>
      <c r="AB450" s="358"/>
      <c r="AC450" s="358"/>
      <c r="AD450" s="357"/>
    </row>
    <row x14ac:dyDescent="0.25" r="451" customHeight="1" ht="14.25">
      <c r="A451" s="352"/>
      <c r="B451" s="352"/>
      <c r="C451" s="352"/>
      <c r="D451" s="352"/>
      <c r="E451" s="352"/>
      <c r="F451" s="353"/>
      <c r="G451" s="354"/>
      <c r="H451" s="354"/>
      <c r="I451" s="352"/>
      <c r="J451" s="352"/>
      <c r="K451" s="352"/>
      <c r="L451" s="352"/>
      <c r="M451" s="352"/>
      <c r="N451" s="352"/>
      <c r="O451" s="355"/>
      <c r="P451" s="355"/>
      <c r="Q451" s="355"/>
      <c r="R451" s="355"/>
      <c r="S451" s="355"/>
      <c r="T451" s="355"/>
      <c r="U451" s="354"/>
      <c r="V451" s="352"/>
      <c r="W451" s="354"/>
      <c r="X451" s="357"/>
      <c r="Y451" s="357"/>
      <c r="Z451" s="357"/>
      <c r="AA451" s="357"/>
      <c r="AB451" s="358"/>
      <c r="AC451" s="358"/>
      <c r="AD451" s="357"/>
    </row>
    <row x14ac:dyDescent="0.25" r="452" customHeight="1" ht="14.25">
      <c r="A452" s="352"/>
      <c r="B452" s="352"/>
      <c r="C452" s="352"/>
      <c r="D452" s="352"/>
      <c r="E452" s="352"/>
      <c r="F452" s="353"/>
      <c r="G452" s="354"/>
      <c r="H452" s="354"/>
      <c r="I452" s="352"/>
      <c r="J452" s="352"/>
      <c r="K452" s="352"/>
      <c r="L452" s="352"/>
      <c r="M452" s="352"/>
      <c r="N452" s="352"/>
      <c r="O452" s="355"/>
      <c r="P452" s="355"/>
      <c r="Q452" s="355"/>
      <c r="R452" s="355"/>
      <c r="S452" s="355"/>
      <c r="T452" s="355"/>
      <c r="U452" s="354"/>
      <c r="V452" s="352"/>
      <c r="W452" s="354"/>
      <c r="X452" s="357"/>
      <c r="Y452" s="357"/>
      <c r="Z452" s="357"/>
      <c r="AA452" s="357"/>
      <c r="AB452" s="358"/>
      <c r="AC452" s="358"/>
      <c r="AD452" s="357"/>
    </row>
    <row x14ac:dyDescent="0.25" r="453" customHeight="1" ht="14.25">
      <c r="A453" s="352"/>
      <c r="B453" s="352"/>
      <c r="C453" s="352"/>
      <c r="D453" s="352"/>
      <c r="E453" s="352"/>
      <c r="F453" s="353"/>
      <c r="G453" s="354"/>
      <c r="H453" s="354"/>
      <c r="I453" s="352"/>
      <c r="J453" s="352"/>
      <c r="K453" s="352"/>
      <c r="L453" s="352"/>
      <c r="M453" s="352"/>
      <c r="N453" s="352"/>
      <c r="O453" s="355"/>
      <c r="P453" s="355"/>
      <c r="Q453" s="355"/>
      <c r="R453" s="355"/>
      <c r="S453" s="355"/>
      <c r="T453" s="355"/>
      <c r="U453" s="354"/>
      <c r="V453" s="352"/>
      <c r="W453" s="354"/>
      <c r="X453" s="357"/>
      <c r="Y453" s="357"/>
      <c r="Z453" s="357"/>
      <c r="AA453" s="357"/>
      <c r="AB453" s="358"/>
      <c r="AC453" s="358"/>
      <c r="AD453" s="357"/>
    </row>
    <row x14ac:dyDescent="0.25" r="454" customHeight="1" ht="14.25">
      <c r="A454" s="352"/>
      <c r="B454" s="352"/>
      <c r="C454" s="352"/>
      <c r="D454" s="352"/>
      <c r="E454" s="352"/>
      <c r="F454" s="353"/>
      <c r="G454" s="354"/>
      <c r="H454" s="354"/>
      <c r="I454" s="352"/>
      <c r="J454" s="352"/>
      <c r="K454" s="352"/>
      <c r="L454" s="352"/>
      <c r="M454" s="352"/>
      <c r="N454" s="352"/>
      <c r="O454" s="355"/>
      <c r="P454" s="355"/>
      <c r="Q454" s="355"/>
      <c r="R454" s="355"/>
      <c r="S454" s="355"/>
      <c r="T454" s="355"/>
      <c r="U454" s="354"/>
      <c r="V454" s="352"/>
      <c r="W454" s="354"/>
      <c r="X454" s="357"/>
      <c r="Y454" s="357"/>
      <c r="Z454" s="357"/>
      <c r="AA454" s="357"/>
      <c r="AB454" s="358"/>
      <c r="AC454" s="358"/>
      <c r="AD454" s="357"/>
    </row>
    <row x14ac:dyDescent="0.25" r="455" customHeight="1" ht="14.25">
      <c r="A455" s="352"/>
      <c r="B455" s="352"/>
      <c r="C455" s="352"/>
      <c r="D455" s="352"/>
      <c r="E455" s="352"/>
      <c r="F455" s="353"/>
      <c r="G455" s="354"/>
      <c r="H455" s="354"/>
      <c r="I455" s="352"/>
      <c r="J455" s="352"/>
      <c r="K455" s="352"/>
      <c r="L455" s="352"/>
      <c r="M455" s="352"/>
      <c r="N455" s="352"/>
      <c r="O455" s="355"/>
      <c r="P455" s="355"/>
      <c r="Q455" s="355"/>
      <c r="R455" s="355"/>
      <c r="S455" s="355"/>
      <c r="T455" s="355"/>
      <c r="U455" s="354"/>
      <c r="V455" s="352"/>
      <c r="W455" s="354"/>
      <c r="X455" s="357"/>
      <c r="Y455" s="357"/>
      <c r="Z455" s="357"/>
      <c r="AA455" s="357"/>
      <c r="AB455" s="358"/>
      <c r="AC455" s="358"/>
      <c r="AD455" s="357"/>
    </row>
    <row x14ac:dyDescent="0.25" r="456" customHeight="1" ht="14.25">
      <c r="A456" s="352"/>
      <c r="B456" s="352"/>
      <c r="C456" s="352"/>
      <c r="D456" s="352"/>
      <c r="E456" s="352"/>
      <c r="F456" s="353"/>
      <c r="G456" s="354"/>
      <c r="H456" s="354"/>
      <c r="I456" s="352"/>
      <c r="J456" s="352"/>
      <c r="K456" s="352"/>
      <c r="L456" s="352"/>
      <c r="M456" s="352"/>
      <c r="N456" s="352"/>
      <c r="O456" s="355"/>
      <c r="P456" s="355"/>
      <c r="Q456" s="355"/>
      <c r="R456" s="355"/>
      <c r="S456" s="355"/>
      <c r="T456" s="355"/>
      <c r="U456" s="354"/>
      <c r="V456" s="352"/>
      <c r="W456" s="354"/>
      <c r="X456" s="357"/>
      <c r="Y456" s="357"/>
      <c r="Z456" s="357"/>
      <c r="AA456" s="357"/>
      <c r="AB456" s="358"/>
      <c r="AC456" s="358"/>
      <c r="AD456" s="357"/>
    </row>
    <row x14ac:dyDescent="0.25" r="457" customHeight="1" ht="14.25">
      <c r="A457" s="352"/>
      <c r="B457" s="352"/>
      <c r="C457" s="352"/>
      <c r="D457" s="352"/>
      <c r="E457" s="352"/>
      <c r="F457" s="353"/>
      <c r="G457" s="354"/>
      <c r="H457" s="354"/>
      <c r="I457" s="352"/>
      <c r="J457" s="352"/>
      <c r="K457" s="352"/>
      <c r="L457" s="352"/>
      <c r="M457" s="352"/>
      <c r="N457" s="352"/>
      <c r="O457" s="355"/>
      <c r="P457" s="355"/>
      <c r="Q457" s="355"/>
      <c r="R457" s="355"/>
      <c r="S457" s="355"/>
      <c r="T457" s="355"/>
      <c r="U457" s="354"/>
      <c r="V457" s="352"/>
      <c r="W457" s="354"/>
      <c r="X457" s="357"/>
      <c r="Y457" s="357"/>
      <c r="Z457" s="357"/>
      <c r="AA457" s="357"/>
      <c r="AB457" s="358"/>
      <c r="AC457" s="358"/>
      <c r="AD457" s="357"/>
    </row>
    <row x14ac:dyDescent="0.25" r="458" customHeight="1" ht="14.25">
      <c r="A458" s="352"/>
      <c r="B458" s="352"/>
      <c r="C458" s="352"/>
      <c r="D458" s="352"/>
      <c r="E458" s="352"/>
      <c r="F458" s="353"/>
      <c r="G458" s="354"/>
      <c r="H458" s="354"/>
      <c r="I458" s="352"/>
      <c r="J458" s="352"/>
      <c r="K458" s="352"/>
      <c r="L458" s="352"/>
      <c r="M458" s="352"/>
      <c r="N458" s="352"/>
      <c r="O458" s="355"/>
      <c r="P458" s="355"/>
      <c r="Q458" s="355"/>
      <c r="R458" s="355"/>
      <c r="S458" s="355"/>
      <c r="T458" s="355"/>
      <c r="U458" s="354"/>
      <c r="V458" s="352"/>
      <c r="W458" s="354"/>
      <c r="X458" s="357"/>
      <c r="Y458" s="357"/>
      <c r="Z458" s="357"/>
      <c r="AA458" s="357"/>
      <c r="AB458" s="358"/>
      <c r="AC458" s="358"/>
      <c r="AD458" s="357"/>
    </row>
    <row x14ac:dyDescent="0.25" r="459" customHeight="1" ht="14.25">
      <c r="A459" s="352"/>
      <c r="B459" s="352"/>
      <c r="C459" s="352"/>
      <c r="D459" s="352"/>
      <c r="E459" s="352"/>
      <c r="F459" s="353"/>
      <c r="G459" s="354"/>
      <c r="H459" s="354"/>
      <c r="I459" s="352"/>
      <c r="J459" s="352"/>
      <c r="K459" s="352"/>
      <c r="L459" s="352"/>
      <c r="M459" s="352"/>
      <c r="N459" s="352"/>
      <c r="O459" s="355"/>
      <c r="P459" s="355"/>
      <c r="Q459" s="355"/>
      <c r="R459" s="355"/>
      <c r="S459" s="355"/>
      <c r="T459" s="355"/>
      <c r="U459" s="354"/>
      <c r="V459" s="352"/>
      <c r="W459" s="354"/>
      <c r="X459" s="357"/>
      <c r="Y459" s="357"/>
      <c r="Z459" s="357"/>
      <c r="AA459" s="357"/>
      <c r="AB459" s="358"/>
      <c r="AC459" s="358"/>
      <c r="AD459" s="357"/>
    </row>
    <row x14ac:dyDescent="0.25" r="460" customHeight="1" ht="14.25">
      <c r="A460" s="352"/>
      <c r="B460" s="352"/>
      <c r="C460" s="352"/>
      <c r="D460" s="352"/>
      <c r="E460" s="352"/>
      <c r="F460" s="353"/>
      <c r="G460" s="354"/>
      <c r="H460" s="354"/>
      <c r="I460" s="352"/>
      <c r="J460" s="352"/>
      <c r="K460" s="352"/>
      <c r="L460" s="352"/>
      <c r="M460" s="352"/>
      <c r="N460" s="352"/>
      <c r="O460" s="355"/>
      <c r="P460" s="355"/>
      <c r="Q460" s="355"/>
      <c r="R460" s="355"/>
      <c r="S460" s="355"/>
      <c r="T460" s="355"/>
      <c r="U460" s="354"/>
      <c r="V460" s="352"/>
      <c r="W460" s="354"/>
      <c r="X460" s="357"/>
      <c r="Y460" s="357"/>
      <c r="Z460" s="357"/>
      <c r="AA460" s="357"/>
      <c r="AB460" s="358"/>
      <c r="AC460" s="358"/>
      <c r="AD460" s="357"/>
    </row>
    <row x14ac:dyDescent="0.25" r="461" customHeight="1" ht="14.25">
      <c r="A461" s="352"/>
      <c r="B461" s="352"/>
      <c r="C461" s="352"/>
      <c r="D461" s="352"/>
      <c r="E461" s="352"/>
      <c r="F461" s="353"/>
      <c r="G461" s="354"/>
      <c r="H461" s="354"/>
      <c r="I461" s="352"/>
      <c r="J461" s="352"/>
      <c r="K461" s="352"/>
      <c r="L461" s="352"/>
      <c r="M461" s="352"/>
      <c r="N461" s="352"/>
      <c r="O461" s="355"/>
      <c r="P461" s="355"/>
      <c r="Q461" s="355"/>
      <c r="R461" s="355"/>
      <c r="S461" s="355"/>
      <c r="T461" s="355"/>
      <c r="U461" s="354"/>
      <c r="V461" s="352"/>
      <c r="W461" s="354"/>
      <c r="X461" s="357"/>
      <c r="Y461" s="357"/>
      <c r="Z461" s="357"/>
      <c r="AA461" s="357"/>
      <c r="AB461" s="358"/>
      <c r="AC461" s="358"/>
      <c r="AD461" s="357"/>
    </row>
    <row x14ac:dyDescent="0.25" r="462" customHeight="1" ht="14.25">
      <c r="A462" s="352"/>
      <c r="B462" s="352"/>
      <c r="C462" s="352"/>
      <c r="D462" s="352"/>
      <c r="E462" s="352"/>
      <c r="F462" s="353"/>
      <c r="G462" s="354"/>
      <c r="H462" s="354"/>
      <c r="I462" s="352"/>
      <c r="J462" s="352"/>
      <c r="K462" s="352"/>
      <c r="L462" s="352"/>
      <c r="M462" s="352"/>
      <c r="N462" s="352"/>
      <c r="O462" s="355"/>
      <c r="P462" s="355"/>
      <c r="Q462" s="355"/>
      <c r="R462" s="355"/>
      <c r="S462" s="355"/>
      <c r="T462" s="355"/>
      <c r="U462" s="354"/>
      <c r="V462" s="352"/>
      <c r="W462" s="354"/>
      <c r="X462" s="357"/>
      <c r="Y462" s="357"/>
      <c r="Z462" s="357"/>
      <c r="AA462" s="357"/>
      <c r="AB462" s="358"/>
      <c r="AC462" s="358"/>
      <c r="AD462" s="357"/>
    </row>
    <row x14ac:dyDescent="0.25" r="463" customHeight="1" ht="14.25">
      <c r="A463" s="352"/>
      <c r="B463" s="352"/>
      <c r="C463" s="352"/>
      <c r="D463" s="352"/>
      <c r="E463" s="352"/>
      <c r="F463" s="353"/>
      <c r="G463" s="354"/>
      <c r="H463" s="354"/>
      <c r="I463" s="352"/>
      <c r="J463" s="352"/>
      <c r="K463" s="352"/>
      <c r="L463" s="352"/>
      <c r="M463" s="352"/>
      <c r="N463" s="352"/>
      <c r="O463" s="355"/>
      <c r="P463" s="355"/>
      <c r="Q463" s="355"/>
      <c r="R463" s="355"/>
      <c r="S463" s="355"/>
      <c r="T463" s="355"/>
      <c r="U463" s="354"/>
      <c r="V463" s="352"/>
      <c r="W463" s="354"/>
      <c r="X463" s="357"/>
      <c r="Y463" s="357"/>
      <c r="Z463" s="357"/>
      <c r="AA463" s="357"/>
      <c r="AB463" s="358"/>
      <c r="AC463" s="358"/>
      <c r="AD463" s="357"/>
    </row>
    <row x14ac:dyDescent="0.25" r="464" customHeight="1" ht="14.25">
      <c r="A464" s="352"/>
      <c r="B464" s="352"/>
      <c r="C464" s="352"/>
      <c r="D464" s="352"/>
      <c r="E464" s="352"/>
      <c r="F464" s="353"/>
      <c r="G464" s="354"/>
      <c r="H464" s="354"/>
      <c r="I464" s="352"/>
      <c r="J464" s="352"/>
      <c r="K464" s="352"/>
      <c r="L464" s="352"/>
      <c r="M464" s="352"/>
      <c r="N464" s="352"/>
      <c r="O464" s="355"/>
      <c r="P464" s="355"/>
      <c r="Q464" s="355"/>
      <c r="R464" s="355"/>
      <c r="S464" s="355"/>
      <c r="T464" s="355"/>
      <c r="U464" s="354"/>
      <c r="V464" s="352"/>
      <c r="W464" s="354"/>
      <c r="X464" s="357"/>
      <c r="Y464" s="357"/>
      <c r="Z464" s="357"/>
      <c r="AA464" s="357"/>
      <c r="AB464" s="358"/>
      <c r="AC464" s="358"/>
      <c r="AD464" s="357"/>
    </row>
    <row x14ac:dyDescent="0.25" r="465" customHeight="1" ht="14.25">
      <c r="A465" s="352"/>
      <c r="B465" s="352"/>
      <c r="C465" s="352"/>
      <c r="D465" s="352"/>
      <c r="E465" s="352"/>
      <c r="F465" s="353"/>
      <c r="G465" s="354"/>
      <c r="H465" s="354"/>
      <c r="I465" s="352"/>
      <c r="J465" s="352"/>
      <c r="K465" s="352"/>
      <c r="L465" s="352"/>
      <c r="M465" s="352"/>
      <c r="N465" s="352"/>
      <c r="O465" s="355"/>
      <c r="P465" s="355"/>
      <c r="Q465" s="355"/>
      <c r="R465" s="355"/>
      <c r="S465" s="355"/>
      <c r="T465" s="355"/>
      <c r="U465" s="354"/>
      <c r="V465" s="352"/>
      <c r="W465" s="354"/>
      <c r="X465" s="357"/>
      <c r="Y465" s="357"/>
      <c r="Z465" s="357"/>
      <c r="AA465" s="357"/>
      <c r="AB465" s="358"/>
      <c r="AC465" s="358"/>
      <c r="AD465" s="357"/>
    </row>
    <row x14ac:dyDescent="0.25" r="466" customHeight="1" ht="14.25">
      <c r="A466" s="352"/>
      <c r="B466" s="352"/>
      <c r="C466" s="352"/>
      <c r="D466" s="352"/>
      <c r="E466" s="352"/>
      <c r="F466" s="353"/>
      <c r="G466" s="354"/>
      <c r="H466" s="354"/>
      <c r="I466" s="352"/>
      <c r="J466" s="352"/>
      <c r="K466" s="352"/>
      <c r="L466" s="352"/>
      <c r="M466" s="352"/>
      <c r="N466" s="352"/>
      <c r="O466" s="355"/>
      <c r="P466" s="355"/>
      <c r="Q466" s="355"/>
      <c r="R466" s="355"/>
      <c r="S466" s="355"/>
      <c r="T466" s="355"/>
      <c r="U466" s="354"/>
      <c r="V466" s="352"/>
      <c r="W466" s="354"/>
      <c r="X466" s="357"/>
      <c r="Y466" s="357"/>
      <c r="Z466" s="357"/>
      <c r="AA466" s="357"/>
      <c r="AB466" s="358"/>
      <c r="AC466" s="358"/>
      <c r="AD466" s="357"/>
    </row>
    <row x14ac:dyDescent="0.25" r="467" customHeight="1" ht="14.25">
      <c r="A467" s="352"/>
      <c r="B467" s="352"/>
      <c r="C467" s="352"/>
      <c r="D467" s="352"/>
      <c r="E467" s="352"/>
      <c r="F467" s="353"/>
      <c r="G467" s="354"/>
      <c r="H467" s="354"/>
      <c r="I467" s="352"/>
      <c r="J467" s="352"/>
      <c r="K467" s="352"/>
      <c r="L467" s="352"/>
      <c r="M467" s="352"/>
      <c r="N467" s="352"/>
      <c r="O467" s="355"/>
      <c r="P467" s="355"/>
      <c r="Q467" s="355"/>
      <c r="R467" s="355"/>
      <c r="S467" s="355"/>
      <c r="T467" s="355"/>
      <c r="U467" s="354"/>
      <c r="V467" s="352"/>
      <c r="W467" s="354"/>
      <c r="X467" s="357"/>
      <c r="Y467" s="357"/>
      <c r="Z467" s="357"/>
      <c r="AA467" s="357"/>
      <c r="AB467" s="358"/>
      <c r="AC467" s="358"/>
      <c r="AD467" s="357"/>
    </row>
    <row x14ac:dyDescent="0.25" r="468" customHeight="1" ht="14.25">
      <c r="A468" s="352"/>
      <c r="B468" s="352"/>
      <c r="C468" s="352"/>
      <c r="D468" s="352"/>
      <c r="E468" s="352"/>
      <c r="F468" s="353"/>
      <c r="G468" s="354"/>
      <c r="H468" s="354"/>
      <c r="I468" s="352"/>
      <c r="J468" s="352"/>
      <c r="K468" s="352"/>
      <c r="L468" s="352"/>
      <c r="M468" s="352"/>
      <c r="N468" s="352"/>
      <c r="O468" s="355"/>
      <c r="P468" s="355"/>
      <c r="Q468" s="355"/>
      <c r="R468" s="355"/>
      <c r="S468" s="355"/>
      <c r="T468" s="355"/>
      <c r="U468" s="354"/>
      <c r="V468" s="352"/>
      <c r="W468" s="354"/>
      <c r="X468" s="357"/>
      <c r="Y468" s="357"/>
      <c r="Z468" s="357"/>
      <c r="AA468" s="357"/>
      <c r="AB468" s="358"/>
      <c r="AC468" s="358"/>
      <c r="AD468" s="357"/>
    </row>
    <row x14ac:dyDescent="0.25" r="469" customHeight="1" ht="14.25">
      <c r="A469" s="352"/>
      <c r="B469" s="352"/>
      <c r="C469" s="352"/>
      <c r="D469" s="352"/>
      <c r="E469" s="352"/>
      <c r="F469" s="353"/>
      <c r="G469" s="354"/>
      <c r="H469" s="354"/>
      <c r="I469" s="352"/>
      <c r="J469" s="352"/>
      <c r="K469" s="352"/>
      <c r="L469" s="352"/>
      <c r="M469" s="352"/>
      <c r="N469" s="352"/>
      <c r="O469" s="355"/>
      <c r="P469" s="355"/>
      <c r="Q469" s="355"/>
      <c r="R469" s="355"/>
      <c r="S469" s="355"/>
      <c r="T469" s="355"/>
      <c r="U469" s="354"/>
      <c r="V469" s="352"/>
      <c r="W469" s="354"/>
      <c r="X469" s="357"/>
      <c r="Y469" s="357"/>
      <c r="Z469" s="357"/>
      <c r="AA469" s="357"/>
      <c r="AB469" s="358"/>
      <c r="AC469" s="358"/>
      <c r="AD469" s="357"/>
    </row>
    <row x14ac:dyDescent="0.25" r="470" customHeight="1" ht="14.25">
      <c r="A470" s="352"/>
      <c r="B470" s="352"/>
      <c r="C470" s="352"/>
      <c r="D470" s="352"/>
      <c r="E470" s="352"/>
      <c r="F470" s="353"/>
      <c r="G470" s="354"/>
      <c r="H470" s="354"/>
      <c r="I470" s="352"/>
      <c r="J470" s="352"/>
      <c r="K470" s="352"/>
      <c r="L470" s="352"/>
      <c r="M470" s="352"/>
      <c r="N470" s="352"/>
      <c r="O470" s="355"/>
      <c r="P470" s="355"/>
      <c r="Q470" s="355"/>
      <c r="R470" s="355"/>
      <c r="S470" s="355"/>
      <c r="T470" s="355"/>
      <c r="U470" s="354"/>
      <c r="V470" s="352"/>
      <c r="W470" s="354"/>
      <c r="X470" s="357"/>
      <c r="Y470" s="357"/>
      <c r="Z470" s="357"/>
      <c r="AA470" s="357"/>
      <c r="AB470" s="358"/>
      <c r="AC470" s="358"/>
      <c r="AD470" s="357"/>
    </row>
    <row x14ac:dyDescent="0.25" r="471" customHeight="1" ht="14.25">
      <c r="A471" s="352"/>
      <c r="B471" s="352"/>
      <c r="C471" s="352"/>
      <c r="D471" s="352"/>
      <c r="E471" s="352"/>
      <c r="F471" s="353"/>
      <c r="G471" s="354"/>
      <c r="H471" s="354"/>
      <c r="I471" s="352"/>
      <c r="J471" s="352"/>
      <c r="K471" s="352"/>
      <c r="L471" s="352"/>
      <c r="M471" s="352"/>
      <c r="N471" s="352"/>
      <c r="O471" s="355"/>
      <c r="P471" s="355"/>
      <c r="Q471" s="355"/>
      <c r="R471" s="355"/>
      <c r="S471" s="355"/>
      <c r="T471" s="355"/>
      <c r="U471" s="354"/>
      <c r="V471" s="352"/>
      <c r="W471" s="354"/>
      <c r="X471" s="357"/>
      <c r="Y471" s="357"/>
      <c r="Z471" s="357"/>
      <c r="AA471" s="357"/>
      <c r="AB471" s="358"/>
      <c r="AC471" s="358"/>
      <c r="AD471" s="357"/>
    </row>
    <row x14ac:dyDescent="0.25" r="472" customHeight="1" ht="14.25">
      <c r="A472" s="352"/>
      <c r="B472" s="352"/>
      <c r="C472" s="352"/>
      <c r="D472" s="352"/>
      <c r="E472" s="352"/>
      <c r="F472" s="353"/>
      <c r="G472" s="354"/>
      <c r="H472" s="354"/>
      <c r="I472" s="352"/>
      <c r="J472" s="352"/>
      <c r="K472" s="352"/>
      <c r="L472" s="352"/>
      <c r="M472" s="352"/>
      <c r="N472" s="352"/>
      <c r="O472" s="355"/>
      <c r="P472" s="355"/>
      <c r="Q472" s="355"/>
      <c r="R472" s="355"/>
      <c r="S472" s="355"/>
      <c r="T472" s="355"/>
      <c r="U472" s="354"/>
      <c r="V472" s="352"/>
      <c r="W472" s="354"/>
      <c r="X472" s="357"/>
      <c r="Y472" s="357"/>
      <c r="Z472" s="357"/>
      <c r="AA472" s="357"/>
      <c r="AB472" s="358"/>
      <c r="AC472" s="358"/>
      <c r="AD472" s="357"/>
    </row>
    <row x14ac:dyDescent="0.25" r="473" customHeight="1" ht="14.25">
      <c r="A473" s="352"/>
      <c r="B473" s="352"/>
      <c r="C473" s="352"/>
      <c r="D473" s="352"/>
      <c r="E473" s="352"/>
      <c r="F473" s="353"/>
      <c r="G473" s="354"/>
      <c r="H473" s="354"/>
      <c r="I473" s="352"/>
      <c r="J473" s="352"/>
      <c r="K473" s="352"/>
      <c r="L473" s="352"/>
      <c r="M473" s="352"/>
      <c r="N473" s="352"/>
      <c r="O473" s="355"/>
      <c r="P473" s="355"/>
      <c r="Q473" s="355"/>
      <c r="R473" s="355"/>
      <c r="S473" s="355"/>
      <c r="T473" s="355"/>
      <c r="U473" s="354"/>
      <c r="V473" s="352"/>
      <c r="W473" s="354"/>
      <c r="X473" s="357"/>
      <c r="Y473" s="357"/>
      <c r="Z473" s="357"/>
      <c r="AA473" s="357"/>
      <c r="AB473" s="358"/>
      <c r="AC473" s="358"/>
      <c r="AD473" s="357"/>
    </row>
    <row x14ac:dyDescent="0.25" r="474" customHeight="1" ht="14.25">
      <c r="A474" s="352"/>
      <c r="B474" s="352"/>
      <c r="C474" s="352"/>
      <c r="D474" s="352"/>
      <c r="E474" s="352"/>
      <c r="F474" s="353"/>
      <c r="G474" s="354"/>
      <c r="H474" s="354"/>
      <c r="I474" s="352"/>
      <c r="J474" s="352"/>
      <c r="K474" s="352"/>
      <c r="L474" s="352"/>
      <c r="M474" s="352"/>
      <c r="N474" s="352"/>
      <c r="O474" s="355"/>
      <c r="P474" s="355"/>
      <c r="Q474" s="355"/>
      <c r="R474" s="355"/>
      <c r="S474" s="355"/>
      <c r="T474" s="355"/>
      <c r="U474" s="354"/>
      <c r="V474" s="352"/>
      <c r="W474" s="354"/>
      <c r="X474" s="357"/>
      <c r="Y474" s="357"/>
      <c r="Z474" s="357"/>
      <c r="AA474" s="357"/>
      <c r="AB474" s="358"/>
      <c r="AC474" s="358"/>
      <c r="AD474" s="357"/>
    </row>
    <row x14ac:dyDescent="0.25" r="475" customHeight="1" ht="14.25">
      <c r="A475" s="352"/>
      <c r="B475" s="352"/>
      <c r="C475" s="352"/>
      <c r="D475" s="352"/>
      <c r="E475" s="352"/>
      <c r="F475" s="353"/>
      <c r="G475" s="354"/>
      <c r="H475" s="354"/>
      <c r="I475" s="352"/>
      <c r="J475" s="352"/>
      <c r="K475" s="352"/>
      <c r="L475" s="352"/>
      <c r="M475" s="352"/>
      <c r="N475" s="352"/>
      <c r="O475" s="355"/>
      <c r="P475" s="355"/>
      <c r="Q475" s="355"/>
      <c r="R475" s="355"/>
      <c r="S475" s="355"/>
      <c r="T475" s="355"/>
      <c r="U475" s="354"/>
      <c r="V475" s="352"/>
      <c r="W475" s="354"/>
      <c r="X475" s="357"/>
      <c r="Y475" s="357"/>
      <c r="Z475" s="357"/>
      <c r="AA475" s="357"/>
      <c r="AB475" s="358"/>
      <c r="AC475" s="358"/>
      <c r="AD475" s="357"/>
    </row>
    <row x14ac:dyDescent="0.25" r="476" customHeight="1" ht="14.25">
      <c r="A476" s="352"/>
      <c r="B476" s="352"/>
      <c r="C476" s="352"/>
      <c r="D476" s="352"/>
      <c r="E476" s="352"/>
      <c r="F476" s="353"/>
      <c r="G476" s="354"/>
      <c r="H476" s="354"/>
      <c r="I476" s="352"/>
      <c r="J476" s="352"/>
      <c r="K476" s="352"/>
      <c r="L476" s="352"/>
      <c r="M476" s="352"/>
      <c r="N476" s="352"/>
      <c r="O476" s="355"/>
      <c r="P476" s="355"/>
      <c r="Q476" s="355"/>
      <c r="R476" s="355"/>
      <c r="S476" s="355"/>
      <c r="T476" s="355"/>
      <c r="U476" s="354"/>
      <c r="V476" s="352"/>
      <c r="W476" s="354"/>
      <c r="X476" s="357"/>
      <c r="Y476" s="357"/>
      <c r="Z476" s="357"/>
      <c r="AA476" s="357"/>
      <c r="AB476" s="358"/>
      <c r="AC476" s="358"/>
      <c r="AD476" s="357"/>
    </row>
    <row x14ac:dyDescent="0.25" r="477" customHeight="1" ht="14.25">
      <c r="A477" s="352"/>
      <c r="B477" s="352"/>
      <c r="C477" s="352"/>
      <c r="D477" s="352"/>
      <c r="E477" s="352"/>
      <c r="F477" s="353"/>
      <c r="G477" s="354"/>
      <c r="H477" s="354"/>
      <c r="I477" s="352"/>
      <c r="J477" s="352"/>
      <c r="K477" s="352"/>
      <c r="L477" s="352"/>
      <c r="M477" s="352"/>
      <c r="N477" s="352"/>
      <c r="O477" s="355"/>
      <c r="P477" s="355"/>
      <c r="Q477" s="355"/>
      <c r="R477" s="355"/>
      <c r="S477" s="355"/>
      <c r="T477" s="355"/>
      <c r="U477" s="354"/>
      <c r="V477" s="352"/>
      <c r="W477" s="354"/>
      <c r="X477" s="357"/>
      <c r="Y477" s="357"/>
      <c r="Z477" s="357"/>
      <c r="AA477" s="357"/>
      <c r="AB477" s="358"/>
      <c r="AC477" s="358"/>
      <c r="AD477" s="357"/>
    </row>
    <row x14ac:dyDescent="0.25" r="478" customHeight="1" ht="14.25">
      <c r="A478" s="352"/>
      <c r="B478" s="352"/>
      <c r="C478" s="352"/>
      <c r="D478" s="352"/>
      <c r="E478" s="352"/>
      <c r="F478" s="353"/>
      <c r="G478" s="354"/>
      <c r="H478" s="354"/>
      <c r="I478" s="352"/>
      <c r="J478" s="352"/>
      <c r="K478" s="352"/>
      <c r="L478" s="352"/>
      <c r="M478" s="352"/>
      <c r="N478" s="352"/>
      <c r="O478" s="355"/>
      <c r="P478" s="355"/>
      <c r="Q478" s="355"/>
      <c r="R478" s="355"/>
      <c r="S478" s="355"/>
      <c r="T478" s="355"/>
      <c r="U478" s="354"/>
      <c r="V478" s="352"/>
      <c r="W478" s="354"/>
      <c r="X478" s="357"/>
      <c r="Y478" s="357"/>
      <c r="Z478" s="357"/>
      <c r="AA478" s="357"/>
      <c r="AB478" s="358"/>
      <c r="AC478" s="358"/>
      <c r="AD478" s="357"/>
    </row>
    <row x14ac:dyDescent="0.25" r="479" customHeight="1" ht="14.25">
      <c r="A479" s="352"/>
      <c r="B479" s="352"/>
      <c r="C479" s="352"/>
      <c r="D479" s="352"/>
      <c r="E479" s="352"/>
      <c r="F479" s="353"/>
      <c r="G479" s="354"/>
      <c r="H479" s="354"/>
      <c r="I479" s="352"/>
      <c r="J479" s="352"/>
      <c r="K479" s="352"/>
      <c r="L479" s="352"/>
      <c r="M479" s="352"/>
      <c r="N479" s="352"/>
      <c r="O479" s="355"/>
      <c r="P479" s="355"/>
      <c r="Q479" s="355"/>
      <c r="R479" s="355"/>
      <c r="S479" s="355"/>
      <c r="T479" s="355"/>
      <c r="U479" s="354"/>
      <c r="V479" s="352"/>
      <c r="W479" s="354"/>
      <c r="X479" s="357"/>
      <c r="Y479" s="357"/>
      <c r="Z479" s="357"/>
      <c r="AA479" s="357"/>
      <c r="AB479" s="358"/>
      <c r="AC479" s="358"/>
      <c r="AD479" s="357"/>
    </row>
    <row x14ac:dyDescent="0.25" r="480" customHeight="1" ht="14.25">
      <c r="A480" s="352"/>
      <c r="B480" s="352"/>
      <c r="C480" s="352"/>
      <c r="D480" s="352"/>
      <c r="E480" s="352"/>
      <c r="F480" s="353"/>
      <c r="G480" s="354"/>
      <c r="H480" s="354"/>
      <c r="I480" s="352"/>
      <c r="J480" s="352"/>
      <c r="K480" s="352"/>
      <c r="L480" s="352"/>
      <c r="M480" s="352"/>
      <c r="N480" s="352"/>
      <c r="O480" s="355"/>
      <c r="P480" s="355"/>
      <c r="Q480" s="355"/>
      <c r="R480" s="355"/>
      <c r="S480" s="355"/>
      <c r="T480" s="355"/>
      <c r="U480" s="354"/>
      <c r="V480" s="352"/>
      <c r="W480" s="354"/>
      <c r="X480" s="357"/>
      <c r="Y480" s="357"/>
      <c r="Z480" s="357"/>
      <c r="AA480" s="357"/>
      <c r="AB480" s="358"/>
      <c r="AC480" s="358"/>
      <c r="AD480" s="357"/>
    </row>
    <row x14ac:dyDescent="0.25" r="481" customHeight="1" ht="14.25">
      <c r="A481" s="352"/>
      <c r="B481" s="352"/>
      <c r="C481" s="352"/>
      <c r="D481" s="352"/>
      <c r="E481" s="352"/>
      <c r="F481" s="353"/>
      <c r="G481" s="354"/>
      <c r="H481" s="354"/>
      <c r="I481" s="352"/>
      <c r="J481" s="352"/>
      <c r="K481" s="352"/>
      <c r="L481" s="352"/>
      <c r="M481" s="352"/>
      <c r="N481" s="352"/>
      <c r="O481" s="355"/>
      <c r="P481" s="355"/>
      <c r="Q481" s="355"/>
      <c r="R481" s="355"/>
      <c r="S481" s="355"/>
      <c r="T481" s="355"/>
      <c r="U481" s="354"/>
      <c r="V481" s="352"/>
      <c r="W481" s="354"/>
      <c r="X481" s="357"/>
      <c r="Y481" s="357"/>
      <c r="Z481" s="357"/>
      <c r="AA481" s="357"/>
      <c r="AB481" s="358"/>
      <c r="AC481" s="358"/>
      <c r="AD481" s="357"/>
    </row>
    <row x14ac:dyDescent="0.25" r="482" customHeight="1" ht="14.25">
      <c r="A482" s="352"/>
      <c r="B482" s="352"/>
      <c r="C482" s="352"/>
      <c r="D482" s="352"/>
      <c r="E482" s="352"/>
      <c r="F482" s="353"/>
      <c r="G482" s="354"/>
      <c r="H482" s="354"/>
      <c r="I482" s="352"/>
      <c r="J482" s="352"/>
      <c r="K482" s="352"/>
      <c r="L482" s="352"/>
      <c r="M482" s="352"/>
      <c r="N482" s="352"/>
      <c r="O482" s="355"/>
      <c r="P482" s="355"/>
      <c r="Q482" s="355"/>
      <c r="R482" s="355"/>
      <c r="S482" s="355"/>
      <c r="T482" s="355"/>
      <c r="U482" s="354"/>
      <c r="V482" s="352"/>
      <c r="W482" s="354"/>
      <c r="X482" s="357"/>
      <c r="Y482" s="357"/>
      <c r="Z482" s="357"/>
      <c r="AA482" s="357"/>
      <c r="AB482" s="358"/>
      <c r="AC482" s="358"/>
      <c r="AD482" s="357"/>
    </row>
    <row x14ac:dyDescent="0.25" r="483" customHeight="1" ht="14.25">
      <c r="A483" s="352"/>
      <c r="B483" s="352"/>
      <c r="C483" s="352"/>
      <c r="D483" s="352"/>
      <c r="E483" s="352"/>
      <c r="F483" s="353"/>
      <c r="G483" s="354"/>
      <c r="H483" s="354"/>
      <c r="I483" s="352"/>
      <c r="J483" s="352"/>
      <c r="K483" s="352"/>
      <c r="L483" s="352"/>
      <c r="M483" s="352"/>
      <c r="N483" s="352"/>
      <c r="O483" s="355"/>
      <c r="P483" s="355"/>
      <c r="Q483" s="355"/>
      <c r="R483" s="355"/>
      <c r="S483" s="355"/>
      <c r="T483" s="355"/>
      <c r="U483" s="354"/>
      <c r="V483" s="352"/>
      <c r="W483" s="354"/>
      <c r="X483" s="357"/>
      <c r="Y483" s="357"/>
      <c r="Z483" s="357"/>
      <c r="AA483" s="357"/>
      <c r="AB483" s="358"/>
      <c r="AC483" s="358"/>
      <c r="AD483" s="357"/>
    </row>
    <row x14ac:dyDescent="0.25" r="484" customHeight="1" ht="14.25">
      <c r="A484" s="352"/>
      <c r="B484" s="352"/>
      <c r="C484" s="352"/>
      <c r="D484" s="352"/>
      <c r="E484" s="352"/>
      <c r="F484" s="353"/>
      <c r="G484" s="354"/>
      <c r="H484" s="354"/>
      <c r="I484" s="352"/>
      <c r="J484" s="352"/>
      <c r="K484" s="352"/>
      <c r="L484" s="352"/>
      <c r="M484" s="352"/>
      <c r="N484" s="352"/>
      <c r="O484" s="355"/>
      <c r="P484" s="355"/>
      <c r="Q484" s="355"/>
      <c r="R484" s="355"/>
      <c r="S484" s="355"/>
      <c r="T484" s="355"/>
      <c r="U484" s="354"/>
      <c r="V484" s="352"/>
      <c r="W484" s="354"/>
      <c r="X484" s="357"/>
      <c r="Y484" s="357"/>
      <c r="Z484" s="357"/>
      <c r="AA484" s="357"/>
      <c r="AB484" s="358"/>
      <c r="AC484" s="358"/>
      <c r="AD484" s="357"/>
    </row>
    <row x14ac:dyDescent="0.25" r="485" customHeight="1" ht="14.25">
      <c r="A485" s="352"/>
      <c r="B485" s="352"/>
      <c r="C485" s="352"/>
      <c r="D485" s="352"/>
      <c r="E485" s="352"/>
      <c r="F485" s="353"/>
      <c r="G485" s="354"/>
      <c r="H485" s="354"/>
      <c r="I485" s="352"/>
      <c r="J485" s="352"/>
      <c r="K485" s="352"/>
      <c r="L485" s="352"/>
      <c r="M485" s="352"/>
      <c r="N485" s="352"/>
      <c r="O485" s="355"/>
      <c r="P485" s="355"/>
      <c r="Q485" s="355"/>
      <c r="R485" s="355"/>
      <c r="S485" s="355"/>
      <c r="T485" s="355"/>
      <c r="U485" s="354"/>
      <c r="V485" s="352"/>
      <c r="W485" s="354"/>
      <c r="X485" s="357"/>
      <c r="Y485" s="357"/>
      <c r="Z485" s="357"/>
      <c r="AA485" s="357"/>
      <c r="AB485" s="358"/>
      <c r="AC485" s="358"/>
      <c r="AD485" s="357"/>
    </row>
    <row x14ac:dyDescent="0.25" r="486" customHeight="1" ht="14.25">
      <c r="A486" s="352"/>
      <c r="B486" s="352"/>
      <c r="C486" s="352"/>
      <c r="D486" s="352"/>
      <c r="E486" s="352"/>
      <c r="F486" s="353"/>
      <c r="G486" s="354"/>
      <c r="H486" s="354"/>
      <c r="I486" s="352"/>
      <c r="J486" s="352"/>
      <c r="K486" s="352"/>
      <c r="L486" s="352"/>
      <c r="M486" s="352"/>
      <c r="N486" s="352"/>
      <c r="O486" s="355"/>
      <c r="P486" s="355"/>
      <c r="Q486" s="355"/>
      <c r="R486" s="355"/>
      <c r="S486" s="355"/>
      <c r="T486" s="355"/>
      <c r="U486" s="354"/>
      <c r="V486" s="352"/>
      <c r="W486" s="354"/>
      <c r="X486" s="357"/>
      <c r="Y486" s="357"/>
      <c r="Z486" s="357"/>
      <c r="AA486" s="357"/>
      <c r="AB486" s="358"/>
      <c r="AC486" s="358"/>
      <c r="AD486" s="357"/>
    </row>
    <row x14ac:dyDescent="0.25" r="487" customHeight="1" ht="14.25">
      <c r="A487" s="352"/>
      <c r="B487" s="352"/>
      <c r="C487" s="352"/>
      <c r="D487" s="352"/>
      <c r="E487" s="352"/>
      <c r="F487" s="353"/>
      <c r="G487" s="354"/>
      <c r="H487" s="354"/>
      <c r="I487" s="352"/>
      <c r="J487" s="352"/>
      <c r="K487" s="352"/>
      <c r="L487" s="352"/>
      <c r="M487" s="352"/>
      <c r="N487" s="352"/>
      <c r="O487" s="355"/>
      <c r="P487" s="355"/>
      <c r="Q487" s="355"/>
      <c r="R487" s="355"/>
      <c r="S487" s="355"/>
      <c r="T487" s="355"/>
      <c r="U487" s="354"/>
      <c r="V487" s="352"/>
      <c r="W487" s="354"/>
      <c r="X487" s="357"/>
      <c r="Y487" s="357"/>
      <c r="Z487" s="357"/>
      <c r="AA487" s="357"/>
      <c r="AB487" s="358"/>
      <c r="AC487" s="358"/>
      <c r="AD487" s="357"/>
    </row>
    <row x14ac:dyDescent="0.25" r="488" customHeight="1" ht="14.25">
      <c r="A488" s="352"/>
      <c r="B488" s="352"/>
      <c r="C488" s="352"/>
      <c r="D488" s="352"/>
      <c r="E488" s="352"/>
      <c r="F488" s="353"/>
      <c r="G488" s="354"/>
      <c r="H488" s="354"/>
      <c r="I488" s="352"/>
      <c r="J488" s="352"/>
      <c r="K488" s="352"/>
      <c r="L488" s="352"/>
      <c r="M488" s="352"/>
      <c r="N488" s="352"/>
      <c r="O488" s="355"/>
      <c r="P488" s="355"/>
      <c r="Q488" s="355"/>
      <c r="R488" s="355"/>
      <c r="S488" s="355"/>
      <c r="T488" s="355"/>
      <c r="U488" s="354"/>
      <c r="V488" s="352"/>
      <c r="W488" s="354"/>
      <c r="X488" s="357"/>
      <c r="Y488" s="357"/>
      <c r="Z488" s="357"/>
      <c r="AA488" s="357"/>
      <c r="AB488" s="358"/>
      <c r="AC488" s="358"/>
      <c r="AD488" s="357"/>
    </row>
    <row x14ac:dyDescent="0.25" r="489" customHeight="1" ht="14.25">
      <c r="A489" s="352"/>
      <c r="B489" s="352"/>
      <c r="C489" s="352"/>
      <c r="D489" s="352"/>
      <c r="E489" s="352"/>
      <c r="F489" s="353"/>
      <c r="G489" s="354"/>
      <c r="H489" s="354"/>
      <c r="I489" s="352"/>
      <c r="J489" s="352"/>
      <c r="K489" s="352"/>
      <c r="L489" s="352"/>
      <c r="M489" s="352"/>
      <c r="N489" s="352"/>
      <c r="O489" s="355"/>
      <c r="P489" s="355"/>
      <c r="Q489" s="355"/>
      <c r="R489" s="355"/>
      <c r="S489" s="355"/>
      <c r="T489" s="355"/>
      <c r="U489" s="354"/>
      <c r="V489" s="352"/>
      <c r="W489" s="354"/>
      <c r="X489" s="357"/>
      <c r="Y489" s="357"/>
      <c r="Z489" s="357"/>
      <c r="AA489" s="357"/>
      <c r="AB489" s="358"/>
      <c r="AC489" s="358"/>
      <c r="AD489" s="357"/>
    </row>
    <row x14ac:dyDescent="0.25" r="490" customHeight="1" ht="14.25">
      <c r="A490" s="352"/>
      <c r="B490" s="352"/>
      <c r="C490" s="352"/>
      <c r="D490" s="352"/>
      <c r="E490" s="352"/>
      <c r="F490" s="353"/>
      <c r="G490" s="354"/>
      <c r="H490" s="354"/>
      <c r="I490" s="352"/>
      <c r="J490" s="352"/>
      <c r="K490" s="352"/>
      <c r="L490" s="352"/>
      <c r="M490" s="352"/>
      <c r="N490" s="352"/>
      <c r="O490" s="355"/>
      <c r="P490" s="355"/>
      <c r="Q490" s="355"/>
      <c r="R490" s="355"/>
      <c r="S490" s="355"/>
      <c r="T490" s="355"/>
      <c r="U490" s="354"/>
      <c r="V490" s="352"/>
      <c r="W490" s="354"/>
      <c r="X490" s="357"/>
      <c r="Y490" s="357"/>
      <c r="Z490" s="357"/>
      <c r="AA490" s="357"/>
      <c r="AB490" s="358"/>
      <c r="AC490" s="358"/>
      <c r="AD490" s="357"/>
    </row>
    <row x14ac:dyDescent="0.25" r="491" customHeight="1" ht="14.25">
      <c r="A491" s="352"/>
      <c r="B491" s="352"/>
      <c r="C491" s="352"/>
      <c r="D491" s="352"/>
      <c r="E491" s="352"/>
      <c r="F491" s="353"/>
      <c r="G491" s="354"/>
      <c r="H491" s="354"/>
      <c r="I491" s="352"/>
      <c r="J491" s="352"/>
      <c r="K491" s="352"/>
      <c r="L491" s="352"/>
      <c r="M491" s="352"/>
      <c r="N491" s="352"/>
      <c r="O491" s="355"/>
      <c r="P491" s="355"/>
      <c r="Q491" s="355"/>
      <c r="R491" s="355"/>
      <c r="S491" s="355"/>
      <c r="T491" s="355"/>
      <c r="U491" s="354"/>
      <c r="V491" s="352"/>
      <c r="W491" s="354"/>
      <c r="X491" s="357"/>
      <c r="Y491" s="357"/>
      <c r="Z491" s="357"/>
      <c r="AA491" s="357"/>
      <c r="AB491" s="358"/>
      <c r="AC491" s="358"/>
      <c r="AD491" s="357"/>
    </row>
    <row x14ac:dyDescent="0.25" r="492" customHeight="1" ht="14.25">
      <c r="A492" s="352"/>
      <c r="B492" s="352"/>
      <c r="C492" s="352"/>
      <c r="D492" s="352"/>
      <c r="E492" s="352"/>
      <c r="F492" s="353"/>
      <c r="G492" s="354"/>
      <c r="H492" s="354"/>
      <c r="I492" s="352"/>
      <c r="J492" s="352"/>
      <c r="K492" s="352"/>
      <c r="L492" s="352"/>
      <c r="M492" s="352"/>
      <c r="N492" s="352"/>
      <c r="O492" s="355"/>
      <c r="P492" s="355"/>
      <c r="Q492" s="355"/>
      <c r="R492" s="355"/>
      <c r="S492" s="355"/>
      <c r="T492" s="355"/>
      <c r="U492" s="354"/>
      <c r="V492" s="352"/>
      <c r="W492" s="354"/>
      <c r="X492" s="357"/>
      <c r="Y492" s="357"/>
      <c r="Z492" s="357"/>
      <c r="AA492" s="357"/>
      <c r="AB492" s="358"/>
      <c r="AC492" s="358"/>
      <c r="AD492" s="357"/>
    </row>
    <row x14ac:dyDescent="0.25" r="493" customHeight="1" ht="14.25">
      <c r="A493" s="352"/>
      <c r="B493" s="352"/>
      <c r="C493" s="352"/>
      <c r="D493" s="352"/>
      <c r="E493" s="352"/>
      <c r="F493" s="353"/>
      <c r="G493" s="354"/>
      <c r="H493" s="354"/>
      <c r="I493" s="352"/>
      <c r="J493" s="352"/>
      <c r="K493" s="352"/>
      <c r="L493" s="352"/>
      <c r="M493" s="352"/>
      <c r="N493" s="352"/>
      <c r="O493" s="355"/>
      <c r="P493" s="355"/>
      <c r="Q493" s="355"/>
      <c r="R493" s="355"/>
      <c r="S493" s="355"/>
      <c r="T493" s="355"/>
      <c r="U493" s="354"/>
      <c r="V493" s="352"/>
      <c r="W493" s="354"/>
      <c r="X493" s="357"/>
      <c r="Y493" s="357"/>
      <c r="Z493" s="357"/>
      <c r="AA493" s="357"/>
      <c r="AB493" s="358"/>
      <c r="AC493" s="358"/>
      <c r="AD493" s="357"/>
    </row>
    <row x14ac:dyDescent="0.25" r="494" customHeight="1" ht="14.25">
      <c r="A494" s="352"/>
      <c r="B494" s="352"/>
      <c r="C494" s="352"/>
      <c r="D494" s="352"/>
      <c r="E494" s="352"/>
      <c r="F494" s="353"/>
      <c r="G494" s="354"/>
      <c r="H494" s="354"/>
      <c r="I494" s="352"/>
      <c r="J494" s="352"/>
      <c r="K494" s="352"/>
      <c r="L494" s="352"/>
      <c r="M494" s="352"/>
      <c r="N494" s="352"/>
      <c r="O494" s="355"/>
      <c r="P494" s="355"/>
      <c r="Q494" s="355"/>
      <c r="R494" s="355"/>
      <c r="S494" s="355"/>
      <c r="T494" s="355"/>
      <c r="U494" s="354"/>
      <c r="V494" s="352"/>
      <c r="W494" s="354"/>
      <c r="X494" s="357"/>
      <c r="Y494" s="357"/>
      <c r="Z494" s="357"/>
      <c r="AA494" s="357"/>
      <c r="AB494" s="358"/>
      <c r="AC494" s="358"/>
      <c r="AD494" s="357"/>
    </row>
    <row x14ac:dyDescent="0.25" r="495" customHeight="1" ht="14.25">
      <c r="A495" s="352"/>
      <c r="B495" s="352"/>
      <c r="C495" s="352"/>
      <c r="D495" s="352"/>
      <c r="E495" s="352"/>
      <c r="F495" s="353"/>
      <c r="G495" s="354"/>
      <c r="H495" s="354"/>
      <c r="I495" s="352"/>
      <c r="J495" s="352"/>
      <c r="K495" s="352"/>
      <c r="L495" s="352"/>
      <c r="M495" s="352"/>
      <c r="N495" s="352"/>
      <c r="O495" s="355"/>
      <c r="P495" s="355"/>
      <c r="Q495" s="355"/>
      <c r="R495" s="355"/>
      <c r="S495" s="355"/>
      <c r="T495" s="355"/>
      <c r="U495" s="354"/>
      <c r="V495" s="352"/>
      <c r="W495" s="354"/>
      <c r="X495" s="357"/>
      <c r="Y495" s="357"/>
      <c r="Z495" s="357"/>
      <c r="AA495" s="357"/>
      <c r="AB495" s="358"/>
      <c r="AC495" s="358"/>
      <c r="AD495" s="357"/>
    </row>
    <row x14ac:dyDescent="0.25" r="496" customHeight="1" ht="14.25">
      <c r="A496" s="352"/>
      <c r="B496" s="352"/>
      <c r="C496" s="352"/>
      <c r="D496" s="352"/>
      <c r="E496" s="352"/>
      <c r="F496" s="353"/>
      <c r="G496" s="354"/>
      <c r="H496" s="354"/>
      <c r="I496" s="352"/>
      <c r="J496" s="352"/>
      <c r="K496" s="352"/>
      <c r="L496" s="352"/>
      <c r="M496" s="352"/>
      <c r="N496" s="352"/>
      <c r="O496" s="355"/>
      <c r="P496" s="355"/>
      <c r="Q496" s="355"/>
      <c r="R496" s="355"/>
      <c r="S496" s="355"/>
      <c r="T496" s="355"/>
      <c r="U496" s="354"/>
      <c r="V496" s="352"/>
      <c r="W496" s="354"/>
      <c r="X496" s="357"/>
      <c r="Y496" s="357"/>
      <c r="Z496" s="357"/>
      <c r="AA496" s="357"/>
      <c r="AB496" s="358"/>
      <c r="AC496" s="358"/>
      <c r="AD496" s="357"/>
    </row>
    <row x14ac:dyDescent="0.25" r="497" customHeight="1" ht="14.25">
      <c r="A497" s="352"/>
      <c r="B497" s="352"/>
      <c r="C497" s="352"/>
      <c r="D497" s="352"/>
      <c r="E497" s="352"/>
      <c r="F497" s="353"/>
      <c r="G497" s="354"/>
      <c r="H497" s="354"/>
      <c r="I497" s="352"/>
      <c r="J497" s="352"/>
      <c r="K497" s="352"/>
      <c r="L497" s="352"/>
      <c r="M497" s="352"/>
      <c r="N497" s="352"/>
      <c r="O497" s="355"/>
      <c r="P497" s="355"/>
      <c r="Q497" s="355"/>
      <c r="R497" s="355"/>
      <c r="S497" s="355"/>
      <c r="T497" s="355"/>
      <c r="U497" s="354"/>
      <c r="V497" s="352"/>
      <c r="W497" s="354"/>
      <c r="X497" s="357"/>
      <c r="Y497" s="357"/>
      <c r="Z497" s="357"/>
      <c r="AA497" s="357"/>
      <c r="AB497" s="358"/>
      <c r="AC497" s="358"/>
      <c r="AD497" s="357"/>
    </row>
    <row x14ac:dyDescent="0.25" r="498" customHeight="1" ht="14.25">
      <c r="A498" s="352"/>
      <c r="B498" s="352"/>
      <c r="C498" s="352"/>
      <c r="D498" s="352"/>
      <c r="E498" s="352"/>
      <c r="F498" s="353"/>
      <c r="G498" s="354"/>
      <c r="H498" s="354"/>
      <c r="I498" s="352"/>
      <c r="J498" s="352"/>
      <c r="K498" s="352"/>
      <c r="L498" s="352"/>
      <c r="M498" s="352"/>
      <c r="N498" s="352"/>
      <c r="O498" s="355"/>
      <c r="P498" s="355"/>
      <c r="Q498" s="355"/>
      <c r="R498" s="355"/>
      <c r="S498" s="355"/>
      <c r="T498" s="355"/>
      <c r="U498" s="354"/>
      <c r="V498" s="352"/>
      <c r="W498" s="354"/>
      <c r="X498" s="357"/>
      <c r="Y498" s="357"/>
      <c r="Z498" s="357"/>
      <c r="AA498" s="357"/>
      <c r="AB498" s="358"/>
      <c r="AC498" s="358"/>
      <c r="AD498" s="357"/>
    </row>
    <row x14ac:dyDescent="0.25" r="499" customHeight="1" ht="14.25">
      <c r="A499" s="352"/>
      <c r="B499" s="352"/>
      <c r="C499" s="352"/>
      <c r="D499" s="352"/>
      <c r="E499" s="352"/>
      <c r="F499" s="353"/>
      <c r="G499" s="354"/>
      <c r="H499" s="354"/>
      <c r="I499" s="352"/>
      <c r="J499" s="352"/>
      <c r="K499" s="352"/>
      <c r="L499" s="352"/>
      <c r="M499" s="352"/>
      <c r="N499" s="352"/>
      <c r="O499" s="355"/>
      <c r="P499" s="355"/>
      <c r="Q499" s="355"/>
      <c r="R499" s="355"/>
      <c r="S499" s="355"/>
      <c r="T499" s="355"/>
      <c r="U499" s="354"/>
      <c r="V499" s="352"/>
      <c r="W499" s="354"/>
      <c r="X499" s="357"/>
      <c r="Y499" s="357"/>
      <c r="Z499" s="357"/>
      <c r="AA499" s="357"/>
      <c r="AB499" s="358"/>
      <c r="AC499" s="358"/>
      <c r="AD499" s="357"/>
    </row>
    <row x14ac:dyDescent="0.25" r="500" customHeight="1" ht="14.25">
      <c r="A500" s="352"/>
      <c r="B500" s="352"/>
      <c r="C500" s="352"/>
      <c r="D500" s="352"/>
      <c r="E500" s="352"/>
      <c r="F500" s="353"/>
      <c r="G500" s="354"/>
      <c r="H500" s="354"/>
      <c r="I500" s="352"/>
      <c r="J500" s="352"/>
      <c r="K500" s="352"/>
      <c r="L500" s="352"/>
      <c r="M500" s="352"/>
      <c r="N500" s="352"/>
      <c r="O500" s="355"/>
      <c r="P500" s="355"/>
      <c r="Q500" s="355"/>
      <c r="R500" s="355"/>
      <c r="S500" s="355"/>
      <c r="T500" s="355"/>
      <c r="U500" s="354"/>
      <c r="V500" s="352"/>
      <c r="W500" s="354"/>
      <c r="X500" s="357"/>
      <c r="Y500" s="357"/>
      <c r="Z500" s="357"/>
      <c r="AA500" s="357"/>
      <c r="AB500" s="358"/>
      <c r="AC500" s="358"/>
      <c r="AD500" s="357"/>
    </row>
    <row x14ac:dyDescent="0.25" r="501" customHeight="1" ht="14.25">
      <c r="A501" s="352"/>
      <c r="B501" s="352"/>
      <c r="C501" s="352"/>
      <c r="D501" s="352"/>
      <c r="E501" s="352"/>
      <c r="F501" s="353"/>
      <c r="G501" s="354"/>
      <c r="H501" s="354"/>
      <c r="I501" s="352"/>
      <c r="J501" s="352"/>
      <c r="K501" s="352"/>
      <c r="L501" s="352"/>
      <c r="M501" s="352"/>
      <c r="N501" s="352"/>
      <c r="O501" s="355"/>
      <c r="P501" s="355"/>
      <c r="Q501" s="355"/>
      <c r="R501" s="355"/>
      <c r="S501" s="355"/>
      <c r="T501" s="355"/>
      <c r="U501" s="354"/>
      <c r="V501" s="352"/>
      <c r="W501" s="354"/>
      <c r="X501" s="357"/>
      <c r="Y501" s="357"/>
      <c r="Z501" s="357"/>
      <c r="AA501" s="357"/>
      <c r="AB501" s="358"/>
      <c r="AC501" s="358"/>
      <c r="AD501" s="357"/>
    </row>
    <row x14ac:dyDescent="0.25" r="502" customHeight="1" ht="14.25">
      <c r="A502" s="352"/>
      <c r="B502" s="352"/>
      <c r="C502" s="352"/>
      <c r="D502" s="352"/>
      <c r="E502" s="352"/>
      <c r="F502" s="353"/>
      <c r="G502" s="354"/>
      <c r="H502" s="354"/>
      <c r="I502" s="352"/>
      <c r="J502" s="352"/>
      <c r="K502" s="352"/>
      <c r="L502" s="352"/>
      <c r="M502" s="352"/>
      <c r="N502" s="352"/>
      <c r="O502" s="355"/>
      <c r="P502" s="355"/>
      <c r="Q502" s="355"/>
      <c r="R502" s="355"/>
      <c r="S502" s="355"/>
      <c r="T502" s="355"/>
      <c r="U502" s="354"/>
      <c r="V502" s="352"/>
      <c r="W502" s="354"/>
      <c r="X502" s="357"/>
      <c r="Y502" s="357"/>
      <c r="Z502" s="357"/>
      <c r="AA502" s="357"/>
      <c r="AB502" s="358"/>
      <c r="AC502" s="358"/>
      <c r="AD502" s="357"/>
    </row>
    <row x14ac:dyDescent="0.25" r="503" customHeight="1" ht="14.25">
      <c r="A503" s="352"/>
      <c r="B503" s="352"/>
      <c r="C503" s="352"/>
      <c r="D503" s="352"/>
      <c r="E503" s="352"/>
      <c r="F503" s="353"/>
      <c r="G503" s="354"/>
      <c r="H503" s="354"/>
      <c r="I503" s="352"/>
      <c r="J503" s="352"/>
      <c r="K503" s="352"/>
      <c r="L503" s="352"/>
      <c r="M503" s="352"/>
      <c r="N503" s="352"/>
      <c r="O503" s="355"/>
      <c r="P503" s="355"/>
      <c r="Q503" s="355"/>
      <c r="R503" s="355"/>
      <c r="S503" s="355"/>
      <c r="T503" s="355"/>
      <c r="U503" s="354"/>
      <c r="V503" s="352"/>
      <c r="W503" s="354"/>
      <c r="X503" s="357"/>
      <c r="Y503" s="357"/>
      <c r="Z503" s="357"/>
      <c r="AA503" s="357"/>
      <c r="AB503" s="358"/>
      <c r="AC503" s="358"/>
      <c r="AD503" s="357"/>
    </row>
    <row x14ac:dyDescent="0.25" r="504" customHeight="1" ht="14.25">
      <c r="A504" s="352"/>
      <c r="B504" s="352"/>
      <c r="C504" s="352"/>
      <c r="D504" s="352"/>
      <c r="E504" s="352"/>
      <c r="F504" s="353"/>
      <c r="G504" s="354"/>
      <c r="H504" s="354"/>
      <c r="I504" s="352"/>
      <c r="J504" s="352"/>
      <c r="K504" s="352"/>
      <c r="L504" s="352"/>
      <c r="M504" s="352"/>
      <c r="N504" s="352"/>
      <c r="O504" s="355"/>
      <c r="P504" s="355"/>
      <c r="Q504" s="355"/>
      <c r="R504" s="355"/>
      <c r="S504" s="355"/>
      <c r="T504" s="355"/>
      <c r="U504" s="354"/>
      <c r="V504" s="352"/>
      <c r="W504" s="354"/>
      <c r="X504" s="357"/>
      <c r="Y504" s="357"/>
      <c r="Z504" s="357"/>
      <c r="AA504" s="357"/>
      <c r="AB504" s="358"/>
      <c r="AC504" s="358"/>
      <c r="AD504" s="357"/>
    </row>
    <row x14ac:dyDescent="0.25" r="505" customHeight="1" ht="14.25">
      <c r="A505" s="352"/>
      <c r="B505" s="352"/>
      <c r="C505" s="352"/>
      <c r="D505" s="352"/>
      <c r="E505" s="352"/>
      <c r="F505" s="353"/>
      <c r="G505" s="354"/>
      <c r="H505" s="354"/>
      <c r="I505" s="352"/>
      <c r="J505" s="352"/>
      <c r="K505" s="352"/>
      <c r="L505" s="352"/>
      <c r="M505" s="352"/>
      <c r="N505" s="352"/>
      <c r="O505" s="355"/>
      <c r="P505" s="355"/>
      <c r="Q505" s="355"/>
      <c r="R505" s="355"/>
      <c r="S505" s="355"/>
      <c r="T505" s="355"/>
      <c r="U505" s="354"/>
      <c r="V505" s="352"/>
      <c r="W505" s="354"/>
      <c r="X505" s="357"/>
      <c r="Y505" s="357"/>
      <c r="Z505" s="357"/>
      <c r="AA505" s="357"/>
      <c r="AB505" s="358"/>
      <c r="AC505" s="358"/>
      <c r="AD505" s="357"/>
    </row>
    <row x14ac:dyDescent="0.25" r="506" customHeight="1" ht="14.25">
      <c r="A506" s="352"/>
      <c r="B506" s="352"/>
      <c r="C506" s="352"/>
      <c r="D506" s="352"/>
      <c r="E506" s="352"/>
      <c r="F506" s="353"/>
      <c r="G506" s="354"/>
      <c r="H506" s="354"/>
      <c r="I506" s="352"/>
      <c r="J506" s="352"/>
      <c r="K506" s="352"/>
      <c r="L506" s="352"/>
      <c r="M506" s="352"/>
      <c r="N506" s="352"/>
      <c r="O506" s="355"/>
      <c r="P506" s="355"/>
      <c r="Q506" s="355"/>
      <c r="R506" s="355"/>
      <c r="S506" s="355"/>
      <c r="T506" s="355"/>
      <c r="U506" s="354"/>
      <c r="V506" s="352"/>
      <c r="W506" s="354"/>
      <c r="X506" s="357"/>
      <c r="Y506" s="357"/>
      <c r="Z506" s="357"/>
      <c r="AA506" s="357"/>
      <c r="AB506" s="358"/>
      <c r="AC506" s="358"/>
      <c r="AD506" s="357"/>
    </row>
    <row x14ac:dyDescent="0.25" r="507" customHeight="1" ht="14.25">
      <c r="A507" s="352"/>
      <c r="B507" s="352"/>
      <c r="C507" s="352"/>
      <c r="D507" s="352"/>
      <c r="E507" s="352"/>
      <c r="F507" s="353"/>
      <c r="G507" s="354"/>
      <c r="H507" s="354"/>
      <c r="I507" s="352"/>
      <c r="J507" s="352"/>
      <c r="K507" s="352"/>
      <c r="L507" s="352"/>
      <c r="M507" s="352"/>
      <c r="N507" s="352"/>
      <c r="O507" s="355"/>
      <c r="P507" s="355"/>
      <c r="Q507" s="355"/>
      <c r="R507" s="355"/>
      <c r="S507" s="355"/>
      <c r="T507" s="355"/>
      <c r="U507" s="354"/>
      <c r="V507" s="352"/>
      <c r="W507" s="354"/>
      <c r="X507" s="357"/>
      <c r="Y507" s="357"/>
      <c r="Z507" s="357"/>
      <c r="AA507" s="357"/>
      <c r="AB507" s="358"/>
      <c r="AC507" s="358"/>
      <c r="AD507" s="357"/>
    </row>
    <row x14ac:dyDescent="0.25" r="508" customHeight="1" ht="14.25">
      <c r="A508" s="352"/>
      <c r="B508" s="352"/>
      <c r="C508" s="352"/>
      <c r="D508" s="352"/>
      <c r="E508" s="352"/>
      <c r="F508" s="353"/>
      <c r="G508" s="354"/>
      <c r="H508" s="354"/>
      <c r="I508" s="352"/>
      <c r="J508" s="352"/>
      <c r="K508" s="352"/>
      <c r="L508" s="352"/>
      <c r="M508" s="352"/>
      <c r="N508" s="352"/>
      <c r="O508" s="355"/>
      <c r="P508" s="355"/>
      <c r="Q508" s="355"/>
      <c r="R508" s="355"/>
      <c r="S508" s="355"/>
      <c r="T508" s="355"/>
      <c r="U508" s="354"/>
      <c r="V508" s="352"/>
      <c r="W508" s="354"/>
      <c r="X508" s="357"/>
      <c r="Y508" s="357"/>
      <c r="Z508" s="357"/>
      <c r="AA508" s="357"/>
      <c r="AB508" s="358"/>
      <c r="AC508" s="358"/>
      <c r="AD508" s="357"/>
    </row>
    <row x14ac:dyDescent="0.25" r="509" customHeight="1" ht="14.25">
      <c r="A509" s="352"/>
      <c r="B509" s="352"/>
      <c r="C509" s="352"/>
      <c r="D509" s="352"/>
      <c r="E509" s="352"/>
      <c r="F509" s="353"/>
      <c r="G509" s="354"/>
      <c r="H509" s="354"/>
      <c r="I509" s="352"/>
      <c r="J509" s="352"/>
      <c r="K509" s="352"/>
      <c r="L509" s="352"/>
      <c r="M509" s="352"/>
      <c r="N509" s="352"/>
      <c r="O509" s="355"/>
      <c r="P509" s="355"/>
      <c r="Q509" s="355"/>
      <c r="R509" s="355"/>
      <c r="S509" s="355"/>
      <c r="T509" s="355"/>
      <c r="U509" s="354"/>
      <c r="V509" s="352"/>
      <c r="W509" s="354"/>
      <c r="X509" s="357"/>
      <c r="Y509" s="357"/>
      <c r="Z509" s="357"/>
      <c r="AA509" s="357"/>
      <c r="AB509" s="358"/>
      <c r="AC509" s="358"/>
      <c r="AD509" s="357"/>
    </row>
    <row x14ac:dyDescent="0.25" r="510" customHeight="1" ht="14.25">
      <c r="A510" s="352"/>
      <c r="B510" s="352"/>
      <c r="C510" s="352"/>
      <c r="D510" s="352"/>
      <c r="E510" s="352"/>
      <c r="F510" s="353"/>
      <c r="G510" s="354"/>
      <c r="H510" s="354"/>
      <c r="I510" s="352"/>
      <c r="J510" s="352"/>
      <c r="K510" s="352"/>
      <c r="L510" s="352"/>
      <c r="M510" s="352"/>
      <c r="N510" s="352"/>
      <c r="O510" s="355"/>
      <c r="P510" s="355"/>
      <c r="Q510" s="355"/>
      <c r="R510" s="355"/>
      <c r="S510" s="355"/>
      <c r="T510" s="355"/>
      <c r="U510" s="354"/>
      <c r="V510" s="352"/>
      <c r="W510" s="354"/>
      <c r="X510" s="357"/>
      <c r="Y510" s="357"/>
      <c r="Z510" s="357"/>
      <c r="AA510" s="357"/>
      <c r="AB510" s="358"/>
      <c r="AC510" s="358"/>
      <c r="AD510" s="357"/>
    </row>
    <row x14ac:dyDescent="0.25" r="511" customHeight="1" ht="14.25">
      <c r="A511" s="352"/>
      <c r="B511" s="352"/>
      <c r="C511" s="352"/>
      <c r="D511" s="352"/>
      <c r="E511" s="352"/>
      <c r="F511" s="353"/>
      <c r="G511" s="354"/>
      <c r="H511" s="354"/>
      <c r="I511" s="352"/>
      <c r="J511" s="352"/>
      <c r="K511" s="352"/>
      <c r="L511" s="352"/>
      <c r="M511" s="352"/>
      <c r="N511" s="352"/>
      <c r="O511" s="355"/>
      <c r="P511" s="355"/>
      <c r="Q511" s="355"/>
      <c r="R511" s="355"/>
      <c r="S511" s="355"/>
      <c r="T511" s="355"/>
      <c r="U511" s="354"/>
      <c r="V511" s="352"/>
      <c r="W511" s="354"/>
      <c r="X511" s="357"/>
      <c r="Y511" s="357"/>
      <c r="Z511" s="357"/>
      <c r="AA511" s="357"/>
      <c r="AB511" s="358"/>
      <c r="AC511" s="358"/>
      <c r="AD511" s="357"/>
    </row>
    <row x14ac:dyDescent="0.25" r="512" customHeight="1" ht="14.25">
      <c r="A512" s="352"/>
      <c r="B512" s="352"/>
      <c r="C512" s="352"/>
      <c r="D512" s="352"/>
      <c r="E512" s="352"/>
      <c r="F512" s="353"/>
      <c r="G512" s="354"/>
      <c r="H512" s="354"/>
      <c r="I512" s="352"/>
      <c r="J512" s="352"/>
      <c r="K512" s="352"/>
      <c r="L512" s="352"/>
      <c r="M512" s="352"/>
      <c r="N512" s="352"/>
      <c r="O512" s="355"/>
      <c r="P512" s="355"/>
      <c r="Q512" s="355"/>
      <c r="R512" s="355"/>
      <c r="S512" s="355"/>
      <c r="T512" s="355"/>
      <c r="U512" s="354"/>
      <c r="V512" s="352"/>
      <c r="W512" s="354"/>
      <c r="X512" s="357"/>
      <c r="Y512" s="357"/>
      <c r="Z512" s="357"/>
      <c r="AA512" s="357"/>
      <c r="AB512" s="358"/>
      <c r="AC512" s="358"/>
      <c r="AD512" s="357"/>
    </row>
    <row x14ac:dyDescent="0.25" r="513" customHeight="1" ht="14.25">
      <c r="A513" s="352"/>
      <c r="B513" s="352"/>
      <c r="C513" s="352"/>
      <c r="D513" s="352"/>
      <c r="E513" s="352"/>
      <c r="F513" s="353"/>
      <c r="G513" s="354"/>
      <c r="H513" s="354"/>
      <c r="I513" s="352"/>
      <c r="J513" s="352"/>
      <c r="K513" s="352"/>
      <c r="L513" s="352"/>
      <c r="M513" s="352"/>
      <c r="N513" s="352"/>
      <c r="O513" s="355"/>
      <c r="P513" s="355"/>
      <c r="Q513" s="355"/>
      <c r="R513" s="355"/>
      <c r="S513" s="355"/>
      <c r="T513" s="355"/>
      <c r="U513" s="354"/>
      <c r="V513" s="352"/>
      <c r="W513" s="354"/>
      <c r="X513" s="357"/>
      <c r="Y513" s="357"/>
      <c r="Z513" s="357"/>
      <c r="AA513" s="357"/>
      <c r="AB513" s="358"/>
      <c r="AC513" s="358"/>
      <c r="AD513" s="357"/>
    </row>
    <row x14ac:dyDescent="0.25" r="514" customHeight="1" ht="14.25">
      <c r="A514" s="352"/>
      <c r="B514" s="352"/>
      <c r="C514" s="352"/>
      <c r="D514" s="352"/>
      <c r="E514" s="352"/>
      <c r="F514" s="353"/>
      <c r="G514" s="354"/>
      <c r="H514" s="354"/>
      <c r="I514" s="352"/>
      <c r="J514" s="352"/>
      <c r="K514" s="352"/>
      <c r="L514" s="352"/>
      <c r="M514" s="352"/>
      <c r="N514" s="352"/>
      <c r="O514" s="355"/>
      <c r="P514" s="355"/>
      <c r="Q514" s="355"/>
      <c r="R514" s="355"/>
      <c r="S514" s="355"/>
      <c r="T514" s="355"/>
      <c r="U514" s="354"/>
      <c r="V514" s="352"/>
      <c r="W514" s="354"/>
      <c r="X514" s="357"/>
      <c r="Y514" s="357"/>
      <c r="Z514" s="357"/>
      <c r="AA514" s="357"/>
      <c r="AB514" s="358"/>
      <c r="AC514" s="358"/>
      <c r="AD514" s="357"/>
    </row>
    <row x14ac:dyDescent="0.25" r="515" customHeight="1" ht="14.25">
      <c r="A515" s="352"/>
      <c r="B515" s="352"/>
      <c r="C515" s="352"/>
      <c r="D515" s="352"/>
      <c r="E515" s="352"/>
      <c r="F515" s="353"/>
      <c r="G515" s="354"/>
      <c r="H515" s="354"/>
      <c r="I515" s="352"/>
      <c r="J515" s="352"/>
      <c r="K515" s="352"/>
      <c r="L515" s="352"/>
      <c r="M515" s="352"/>
      <c r="N515" s="352"/>
      <c r="O515" s="355"/>
      <c r="P515" s="355"/>
      <c r="Q515" s="355"/>
      <c r="R515" s="355"/>
      <c r="S515" s="355"/>
      <c r="T515" s="355"/>
      <c r="U515" s="354"/>
      <c r="V515" s="352"/>
      <c r="W515" s="354"/>
      <c r="X515" s="357"/>
      <c r="Y515" s="357"/>
      <c r="Z515" s="357"/>
      <c r="AA515" s="357"/>
      <c r="AB515" s="358"/>
      <c r="AC515" s="358"/>
      <c r="AD515" s="357"/>
    </row>
    <row x14ac:dyDescent="0.25" r="516" customHeight="1" ht="14.25">
      <c r="A516" s="352"/>
      <c r="B516" s="352"/>
      <c r="C516" s="352"/>
      <c r="D516" s="352"/>
      <c r="E516" s="352"/>
      <c r="F516" s="353"/>
      <c r="G516" s="354"/>
      <c r="H516" s="354"/>
      <c r="I516" s="352"/>
      <c r="J516" s="352"/>
      <c r="K516" s="352"/>
      <c r="L516" s="352"/>
      <c r="M516" s="352"/>
      <c r="N516" s="352"/>
      <c r="O516" s="355"/>
      <c r="P516" s="355"/>
      <c r="Q516" s="355"/>
      <c r="R516" s="355"/>
      <c r="S516" s="355"/>
      <c r="T516" s="355"/>
      <c r="U516" s="354"/>
      <c r="V516" s="352"/>
      <c r="W516" s="354"/>
      <c r="X516" s="357"/>
      <c r="Y516" s="357"/>
      <c r="Z516" s="357"/>
      <c r="AA516" s="357"/>
      <c r="AB516" s="358"/>
      <c r="AC516" s="358"/>
      <c r="AD516" s="357"/>
    </row>
    <row x14ac:dyDescent="0.25" r="517" customHeight="1" ht="14.25">
      <c r="A517" s="352"/>
      <c r="B517" s="352"/>
      <c r="C517" s="352"/>
      <c r="D517" s="352"/>
      <c r="E517" s="352"/>
      <c r="F517" s="353"/>
      <c r="G517" s="354"/>
      <c r="H517" s="354"/>
      <c r="I517" s="352"/>
      <c r="J517" s="352"/>
      <c r="K517" s="352"/>
      <c r="L517" s="352"/>
      <c r="M517" s="352"/>
      <c r="N517" s="352"/>
      <c r="O517" s="355"/>
      <c r="P517" s="355"/>
      <c r="Q517" s="355"/>
      <c r="R517" s="355"/>
      <c r="S517" s="355"/>
      <c r="T517" s="355"/>
      <c r="U517" s="354"/>
      <c r="V517" s="352"/>
      <c r="W517" s="354"/>
      <c r="X517" s="357"/>
      <c r="Y517" s="357"/>
      <c r="Z517" s="357"/>
      <c r="AA517" s="357"/>
      <c r="AB517" s="358"/>
      <c r="AC517" s="358"/>
      <c r="AD517" s="357"/>
    </row>
    <row x14ac:dyDescent="0.25" r="518" customHeight="1" ht="14.25">
      <c r="A518" s="352"/>
      <c r="B518" s="352"/>
      <c r="C518" s="352"/>
      <c r="D518" s="352"/>
      <c r="E518" s="352"/>
      <c r="F518" s="353"/>
      <c r="G518" s="354"/>
      <c r="H518" s="354"/>
      <c r="I518" s="352"/>
      <c r="J518" s="352"/>
      <c r="K518" s="352"/>
      <c r="L518" s="352"/>
      <c r="M518" s="352"/>
      <c r="N518" s="352"/>
      <c r="O518" s="355"/>
      <c r="P518" s="355"/>
      <c r="Q518" s="355"/>
      <c r="R518" s="355"/>
      <c r="S518" s="355"/>
      <c r="T518" s="355"/>
      <c r="U518" s="354"/>
      <c r="V518" s="352"/>
      <c r="W518" s="354"/>
      <c r="X518" s="357"/>
      <c r="Y518" s="357"/>
      <c r="Z518" s="357"/>
      <c r="AA518" s="357"/>
      <c r="AB518" s="358"/>
      <c r="AC518" s="358"/>
      <c r="AD518" s="357"/>
    </row>
    <row x14ac:dyDescent="0.25" r="519" customHeight="1" ht="14.25">
      <c r="A519" s="352"/>
      <c r="B519" s="352"/>
      <c r="C519" s="352"/>
      <c r="D519" s="352"/>
      <c r="E519" s="352"/>
      <c r="F519" s="353"/>
      <c r="G519" s="354"/>
      <c r="H519" s="354"/>
      <c r="I519" s="352"/>
      <c r="J519" s="352"/>
      <c r="K519" s="352"/>
      <c r="L519" s="352"/>
      <c r="M519" s="352"/>
      <c r="N519" s="352"/>
      <c r="O519" s="355"/>
      <c r="P519" s="355"/>
      <c r="Q519" s="355"/>
      <c r="R519" s="355"/>
      <c r="S519" s="355"/>
      <c r="T519" s="355"/>
      <c r="U519" s="354"/>
      <c r="V519" s="352"/>
      <c r="W519" s="354"/>
      <c r="X519" s="357"/>
      <c r="Y519" s="357"/>
      <c r="Z519" s="357"/>
      <c r="AA519" s="357"/>
      <c r="AB519" s="358"/>
      <c r="AC519" s="358"/>
      <c r="AD519" s="357"/>
    </row>
    <row x14ac:dyDescent="0.25" r="520" customHeight="1" ht="14.25">
      <c r="A520" s="352"/>
      <c r="B520" s="352"/>
      <c r="C520" s="352"/>
      <c r="D520" s="352"/>
      <c r="E520" s="352"/>
      <c r="F520" s="353"/>
      <c r="G520" s="354"/>
      <c r="H520" s="354"/>
      <c r="I520" s="352"/>
      <c r="J520" s="352"/>
      <c r="K520" s="352"/>
      <c r="L520" s="352"/>
      <c r="M520" s="352"/>
      <c r="N520" s="352"/>
      <c r="O520" s="355"/>
      <c r="P520" s="355"/>
      <c r="Q520" s="355"/>
      <c r="R520" s="355"/>
      <c r="S520" s="355"/>
      <c r="T520" s="355"/>
      <c r="U520" s="354"/>
      <c r="V520" s="352"/>
      <c r="W520" s="354"/>
      <c r="X520" s="357"/>
      <c r="Y520" s="357"/>
      <c r="Z520" s="357"/>
      <c r="AA520" s="357"/>
      <c r="AB520" s="358"/>
      <c r="AC520" s="358"/>
      <c r="AD520" s="357"/>
    </row>
    <row x14ac:dyDescent="0.25" r="521" customHeight="1" ht="14.25">
      <c r="A521" s="352"/>
      <c r="B521" s="352"/>
      <c r="C521" s="352"/>
      <c r="D521" s="352"/>
      <c r="E521" s="352"/>
      <c r="F521" s="353"/>
      <c r="G521" s="354"/>
      <c r="H521" s="354"/>
      <c r="I521" s="352"/>
      <c r="J521" s="352"/>
      <c r="K521" s="352"/>
      <c r="L521" s="352"/>
      <c r="M521" s="352"/>
      <c r="N521" s="352"/>
      <c r="O521" s="355"/>
      <c r="P521" s="355"/>
      <c r="Q521" s="355"/>
      <c r="R521" s="355"/>
      <c r="S521" s="355"/>
      <c r="T521" s="355"/>
      <c r="U521" s="354"/>
      <c r="V521" s="352"/>
      <c r="W521" s="354"/>
      <c r="X521" s="357"/>
      <c r="Y521" s="357"/>
      <c r="Z521" s="357"/>
      <c r="AA521" s="357"/>
      <c r="AB521" s="358"/>
      <c r="AC521" s="358"/>
      <c r="AD521" s="357"/>
    </row>
    <row x14ac:dyDescent="0.25" r="522" customHeight="1" ht="14.25">
      <c r="A522" s="352"/>
      <c r="B522" s="352"/>
      <c r="C522" s="352"/>
      <c r="D522" s="352"/>
      <c r="E522" s="352"/>
      <c r="F522" s="353"/>
      <c r="G522" s="354"/>
      <c r="H522" s="354"/>
      <c r="I522" s="352"/>
      <c r="J522" s="352"/>
      <c r="K522" s="352"/>
      <c r="L522" s="352"/>
      <c r="M522" s="352"/>
      <c r="N522" s="352"/>
      <c r="O522" s="355"/>
      <c r="P522" s="355"/>
      <c r="Q522" s="355"/>
      <c r="R522" s="355"/>
      <c r="S522" s="355"/>
      <c r="T522" s="355"/>
      <c r="U522" s="354"/>
      <c r="V522" s="352"/>
      <c r="W522" s="354"/>
      <c r="X522" s="357"/>
      <c r="Y522" s="357"/>
      <c r="Z522" s="357"/>
      <c r="AA522" s="357"/>
      <c r="AB522" s="358"/>
      <c r="AC522" s="358"/>
      <c r="AD522" s="357"/>
    </row>
    <row x14ac:dyDescent="0.25" r="523" customHeight="1" ht="14.25">
      <c r="A523" s="352"/>
      <c r="B523" s="352"/>
      <c r="C523" s="352"/>
      <c r="D523" s="352"/>
      <c r="E523" s="352"/>
      <c r="F523" s="353"/>
      <c r="G523" s="354"/>
      <c r="H523" s="354"/>
      <c r="I523" s="352"/>
      <c r="J523" s="352"/>
      <c r="K523" s="352"/>
      <c r="L523" s="352"/>
      <c r="M523" s="352"/>
      <c r="N523" s="352"/>
      <c r="O523" s="355"/>
      <c r="P523" s="355"/>
      <c r="Q523" s="355"/>
      <c r="R523" s="355"/>
      <c r="S523" s="355"/>
      <c r="T523" s="355"/>
      <c r="U523" s="354"/>
      <c r="V523" s="352"/>
      <c r="W523" s="354"/>
      <c r="X523" s="357"/>
      <c r="Y523" s="357"/>
      <c r="Z523" s="357"/>
      <c r="AA523" s="357"/>
      <c r="AB523" s="358"/>
      <c r="AC523" s="358"/>
      <c r="AD523" s="357"/>
    </row>
    <row x14ac:dyDescent="0.25" r="524" customHeight="1" ht="14.25">
      <c r="A524" s="352"/>
      <c r="B524" s="352"/>
      <c r="C524" s="352"/>
      <c r="D524" s="352"/>
      <c r="E524" s="352"/>
      <c r="F524" s="353"/>
      <c r="G524" s="354"/>
      <c r="H524" s="354"/>
      <c r="I524" s="352"/>
      <c r="J524" s="352"/>
      <c r="K524" s="352"/>
      <c r="L524" s="352"/>
      <c r="M524" s="352"/>
      <c r="N524" s="352"/>
      <c r="O524" s="355"/>
      <c r="P524" s="355"/>
      <c r="Q524" s="355"/>
      <c r="R524" s="355"/>
      <c r="S524" s="355"/>
      <c r="T524" s="355"/>
      <c r="U524" s="354"/>
      <c r="V524" s="352"/>
      <c r="W524" s="354"/>
      <c r="X524" s="357"/>
      <c r="Y524" s="357"/>
      <c r="Z524" s="357"/>
      <c r="AA524" s="357"/>
      <c r="AB524" s="358"/>
      <c r="AC524" s="358"/>
      <c r="AD524" s="357"/>
    </row>
    <row x14ac:dyDescent="0.25" r="525" customHeight="1" ht="14.25">
      <c r="A525" s="352"/>
      <c r="B525" s="352"/>
      <c r="C525" s="352"/>
      <c r="D525" s="352"/>
      <c r="E525" s="352"/>
      <c r="F525" s="353"/>
      <c r="G525" s="354"/>
      <c r="H525" s="354"/>
      <c r="I525" s="352"/>
      <c r="J525" s="352"/>
      <c r="K525" s="352"/>
      <c r="L525" s="352"/>
      <c r="M525" s="352"/>
      <c r="N525" s="352"/>
      <c r="O525" s="355"/>
      <c r="P525" s="355"/>
      <c r="Q525" s="355"/>
      <c r="R525" s="355"/>
      <c r="S525" s="355"/>
      <c r="T525" s="355"/>
      <c r="U525" s="354"/>
      <c r="V525" s="352"/>
      <c r="W525" s="354"/>
      <c r="X525" s="357"/>
      <c r="Y525" s="357"/>
      <c r="Z525" s="357"/>
      <c r="AA525" s="357"/>
      <c r="AB525" s="358"/>
      <c r="AC525" s="358"/>
      <c r="AD525" s="357"/>
    </row>
    <row x14ac:dyDescent="0.25" r="526" customHeight="1" ht="14.25">
      <c r="A526" s="352"/>
      <c r="B526" s="352"/>
      <c r="C526" s="352"/>
      <c r="D526" s="352"/>
      <c r="E526" s="352"/>
      <c r="F526" s="353"/>
      <c r="G526" s="354"/>
      <c r="H526" s="354"/>
      <c r="I526" s="352"/>
      <c r="J526" s="352"/>
      <c r="K526" s="352"/>
      <c r="L526" s="352"/>
      <c r="M526" s="352"/>
      <c r="N526" s="352"/>
      <c r="O526" s="355"/>
      <c r="P526" s="355"/>
      <c r="Q526" s="355"/>
      <c r="R526" s="355"/>
      <c r="S526" s="355"/>
      <c r="T526" s="355"/>
      <c r="U526" s="354"/>
      <c r="V526" s="352"/>
      <c r="W526" s="354"/>
      <c r="X526" s="357"/>
      <c r="Y526" s="357"/>
      <c r="Z526" s="357"/>
      <c r="AA526" s="357"/>
      <c r="AB526" s="358"/>
      <c r="AC526" s="358"/>
      <c r="AD526" s="357"/>
    </row>
    <row x14ac:dyDescent="0.25" r="527" customHeight="1" ht="14.25">
      <c r="A527" s="352"/>
      <c r="B527" s="352"/>
      <c r="C527" s="352"/>
      <c r="D527" s="352"/>
      <c r="E527" s="352"/>
      <c r="F527" s="353"/>
      <c r="G527" s="354"/>
      <c r="H527" s="354"/>
      <c r="I527" s="352"/>
      <c r="J527" s="352"/>
      <c r="K527" s="352"/>
      <c r="L527" s="352"/>
      <c r="M527" s="352"/>
      <c r="N527" s="352"/>
      <c r="O527" s="355"/>
      <c r="P527" s="355"/>
      <c r="Q527" s="355"/>
      <c r="R527" s="355"/>
      <c r="S527" s="355"/>
      <c r="T527" s="355"/>
      <c r="U527" s="354"/>
      <c r="V527" s="352"/>
      <c r="W527" s="354"/>
      <c r="X527" s="357"/>
      <c r="Y527" s="357"/>
      <c r="Z527" s="357"/>
      <c r="AA527" s="357"/>
      <c r="AB527" s="358"/>
      <c r="AC527" s="358"/>
      <c r="AD527" s="357"/>
    </row>
    <row x14ac:dyDescent="0.25" r="528" customHeight="1" ht="14.25">
      <c r="A528" s="352"/>
      <c r="B528" s="352"/>
      <c r="C528" s="352"/>
      <c r="D528" s="352"/>
      <c r="E528" s="352"/>
      <c r="F528" s="353"/>
      <c r="G528" s="354"/>
      <c r="H528" s="354"/>
      <c r="I528" s="352"/>
      <c r="J528" s="352"/>
      <c r="K528" s="352"/>
      <c r="L528" s="352"/>
      <c r="M528" s="352"/>
      <c r="N528" s="352"/>
      <c r="O528" s="355"/>
      <c r="P528" s="355"/>
      <c r="Q528" s="355"/>
      <c r="R528" s="355"/>
      <c r="S528" s="355"/>
      <c r="T528" s="355"/>
      <c r="U528" s="354"/>
      <c r="V528" s="352"/>
      <c r="W528" s="354"/>
      <c r="X528" s="357"/>
      <c r="Y528" s="357"/>
      <c r="Z528" s="357"/>
      <c r="AA528" s="357"/>
      <c r="AB528" s="358"/>
      <c r="AC528" s="358"/>
      <c r="AD528" s="357"/>
    </row>
    <row x14ac:dyDescent="0.25" r="529" customHeight="1" ht="14.25">
      <c r="A529" s="352"/>
      <c r="B529" s="352"/>
      <c r="C529" s="352"/>
      <c r="D529" s="352"/>
      <c r="E529" s="352"/>
      <c r="F529" s="353"/>
      <c r="G529" s="354"/>
      <c r="H529" s="354"/>
      <c r="I529" s="352"/>
      <c r="J529" s="352"/>
      <c r="K529" s="352"/>
      <c r="L529" s="352"/>
      <c r="M529" s="352"/>
      <c r="N529" s="352"/>
      <c r="O529" s="355"/>
      <c r="P529" s="355"/>
      <c r="Q529" s="355"/>
      <c r="R529" s="355"/>
      <c r="S529" s="355"/>
      <c r="T529" s="355"/>
      <c r="U529" s="354"/>
      <c r="V529" s="352"/>
      <c r="W529" s="354"/>
      <c r="X529" s="357"/>
      <c r="Y529" s="357"/>
      <c r="Z529" s="357"/>
      <c r="AA529" s="357"/>
      <c r="AB529" s="358"/>
      <c r="AC529" s="358"/>
      <c r="AD529" s="357"/>
    </row>
    <row x14ac:dyDescent="0.25" r="530" customHeight="1" ht="14.25">
      <c r="A530" s="352"/>
      <c r="B530" s="352"/>
      <c r="C530" s="352"/>
      <c r="D530" s="352"/>
      <c r="E530" s="352"/>
      <c r="F530" s="353"/>
      <c r="G530" s="354"/>
      <c r="H530" s="354"/>
      <c r="I530" s="352"/>
      <c r="J530" s="352"/>
      <c r="K530" s="352"/>
      <c r="L530" s="352"/>
      <c r="M530" s="352"/>
      <c r="N530" s="352"/>
      <c r="O530" s="355"/>
      <c r="P530" s="355"/>
      <c r="Q530" s="355"/>
      <c r="R530" s="355"/>
      <c r="S530" s="355"/>
      <c r="T530" s="355"/>
      <c r="U530" s="354"/>
      <c r="V530" s="352"/>
      <c r="W530" s="354"/>
      <c r="X530" s="357"/>
      <c r="Y530" s="357"/>
      <c r="Z530" s="357"/>
      <c r="AA530" s="357"/>
      <c r="AB530" s="358"/>
      <c r="AC530" s="358"/>
      <c r="AD530" s="357"/>
    </row>
    <row x14ac:dyDescent="0.25" r="531" customHeight="1" ht="14.25">
      <c r="A531" s="352"/>
      <c r="B531" s="352"/>
      <c r="C531" s="352"/>
      <c r="D531" s="352"/>
      <c r="E531" s="352"/>
      <c r="F531" s="353"/>
      <c r="G531" s="354"/>
      <c r="H531" s="354"/>
      <c r="I531" s="352"/>
      <c r="J531" s="352"/>
      <c r="K531" s="352"/>
      <c r="L531" s="352"/>
      <c r="M531" s="352"/>
      <c r="N531" s="352"/>
      <c r="O531" s="355"/>
      <c r="P531" s="355"/>
      <c r="Q531" s="355"/>
      <c r="R531" s="355"/>
      <c r="S531" s="355"/>
      <c r="T531" s="355"/>
      <c r="U531" s="354"/>
      <c r="V531" s="352"/>
      <c r="W531" s="354"/>
      <c r="X531" s="357"/>
      <c r="Y531" s="357"/>
      <c r="Z531" s="357"/>
      <c r="AA531" s="357"/>
      <c r="AB531" s="358"/>
      <c r="AC531" s="358"/>
      <c r="AD531" s="357"/>
    </row>
    <row x14ac:dyDescent="0.25" r="532" customHeight="1" ht="14.25">
      <c r="A532" s="352"/>
      <c r="B532" s="352"/>
      <c r="C532" s="352"/>
      <c r="D532" s="352"/>
      <c r="E532" s="352"/>
      <c r="F532" s="353"/>
      <c r="G532" s="354"/>
      <c r="H532" s="354"/>
      <c r="I532" s="352"/>
      <c r="J532" s="352"/>
      <c r="K532" s="352"/>
      <c r="L532" s="352"/>
      <c r="M532" s="352"/>
      <c r="N532" s="352"/>
      <c r="O532" s="355"/>
      <c r="P532" s="355"/>
      <c r="Q532" s="355"/>
      <c r="R532" s="355"/>
      <c r="S532" s="355"/>
      <c r="T532" s="355"/>
      <c r="U532" s="354"/>
      <c r="V532" s="352"/>
      <c r="W532" s="354"/>
      <c r="X532" s="357"/>
      <c r="Y532" s="357"/>
      <c r="Z532" s="357"/>
      <c r="AA532" s="357"/>
      <c r="AB532" s="358"/>
      <c r="AC532" s="358"/>
      <c r="AD532" s="357"/>
    </row>
    <row x14ac:dyDescent="0.25" r="533" customHeight="1" ht="14.25">
      <c r="A533" s="352"/>
      <c r="B533" s="352"/>
      <c r="C533" s="352"/>
      <c r="D533" s="352"/>
      <c r="E533" s="352"/>
      <c r="F533" s="353"/>
      <c r="G533" s="354"/>
      <c r="H533" s="354"/>
      <c r="I533" s="352"/>
      <c r="J533" s="352"/>
      <c r="K533" s="352"/>
      <c r="L533" s="352"/>
      <c r="M533" s="352"/>
      <c r="N533" s="352"/>
      <c r="O533" s="355"/>
      <c r="P533" s="355"/>
      <c r="Q533" s="355"/>
      <c r="R533" s="355"/>
      <c r="S533" s="355"/>
      <c r="T533" s="355"/>
      <c r="U533" s="354"/>
      <c r="V533" s="352"/>
      <c r="W533" s="354"/>
      <c r="X533" s="357"/>
      <c r="Y533" s="357"/>
      <c r="Z533" s="357"/>
      <c r="AA533" s="357"/>
      <c r="AB533" s="358"/>
      <c r="AC533" s="358"/>
      <c r="AD533" s="357"/>
    </row>
    <row x14ac:dyDescent="0.25" r="534" customHeight="1" ht="14.25">
      <c r="A534" s="352"/>
      <c r="B534" s="352"/>
      <c r="C534" s="352"/>
      <c r="D534" s="352"/>
      <c r="E534" s="352"/>
      <c r="F534" s="353"/>
      <c r="G534" s="354"/>
      <c r="H534" s="354"/>
      <c r="I534" s="352"/>
      <c r="J534" s="352"/>
      <c r="K534" s="352"/>
      <c r="L534" s="352"/>
      <c r="M534" s="352"/>
      <c r="N534" s="352"/>
      <c r="O534" s="355"/>
      <c r="P534" s="355"/>
      <c r="Q534" s="355"/>
      <c r="R534" s="355"/>
      <c r="S534" s="355"/>
      <c r="T534" s="355"/>
      <c r="U534" s="354"/>
      <c r="V534" s="352"/>
      <c r="W534" s="354"/>
      <c r="X534" s="357"/>
      <c r="Y534" s="357"/>
      <c r="Z534" s="357"/>
      <c r="AA534" s="357"/>
      <c r="AB534" s="358"/>
      <c r="AC534" s="358"/>
      <c r="AD534" s="357"/>
    </row>
    <row x14ac:dyDescent="0.25" r="535" customHeight="1" ht="14.25">
      <c r="A535" s="352"/>
      <c r="B535" s="352"/>
      <c r="C535" s="352"/>
      <c r="D535" s="352"/>
      <c r="E535" s="352"/>
      <c r="F535" s="353"/>
      <c r="G535" s="354"/>
      <c r="H535" s="354"/>
      <c r="I535" s="352"/>
      <c r="J535" s="352"/>
      <c r="K535" s="352"/>
      <c r="L535" s="352"/>
      <c r="M535" s="352"/>
      <c r="N535" s="352"/>
      <c r="O535" s="355"/>
      <c r="P535" s="355"/>
      <c r="Q535" s="355"/>
      <c r="R535" s="355"/>
      <c r="S535" s="355"/>
      <c r="T535" s="355"/>
      <c r="U535" s="354"/>
      <c r="V535" s="352"/>
      <c r="W535" s="354"/>
      <c r="X535" s="357"/>
      <c r="Y535" s="357"/>
      <c r="Z535" s="357"/>
      <c r="AA535" s="357"/>
      <c r="AB535" s="358"/>
      <c r="AC535" s="358"/>
      <c r="AD535" s="357"/>
    </row>
    <row x14ac:dyDescent="0.25" r="536" customHeight="1" ht="14.25">
      <c r="A536" s="352"/>
      <c r="B536" s="352"/>
      <c r="C536" s="352"/>
      <c r="D536" s="352"/>
      <c r="E536" s="352"/>
      <c r="F536" s="353"/>
      <c r="G536" s="354"/>
      <c r="H536" s="354"/>
      <c r="I536" s="352"/>
      <c r="J536" s="352"/>
      <c r="K536" s="352"/>
      <c r="L536" s="352"/>
      <c r="M536" s="352"/>
      <c r="N536" s="352"/>
      <c r="O536" s="355"/>
      <c r="P536" s="355"/>
      <c r="Q536" s="355"/>
      <c r="R536" s="355"/>
      <c r="S536" s="355"/>
      <c r="T536" s="355"/>
      <c r="U536" s="354"/>
      <c r="V536" s="352"/>
      <c r="W536" s="354"/>
      <c r="X536" s="357"/>
      <c r="Y536" s="357"/>
      <c r="Z536" s="357"/>
      <c r="AA536" s="357"/>
      <c r="AB536" s="358"/>
      <c r="AC536" s="358"/>
      <c r="AD536" s="357"/>
    </row>
    <row x14ac:dyDescent="0.25" r="537" customHeight="1" ht="14.25">
      <c r="A537" s="352"/>
      <c r="B537" s="352"/>
      <c r="C537" s="352"/>
      <c r="D537" s="352"/>
      <c r="E537" s="352"/>
      <c r="F537" s="353"/>
      <c r="G537" s="354"/>
      <c r="H537" s="354"/>
      <c r="I537" s="352"/>
      <c r="J537" s="352"/>
      <c r="K537" s="352"/>
      <c r="L537" s="352"/>
      <c r="M537" s="352"/>
      <c r="N537" s="352"/>
      <c r="O537" s="355"/>
      <c r="P537" s="355"/>
      <c r="Q537" s="355"/>
      <c r="R537" s="355"/>
      <c r="S537" s="355"/>
      <c r="T537" s="355"/>
      <c r="U537" s="354"/>
      <c r="V537" s="352"/>
      <c r="W537" s="354"/>
      <c r="X537" s="357"/>
      <c r="Y537" s="357"/>
      <c r="Z537" s="357"/>
      <c r="AA537" s="357"/>
      <c r="AB537" s="358"/>
      <c r="AC537" s="358"/>
      <c r="AD537" s="357"/>
    </row>
    <row x14ac:dyDescent="0.25" r="538" customHeight="1" ht="14.25">
      <c r="A538" s="352"/>
      <c r="B538" s="352"/>
      <c r="C538" s="352"/>
      <c r="D538" s="352"/>
      <c r="E538" s="352"/>
      <c r="F538" s="353"/>
      <c r="G538" s="354"/>
      <c r="H538" s="354"/>
      <c r="I538" s="352"/>
      <c r="J538" s="352"/>
      <c r="K538" s="352"/>
      <c r="L538" s="352"/>
      <c r="M538" s="352"/>
      <c r="N538" s="352"/>
      <c r="O538" s="355"/>
      <c r="P538" s="355"/>
      <c r="Q538" s="355"/>
      <c r="R538" s="355"/>
      <c r="S538" s="355"/>
      <c r="T538" s="355"/>
      <c r="U538" s="354"/>
      <c r="V538" s="352"/>
      <c r="W538" s="354"/>
      <c r="X538" s="357"/>
      <c r="Y538" s="357"/>
      <c r="Z538" s="357"/>
      <c r="AA538" s="357"/>
      <c r="AB538" s="358"/>
      <c r="AC538" s="358"/>
      <c r="AD538" s="357"/>
    </row>
    <row x14ac:dyDescent="0.25" r="539" customHeight="1" ht="14.25">
      <c r="A539" s="352"/>
      <c r="B539" s="352"/>
      <c r="C539" s="352"/>
      <c r="D539" s="352"/>
      <c r="E539" s="352"/>
      <c r="F539" s="353"/>
      <c r="G539" s="354"/>
      <c r="H539" s="354"/>
      <c r="I539" s="352"/>
      <c r="J539" s="352"/>
      <c r="K539" s="352"/>
      <c r="L539" s="352"/>
      <c r="M539" s="352"/>
      <c r="N539" s="352"/>
      <c r="O539" s="355"/>
      <c r="P539" s="355"/>
      <c r="Q539" s="355"/>
      <c r="R539" s="355"/>
      <c r="S539" s="355"/>
      <c r="T539" s="355"/>
      <c r="U539" s="354"/>
      <c r="V539" s="352"/>
      <c r="W539" s="354"/>
      <c r="X539" s="357"/>
      <c r="Y539" s="357"/>
      <c r="Z539" s="357"/>
      <c r="AA539" s="357"/>
      <c r="AB539" s="358"/>
      <c r="AC539" s="358"/>
      <c r="AD539" s="357"/>
    </row>
    <row x14ac:dyDescent="0.25" r="540" customHeight="1" ht="14.25">
      <c r="A540" s="352"/>
      <c r="B540" s="352"/>
      <c r="C540" s="352"/>
      <c r="D540" s="352"/>
      <c r="E540" s="352"/>
      <c r="F540" s="353"/>
      <c r="G540" s="354"/>
      <c r="H540" s="354"/>
      <c r="I540" s="352"/>
      <c r="J540" s="352"/>
      <c r="K540" s="352"/>
      <c r="L540" s="352"/>
      <c r="M540" s="352"/>
      <c r="N540" s="352"/>
      <c r="O540" s="355"/>
      <c r="P540" s="355"/>
      <c r="Q540" s="355"/>
      <c r="R540" s="355"/>
      <c r="S540" s="355"/>
      <c r="T540" s="355"/>
      <c r="U540" s="354"/>
      <c r="V540" s="352"/>
      <c r="W540" s="354"/>
      <c r="X540" s="357"/>
      <c r="Y540" s="357"/>
      <c r="Z540" s="357"/>
      <c r="AA540" s="357"/>
      <c r="AB540" s="358"/>
      <c r="AC540" s="358"/>
      <c r="AD540" s="357"/>
    </row>
    <row x14ac:dyDescent="0.25" r="541" customHeight="1" ht="14.25">
      <c r="A541" s="352"/>
      <c r="B541" s="352"/>
      <c r="C541" s="352"/>
      <c r="D541" s="352"/>
      <c r="E541" s="352"/>
      <c r="F541" s="353"/>
      <c r="G541" s="354"/>
      <c r="H541" s="354"/>
      <c r="I541" s="352"/>
      <c r="J541" s="352"/>
      <c r="K541" s="352"/>
      <c r="L541" s="352"/>
      <c r="M541" s="352"/>
      <c r="N541" s="352"/>
      <c r="O541" s="355"/>
      <c r="P541" s="355"/>
      <c r="Q541" s="355"/>
      <c r="R541" s="355"/>
      <c r="S541" s="355"/>
      <c r="T541" s="355"/>
      <c r="U541" s="354"/>
      <c r="V541" s="352"/>
      <c r="W541" s="354"/>
      <c r="X541" s="357"/>
      <c r="Y541" s="357"/>
      <c r="Z541" s="357"/>
      <c r="AA541" s="357"/>
      <c r="AB541" s="358"/>
      <c r="AC541" s="358"/>
      <c r="AD541" s="357"/>
    </row>
    <row x14ac:dyDescent="0.25" r="542" customHeight="1" ht="14.25">
      <c r="A542" s="352"/>
      <c r="B542" s="352"/>
      <c r="C542" s="352"/>
      <c r="D542" s="352"/>
      <c r="E542" s="352"/>
      <c r="F542" s="353"/>
      <c r="G542" s="354"/>
      <c r="H542" s="354"/>
      <c r="I542" s="352"/>
      <c r="J542" s="352"/>
      <c r="K542" s="352"/>
      <c r="L542" s="352"/>
      <c r="M542" s="352"/>
      <c r="N542" s="352"/>
      <c r="O542" s="355"/>
      <c r="P542" s="355"/>
      <c r="Q542" s="355"/>
      <c r="R542" s="355"/>
      <c r="S542" s="355"/>
      <c r="T542" s="355"/>
      <c r="U542" s="354"/>
      <c r="V542" s="352"/>
      <c r="W542" s="354"/>
      <c r="X542" s="357"/>
      <c r="Y542" s="357"/>
      <c r="Z542" s="357"/>
      <c r="AA542" s="357"/>
      <c r="AB542" s="358"/>
      <c r="AC542" s="358"/>
      <c r="AD542" s="357"/>
    </row>
    <row x14ac:dyDescent="0.25" r="543" customHeight="1" ht="14.25">
      <c r="A543" s="352"/>
      <c r="B543" s="352"/>
      <c r="C543" s="352"/>
      <c r="D543" s="352"/>
      <c r="E543" s="352"/>
      <c r="F543" s="353"/>
      <c r="G543" s="354"/>
      <c r="H543" s="354"/>
      <c r="I543" s="352"/>
      <c r="J543" s="352"/>
      <c r="K543" s="352"/>
      <c r="L543" s="352"/>
      <c r="M543" s="352"/>
      <c r="N543" s="352"/>
      <c r="O543" s="355"/>
      <c r="P543" s="355"/>
      <c r="Q543" s="355"/>
      <c r="R543" s="355"/>
      <c r="S543" s="355"/>
      <c r="T543" s="355"/>
      <c r="U543" s="354"/>
      <c r="V543" s="352"/>
      <c r="W543" s="354"/>
      <c r="X543" s="357"/>
      <c r="Y543" s="357"/>
      <c r="Z543" s="357"/>
      <c r="AA543" s="357"/>
      <c r="AB543" s="358"/>
      <c r="AC543" s="358"/>
      <c r="AD543" s="357"/>
    </row>
    <row x14ac:dyDescent="0.25" r="544" customHeight="1" ht="14.25">
      <c r="A544" s="352"/>
      <c r="B544" s="352"/>
      <c r="C544" s="352"/>
      <c r="D544" s="352"/>
      <c r="E544" s="352"/>
      <c r="F544" s="353"/>
      <c r="G544" s="354"/>
      <c r="H544" s="354"/>
      <c r="I544" s="352"/>
      <c r="J544" s="352"/>
      <c r="K544" s="352"/>
      <c r="L544" s="352"/>
      <c r="M544" s="352"/>
      <c r="N544" s="352"/>
      <c r="O544" s="355"/>
      <c r="P544" s="355"/>
      <c r="Q544" s="355"/>
      <c r="R544" s="355"/>
      <c r="S544" s="355"/>
      <c r="T544" s="355"/>
      <c r="U544" s="354"/>
      <c r="V544" s="352"/>
      <c r="W544" s="354"/>
      <c r="X544" s="357"/>
      <c r="Y544" s="357"/>
      <c r="Z544" s="357"/>
      <c r="AA544" s="357"/>
      <c r="AB544" s="358"/>
      <c r="AC544" s="358"/>
      <c r="AD544" s="357"/>
    </row>
    <row x14ac:dyDescent="0.25" r="545" customHeight="1" ht="14.25">
      <c r="A545" s="352"/>
      <c r="B545" s="352"/>
      <c r="C545" s="352"/>
      <c r="D545" s="352"/>
      <c r="E545" s="352"/>
      <c r="F545" s="353"/>
      <c r="G545" s="354"/>
      <c r="H545" s="354"/>
      <c r="I545" s="352"/>
      <c r="J545" s="352"/>
      <c r="K545" s="352"/>
      <c r="L545" s="352"/>
      <c r="M545" s="352"/>
      <c r="N545" s="352"/>
      <c r="O545" s="355"/>
      <c r="P545" s="355"/>
      <c r="Q545" s="355"/>
      <c r="R545" s="355"/>
      <c r="S545" s="355"/>
      <c r="T545" s="355"/>
      <c r="U545" s="354"/>
      <c r="V545" s="352"/>
      <c r="W545" s="354"/>
      <c r="X545" s="357"/>
      <c r="Y545" s="357"/>
      <c r="Z545" s="357"/>
      <c r="AA545" s="357"/>
      <c r="AB545" s="358"/>
      <c r="AC545" s="358"/>
      <c r="AD545" s="357"/>
    </row>
    <row x14ac:dyDescent="0.25" r="546" customHeight="1" ht="14.25">
      <c r="A546" s="352"/>
      <c r="B546" s="352"/>
      <c r="C546" s="352"/>
      <c r="D546" s="352"/>
      <c r="E546" s="352"/>
      <c r="F546" s="353"/>
      <c r="G546" s="354"/>
      <c r="H546" s="354"/>
      <c r="I546" s="352"/>
      <c r="J546" s="352"/>
      <c r="K546" s="352"/>
      <c r="L546" s="352"/>
      <c r="M546" s="352"/>
      <c r="N546" s="352"/>
      <c r="O546" s="355"/>
      <c r="P546" s="355"/>
      <c r="Q546" s="355"/>
      <c r="R546" s="355"/>
      <c r="S546" s="355"/>
      <c r="T546" s="355"/>
      <c r="U546" s="354"/>
      <c r="V546" s="352"/>
      <c r="W546" s="354"/>
      <c r="X546" s="357"/>
      <c r="Y546" s="357"/>
      <c r="Z546" s="357"/>
      <c r="AA546" s="357"/>
      <c r="AB546" s="358"/>
      <c r="AC546" s="358"/>
      <c r="AD546" s="357"/>
    </row>
    <row x14ac:dyDescent="0.25" r="547" customHeight="1" ht="14.25">
      <c r="A547" s="352"/>
      <c r="B547" s="352"/>
      <c r="C547" s="352"/>
      <c r="D547" s="352"/>
      <c r="E547" s="352"/>
      <c r="F547" s="353"/>
      <c r="G547" s="354"/>
      <c r="H547" s="354"/>
      <c r="I547" s="352"/>
      <c r="J547" s="352"/>
      <c r="K547" s="352"/>
      <c r="L547" s="352"/>
      <c r="M547" s="352"/>
      <c r="N547" s="352"/>
      <c r="O547" s="355"/>
      <c r="P547" s="355"/>
      <c r="Q547" s="355"/>
      <c r="R547" s="355"/>
      <c r="S547" s="355"/>
      <c r="T547" s="355"/>
      <c r="U547" s="354"/>
      <c r="V547" s="352"/>
      <c r="W547" s="354"/>
      <c r="X547" s="357"/>
      <c r="Y547" s="357"/>
      <c r="Z547" s="357"/>
      <c r="AA547" s="357"/>
      <c r="AB547" s="358"/>
      <c r="AC547" s="358"/>
      <c r="AD547" s="357"/>
    </row>
    <row x14ac:dyDescent="0.25" r="548" customHeight="1" ht="14.25">
      <c r="A548" s="352"/>
      <c r="B548" s="352"/>
      <c r="C548" s="352"/>
      <c r="D548" s="352"/>
      <c r="E548" s="352"/>
      <c r="F548" s="353"/>
      <c r="G548" s="354"/>
      <c r="H548" s="354"/>
      <c r="I548" s="352"/>
      <c r="J548" s="352"/>
      <c r="K548" s="352"/>
      <c r="L548" s="352"/>
      <c r="M548" s="352"/>
      <c r="N548" s="352"/>
      <c r="O548" s="355"/>
      <c r="P548" s="355"/>
      <c r="Q548" s="355"/>
      <c r="R548" s="355"/>
      <c r="S548" s="355"/>
      <c r="T548" s="355"/>
      <c r="U548" s="354"/>
      <c r="V548" s="352"/>
      <c r="W548" s="354"/>
      <c r="X548" s="357"/>
      <c r="Y548" s="357"/>
      <c r="Z548" s="357"/>
      <c r="AA548" s="357"/>
      <c r="AB548" s="358"/>
      <c r="AC548" s="358"/>
      <c r="AD548" s="357"/>
    </row>
    <row x14ac:dyDescent="0.25" r="549" customHeight="1" ht="14.25">
      <c r="A549" s="352"/>
      <c r="B549" s="352"/>
      <c r="C549" s="352"/>
      <c r="D549" s="352"/>
      <c r="E549" s="352"/>
      <c r="F549" s="353"/>
      <c r="G549" s="354"/>
      <c r="H549" s="354"/>
      <c r="I549" s="352"/>
      <c r="J549" s="352"/>
      <c r="K549" s="352"/>
      <c r="L549" s="352"/>
      <c r="M549" s="352"/>
      <c r="N549" s="352"/>
      <c r="O549" s="355"/>
      <c r="P549" s="355"/>
      <c r="Q549" s="355"/>
      <c r="R549" s="355"/>
      <c r="S549" s="355"/>
      <c r="T549" s="355"/>
      <c r="U549" s="354"/>
      <c r="V549" s="352"/>
      <c r="W549" s="354"/>
      <c r="X549" s="357"/>
      <c r="Y549" s="357"/>
      <c r="Z549" s="357"/>
      <c r="AA549" s="357"/>
      <c r="AB549" s="358"/>
      <c r="AC549" s="358"/>
      <c r="AD549" s="357"/>
    </row>
    <row x14ac:dyDescent="0.25" r="550" customHeight="1" ht="14.25">
      <c r="A550" s="352"/>
      <c r="B550" s="352"/>
      <c r="C550" s="352"/>
      <c r="D550" s="352"/>
      <c r="E550" s="352"/>
      <c r="F550" s="353"/>
      <c r="G550" s="354"/>
      <c r="H550" s="354"/>
      <c r="I550" s="352"/>
      <c r="J550" s="352"/>
      <c r="K550" s="352"/>
      <c r="L550" s="352"/>
      <c r="M550" s="352"/>
      <c r="N550" s="352"/>
      <c r="O550" s="355"/>
      <c r="P550" s="355"/>
      <c r="Q550" s="355"/>
      <c r="R550" s="355"/>
      <c r="S550" s="355"/>
      <c r="T550" s="355"/>
      <c r="U550" s="354"/>
      <c r="V550" s="352"/>
      <c r="W550" s="354"/>
      <c r="X550" s="357"/>
      <c r="Y550" s="357"/>
      <c r="Z550" s="357"/>
      <c r="AA550" s="357"/>
      <c r="AB550" s="358"/>
      <c r="AC550" s="358"/>
      <c r="AD550" s="357"/>
    </row>
    <row x14ac:dyDescent="0.25" r="551" customHeight="1" ht="14.25">
      <c r="A551" s="352"/>
      <c r="B551" s="352"/>
      <c r="C551" s="352"/>
      <c r="D551" s="352"/>
      <c r="E551" s="352"/>
      <c r="F551" s="353"/>
      <c r="G551" s="354"/>
      <c r="H551" s="354"/>
      <c r="I551" s="352"/>
      <c r="J551" s="352"/>
      <c r="K551" s="352"/>
      <c r="L551" s="352"/>
      <c r="M551" s="352"/>
      <c r="N551" s="352"/>
      <c r="O551" s="355"/>
      <c r="P551" s="355"/>
      <c r="Q551" s="355"/>
      <c r="R551" s="355"/>
      <c r="S551" s="355"/>
      <c r="T551" s="355"/>
      <c r="U551" s="354"/>
      <c r="V551" s="352"/>
      <c r="W551" s="354"/>
      <c r="X551" s="357"/>
      <c r="Y551" s="357"/>
      <c r="Z551" s="357"/>
      <c r="AA551" s="357"/>
      <c r="AB551" s="358"/>
      <c r="AC551" s="358"/>
      <c r="AD551" s="357"/>
    </row>
    <row x14ac:dyDescent="0.25" r="552" customHeight="1" ht="14.25">
      <c r="A552" s="352"/>
      <c r="B552" s="352"/>
      <c r="C552" s="352"/>
      <c r="D552" s="352"/>
      <c r="E552" s="352"/>
      <c r="F552" s="353"/>
      <c r="G552" s="354"/>
      <c r="H552" s="354"/>
      <c r="I552" s="352"/>
      <c r="J552" s="352"/>
      <c r="K552" s="352"/>
      <c r="L552" s="352"/>
      <c r="M552" s="352"/>
      <c r="N552" s="352"/>
      <c r="O552" s="355"/>
      <c r="P552" s="355"/>
      <c r="Q552" s="355"/>
      <c r="R552" s="355"/>
      <c r="S552" s="355"/>
      <c r="T552" s="355"/>
      <c r="U552" s="354"/>
      <c r="V552" s="352"/>
      <c r="W552" s="354"/>
      <c r="X552" s="357"/>
      <c r="Y552" s="357"/>
      <c r="Z552" s="357"/>
      <c r="AA552" s="357"/>
      <c r="AB552" s="358"/>
      <c r="AC552" s="358"/>
      <c r="AD552" s="357"/>
    </row>
    <row x14ac:dyDescent="0.25" r="553" customHeight="1" ht="14.25">
      <c r="A553" s="352"/>
      <c r="B553" s="352"/>
      <c r="C553" s="352"/>
      <c r="D553" s="352"/>
      <c r="E553" s="352"/>
      <c r="F553" s="353"/>
      <c r="G553" s="354"/>
      <c r="H553" s="354"/>
      <c r="I553" s="352"/>
      <c r="J553" s="352"/>
      <c r="K553" s="352"/>
      <c r="L553" s="352"/>
      <c r="M553" s="352"/>
      <c r="N553" s="352"/>
      <c r="O553" s="355"/>
      <c r="P553" s="355"/>
      <c r="Q553" s="355"/>
      <c r="R553" s="355"/>
      <c r="S553" s="355"/>
      <c r="T553" s="355"/>
      <c r="U553" s="354"/>
      <c r="V553" s="352"/>
      <c r="W553" s="354"/>
      <c r="X553" s="357"/>
      <c r="Y553" s="357"/>
      <c r="Z553" s="357"/>
      <c r="AA553" s="357"/>
      <c r="AB553" s="358"/>
      <c r="AC553" s="358"/>
      <c r="AD553" s="357"/>
    </row>
    <row x14ac:dyDescent="0.25" r="554" customHeight="1" ht="14.25">
      <c r="A554" s="352"/>
      <c r="B554" s="352"/>
      <c r="C554" s="352"/>
      <c r="D554" s="352"/>
      <c r="E554" s="352"/>
      <c r="F554" s="353"/>
      <c r="G554" s="354"/>
      <c r="H554" s="354"/>
      <c r="I554" s="352"/>
      <c r="J554" s="352"/>
      <c r="K554" s="352"/>
      <c r="L554" s="352"/>
      <c r="M554" s="352"/>
      <c r="N554" s="352"/>
      <c r="O554" s="355"/>
      <c r="P554" s="355"/>
      <c r="Q554" s="355"/>
      <c r="R554" s="355"/>
      <c r="S554" s="355"/>
      <c r="T554" s="355"/>
      <c r="U554" s="354"/>
      <c r="V554" s="352"/>
      <c r="W554" s="354"/>
      <c r="X554" s="357"/>
      <c r="Y554" s="357"/>
      <c r="Z554" s="357"/>
      <c r="AA554" s="357"/>
      <c r="AB554" s="358"/>
      <c r="AC554" s="358"/>
      <c r="AD554" s="357"/>
    </row>
    <row x14ac:dyDescent="0.25" r="555" customHeight="1" ht="14.25">
      <c r="A555" s="352"/>
      <c r="B555" s="352"/>
      <c r="C555" s="352"/>
      <c r="D555" s="352"/>
      <c r="E555" s="352"/>
      <c r="F555" s="353"/>
      <c r="G555" s="354"/>
      <c r="H555" s="354"/>
      <c r="I555" s="352"/>
      <c r="J555" s="352"/>
      <c r="K555" s="352"/>
      <c r="L555" s="352"/>
      <c r="M555" s="352"/>
      <c r="N555" s="352"/>
      <c r="O555" s="355"/>
      <c r="P555" s="355"/>
      <c r="Q555" s="355"/>
      <c r="R555" s="355"/>
      <c r="S555" s="355"/>
      <c r="T555" s="355"/>
      <c r="U555" s="354"/>
      <c r="V555" s="352"/>
      <c r="W555" s="354"/>
      <c r="X555" s="357"/>
      <c r="Y555" s="357"/>
      <c r="Z555" s="357"/>
      <c r="AA555" s="357"/>
      <c r="AB555" s="358"/>
      <c r="AC555" s="358"/>
      <c r="AD555" s="357"/>
    </row>
    <row x14ac:dyDescent="0.25" r="556" customHeight="1" ht="14.25">
      <c r="A556" s="352"/>
      <c r="B556" s="352"/>
      <c r="C556" s="352"/>
      <c r="D556" s="352"/>
      <c r="E556" s="352"/>
      <c r="F556" s="353"/>
      <c r="G556" s="354"/>
      <c r="H556" s="354"/>
      <c r="I556" s="352"/>
      <c r="J556" s="352"/>
      <c r="K556" s="352"/>
      <c r="L556" s="352"/>
      <c r="M556" s="352"/>
      <c r="N556" s="352"/>
      <c r="O556" s="355"/>
      <c r="P556" s="355"/>
      <c r="Q556" s="355"/>
      <c r="R556" s="355"/>
      <c r="S556" s="355"/>
      <c r="T556" s="355"/>
      <c r="U556" s="354"/>
      <c r="V556" s="352"/>
      <c r="W556" s="354"/>
      <c r="X556" s="357"/>
      <c r="Y556" s="357"/>
      <c r="Z556" s="357"/>
      <c r="AA556" s="357"/>
      <c r="AB556" s="358"/>
      <c r="AC556" s="358"/>
      <c r="AD556" s="357"/>
    </row>
    <row x14ac:dyDescent="0.25" r="557" customHeight="1" ht="14.25">
      <c r="A557" s="352"/>
      <c r="B557" s="352"/>
      <c r="C557" s="352"/>
      <c r="D557" s="352"/>
      <c r="E557" s="352"/>
      <c r="F557" s="353"/>
      <c r="G557" s="354"/>
      <c r="H557" s="354"/>
      <c r="I557" s="352"/>
      <c r="J557" s="352"/>
      <c r="K557" s="352"/>
      <c r="L557" s="352"/>
      <c r="M557" s="352"/>
      <c r="N557" s="352"/>
      <c r="O557" s="355"/>
      <c r="P557" s="355"/>
      <c r="Q557" s="355"/>
      <c r="R557" s="355"/>
      <c r="S557" s="355"/>
      <c r="T557" s="355"/>
      <c r="U557" s="354"/>
      <c r="V557" s="352"/>
      <c r="W557" s="354"/>
      <c r="X557" s="357"/>
      <c r="Y557" s="357"/>
      <c r="Z557" s="357"/>
      <c r="AA557" s="357"/>
      <c r="AB557" s="358"/>
      <c r="AC557" s="358"/>
      <c r="AD557" s="357"/>
    </row>
    <row x14ac:dyDescent="0.25" r="558" customHeight="1" ht="14.25">
      <c r="A558" s="352"/>
      <c r="B558" s="352"/>
      <c r="C558" s="352"/>
      <c r="D558" s="352"/>
      <c r="E558" s="352"/>
      <c r="F558" s="353"/>
      <c r="G558" s="354"/>
      <c r="H558" s="354"/>
      <c r="I558" s="352"/>
      <c r="J558" s="352"/>
      <c r="K558" s="352"/>
      <c r="L558" s="352"/>
      <c r="M558" s="352"/>
      <c r="N558" s="352"/>
      <c r="O558" s="355"/>
      <c r="P558" s="355"/>
      <c r="Q558" s="355"/>
      <c r="R558" s="355"/>
      <c r="S558" s="355"/>
      <c r="T558" s="355"/>
      <c r="U558" s="354"/>
      <c r="V558" s="352"/>
      <c r="W558" s="354"/>
      <c r="X558" s="357"/>
      <c r="Y558" s="357"/>
      <c r="Z558" s="357"/>
      <c r="AA558" s="357"/>
      <c r="AB558" s="358"/>
      <c r="AC558" s="358"/>
      <c r="AD558" s="357"/>
    </row>
    <row x14ac:dyDescent="0.25" r="559" customHeight="1" ht="14.25">
      <c r="A559" s="352"/>
      <c r="B559" s="352"/>
      <c r="C559" s="352"/>
      <c r="D559" s="352"/>
      <c r="E559" s="352"/>
      <c r="F559" s="353"/>
      <c r="G559" s="354"/>
      <c r="H559" s="354"/>
      <c r="I559" s="352"/>
      <c r="J559" s="352"/>
      <c r="K559" s="352"/>
      <c r="L559" s="352"/>
      <c r="M559" s="352"/>
      <c r="N559" s="352"/>
      <c r="O559" s="355"/>
      <c r="P559" s="355"/>
      <c r="Q559" s="355"/>
      <c r="R559" s="355"/>
      <c r="S559" s="355"/>
      <c r="T559" s="355"/>
      <c r="U559" s="354"/>
      <c r="V559" s="352"/>
      <c r="W559" s="354"/>
      <c r="X559" s="357"/>
      <c r="Y559" s="357"/>
      <c r="Z559" s="357"/>
      <c r="AA559" s="357"/>
      <c r="AB559" s="358"/>
      <c r="AC559" s="358"/>
      <c r="AD559" s="357"/>
    </row>
    <row x14ac:dyDescent="0.25" r="560" customHeight="1" ht="14.25">
      <c r="A560" s="352"/>
      <c r="B560" s="352"/>
      <c r="C560" s="352"/>
      <c r="D560" s="352"/>
      <c r="E560" s="352"/>
      <c r="F560" s="353"/>
      <c r="G560" s="354"/>
      <c r="H560" s="354"/>
      <c r="I560" s="352"/>
      <c r="J560" s="352"/>
      <c r="K560" s="352"/>
      <c r="L560" s="352"/>
      <c r="M560" s="352"/>
      <c r="N560" s="352"/>
      <c r="O560" s="355"/>
      <c r="P560" s="355"/>
      <c r="Q560" s="355"/>
      <c r="R560" s="355"/>
      <c r="S560" s="355"/>
      <c r="T560" s="355"/>
      <c r="U560" s="354"/>
      <c r="V560" s="352"/>
      <c r="W560" s="354"/>
      <c r="X560" s="357"/>
      <c r="Y560" s="357"/>
      <c r="Z560" s="357"/>
      <c r="AA560" s="357"/>
      <c r="AB560" s="358"/>
      <c r="AC560" s="358"/>
      <c r="AD560" s="357"/>
    </row>
    <row x14ac:dyDescent="0.25" r="561" customHeight="1" ht="14.25">
      <c r="A561" s="352"/>
      <c r="B561" s="352"/>
      <c r="C561" s="352"/>
      <c r="D561" s="352"/>
      <c r="E561" s="352"/>
      <c r="F561" s="353"/>
      <c r="G561" s="354"/>
      <c r="H561" s="354"/>
      <c r="I561" s="352"/>
      <c r="J561" s="352"/>
      <c r="K561" s="352"/>
      <c r="L561" s="352"/>
      <c r="M561" s="352"/>
      <c r="N561" s="352"/>
      <c r="O561" s="355"/>
      <c r="P561" s="355"/>
      <c r="Q561" s="355"/>
      <c r="R561" s="355"/>
      <c r="S561" s="355"/>
      <c r="T561" s="355"/>
      <c r="U561" s="354"/>
      <c r="V561" s="352"/>
      <c r="W561" s="354"/>
      <c r="X561" s="357"/>
      <c r="Y561" s="357"/>
      <c r="Z561" s="357"/>
      <c r="AA561" s="357"/>
      <c r="AB561" s="358"/>
      <c r="AC561" s="358"/>
      <c r="AD561" s="357"/>
    </row>
    <row x14ac:dyDescent="0.25" r="562" customHeight="1" ht="14.25">
      <c r="A562" s="352"/>
      <c r="B562" s="352"/>
      <c r="C562" s="352"/>
      <c r="D562" s="352"/>
      <c r="E562" s="352"/>
      <c r="F562" s="353"/>
      <c r="G562" s="354"/>
      <c r="H562" s="354"/>
      <c r="I562" s="352"/>
      <c r="J562" s="352"/>
      <c r="K562" s="352"/>
      <c r="L562" s="352"/>
      <c r="M562" s="352"/>
      <c r="N562" s="352"/>
      <c r="O562" s="355"/>
      <c r="P562" s="355"/>
      <c r="Q562" s="355"/>
      <c r="R562" s="355"/>
      <c r="S562" s="355"/>
      <c r="T562" s="355"/>
      <c r="U562" s="354"/>
      <c r="V562" s="352"/>
      <c r="W562" s="354"/>
      <c r="X562" s="357"/>
      <c r="Y562" s="357"/>
      <c r="Z562" s="357"/>
      <c r="AA562" s="357"/>
      <c r="AB562" s="358"/>
      <c r="AC562" s="358"/>
      <c r="AD562" s="357"/>
    </row>
    <row x14ac:dyDescent="0.25" r="563" customHeight="1" ht="14.25">
      <c r="A563" s="352"/>
      <c r="B563" s="352"/>
      <c r="C563" s="352"/>
      <c r="D563" s="352"/>
      <c r="E563" s="352"/>
      <c r="F563" s="353"/>
      <c r="G563" s="354"/>
      <c r="H563" s="354"/>
      <c r="I563" s="352"/>
      <c r="J563" s="352"/>
      <c r="K563" s="352"/>
      <c r="L563" s="352"/>
      <c r="M563" s="352"/>
      <c r="N563" s="352"/>
      <c r="O563" s="355"/>
      <c r="P563" s="355"/>
      <c r="Q563" s="355"/>
      <c r="R563" s="355"/>
      <c r="S563" s="355"/>
      <c r="T563" s="355"/>
      <c r="U563" s="354"/>
      <c r="V563" s="352"/>
      <c r="W563" s="354"/>
      <c r="X563" s="357"/>
      <c r="Y563" s="357"/>
      <c r="Z563" s="357"/>
      <c r="AA563" s="357"/>
      <c r="AB563" s="358"/>
      <c r="AC563" s="358"/>
      <c r="AD563" s="357"/>
    </row>
    <row x14ac:dyDescent="0.25" r="564" customHeight="1" ht="14.25">
      <c r="A564" s="352"/>
      <c r="B564" s="352"/>
      <c r="C564" s="352"/>
      <c r="D564" s="352"/>
      <c r="E564" s="352"/>
      <c r="F564" s="353"/>
      <c r="G564" s="354"/>
      <c r="H564" s="354"/>
      <c r="I564" s="352"/>
      <c r="J564" s="352"/>
      <c r="K564" s="352"/>
      <c r="L564" s="352"/>
      <c r="M564" s="352"/>
      <c r="N564" s="352"/>
      <c r="O564" s="355"/>
      <c r="P564" s="355"/>
      <c r="Q564" s="355"/>
      <c r="R564" s="355"/>
      <c r="S564" s="355"/>
      <c r="T564" s="355"/>
      <c r="U564" s="354"/>
      <c r="V564" s="352"/>
      <c r="W564" s="354"/>
      <c r="X564" s="357"/>
      <c r="Y564" s="357"/>
      <c r="Z564" s="357"/>
      <c r="AA564" s="357"/>
      <c r="AB564" s="358"/>
      <c r="AC564" s="358"/>
      <c r="AD564" s="357"/>
    </row>
    <row x14ac:dyDescent="0.25" r="565" customHeight="1" ht="14.25">
      <c r="A565" s="352"/>
      <c r="B565" s="352"/>
      <c r="C565" s="352"/>
      <c r="D565" s="352"/>
      <c r="E565" s="352"/>
      <c r="F565" s="353"/>
      <c r="G565" s="354"/>
      <c r="H565" s="354"/>
      <c r="I565" s="352"/>
      <c r="J565" s="352"/>
      <c r="K565" s="352"/>
      <c r="L565" s="352"/>
      <c r="M565" s="352"/>
      <c r="N565" s="352"/>
      <c r="O565" s="355"/>
      <c r="P565" s="355"/>
      <c r="Q565" s="355"/>
      <c r="R565" s="355"/>
      <c r="S565" s="355"/>
      <c r="T565" s="355"/>
      <c r="U565" s="354"/>
      <c r="V565" s="352"/>
      <c r="W565" s="354"/>
      <c r="X565" s="357"/>
      <c r="Y565" s="357"/>
      <c r="Z565" s="357"/>
      <c r="AA565" s="357"/>
      <c r="AB565" s="358"/>
      <c r="AC565" s="358"/>
      <c r="AD565" s="357"/>
    </row>
    <row x14ac:dyDescent="0.25" r="566" customHeight="1" ht="14.25">
      <c r="A566" s="352"/>
      <c r="B566" s="352"/>
      <c r="C566" s="352"/>
      <c r="D566" s="352"/>
      <c r="E566" s="352"/>
      <c r="F566" s="353"/>
      <c r="G566" s="354"/>
      <c r="H566" s="354"/>
      <c r="I566" s="352"/>
      <c r="J566" s="352"/>
      <c r="K566" s="352"/>
      <c r="L566" s="352"/>
      <c r="M566" s="352"/>
      <c r="N566" s="352"/>
      <c r="O566" s="355"/>
      <c r="P566" s="355"/>
      <c r="Q566" s="355"/>
      <c r="R566" s="355"/>
      <c r="S566" s="355"/>
      <c r="T566" s="355"/>
      <c r="U566" s="354"/>
      <c r="V566" s="352"/>
      <c r="W566" s="354"/>
      <c r="X566" s="357"/>
      <c r="Y566" s="357"/>
      <c r="Z566" s="357"/>
      <c r="AA566" s="357"/>
      <c r="AB566" s="358"/>
      <c r="AC566" s="358"/>
      <c r="AD566" s="357"/>
    </row>
    <row x14ac:dyDescent="0.25" r="567" customHeight="1" ht="14.25">
      <c r="A567" s="352"/>
      <c r="B567" s="352"/>
      <c r="C567" s="352"/>
      <c r="D567" s="352"/>
      <c r="E567" s="352"/>
      <c r="F567" s="353"/>
      <c r="G567" s="354"/>
      <c r="H567" s="354"/>
      <c r="I567" s="352"/>
      <c r="J567" s="352"/>
      <c r="K567" s="352"/>
      <c r="L567" s="352"/>
      <c r="M567" s="352"/>
      <c r="N567" s="352"/>
      <c r="O567" s="355"/>
      <c r="P567" s="355"/>
      <c r="Q567" s="355"/>
      <c r="R567" s="355"/>
      <c r="S567" s="355"/>
      <c r="T567" s="355"/>
      <c r="U567" s="354"/>
      <c r="V567" s="352"/>
      <c r="W567" s="354"/>
      <c r="X567" s="357"/>
      <c r="Y567" s="357"/>
      <c r="Z567" s="357"/>
      <c r="AA567" s="357"/>
      <c r="AB567" s="358"/>
      <c r="AC567" s="358"/>
      <c r="AD567" s="357"/>
    </row>
    <row x14ac:dyDescent="0.25" r="568" customHeight="1" ht="14.25">
      <c r="A568" s="352"/>
      <c r="B568" s="352"/>
      <c r="C568" s="352"/>
      <c r="D568" s="352"/>
      <c r="E568" s="352"/>
      <c r="F568" s="353"/>
      <c r="G568" s="354"/>
      <c r="H568" s="354"/>
      <c r="I568" s="352"/>
      <c r="J568" s="352"/>
      <c r="K568" s="352"/>
      <c r="L568" s="352"/>
      <c r="M568" s="352"/>
      <c r="N568" s="352"/>
      <c r="O568" s="355"/>
      <c r="P568" s="355"/>
      <c r="Q568" s="355"/>
      <c r="R568" s="355"/>
      <c r="S568" s="355"/>
      <c r="T568" s="355"/>
      <c r="U568" s="354"/>
      <c r="V568" s="352"/>
      <c r="W568" s="354"/>
      <c r="X568" s="357"/>
      <c r="Y568" s="357"/>
      <c r="Z568" s="357"/>
      <c r="AA568" s="357"/>
      <c r="AB568" s="358"/>
      <c r="AC568" s="358"/>
      <c r="AD568" s="357"/>
    </row>
    <row x14ac:dyDescent="0.25" r="569" customHeight="1" ht="14.25">
      <c r="A569" s="352"/>
      <c r="B569" s="352"/>
      <c r="C569" s="352"/>
      <c r="D569" s="352"/>
      <c r="E569" s="352"/>
      <c r="F569" s="353"/>
      <c r="G569" s="354"/>
      <c r="H569" s="354"/>
      <c r="I569" s="352"/>
      <c r="J569" s="352"/>
      <c r="K569" s="352"/>
      <c r="L569" s="352"/>
      <c r="M569" s="352"/>
      <c r="N569" s="352"/>
      <c r="O569" s="355"/>
      <c r="P569" s="355"/>
      <c r="Q569" s="355"/>
      <c r="R569" s="355"/>
      <c r="S569" s="355"/>
      <c r="T569" s="355"/>
      <c r="U569" s="354"/>
      <c r="V569" s="352"/>
      <c r="W569" s="354"/>
      <c r="X569" s="357"/>
      <c r="Y569" s="357"/>
      <c r="Z569" s="357"/>
      <c r="AA569" s="357"/>
      <c r="AB569" s="358"/>
      <c r="AC569" s="358"/>
      <c r="AD569" s="357"/>
    </row>
    <row x14ac:dyDescent="0.25" r="570" customHeight="1" ht="14.25">
      <c r="A570" s="352"/>
      <c r="B570" s="352"/>
      <c r="C570" s="352"/>
      <c r="D570" s="352"/>
      <c r="E570" s="352"/>
      <c r="F570" s="353"/>
      <c r="G570" s="354"/>
      <c r="H570" s="354"/>
      <c r="I570" s="352"/>
      <c r="J570" s="352"/>
      <c r="K570" s="352"/>
      <c r="L570" s="352"/>
      <c r="M570" s="352"/>
      <c r="N570" s="352"/>
      <c r="O570" s="355"/>
      <c r="P570" s="355"/>
      <c r="Q570" s="355"/>
      <c r="R570" s="355"/>
      <c r="S570" s="355"/>
      <c r="T570" s="355"/>
      <c r="U570" s="354"/>
      <c r="V570" s="352"/>
      <c r="W570" s="354"/>
      <c r="X570" s="357"/>
      <c r="Y570" s="357"/>
      <c r="Z570" s="357"/>
      <c r="AA570" s="357"/>
      <c r="AB570" s="358"/>
      <c r="AC570" s="358"/>
      <c r="AD570" s="357"/>
    </row>
    <row x14ac:dyDescent="0.25" r="571" customHeight="1" ht="14.25">
      <c r="A571" s="352"/>
      <c r="B571" s="352"/>
      <c r="C571" s="352"/>
      <c r="D571" s="352"/>
      <c r="E571" s="352"/>
      <c r="F571" s="353"/>
      <c r="G571" s="354"/>
      <c r="H571" s="354"/>
      <c r="I571" s="352"/>
      <c r="J571" s="352"/>
      <c r="K571" s="352"/>
      <c r="L571" s="352"/>
      <c r="M571" s="352"/>
      <c r="N571" s="352"/>
      <c r="O571" s="355"/>
      <c r="P571" s="355"/>
      <c r="Q571" s="355"/>
      <c r="R571" s="355"/>
      <c r="S571" s="355"/>
      <c r="T571" s="355"/>
      <c r="U571" s="354"/>
      <c r="V571" s="352"/>
      <c r="W571" s="354"/>
      <c r="X571" s="357"/>
      <c r="Y571" s="357"/>
      <c r="Z571" s="357"/>
      <c r="AA571" s="357"/>
      <c r="AB571" s="358"/>
      <c r="AC571" s="358"/>
      <c r="AD571" s="357"/>
    </row>
    <row x14ac:dyDescent="0.25" r="572" customHeight="1" ht="14.25">
      <c r="A572" s="352"/>
      <c r="B572" s="352"/>
      <c r="C572" s="352"/>
      <c r="D572" s="352"/>
      <c r="E572" s="352"/>
      <c r="F572" s="353"/>
      <c r="G572" s="354"/>
      <c r="H572" s="354"/>
      <c r="I572" s="352"/>
      <c r="J572" s="352"/>
      <c r="K572" s="352"/>
      <c r="L572" s="352"/>
      <c r="M572" s="352"/>
      <c r="N572" s="352"/>
      <c r="O572" s="355"/>
      <c r="P572" s="355"/>
      <c r="Q572" s="355"/>
      <c r="R572" s="355"/>
      <c r="S572" s="355"/>
      <c r="T572" s="355"/>
      <c r="U572" s="354"/>
      <c r="V572" s="352"/>
      <c r="W572" s="354"/>
      <c r="X572" s="357"/>
      <c r="Y572" s="357"/>
      <c r="Z572" s="357"/>
      <c r="AA572" s="357"/>
      <c r="AB572" s="358"/>
      <c r="AC572" s="358"/>
      <c r="AD572" s="357"/>
    </row>
    <row x14ac:dyDescent="0.25" r="573" customHeight="1" ht="14.25">
      <c r="A573" s="352"/>
      <c r="B573" s="352"/>
      <c r="C573" s="352"/>
      <c r="D573" s="352"/>
      <c r="E573" s="352"/>
      <c r="F573" s="353"/>
      <c r="G573" s="354"/>
      <c r="H573" s="354"/>
      <c r="I573" s="352"/>
      <c r="J573" s="352"/>
      <c r="K573" s="352"/>
      <c r="L573" s="352"/>
      <c r="M573" s="352"/>
      <c r="N573" s="352"/>
      <c r="O573" s="355"/>
      <c r="P573" s="355"/>
      <c r="Q573" s="355"/>
      <c r="R573" s="355"/>
      <c r="S573" s="355"/>
      <c r="T573" s="355"/>
      <c r="U573" s="354"/>
      <c r="V573" s="352"/>
      <c r="W573" s="354"/>
      <c r="X573" s="357"/>
      <c r="Y573" s="357"/>
      <c r="Z573" s="357"/>
      <c r="AA573" s="357"/>
      <c r="AB573" s="358"/>
      <c r="AC573" s="358"/>
      <c r="AD573" s="357"/>
    </row>
    <row x14ac:dyDescent="0.25" r="574" customHeight="1" ht="14.25">
      <c r="A574" s="352"/>
      <c r="B574" s="352"/>
      <c r="C574" s="352"/>
      <c r="D574" s="352"/>
      <c r="E574" s="352"/>
      <c r="F574" s="353"/>
      <c r="G574" s="354"/>
      <c r="H574" s="354"/>
      <c r="I574" s="352"/>
      <c r="J574" s="352"/>
      <c r="K574" s="352"/>
      <c r="L574" s="352"/>
      <c r="M574" s="352"/>
      <c r="N574" s="352"/>
      <c r="O574" s="355"/>
      <c r="P574" s="355"/>
      <c r="Q574" s="355"/>
      <c r="R574" s="355"/>
      <c r="S574" s="355"/>
      <c r="T574" s="355"/>
      <c r="U574" s="354"/>
      <c r="V574" s="352"/>
      <c r="W574" s="354"/>
      <c r="X574" s="357"/>
      <c r="Y574" s="357"/>
      <c r="Z574" s="357"/>
      <c r="AA574" s="357"/>
      <c r="AB574" s="358"/>
      <c r="AC574" s="358"/>
      <c r="AD574" s="357"/>
    </row>
    <row x14ac:dyDescent="0.25" r="575" customHeight="1" ht="14.25">
      <c r="A575" s="352"/>
      <c r="B575" s="352"/>
      <c r="C575" s="352"/>
      <c r="D575" s="352"/>
      <c r="E575" s="352"/>
      <c r="F575" s="353"/>
      <c r="G575" s="354"/>
      <c r="H575" s="354"/>
      <c r="I575" s="352"/>
      <c r="J575" s="352"/>
      <c r="K575" s="352"/>
      <c r="L575" s="352"/>
      <c r="M575" s="352"/>
      <c r="N575" s="352"/>
      <c r="O575" s="355"/>
      <c r="P575" s="355"/>
      <c r="Q575" s="355"/>
      <c r="R575" s="355"/>
      <c r="S575" s="355"/>
      <c r="T575" s="355"/>
      <c r="U575" s="354"/>
      <c r="V575" s="352"/>
      <c r="W575" s="354"/>
      <c r="X575" s="357"/>
      <c r="Y575" s="357"/>
      <c r="Z575" s="357"/>
      <c r="AA575" s="357"/>
      <c r="AB575" s="358"/>
      <c r="AC575" s="358"/>
      <c r="AD575" s="357"/>
    </row>
    <row x14ac:dyDescent="0.25" r="576" customHeight="1" ht="14.25">
      <c r="A576" s="352"/>
      <c r="B576" s="352"/>
      <c r="C576" s="352"/>
      <c r="D576" s="352"/>
      <c r="E576" s="352"/>
      <c r="F576" s="353"/>
      <c r="G576" s="354"/>
      <c r="H576" s="354"/>
      <c r="I576" s="352"/>
      <c r="J576" s="352"/>
      <c r="K576" s="352"/>
      <c r="L576" s="352"/>
      <c r="M576" s="352"/>
      <c r="N576" s="352"/>
      <c r="O576" s="355"/>
      <c r="P576" s="355"/>
      <c r="Q576" s="355"/>
      <c r="R576" s="355"/>
      <c r="S576" s="355"/>
      <c r="T576" s="355"/>
      <c r="U576" s="354"/>
      <c r="V576" s="352"/>
      <c r="W576" s="354"/>
      <c r="X576" s="357"/>
      <c r="Y576" s="357"/>
      <c r="Z576" s="357"/>
      <c r="AA576" s="357"/>
      <c r="AB576" s="358"/>
      <c r="AC576" s="358"/>
      <c r="AD576" s="357"/>
    </row>
    <row x14ac:dyDescent="0.25" r="577" customHeight="1" ht="14.25">
      <c r="A577" s="352"/>
      <c r="B577" s="352"/>
      <c r="C577" s="352"/>
      <c r="D577" s="352"/>
      <c r="E577" s="352"/>
      <c r="F577" s="353"/>
      <c r="G577" s="354"/>
      <c r="H577" s="354"/>
      <c r="I577" s="352"/>
      <c r="J577" s="352"/>
      <c r="K577" s="352"/>
      <c r="L577" s="352"/>
      <c r="M577" s="352"/>
      <c r="N577" s="352"/>
      <c r="O577" s="355"/>
      <c r="P577" s="355"/>
      <c r="Q577" s="355"/>
      <c r="R577" s="355"/>
      <c r="S577" s="355"/>
      <c r="T577" s="355"/>
      <c r="U577" s="354"/>
      <c r="V577" s="352"/>
      <c r="W577" s="354"/>
      <c r="X577" s="357"/>
      <c r="Y577" s="357"/>
      <c r="Z577" s="357"/>
      <c r="AA577" s="357"/>
      <c r="AB577" s="358"/>
      <c r="AC577" s="358"/>
      <c r="AD577" s="357"/>
    </row>
    <row x14ac:dyDescent="0.25" r="578" customHeight="1" ht="14.25">
      <c r="A578" s="352"/>
      <c r="B578" s="352"/>
      <c r="C578" s="352"/>
      <c r="D578" s="352"/>
      <c r="E578" s="352"/>
      <c r="F578" s="353"/>
      <c r="G578" s="354"/>
      <c r="H578" s="354"/>
      <c r="I578" s="352"/>
      <c r="J578" s="352"/>
      <c r="K578" s="352"/>
      <c r="L578" s="352"/>
      <c r="M578" s="352"/>
      <c r="N578" s="352"/>
      <c r="O578" s="355"/>
      <c r="P578" s="355"/>
      <c r="Q578" s="355"/>
      <c r="R578" s="355"/>
      <c r="S578" s="355"/>
      <c r="T578" s="355"/>
      <c r="U578" s="354"/>
      <c r="V578" s="352"/>
      <c r="W578" s="354"/>
      <c r="X578" s="357"/>
      <c r="Y578" s="357"/>
      <c r="Z578" s="357"/>
      <c r="AA578" s="357"/>
      <c r="AB578" s="358"/>
      <c r="AC578" s="358"/>
      <c r="AD578" s="357"/>
    </row>
    <row x14ac:dyDescent="0.25" r="579" customHeight="1" ht="14.25">
      <c r="A579" s="352"/>
      <c r="B579" s="352"/>
      <c r="C579" s="352"/>
      <c r="D579" s="352"/>
      <c r="E579" s="352"/>
      <c r="F579" s="353"/>
      <c r="G579" s="354"/>
      <c r="H579" s="354"/>
      <c r="I579" s="352"/>
      <c r="J579" s="352"/>
      <c r="K579" s="352"/>
      <c r="L579" s="352"/>
      <c r="M579" s="352"/>
      <c r="N579" s="352"/>
      <c r="O579" s="355"/>
      <c r="P579" s="355"/>
      <c r="Q579" s="355"/>
      <c r="R579" s="355"/>
      <c r="S579" s="355"/>
      <c r="T579" s="355"/>
      <c r="U579" s="354"/>
      <c r="V579" s="352"/>
      <c r="W579" s="354"/>
      <c r="X579" s="357"/>
      <c r="Y579" s="357"/>
      <c r="Z579" s="357"/>
      <c r="AA579" s="357"/>
      <c r="AB579" s="358"/>
      <c r="AC579" s="358"/>
      <c r="AD579" s="357"/>
    </row>
    <row x14ac:dyDescent="0.25" r="580" customHeight="1" ht="14.25">
      <c r="A580" s="352"/>
      <c r="B580" s="352"/>
      <c r="C580" s="352"/>
      <c r="D580" s="352"/>
      <c r="E580" s="352"/>
      <c r="F580" s="353"/>
      <c r="G580" s="354"/>
      <c r="H580" s="354"/>
      <c r="I580" s="352"/>
      <c r="J580" s="352"/>
      <c r="K580" s="352"/>
      <c r="L580" s="352"/>
      <c r="M580" s="352"/>
      <c r="N580" s="352"/>
      <c r="O580" s="355"/>
      <c r="P580" s="355"/>
      <c r="Q580" s="355"/>
      <c r="R580" s="355"/>
      <c r="S580" s="355"/>
      <c r="T580" s="355"/>
      <c r="U580" s="354"/>
      <c r="V580" s="352"/>
      <c r="W580" s="354"/>
      <c r="X580" s="357"/>
      <c r="Y580" s="357"/>
      <c r="Z580" s="357"/>
      <c r="AA580" s="357"/>
      <c r="AB580" s="358"/>
      <c r="AC580" s="358"/>
      <c r="AD580" s="357"/>
    </row>
    <row x14ac:dyDescent="0.25" r="581" customHeight="1" ht="14.25">
      <c r="A581" s="352"/>
      <c r="B581" s="352"/>
      <c r="C581" s="352"/>
      <c r="D581" s="352"/>
      <c r="E581" s="352"/>
      <c r="F581" s="353"/>
      <c r="G581" s="354"/>
      <c r="H581" s="354"/>
      <c r="I581" s="352"/>
      <c r="J581" s="352"/>
      <c r="K581" s="352"/>
      <c r="L581" s="352"/>
      <c r="M581" s="352"/>
      <c r="N581" s="352"/>
      <c r="O581" s="355"/>
      <c r="P581" s="355"/>
      <c r="Q581" s="355"/>
      <c r="R581" s="355"/>
      <c r="S581" s="355"/>
      <c r="T581" s="355"/>
      <c r="U581" s="354"/>
      <c r="V581" s="352"/>
      <c r="W581" s="354"/>
      <c r="X581" s="357"/>
      <c r="Y581" s="357"/>
      <c r="Z581" s="357"/>
      <c r="AA581" s="357"/>
      <c r="AB581" s="358"/>
      <c r="AC581" s="358"/>
      <c r="AD581" s="357"/>
    </row>
    <row x14ac:dyDescent="0.25" r="582" customHeight="1" ht="14.25">
      <c r="A582" s="352"/>
      <c r="B582" s="352"/>
      <c r="C582" s="352"/>
      <c r="D582" s="352"/>
      <c r="E582" s="352"/>
      <c r="F582" s="353"/>
      <c r="G582" s="354"/>
      <c r="H582" s="354"/>
      <c r="I582" s="352"/>
      <c r="J582" s="352"/>
      <c r="K582" s="352"/>
      <c r="L582" s="352"/>
      <c r="M582" s="352"/>
      <c r="N582" s="352"/>
      <c r="O582" s="355"/>
      <c r="P582" s="355"/>
      <c r="Q582" s="355"/>
      <c r="R582" s="355"/>
      <c r="S582" s="355"/>
      <c r="T582" s="355"/>
      <c r="U582" s="354"/>
      <c r="V582" s="352"/>
      <c r="W582" s="354"/>
      <c r="X582" s="357"/>
      <c r="Y582" s="357"/>
      <c r="Z582" s="357"/>
      <c r="AA582" s="357"/>
      <c r="AB582" s="358"/>
      <c r="AC582" s="358"/>
      <c r="AD582" s="357"/>
    </row>
    <row x14ac:dyDescent="0.25" r="583" customHeight="1" ht="14.25">
      <c r="A583" s="352"/>
      <c r="B583" s="352"/>
      <c r="C583" s="352"/>
      <c r="D583" s="352"/>
      <c r="E583" s="352"/>
      <c r="F583" s="353"/>
      <c r="G583" s="354"/>
      <c r="H583" s="354"/>
      <c r="I583" s="352"/>
      <c r="J583" s="352"/>
      <c r="K583" s="352"/>
      <c r="L583" s="352"/>
      <c r="M583" s="352"/>
      <c r="N583" s="352"/>
      <c r="O583" s="355"/>
      <c r="P583" s="355"/>
      <c r="Q583" s="355"/>
      <c r="R583" s="355"/>
      <c r="S583" s="355"/>
      <c r="T583" s="355"/>
      <c r="U583" s="354"/>
      <c r="V583" s="352"/>
      <c r="W583" s="354"/>
      <c r="X583" s="357"/>
      <c r="Y583" s="357"/>
      <c r="Z583" s="357"/>
      <c r="AA583" s="357"/>
      <c r="AB583" s="358"/>
      <c r="AC583" s="358"/>
      <c r="AD583" s="357"/>
    </row>
    <row x14ac:dyDescent="0.25" r="584" customHeight="1" ht="14.25">
      <c r="A584" s="352"/>
      <c r="B584" s="352"/>
      <c r="C584" s="352"/>
      <c r="D584" s="352"/>
      <c r="E584" s="352"/>
      <c r="F584" s="353"/>
      <c r="G584" s="354"/>
      <c r="H584" s="354"/>
      <c r="I584" s="352"/>
      <c r="J584" s="352"/>
      <c r="K584" s="352"/>
      <c r="L584" s="352"/>
      <c r="M584" s="352"/>
      <c r="N584" s="352"/>
      <c r="O584" s="355"/>
      <c r="P584" s="355"/>
      <c r="Q584" s="355"/>
      <c r="R584" s="355"/>
      <c r="S584" s="355"/>
      <c r="T584" s="355"/>
      <c r="U584" s="354"/>
      <c r="V584" s="352"/>
      <c r="W584" s="354"/>
      <c r="X584" s="357"/>
      <c r="Y584" s="357"/>
      <c r="Z584" s="357"/>
      <c r="AA584" s="357"/>
      <c r="AB584" s="358"/>
      <c r="AC584" s="358"/>
      <c r="AD584" s="357"/>
    </row>
    <row x14ac:dyDescent="0.25" r="585" customHeight="1" ht="14.25">
      <c r="A585" s="352"/>
      <c r="B585" s="352"/>
      <c r="C585" s="352"/>
      <c r="D585" s="352"/>
      <c r="E585" s="352"/>
      <c r="F585" s="353"/>
      <c r="G585" s="354"/>
      <c r="H585" s="354"/>
      <c r="I585" s="352"/>
      <c r="J585" s="352"/>
      <c r="K585" s="352"/>
      <c r="L585" s="352"/>
      <c r="M585" s="352"/>
      <c r="N585" s="352"/>
      <c r="O585" s="355"/>
      <c r="P585" s="355"/>
      <c r="Q585" s="355"/>
      <c r="R585" s="355"/>
      <c r="S585" s="355"/>
      <c r="T585" s="355"/>
      <c r="U585" s="354"/>
      <c r="V585" s="352"/>
      <c r="W585" s="354"/>
      <c r="X585" s="357"/>
      <c r="Y585" s="357"/>
      <c r="Z585" s="357"/>
      <c r="AA585" s="357"/>
      <c r="AB585" s="358"/>
      <c r="AC585" s="358"/>
      <c r="AD585" s="357"/>
    </row>
    <row x14ac:dyDescent="0.25" r="586" customHeight="1" ht="14.25">
      <c r="A586" s="352"/>
      <c r="B586" s="352"/>
      <c r="C586" s="352"/>
      <c r="D586" s="352"/>
      <c r="E586" s="352"/>
      <c r="F586" s="353"/>
      <c r="G586" s="354"/>
      <c r="H586" s="354"/>
      <c r="I586" s="352"/>
      <c r="J586" s="352"/>
      <c r="K586" s="352"/>
      <c r="L586" s="352"/>
      <c r="M586" s="352"/>
      <c r="N586" s="352"/>
      <c r="O586" s="355"/>
      <c r="P586" s="355"/>
      <c r="Q586" s="355"/>
      <c r="R586" s="355"/>
      <c r="S586" s="355"/>
      <c r="T586" s="355"/>
      <c r="U586" s="354"/>
      <c r="V586" s="352"/>
      <c r="W586" s="354"/>
      <c r="X586" s="357"/>
      <c r="Y586" s="357"/>
      <c r="Z586" s="357"/>
      <c r="AA586" s="357"/>
      <c r="AB586" s="358"/>
      <c r="AC586" s="358"/>
      <c r="AD586" s="357"/>
    </row>
    <row x14ac:dyDescent="0.25" r="587" customHeight="1" ht="14.25">
      <c r="A587" s="352"/>
      <c r="B587" s="352"/>
      <c r="C587" s="352"/>
      <c r="D587" s="352"/>
      <c r="E587" s="352"/>
      <c r="F587" s="353"/>
      <c r="G587" s="354"/>
      <c r="H587" s="354"/>
      <c r="I587" s="352"/>
      <c r="J587" s="352"/>
      <c r="K587" s="352"/>
      <c r="L587" s="352"/>
      <c r="M587" s="352"/>
      <c r="N587" s="352"/>
      <c r="O587" s="355"/>
      <c r="P587" s="355"/>
      <c r="Q587" s="355"/>
      <c r="R587" s="355"/>
      <c r="S587" s="355"/>
      <c r="T587" s="355"/>
      <c r="U587" s="354"/>
      <c r="V587" s="352"/>
      <c r="W587" s="354"/>
      <c r="X587" s="357"/>
      <c r="Y587" s="357"/>
      <c r="Z587" s="357"/>
      <c r="AA587" s="357"/>
      <c r="AB587" s="358"/>
      <c r="AC587" s="358"/>
      <c r="AD587" s="357"/>
    </row>
    <row x14ac:dyDescent="0.25" r="588" customHeight="1" ht="14.25">
      <c r="A588" s="352"/>
      <c r="B588" s="352"/>
      <c r="C588" s="352"/>
      <c r="D588" s="352"/>
      <c r="E588" s="352"/>
      <c r="F588" s="353"/>
      <c r="G588" s="354"/>
      <c r="H588" s="354"/>
      <c r="I588" s="352"/>
      <c r="J588" s="352"/>
      <c r="K588" s="352"/>
      <c r="L588" s="352"/>
      <c r="M588" s="352"/>
      <c r="N588" s="352"/>
      <c r="O588" s="355"/>
      <c r="P588" s="355"/>
      <c r="Q588" s="355"/>
      <c r="R588" s="355"/>
      <c r="S588" s="355"/>
      <c r="T588" s="355"/>
      <c r="U588" s="354"/>
      <c r="V588" s="352"/>
      <c r="W588" s="354"/>
      <c r="X588" s="357"/>
      <c r="Y588" s="357"/>
      <c r="Z588" s="357"/>
      <c r="AA588" s="357"/>
      <c r="AB588" s="358"/>
      <c r="AC588" s="358"/>
      <c r="AD588" s="357"/>
    </row>
    <row x14ac:dyDescent="0.25" r="589" customHeight="1" ht="14.25">
      <c r="A589" s="352"/>
      <c r="B589" s="352"/>
      <c r="C589" s="352"/>
      <c r="D589" s="352"/>
      <c r="E589" s="352"/>
      <c r="F589" s="353"/>
      <c r="G589" s="354"/>
      <c r="H589" s="354"/>
      <c r="I589" s="352"/>
      <c r="J589" s="352"/>
      <c r="K589" s="352"/>
      <c r="L589" s="352"/>
      <c r="M589" s="352"/>
      <c r="N589" s="352"/>
      <c r="O589" s="355"/>
      <c r="P589" s="355"/>
      <c r="Q589" s="355"/>
      <c r="R589" s="355"/>
      <c r="S589" s="355"/>
      <c r="T589" s="355"/>
      <c r="U589" s="354"/>
      <c r="V589" s="352"/>
      <c r="W589" s="354"/>
      <c r="X589" s="357"/>
      <c r="Y589" s="357"/>
      <c r="Z589" s="357"/>
      <c r="AA589" s="357"/>
      <c r="AB589" s="358"/>
      <c r="AC589" s="358"/>
      <c r="AD589" s="357"/>
    </row>
    <row x14ac:dyDescent="0.25" r="590" customHeight="1" ht="14.25">
      <c r="A590" s="352"/>
      <c r="B590" s="352"/>
      <c r="C590" s="352"/>
      <c r="D590" s="352"/>
      <c r="E590" s="352"/>
      <c r="F590" s="353"/>
      <c r="G590" s="354"/>
      <c r="H590" s="354"/>
      <c r="I590" s="352"/>
      <c r="J590" s="352"/>
      <c r="K590" s="352"/>
      <c r="L590" s="352"/>
      <c r="M590" s="352"/>
      <c r="N590" s="352"/>
      <c r="O590" s="355"/>
      <c r="P590" s="355"/>
      <c r="Q590" s="355"/>
      <c r="R590" s="355"/>
      <c r="S590" s="355"/>
      <c r="T590" s="355"/>
      <c r="U590" s="354"/>
      <c r="V590" s="352"/>
      <c r="W590" s="354"/>
      <c r="X590" s="357"/>
      <c r="Y590" s="357"/>
      <c r="Z590" s="357"/>
      <c r="AA590" s="357"/>
      <c r="AB590" s="358"/>
      <c r="AC590" s="358"/>
      <c r="AD590" s="357"/>
    </row>
    <row x14ac:dyDescent="0.25" r="591" customHeight="1" ht="14.25">
      <c r="A591" s="352"/>
      <c r="B591" s="352"/>
      <c r="C591" s="352"/>
      <c r="D591" s="352"/>
      <c r="E591" s="352"/>
      <c r="F591" s="353"/>
      <c r="G591" s="354"/>
      <c r="H591" s="354"/>
      <c r="I591" s="352"/>
      <c r="J591" s="352"/>
      <c r="K591" s="352"/>
      <c r="L591" s="352"/>
      <c r="M591" s="352"/>
      <c r="N591" s="352"/>
      <c r="O591" s="355"/>
      <c r="P591" s="355"/>
      <c r="Q591" s="355"/>
      <c r="R591" s="355"/>
      <c r="S591" s="355"/>
      <c r="T591" s="355"/>
      <c r="U591" s="354"/>
      <c r="V591" s="352"/>
      <c r="W591" s="354"/>
      <c r="X591" s="357"/>
      <c r="Y591" s="357"/>
      <c r="Z591" s="357"/>
      <c r="AA591" s="357"/>
      <c r="AB591" s="358"/>
      <c r="AC591" s="358"/>
      <c r="AD591" s="357"/>
    </row>
    <row x14ac:dyDescent="0.25" r="592" customHeight="1" ht="14.25">
      <c r="A592" s="352"/>
      <c r="B592" s="352"/>
      <c r="C592" s="352"/>
      <c r="D592" s="352"/>
      <c r="E592" s="352"/>
      <c r="F592" s="353"/>
      <c r="G592" s="354"/>
      <c r="H592" s="354"/>
      <c r="I592" s="352"/>
      <c r="J592" s="352"/>
      <c r="K592" s="352"/>
      <c r="L592" s="352"/>
      <c r="M592" s="352"/>
      <c r="N592" s="352"/>
      <c r="O592" s="355"/>
      <c r="P592" s="355"/>
      <c r="Q592" s="355"/>
      <c r="R592" s="355"/>
      <c r="S592" s="355"/>
      <c r="T592" s="355"/>
      <c r="U592" s="354"/>
      <c r="V592" s="352"/>
      <c r="W592" s="354"/>
      <c r="X592" s="357"/>
      <c r="Y592" s="357"/>
      <c r="Z592" s="357"/>
      <c r="AA592" s="357"/>
      <c r="AB592" s="358"/>
      <c r="AC592" s="358"/>
      <c r="AD592" s="357"/>
    </row>
    <row x14ac:dyDescent="0.25" r="593" customHeight="1" ht="14.25">
      <c r="A593" s="352"/>
      <c r="B593" s="352"/>
      <c r="C593" s="352"/>
      <c r="D593" s="352"/>
      <c r="E593" s="352"/>
      <c r="F593" s="353"/>
      <c r="G593" s="354"/>
      <c r="H593" s="354"/>
      <c r="I593" s="352"/>
      <c r="J593" s="352"/>
      <c r="K593" s="352"/>
      <c r="L593" s="352"/>
      <c r="M593" s="352"/>
      <c r="N593" s="352"/>
      <c r="O593" s="355"/>
      <c r="P593" s="355"/>
      <c r="Q593" s="355"/>
      <c r="R593" s="355"/>
      <c r="S593" s="355"/>
      <c r="T593" s="355"/>
      <c r="U593" s="354"/>
      <c r="V593" s="352"/>
      <c r="W593" s="354"/>
      <c r="X593" s="357"/>
      <c r="Y593" s="357"/>
      <c r="Z593" s="357"/>
      <c r="AA593" s="357"/>
      <c r="AB593" s="358"/>
      <c r="AC593" s="358"/>
      <c r="AD593" s="357"/>
    </row>
    <row x14ac:dyDescent="0.25" r="594" customHeight="1" ht="14.25">
      <c r="A594" s="352"/>
      <c r="B594" s="352"/>
      <c r="C594" s="352"/>
      <c r="D594" s="352"/>
      <c r="E594" s="352"/>
      <c r="F594" s="353"/>
      <c r="G594" s="354"/>
      <c r="H594" s="354"/>
      <c r="I594" s="352"/>
      <c r="J594" s="352"/>
      <c r="K594" s="352"/>
      <c r="L594" s="352"/>
      <c r="M594" s="352"/>
      <c r="N594" s="352"/>
      <c r="O594" s="355"/>
      <c r="P594" s="355"/>
      <c r="Q594" s="355"/>
      <c r="R594" s="355"/>
      <c r="S594" s="355"/>
      <c r="T594" s="355"/>
      <c r="U594" s="354"/>
      <c r="V594" s="352"/>
      <c r="W594" s="354"/>
      <c r="X594" s="357"/>
      <c r="Y594" s="357"/>
      <c r="Z594" s="357"/>
      <c r="AA594" s="357"/>
      <c r="AB594" s="358"/>
      <c r="AC594" s="358"/>
      <c r="AD594" s="357"/>
    </row>
    <row x14ac:dyDescent="0.25" r="595" customHeight="1" ht="14.25">
      <c r="A595" s="352"/>
      <c r="B595" s="352"/>
      <c r="C595" s="352"/>
      <c r="D595" s="352"/>
      <c r="E595" s="352"/>
      <c r="F595" s="353"/>
      <c r="G595" s="354"/>
      <c r="H595" s="354"/>
      <c r="I595" s="352"/>
      <c r="J595" s="352"/>
      <c r="K595" s="352"/>
      <c r="L595" s="352"/>
      <c r="M595" s="352"/>
      <c r="N595" s="352"/>
      <c r="O595" s="355"/>
      <c r="P595" s="355"/>
      <c r="Q595" s="355"/>
      <c r="R595" s="355"/>
      <c r="S595" s="355"/>
      <c r="T595" s="355"/>
      <c r="U595" s="354"/>
      <c r="V595" s="352"/>
      <c r="W595" s="354"/>
      <c r="X595" s="357"/>
      <c r="Y595" s="357"/>
      <c r="Z595" s="357"/>
      <c r="AA595" s="357"/>
      <c r="AB595" s="358"/>
      <c r="AC595" s="358"/>
      <c r="AD595" s="357"/>
    </row>
    <row x14ac:dyDescent="0.25" r="596" customHeight="1" ht="14.25">
      <c r="A596" s="352"/>
      <c r="B596" s="352"/>
      <c r="C596" s="352"/>
      <c r="D596" s="352"/>
      <c r="E596" s="352"/>
      <c r="F596" s="353"/>
      <c r="G596" s="354"/>
      <c r="H596" s="354"/>
      <c r="I596" s="352"/>
      <c r="J596" s="352"/>
      <c r="K596" s="352"/>
      <c r="L596" s="352"/>
      <c r="M596" s="352"/>
      <c r="N596" s="352"/>
      <c r="O596" s="355"/>
      <c r="P596" s="355"/>
      <c r="Q596" s="355"/>
      <c r="R596" s="355"/>
      <c r="S596" s="355"/>
      <c r="T596" s="355"/>
      <c r="U596" s="354"/>
      <c r="V596" s="352"/>
      <c r="W596" s="354"/>
      <c r="X596" s="357"/>
      <c r="Y596" s="357"/>
      <c r="Z596" s="357"/>
      <c r="AA596" s="357"/>
      <c r="AB596" s="358"/>
      <c r="AC596" s="358"/>
      <c r="AD596" s="357"/>
    </row>
    <row x14ac:dyDescent="0.25" r="597" customHeight="1" ht="14.25">
      <c r="A597" s="352"/>
      <c r="B597" s="352"/>
      <c r="C597" s="352"/>
      <c r="D597" s="352"/>
      <c r="E597" s="352"/>
      <c r="F597" s="353"/>
      <c r="G597" s="354"/>
      <c r="H597" s="354"/>
      <c r="I597" s="352"/>
      <c r="J597" s="352"/>
      <c r="K597" s="352"/>
      <c r="L597" s="352"/>
      <c r="M597" s="352"/>
      <c r="N597" s="352"/>
      <c r="O597" s="355"/>
      <c r="P597" s="355"/>
      <c r="Q597" s="355"/>
      <c r="R597" s="355"/>
      <c r="S597" s="355"/>
      <c r="T597" s="355"/>
      <c r="U597" s="354"/>
      <c r="V597" s="352"/>
      <c r="W597" s="354"/>
      <c r="X597" s="357"/>
      <c r="Y597" s="357"/>
      <c r="Z597" s="357"/>
      <c r="AA597" s="357"/>
      <c r="AB597" s="358"/>
      <c r="AC597" s="358"/>
      <c r="AD597" s="357"/>
    </row>
    <row x14ac:dyDescent="0.25" r="598" customHeight="1" ht="14.25">
      <c r="A598" s="352"/>
      <c r="B598" s="352"/>
      <c r="C598" s="352"/>
      <c r="D598" s="352"/>
      <c r="E598" s="352"/>
      <c r="F598" s="353"/>
      <c r="G598" s="354"/>
      <c r="H598" s="354"/>
      <c r="I598" s="352"/>
      <c r="J598" s="352"/>
      <c r="K598" s="352"/>
      <c r="L598" s="352"/>
      <c r="M598" s="352"/>
      <c r="N598" s="352"/>
      <c r="O598" s="355"/>
      <c r="P598" s="355"/>
      <c r="Q598" s="355"/>
      <c r="R598" s="355"/>
      <c r="S598" s="355"/>
      <c r="T598" s="355"/>
      <c r="U598" s="354"/>
      <c r="V598" s="352"/>
      <c r="W598" s="354"/>
      <c r="X598" s="357"/>
      <c r="Y598" s="357"/>
      <c r="Z598" s="357"/>
      <c r="AA598" s="357"/>
      <c r="AB598" s="358"/>
      <c r="AC598" s="358"/>
      <c r="AD598" s="357"/>
    </row>
    <row x14ac:dyDescent="0.25" r="599" customHeight="1" ht="14.25">
      <c r="A599" s="352"/>
      <c r="B599" s="352"/>
      <c r="C599" s="352"/>
      <c r="D599" s="352"/>
      <c r="E599" s="352"/>
      <c r="F599" s="353"/>
      <c r="G599" s="354"/>
      <c r="H599" s="354"/>
      <c r="I599" s="352"/>
      <c r="J599" s="352"/>
      <c r="K599" s="352"/>
      <c r="L599" s="352"/>
      <c r="M599" s="352"/>
      <c r="N599" s="352"/>
      <c r="O599" s="355"/>
      <c r="P599" s="355"/>
      <c r="Q599" s="355"/>
      <c r="R599" s="355"/>
      <c r="S599" s="355"/>
      <c r="T599" s="355"/>
      <c r="U599" s="354"/>
      <c r="V599" s="352"/>
      <c r="W599" s="354"/>
      <c r="X599" s="357"/>
      <c r="Y599" s="357"/>
      <c r="Z599" s="357"/>
      <c r="AA599" s="357"/>
      <c r="AB599" s="358"/>
      <c r="AC599" s="358"/>
      <c r="AD599" s="357"/>
    </row>
    <row x14ac:dyDescent="0.25" r="600" customHeight="1" ht="14.25">
      <c r="A600" s="352"/>
      <c r="B600" s="352"/>
      <c r="C600" s="352"/>
      <c r="D600" s="352"/>
      <c r="E600" s="352"/>
      <c r="F600" s="353"/>
      <c r="G600" s="354"/>
      <c r="H600" s="354"/>
      <c r="I600" s="352"/>
      <c r="J600" s="352"/>
      <c r="K600" s="352"/>
      <c r="L600" s="352"/>
      <c r="M600" s="352"/>
      <c r="N600" s="352"/>
      <c r="O600" s="355"/>
      <c r="P600" s="355"/>
      <c r="Q600" s="355"/>
      <c r="R600" s="355"/>
      <c r="S600" s="355"/>
      <c r="T600" s="355"/>
      <c r="U600" s="354"/>
      <c r="V600" s="352"/>
      <c r="W600" s="354"/>
      <c r="X600" s="357"/>
      <c r="Y600" s="357"/>
      <c r="Z600" s="357"/>
      <c r="AA600" s="357"/>
      <c r="AB600" s="358"/>
      <c r="AC600" s="358"/>
      <c r="AD600" s="357"/>
    </row>
    <row x14ac:dyDescent="0.25" r="601" customHeight="1" ht="14.25">
      <c r="A601" s="352"/>
      <c r="B601" s="352"/>
      <c r="C601" s="352"/>
      <c r="D601" s="352"/>
      <c r="E601" s="352"/>
      <c r="F601" s="353"/>
      <c r="G601" s="354"/>
      <c r="H601" s="354"/>
      <c r="I601" s="352"/>
      <c r="J601" s="352"/>
      <c r="K601" s="352"/>
      <c r="L601" s="352"/>
      <c r="M601" s="352"/>
      <c r="N601" s="352"/>
      <c r="O601" s="355"/>
      <c r="P601" s="355"/>
      <c r="Q601" s="355"/>
      <c r="R601" s="355"/>
      <c r="S601" s="355"/>
      <c r="T601" s="355"/>
      <c r="U601" s="354"/>
      <c r="V601" s="352"/>
      <c r="W601" s="354"/>
      <c r="X601" s="357"/>
      <c r="Y601" s="357"/>
      <c r="Z601" s="357"/>
      <c r="AA601" s="357"/>
      <c r="AB601" s="358"/>
      <c r="AC601" s="358"/>
      <c r="AD601" s="357"/>
    </row>
    <row x14ac:dyDescent="0.25" r="602" customHeight="1" ht="14.25">
      <c r="A602" s="352"/>
      <c r="B602" s="352"/>
      <c r="C602" s="352"/>
      <c r="D602" s="352"/>
      <c r="E602" s="352"/>
      <c r="F602" s="353"/>
      <c r="G602" s="354"/>
      <c r="H602" s="354"/>
      <c r="I602" s="352"/>
      <c r="J602" s="352"/>
      <c r="K602" s="352"/>
      <c r="L602" s="352"/>
      <c r="M602" s="352"/>
      <c r="N602" s="352"/>
      <c r="O602" s="355"/>
      <c r="P602" s="355"/>
      <c r="Q602" s="355"/>
      <c r="R602" s="355"/>
      <c r="S602" s="355"/>
      <c r="T602" s="355"/>
      <c r="U602" s="354"/>
      <c r="V602" s="352"/>
      <c r="W602" s="354"/>
      <c r="X602" s="357"/>
      <c r="Y602" s="357"/>
      <c r="Z602" s="357"/>
      <c r="AA602" s="357"/>
      <c r="AB602" s="358"/>
      <c r="AC602" s="358"/>
      <c r="AD602" s="357"/>
    </row>
    <row x14ac:dyDescent="0.25" r="603" customHeight="1" ht="14.25">
      <c r="A603" s="352"/>
      <c r="B603" s="352"/>
      <c r="C603" s="352"/>
      <c r="D603" s="352"/>
      <c r="E603" s="352"/>
      <c r="F603" s="353"/>
      <c r="G603" s="354"/>
      <c r="H603" s="354"/>
      <c r="I603" s="352"/>
      <c r="J603" s="352"/>
      <c r="K603" s="352"/>
      <c r="L603" s="352"/>
      <c r="M603" s="352"/>
      <c r="N603" s="352"/>
      <c r="O603" s="355"/>
      <c r="P603" s="355"/>
      <c r="Q603" s="355"/>
      <c r="R603" s="355"/>
      <c r="S603" s="355"/>
      <c r="T603" s="355"/>
      <c r="U603" s="354"/>
      <c r="V603" s="352"/>
      <c r="W603" s="354"/>
      <c r="X603" s="357"/>
      <c r="Y603" s="357"/>
      <c r="Z603" s="357"/>
      <c r="AA603" s="357"/>
      <c r="AB603" s="358"/>
      <c r="AC603" s="358"/>
      <c r="AD603" s="357"/>
    </row>
    <row x14ac:dyDescent="0.25" r="604" customHeight="1" ht="14.25">
      <c r="A604" s="352"/>
      <c r="B604" s="352"/>
      <c r="C604" s="352"/>
      <c r="D604" s="352"/>
      <c r="E604" s="352"/>
      <c r="F604" s="353"/>
      <c r="G604" s="354"/>
      <c r="H604" s="354"/>
      <c r="I604" s="352"/>
      <c r="J604" s="352"/>
      <c r="K604" s="352"/>
      <c r="L604" s="352"/>
      <c r="M604" s="352"/>
      <c r="N604" s="352"/>
      <c r="O604" s="355"/>
      <c r="P604" s="355"/>
      <c r="Q604" s="355"/>
      <c r="R604" s="355"/>
      <c r="S604" s="355"/>
      <c r="T604" s="355"/>
      <c r="U604" s="354"/>
      <c r="V604" s="352"/>
      <c r="W604" s="354"/>
      <c r="X604" s="357"/>
      <c r="Y604" s="357"/>
      <c r="Z604" s="357"/>
      <c r="AA604" s="357"/>
      <c r="AB604" s="358"/>
      <c r="AC604" s="358"/>
      <c r="AD604" s="357"/>
    </row>
    <row x14ac:dyDescent="0.25" r="605" customHeight="1" ht="14.25">
      <c r="A605" s="352"/>
      <c r="B605" s="352"/>
      <c r="C605" s="352"/>
      <c r="D605" s="352"/>
      <c r="E605" s="352"/>
      <c r="F605" s="353"/>
      <c r="G605" s="354"/>
      <c r="H605" s="354"/>
      <c r="I605" s="352"/>
      <c r="J605" s="352"/>
      <c r="K605" s="352"/>
      <c r="L605" s="352"/>
      <c r="M605" s="352"/>
      <c r="N605" s="352"/>
      <c r="O605" s="355"/>
      <c r="P605" s="355"/>
      <c r="Q605" s="355"/>
      <c r="R605" s="355"/>
      <c r="S605" s="355"/>
      <c r="T605" s="355"/>
      <c r="U605" s="354"/>
      <c r="V605" s="352"/>
      <c r="W605" s="354"/>
      <c r="X605" s="357"/>
      <c r="Y605" s="357"/>
      <c r="Z605" s="357"/>
      <c r="AA605" s="357"/>
      <c r="AB605" s="358"/>
      <c r="AC605" s="358"/>
      <c r="AD605" s="357"/>
    </row>
    <row x14ac:dyDescent="0.25" r="606" customHeight="1" ht="14.25">
      <c r="A606" s="352"/>
      <c r="B606" s="352"/>
      <c r="C606" s="352"/>
      <c r="D606" s="352"/>
      <c r="E606" s="352"/>
      <c r="F606" s="353"/>
      <c r="G606" s="354"/>
      <c r="H606" s="354"/>
      <c r="I606" s="352"/>
      <c r="J606" s="352"/>
      <c r="K606" s="352"/>
      <c r="L606" s="352"/>
      <c r="M606" s="352"/>
      <c r="N606" s="352"/>
      <c r="O606" s="355"/>
      <c r="P606" s="355"/>
      <c r="Q606" s="355"/>
      <c r="R606" s="355"/>
      <c r="S606" s="355"/>
      <c r="T606" s="355"/>
      <c r="U606" s="354"/>
      <c r="V606" s="352"/>
      <c r="W606" s="354"/>
      <c r="X606" s="357"/>
      <c r="Y606" s="357"/>
      <c r="Z606" s="357"/>
      <c r="AA606" s="357"/>
      <c r="AB606" s="358"/>
      <c r="AC606" s="358"/>
      <c r="AD606" s="357"/>
    </row>
    <row x14ac:dyDescent="0.25" r="607" customHeight="1" ht="14.25">
      <c r="A607" s="352"/>
      <c r="B607" s="352"/>
      <c r="C607" s="352"/>
      <c r="D607" s="352"/>
      <c r="E607" s="352"/>
      <c r="F607" s="353"/>
      <c r="G607" s="354"/>
      <c r="H607" s="354"/>
      <c r="I607" s="352"/>
      <c r="J607" s="352"/>
      <c r="K607" s="352"/>
      <c r="L607" s="352"/>
      <c r="M607" s="352"/>
      <c r="N607" s="352"/>
      <c r="O607" s="355"/>
      <c r="P607" s="355"/>
      <c r="Q607" s="355"/>
      <c r="R607" s="355"/>
      <c r="S607" s="355"/>
      <c r="T607" s="355"/>
      <c r="U607" s="354"/>
      <c r="V607" s="352"/>
      <c r="W607" s="354"/>
      <c r="X607" s="357"/>
      <c r="Y607" s="357"/>
      <c r="Z607" s="357"/>
      <c r="AA607" s="357"/>
      <c r="AB607" s="358"/>
      <c r="AC607" s="358"/>
      <c r="AD607" s="357"/>
    </row>
    <row x14ac:dyDescent="0.25" r="608" customHeight="1" ht="14.25">
      <c r="A608" s="352"/>
      <c r="B608" s="352"/>
      <c r="C608" s="352"/>
      <c r="D608" s="352"/>
      <c r="E608" s="352"/>
      <c r="F608" s="353"/>
      <c r="G608" s="354"/>
      <c r="H608" s="354"/>
      <c r="I608" s="352"/>
      <c r="J608" s="352"/>
      <c r="K608" s="352"/>
      <c r="L608" s="352"/>
      <c r="M608" s="352"/>
      <c r="N608" s="352"/>
      <c r="O608" s="355"/>
      <c r="P608" s="355"/>
      <c r="Q608" s="355"/>
      <c r="R608" s="355"/>
      <c r="S608" s="355"/>
      <c r="T608" s="355"/>
      <c r="U608" s="354"/>
      <c r="V608" s="352"/>
      <c r="W608" s="354"/>
      <c r="X608" s="357"/>
      <c r="Y608" s="357"/>
      <c r="Z608" s="357"/>
      <c r="AA608" s="357"/>
      <c r="AB608" s="358"/>
      <c r="AC608" s="358"/>
      <c r="AD608" s="357"/>
    </row>
    <row x14ac:dyDescent="0.25" r="609" customHeight="1" ht="14.25">
      <c r="A609" s="352"/>
      <c r="B609" s="352"/>
      <c r="C609" s="352"/>
      <c r="D609" s="352"/>
      <c r="E609" s="352"/>
      <c r="F609" s="353"/>
      <c r="G609" s="354"/>
      <c r="H609" s="354"/>
      <c r="I609" s="352"/>
      <c r="J609" s="352"/>
      <c r="K609" s="352"/>
      <c r="L609" s="352"/>
      <c r="M609" s="352"/>
      <c r="N609" s="352"/>
      <c r="O609" s="355"/>
      <c r="P609" s="355"/>
      <c r="Q609" s="355"/>
      <c r="R609" s="355"/>
      <c r="S609" s="355"/>
      <c r="T609" s="355"/>
      <c r="U609" s="354"/>
      <c r="V609" s="352"/>
      <c r="W609" s="354"/>
      <c r="X609" s="357"/>
      <c r="Y609" s="357"/>
      <c r="Z609" s="357"/>
      <c r="AA609" s="357"/>
      <c r="AB609" s="358"/>
      <c r="AC609" s="358"/>
      <c r="AD609" s="357"/>
    </row>
    <row x14ac:dyDescent="0.25" r="610" customHeight="1" ht="14.25">
      <c r="A610" s="352"/>
      <c r="B610" s="352"/>
      <c r="C610" s="352"/>
      <c r="D610" s="352"/>
      <c r="E610" s="352"/>
      <c r="F610" s="353"/>
      <c r="G610" s="354"/>
      <c r="H610" s="354"/>
      <c r="I610" s="352"/>
      <c r="J610" s="352"/>
      <c r="K610" s="352"/>
      <c r="L610" s="352"/>
      <c r="M610" s="352"/>
      <c r="N610" s="352"/>
      <c r="O610" s="355"/>
      <c r="P610" s="355"/>
      <c r="Q610" s="355"/>
      <c r="R610" s="355"/>
      <c r="S610" s="355"/>
      <c r="T610" s="355"/>
      <c r="U610" s="354"/>
      <c r="V610" s="352"/>
      <c r="W610" s="354"/>
      <c r="X610" s="357"/>
      <c r="Y610" s="357"/>
      <c r="Z610" s="357"/>
      <c r="AA610" s="357"/>
      <c r="AB610" s="358"/>
      <c r="AC610" s="358"/>
      <c r="AD610" s="357"/>
    </row>
    <row x14ac:dyDescent="0.25" r="611" customHeight="1" ht="14.25">
      <c r="A611" s="352"/>
      <c r="B611" s="352"/>
      <c r="C611" s="352"/>
      <c r="D611" s="352"/>
      <c r="E611" s="352"/>
      <c r="F611" s="353"/>
      <c r="G611" s="354"/>
      <c r="H611" s="354"/>
      <c r="I611" s="352"/>
      <c r="J611" s="352"/>
      <c r="K611" s="352"/>
      <c r="L611" s="352"/>
      <c r="M611" s="352"/>
      <c r="N611" s="352"/>
      <c r="O611" s="355"/>
      <c r="P611" s="355"/>
      <c r="Q611" s="355"/>
      <c r="R611" s="355"/>
      <c r="S611" s="355"/>
      <c r="T611" s="355"/>
      <c r="U611" s="354"/>
      <c r="V611" s="352"/>
      <c r="W611" s="354"/>
      <c r="X611" s="357"/>
      <c r="Y611" s="357"/>
      <c r="Z611" s="357"/>
      <c r="AA611" s="357"/>
      <c r="AB611" s="358"/>
      <c r="AC611" s="358"/>
      <c r="AD611" s="357"/>
    </row>
    <row x14ac:dyDescent="0.25" r="612" customHeight="1" ht="14.25">
      <c r="A612" s="352"/>
      <c r="B612" s="352"/>
      <c r="C612" s="352"/>
      <c r="D612" s="352"/>
      <c r="E612" s="352"/>
      <c r="F612" s="353"/>
      <c r="G612" s="354"/>
      <c r="H612" s="354"/>
      <c r="I612" s="352"/>
      <c r="J612" s="352"/>
      <c r="K612" s="352"/>
      <c r="L612" s="352"/>
      <c r="M612" s="352"/>
      <c r="N612" s="352"/>
      <c r="O612" s="355"/>
      <c r="P612" s="355"/>
      <c r="Q612" s="355"/>
      <c r="R612" s="355"/>
      <c r="S612" s="355"/>
      <c r="T612" s="355"/>
      <c r="U612" s="354"/>
      <c r="V612" s="352"/>
      <c r="W612" s="354"/>
      <c r="X612" s="357"/>
      <c r="Y612" s="357"/>
      <c r="Z612" s="357"/>
      <c r="AA612" s="357"/>
      <c r="AB612" s="358"/>
      <c r="AC612" s="358"/>
      <c r="AD612" s="357"/>
    </row>
    <row x14ac:dyDescent="0.25" r="613" customHeight="1" ht="14.25">
      <c r="A613" s="352"/>
      <c r="B613" s="352"/>
      <c r="C613" s="352"/>
      <c r="D613" s="352"/>
      <c r="E613" s="352"/>
      <c r="F613" s="353"/>
      <c r="G613" s="354"/>
      <c r="H613" s="354"/>
      <c r="I613" s="352"/>
      <c r="J613" s="352"/>
      <c r="K613" s="352"/>
      <c r="L613" s="352"/>
      <c r="M613" s="352"/>
      <c r="N613" s="352"/>
      <c r="O613" s="355"/>
      <c r="P613" s="355"/>
      <c r="Q613" s="355"/>
      <c r="R613" s="355"/>
      <c r="S613" s="355"/>
      <c r="T613" s="355"/>
      <c r="U613" s="354"/>
      <c r="V613" s="352"/>
      <c r="W613" s="354"/>
      <c r="X613" s="357"/>
      <c r="Y613" s="357"/>
      <c r="Z613" s="357"/>
      <c r="AA613" s="357"/>
      <c r="AB613" s="358"/>
      <c r="AC613" s="358"/>
      <c r="AD613" s="357"/>
    </row>
    <row x14ac:dyDescent="0.25" r="614" customHeight="1" ht="14.25">
      <c r="A614" s="352"/>
      <c r="B614" s="352"/>
      <c r="C614" s="352"/>
      <c r="D614" s="352"/>
      <c r="E614" s="352"/>
      <c r="F614" s="353"/>
      <c r="G614" s="354"/>
      <c r="H614" s="354"/>
      <c r="I614" s="352"/>
      <c r="J614" s="352"/>
      <c r="K614" s="352"/>
      <c r="L614" s="352"/>
      <c r="M614" s="352"/>
      <c r="N614" s="352"/>
      <c r="O614" s="355"/>
      <c r="P614" s="355"/>
      <c r="Q614" s="355"/>
      <c r="R614" s="355"/>
      <c r="S614" s="355"/>
      <c r="T614" s="355"/>
      <c r="U614" s="354"/>
      <c r="V614" s="352"/>
      <c r="W614" s="354"/>
      <c r="X614" s="357"/>
      <c r="Y614" s="357"/>
      <c r="Z614" s="357"/>
      <c r="AA614" s="357"/>
      <c r="AB614" s="358"/>
      <c r="AC614" s="358"/>
      <c r="AD614" s="357"/>
    </row>
    <row x14ac:dyDescent="0.25" r="615" customHeight="1" ht="14.25">
      <c r="A615" s="352"/>
      <c r="B615" s="352"/>
      <c r="C615" s="352"/>
      <c r="D615" s="352"/>
      <c r="E615" s="352"/>
      <c r="F615" s="353"/>
      <c r="G615" s="354"/>
      <c r="H615" s="354"/>
      <c r="I615" s="352"/>
      <c r="J615" s="352"/>
      <c r="K615" s="352"/>
      <c r="L615" s="352"/>
      <c r="M615" s="352"/>
      <c r="N615" s="352"/>
      <c r="O615" s="355"/>
      <c r="P615" s="355"/>
      <c r="Q615" s="355"/>
      <c r="R615" s="355"/>
      <c r="S615" s="355"/>
      <c r="T615" s="355"/>
      <c r="U615" s="354"/>
      <c r="V615" s="352"/>
      <c r="W615" s="354"/>
      <c r="X615" s="357"/>
      <c r="Y615" s="357"/>
      <c r="Z615" s="357"/>
      <c r="AA615" s="357"/>
      <c r="AB615" s="358"/>
      <c r="AC615" s="358"/>
      <c r="AD615" s="357"/>
    </row>
    <row x14ac:dyDescent="0.25" r="616" customHeight="1" ht="14.25">
      <c r="A616" s="352"/>
      <c r="B616" s="352"/>
      <c r="C616" s="352"/>
      <c r="D616" s="352"/>
      <c r="E616" s="352"/>
      <c r="F616" s="353"/>
      <c r="G616" s="354"/>
      <c r="H616" s="354"/>
      <c r="I616" s="352"/>
      <c r="J616" s="352"/>
      <c r="K616" s="352"/>
      <c r="L616" s="352"/>
      <c r="M616" s="352"/>
      <c r="N616" s="352"/>
      <c r="O616" s="355"/>
      <c r="P616" s="355"/>
      <c r="Q616" s="355"/>
      <c r="R616" s="355"/>
      <c r="S616" s="355"/>
      <c r="T616" s="355"/>
      <c r="U616" s="354"/>
      <c r="V616" s="352"/>
      <c r="W616" s="354"/>
      <c r="X616" s="357"/>
      <c r="Y616" s="357"/>
      <c r="Z616" s="357"/>
      <c r="AA616" s="357"/>
      <c r="AB616" s="358"/>
      <c r="AC616" s="358"/>
      <c r="AD616" s="357"/>
    </row>
    <row x14ac:dyDescent="0.25" r="617" customHeight="1" ht="14.25">
      <c r="A617" s="352"/>
      <c r="B617" s="352"/>
      <c r="C617" s="352"/>
      <c r="D617" s="352"/>
      <c r="E617" s="352"/>
      <c r="F617" s="353"/>
      <c r="G617" s="354"/>
      <c r="H617" s="354"/>
      <c r="I617" s="352"/>
      <c r="J617" s="352"/>
      <c r="K617" s="352"/>
      <c r="L617" s="352"/>
      <c r="M617" s="352"/>
      <c r="N617" s="352"/>
      <c r="O617" s="355"/>
      <c r="P617" s="355"/>
      <c r="Q617" s="355"/>
      <c r="R617" s="355"/>
      <c r="S617" s="355"/>
      <c r="T617" s="355"/>
      <c r="U617" s="354"/>
      <c r="V617" s="352"/>
      <c r="W617" s="354"/>
      <c r="X617" s="357"/>
      <c r="Y617" s="357"/>
      <c r="Z617" s="357"/>
      <c r="AA617" s="357"/>
      <c r="AB617" s="358"/>
      <c r="AC617" s="358"/>
      <c r="AD617" s="357"/>
    </row>
    <row x14ac:dyDescent="0.25" r="618" customHeight="1" ht="14.25">
      <c r="A618" s="352"/>
      <c r="B618" s="352"/>
      <c r="C618" s="352"/>
      <c r="D618" s="352"/>
      <c r="E618" s="352"/>
      <c r="F618" s="353"/>
      <c r="G618" s="354"/>
      <c r="H618" s="354"/>
      <c r="I618" s="352"/>
      <c r="J618" s="352"/>
      <c r="K618" s="352"/>
      <c r="L618" s="352"/>
      <c r="M618" s="352"/>
      <c r="N618" s="352"/>
      <c r="O618" s="355"/>
      <c r="P618" s="355"/>
      <c r="Q618" s="355"/>
      <c r="R618" s="355"/>
      <c r="S618" s="355"/>
      <c r="T618" s="355"/>
      <c r="U618" s="354"/>
      <c r="V618" s="352"/>
      <c r="W618" s="354"/>
      <c r="X618" s="357"/>
      <c r="Y618" s="357"/>
      <c r="Z618" s="357"/>
      <c r="AA618" s="357"/>
      <c r="AB618" s="358"/>
      <c r="AC618" s="358"/>
      <c r="AD618" s="357"/>
    </row>
    <row x14ac:dyDescent="0.25" r="619" customHeight="1" ht="14.25">
      <c r="A619" s="352"/>
      <c r="B619" s="352"/>
      <c r="C619" s="352"/>
      <c r="D619" s="352"/>
      <c r="E619" s="352"/>
      <c r="F619" s="353"/>
      <c r="G619" s="354"/>
      <c r="H619" s="354"/>
      <c r="I619" s="352"/>
      <c r="J619" s="352"/>
      <c r="K619" s="352"/>
      <c r="L619" s="352"/>
      <c r="M619" s="352"/>
      <c r="N619" s="352"/>
      <c r="O619" s="355"/>
      <c r="P619" s="355"/>
      <c r="Q619" s="355"/>
      <c r="R619" s="355"/>
      <c r="S619" s="355"/>
      <c r="T619" s="355"/>
      <c r="U619" s="354"/>
      <c r="V619" s="352"/>
      <c r="W619" s="354"/>
      <c r="X619" s="357"/>
      <c r="Y619" s="357"/>
      <c r="Z619" s="357"/>
      <c r="AA619" s="357"/>
      <c r="AB619" s="358"/>
      <c r="AC619" s="358"/>
      <c r="AD619" s="357"/>
    </row>
    <row x14ac:dyDescent="0.25" r="620" customHeight="1" ht="14.25">
      <c r="A620" s="352"/>
      <c r="B620" s="352"/>
      <c r="C620" s="352"/>
      <c r="D620" s="352"/>
      <c r="E620" s="352"/>
      <c r="F620" s="353"/>
      <c r="G620" s="354"/>
      <c r="H620" s="354"/>
      <c r="I620" s="352"/>
      <c r="J620" s="352"/>
      <c r="K620" s="352"/>
      <c r="L620" s="352"/>
      <c r="M620" s="352"/>
      <c r="N620" s="352"/>
      <c r="O620" s="355"/>
      <c r="P620" s="355"/>
      <c r="Q620" s="355"/>
      <c r="R620" s="355"/>
      <c r="S620" s="355"/>
      <c r="T620" s="355"/>
      <c r="U620" s="354"/>
      <c r="V620" s="352"/>
      <c r="W620" s="354"/>
      <c r="X620" s="357"/>
      <c r="Y620" s="357"/>
      <c r="Z620" s="357"/>
      <c r="AA620" s="357"/>
      <c r="AB620" s="358"/>
      <c r="AC620" s="358"/>
      <c r="AD620" s="357"/>
    </row>
    <row x14ac:dyDescent="0.25" r="621" customHeight="1" ht="14.25">
      <c r="A621" s="352"/>
      <c r="B621" s="352"/>
      <c r="C621" s="352"/>
      <c r="D621" s="352"/>
      <c r="E621" s="352"/>
      <c r="F621" s="353"/>
      <c r="G621" s="354"/>
      <c r="H621" s="354"/>
      <c r="I621" s="352"/>
      <c r="J621" s="352"/>
      <c r="K621" s="352"/>
      <c r="L621" s="352"/>
      <c r="M621" s="352"/>
      <c r="N621" s="352"/>
      <c r="O621" s="355"/>
      <c r="P621" s="355"/>
      <c r="Q621" s="355"/>
      <c r="R621" s="355"/>
      <c r="S621" s="355"/>
      <c r="T621" s="355"/>
      <c r="U621" s="354"/>
      <c r="V621" s="352"/>
      <c r="W621" s="354"/>
      <c r="X621" s="357"/>
      <c r="Y621" s="357"/>
      <c r="Z621" s="357"/>
      <c r="AA621" s="357"/>
      <c r="AB621" s="358"/>
      <c r="AC621" s="358"/>
      <c r="AD621" s="357"/>
    </row>
    <row x14ac:dyDescent="0.25" r="622" customHeight="1" ht="14.25">
      <c r="A622" s="352"/>
      <c r="B622" s="352"/>
      <c r="C622" s="352"/>
      <c r="D622" s="352"/>
      <c r="E622" s="352"/>
      <c r="F622" s="353"/>
      <c r="G622" s="354"/>
      <c r="H622" s="354"/>
      <c r="I622" s="352"/>
      <c r="J622" s="352"/>
      <c r="K622" s="352"/>
      <c r="L622" s="352"/>
      <c r="M622" s="352"/>
      <c r="N622" s="352"/>
      <c r="O622" s="355"/>
      <c r="P622" s="355"/>
      <c r="Q622" s="355"/>
      <c r="R622" s="355"/>
      <c r="S622" s="355"/>
      <c r="T622" s="355"/>
      <c r="U622" s="354"/>
      <c r="V622" s="352"/>
      <c r="W622" s="354"/>
      <c r="X622" s="357"/>
      <c r="Y622" s="357"/>
      <c r="Z622" s="357"/>
      <c r="AA622" s="357"/>
      <c r="AB622" s="358"/>
      <c r="AC622" s="358"/>
      <c r="AD622" s="357"/>
    </row>
    <row x14ac:dyDescent="0.25" r="623" customHeight="1" ht="14.25">
      <c r="A623" s="352"/>
      <c r="B623" s="352"/>
      <c r="C623" s="352"/>
      <c r="D623" s="352"/>
      <c r="E623" s="352"/>
      <c r="F623" s="353"/>
      <c r="G623" s="354"/>
      <c r="H623" s="354"/>
      <c r="I623" s="352"/>
      <c r="J623" s="352"/>
      <c r="K623" s="352"/>
      <c r="L623" s="352"/>
      <c r="M623" s="352"/>
      <c r="N623" s="352"/>
      <c r="O623" s="355"/>
      <c r="P623" s="355"/>
      <c r="Q623" s="355"/>
      <c r="R623" s="355"/>
      <c r="S623" s="355"/>
      <c r="T623" s="355"/>
      <c r="U623" s="354"/>
      <c r="V623" s="352"/>
      <c r="W623" s="354"/>
      <c r="X623" s="357"/>
      <c r="Y623" s="357"/>
      <c r="Z623" s="357"/>
      <c r="AA623" s="357"/>
      <c r="AB623" s="358"/>
      <c r="AC623" s="358"/>
      <c r="AD623" s="357"/>
    </row>
    <row x14ac:dyDescent="0.25" r="624" customHeight="1" ht="14.25">
      <c r="A624" s="352"/>
      <c r="B624" s="352"/>
      <c r="C624" s="352"/>
      <c r="D624" s="352"/>
      <c r="E624" s="352"/>
      <c r="F624" s="353"/>
      <c r="G624" s="354"/>
      <c r="H624" s="354"/>
      <c r="I624" s="352"/>
      <c r="J624" s="352"/>
      <c r="K624" s="352"/>
      <c r="L624" s="352"/>
      <c r="M624" s="352"/>
      <c r="N624" s="352"/>
      <c r="O624" s="355"/>
      <c r="P624" s="355"/>
      <c r="Q624" s="355"/>
      <c r="R624" s="355"/>
      <c r="S624" s="355"/>
      <c r="T624" s="355"/>
      <c r="U624" s="354"/>
      <c r="V624" s="352"/>
      <c r="W624" s="354"/>
      <c r="X624" s="357"/>
      <c r="Y624" s="357"/>
      <c r="Z624" s="357"/>
      <c r="AA624" s="357"/>
      <c r="AB624" s="358"/>
      <c r="AC624" s="358"/>
      <c r="AD624" s="357"/>
    </row>
    <row x14ac:dyDescent="0.25" r="625" customHeight="1" ht="14.25">
      <c r="A625" s="352"/>
      <c r="B625" s="352"/>
      <c r="C625" s="352"/>
      <c r="D625" s="352"/>
      <c r="E625" s="352"/>
      <c r="F625" s="353"/>
      <c r="G625" s="354"/>
      <c r="H625" s="354"/>
      <c r="I625" s="352"/>
      <c r="J625" s="352"/>
      <c r="K625" s="352"/>
      <c r="L625" s="352"/>
      <c r="M625" s="352"/>
      <c r="N625" s="352"/>
      <c r="O625" s="355"/>
      <c r="P625" s="355"/>
      <c r="Q625" s="355"/>
      <c r="R625" s="355"/>
      <c r="S625" s="355"/>
      <c r="T625" s="355"/>
      <c r="U625" s="354"/>
      <c r="V625" s="352"/>
      <c r="W625" s="354"/>
      <c r="X625" s="357"/>
      <c r="Y625" s="357"/>
      <c r="Z625" s="357"/>
      <c r="AA625" s="357"/>
      <c r="AB625" s="358"/>
      <c r="AC625" s="358"/>
      <c r="AD625" s="357"/>
    </row>
    <row x14ac:dyDescent="0.25" r="626" customHeight="1" ht="14.25">
      <c r="A626" s="352"/>
      <c r="B626" s="352"/>
      <c r="C626" s="352"/>
      <c r="D626" s="352"/>
      <c r="E626" s="352"/>
      <c r="F626" s="353"/>
      <c r="G626" s="354"/>
      <c r="H626" s="354"/>
      <c r="I626" s="352"/>
      <c r="J626" s="352"/>
      <c r="K626" s="352"/>
      <c r="L626" s="352"/>
      <c r="M626" s="352"/>
      <c r="N626" s="352"/>
      <c r="O626" s="355"/>
      <c r="P626" s="355"/>
      <c r="Q626" s="355"/>
      <c r="R626" s="355"/>
      <c r="S626" s="355"/>
      <c r="T626" s="355"/>
      <c r="U626" s="354"/>
      <c r="V626" s="352"/>
      <c r="W626" s="354"/>
      <c r="X626" s="357"/>
      <c r="Y626" s="357"/>
      <c r="Z626" s="357"/>
      <c r="AA626" s="357"/>
      <c r="AB626" s="358"/>
      <c r="AC626" s="358"/>
      <c r="AD626" s="357"/>
    </row>
    <row x14ac:dyDescent="0.25" r="627" customHeight="1" ht="14.25">
      <c r="A627" s="352"/>
      <c r="B627" s="352"/>
      <c r="C627" s="352"/>
      <c r="D627" s="352"/>
      <c r="E627" s="352"/>
      <c r="F627" s="353"/>
      <c r="G627" s="354"/>
      <c r="H627" s="354"/>
      <c r="I627" s="352"/>
      <c r="J627" s="352"/>
      <c r="K627" s="352"/>
      <c r="L627" s="352"/>
      <c r="M627" s="352"/>
      <c r="N627" s="352"/>
      <c r="O627" s="355"/>
      <c r="P627" s="355"/>
      <c r="Q627" s="355"/>
      <c r="R627" s="355"/>
      <c r="S627" s="355"/>
      <c r="T627" s="355"/>
      <c r="U627" s="354"/>
      <c r="V627" s="352"/>
      <c r="W627" s="354"/>
      <c r="X627" s="357"/>
      <c r="Y627" s="357"/>
      <c r="Z627" s="357"/>
      <c r="AA627" s="357"/>
      <c r="AB627" s="358"/>
      <c r="AC627" s="358"/>
      <c r="AD627" s="357"/>
    </row>
    <row x14ac:dyDescent="0.25" r="628" customHeight="1" ht="14.25">
      <c r="A628" s="352"/>
      <c r="B628" s="352"/>
      <c r="C628" s="352"/>
      <c r="D628" s="352"/>
      <c r="E628" s="352"/>
      <c r="F628" s="353"/>
      <c r="G628" s="354"/>
      <c r="H628" s="354"/>
      <c r="I628" s="352"/>
      <c r="J628" s="352"/>
      <c r="K628" s="352"/>
      <c r="L628" s="352"/>
      <c r="M628" s="352"/>
      <c r="N628" s="352"/>
      <c r="O628" s="355"/>
      <c r="P628" s="355"/>
      <c r="Q628" s="355"/>
      <c r="R628" s="355"/>
      <c r="S628" s="355"/>
      <c r="T628" s="355"/>
      <c r="U628" s="354"/>
      <c r="V628" s="352"/>
      <c r="W628" s="354"/>
      <c r="X628" s="357"/>
      <c r="Y628" s="357"/>
      <c r="Z628" s="357"/>
      <c r="AA628" s="357"/>
      <c r="AB628" s="358"/>
      <c r="AC628" s="358"/>
      <c r="AD628" s="357"/>
    </row>
    <row x14ac:dyDescent="0.25" r="629" customHeight="1" ht="14.25">
      <c r="A629" s="352"/>
      <c r="B629" s="352"/>
      <c r="C629" s="352"/>
      <c r="D629" s="352"/>
      <c r="E629" s="352"/>
      <c r="F629" s="353"/>
      <c r="G629" s="354"/>
      <c r="H629" s="354"/>
      <c r="I629" s="352"/>
      <c r="J629" s="352"/>
      <c r="K629" s="352"/>
      <c r="L629" s="352"/>
      <c r="M629" s="352"/>
      <c r="N629" s="352"/>
      <c r="O629" s="355"/>
      <c r="P629" s="355"/>
      <c r="Q629" s="355"/>
      <c r="R629" s="355"/>
      <c r="S629" s="355"/>
      <c r="T629" s="355"/>
      <c r="U629" s="354"/>
      <c r="V629" s="352"/>
      <c r="W629" s="354"/>
      <c r="X629" s="357"/>
      <c r="Y629" s="357"/>
      <c r="Z629" s="357"/>
      <c r="AA629" s="357"/>
      <c r="AB629" s="358"/>
      <c r="AC629" s="358"/>
      <c r="AD629" s="357"/>
    </row>
    <row x14ac:dyDescent="0.25" r="630" customHeight="1" ht="14.25">
      <c r="A630" s="352"/>
      <c r="B630" s="352"/>
      <c r="C630" s="352"/>
      <c r="D630" s="352"/>
      <c r="E630" s="352"/>
      <c r="F630" s="353"/>
      <c r="G630" s="354"/>
      <c r="H630" s="354"/>
      <c r="I630" s="352"/>
      <c r="J630" s="352"/>
      <c r="K630" s="352"/>
      <c r="L630" s="352"/>
      <c r="M630" s="352"/>
      <c r="N630" s="352"/>
      <c r="O630" s="355"/>
      <c r="P630" s="355"/>
      <c r="Q630" s="355"/>
      <c r="R630" s="355"/>
      <c r="S630" s="355"/>
      <c r="T630" s="355"/>
      <c r="U630" s="354"/>
      <c r="V630" s="352"/>
      <c r="W630" s="354"/>
      <c r="X630" s="357"/>
      <c r="Y630" s="357"/>
      <c r="Z630" s="357"/>
      <c r="AA630" s="357"/>
      <c r="AB630" s="358"/>
      <c r="AC630" s="358"/>
      <c r="AD630" s="357"/>
    </row>
    <row x14ac:dyDescent="0.25" r="631" customHeight="1" ht="14.25">
      <c r="A631" s="352"/>
      <c r="B631" s="352"/>
      <c r="C631" s="352"/>
      <c r="D631" s="352"/>
      <c r="E631" s="352"/>
      <c r="F631" s="353"/>
      <c r="G631" s="354"/>
      <c r="H631" s="354"/>
      <c r="I631" s="352"/>
      <c r="J631" s="352"/>
      <c r="K631" s="352"/>
      <c r="L631" s="352"/>
      <c r="M631" s="352"/>
      <c r="N631" s="352"/>
      <c r="O631" s="355"/>
      <c r="P631" s="355"/>
      <c r="Q631" s="355"/>
      <c r="R631" s="355"/>
      <c r="S631" s="355"/>
      <c r="T631" s="355"/>
      <c r="U631" s="354"/>
      <c r="V631" s="352"/>
      <c r="W631" s="354"/>
      <c r="X631" s="357"/>
      <c r="Y631" s="357"/>
      <c r="Z631" s="357"/>
      <c r="AA631" s="357"/>
      <c r="AB631" s="358"/>
      <c r="AC631" s="358"/>
      <c r="AD631" s="357"/>
    </row>
    <row x14ac:dyDescent="0.25" r="632" customHeight="1" ht="14.25">
      <c r="A632" s="352"/>
      <c r="B632" s="352"/>
      <c r="C632" s="352"/>
      <c r="D632" s="352"/>
      <c r="E632" s="352"/>
      <c r="F632" s="353"/>
      <c r="G632" s="354"/>
      <c r="H632" s="354"/>
      <c r="I632" s="352"/>
      <c r="J632" s="352"/>
      <c r="K632" s="352"/>
      <c r="L632" s="352"/>
      <c r="M632" s="352"/>
      <c r="N632" s="352"/>
      <c r="O632" s="355"/>
      <c r="P632" s="355"/>
      <c r="Q632" s="355"/>
      <c r="R632" s="355"/>
      <c r="S632" s="355"/>
      <c r="T632" s="355"/>
      <c r="U632" s="354"/>
      <c r="V632" s="352"/>
      <c r="W632" s="354"/>
      <c r="X632" s="357"/>
      <c r="Y632" s="357"/>
      <c r="Z632" s="357"/>
      <c r="AA632" s="357"/>
      <c r="AB632" s="358"/>
      <c r="AC632" s="358"/>
      <c r="AD632" s="357"/>
    </row>
    <row x14ac:dyDescent="0.25" r="633" customHeight="1" ht="14.25">
      <c r="A633" s="352"/>
      <c r="B633" s="352"/>
      <c r="C633" s="352"/>
      <c r="D633" s="352"/>
      <c r="E633" s="352"/>
      <c r="F633" s="353"/>
      <c r="G633" s="354"/>
      <c r="H633" s="354"/>
      <c r="I633" s="352"/>
      <c r="J633" s="352"/>
      <c r="K633" s="352"/>
      <c r="L633" s="352"/>
      <c r="M633" s="352"/>
      <c r="N633" s="352"/>
      <c r="O633" s="355"/>
      <c r="P633" s="355"/>
      <c r="Q633" s="355"/>
      <c r="R633" s="355"/>
      <c r="S633" s="355"/>
      <c r="T633" s="355"/>
      <c r="U633" s="354"/>
      <c r="V633" s="352"/>
      <c r="W633" s="354"/>
      <c r="X633" s="357"/>
      <c r="Y633" s="357"/>
      <c r="Z633" s="357"/>
      <c r="AA633" s="357"/>
      <c r="AB633" s="358"/>
      <c r="AC633" s="358"/>
      <c r="AD633" s="357"/>
    </row>
    <row x14ac:dyDescent="0.25" r="634" customHeight="1" ht="14.25">
      <c r="A634" s="352"/>
      <c r="B634" s="352"/>
      <c r="C634" s="352"/>
      <c r="D634" s="352"/>
      <c r="E634" s="352"/>
      <c r="F634" s="353"/>
      <c r="G634" s="354"/>
      <c r="H634" s="354"/>
      <c r="I634" s="352"/>
      <c r="J634" s="352"/>
      <c r="K634" s="352"/>
      <c r="L634" s="352"/>
      <c r="M634" s="352"/>
      <c r="N634" s="352"/>
      <c r="O634" s="355"/>
      <c r="P634" s="355"/>
      <c r="Q634" s="355"/>
      <c r="R634" s="355"/>
      <c r="S634" s="355"/>
      <c r="T634" s="355"/>
      <c r="U634" s="354"/>
      <c r="V634" s="352"/>
      <c r="W634" s="354"/>
      <c r="X634" s="357"/>
      <c r="Y634" s="357"/>
      <c r="Z634" s="357"/>
      <c r="AA634" s="357"/>
      <c r="AB634" s="358"/>
      <c r="AC634" s="358"/>
      <c r="AD634" s="357"/>
    </row>
    <row x14ac:dyDescent="0.25" r="635" customHeight="1" ht="14.25">
      <c r="A635" s="352"/>
      <c r="B635" s="352"/>
      <c r="C635" s="352"/>
      <c r="D635" s="352"/>
      <c r="E635" s="352"/>
      <c r="F635" s="353"/>
      <c r="G635" s="354"/>
      <c r="H635" s="354"/>
      <c r="I635" s="352"/>
      <c r="J635" s="352"/>
      <c r="K635" s="352"/>
      <c r="L635" s="352"/>
      <c r="M635" s="352"/>
      <c r="N635" s="352"/>
      <c r="O635" s="355"/>
      <c r="P635" s="355"/>
      <c r="Q635" s="355"/>
      <c r="R635" s="355"/>
      <c r="S635" s="355"/>
      <c r="T635" s="355"/>
      <c r="U635" s="354"/>
      <c r="V635" s="352"/>
      <c r="W635" s="354"/>
      <c r="X635" s="357"/>
      <c r="Y635" s="357"/>
      <c r="Z635" s="357"/>
      <c r="AA635" s="357"/>
      <c r="AB635" s="358"/>
      <c r="AC635" s="358"/>
      <c r="AD635" s="357"/>
    </row>
    <row x14ac:dyDescent="0.25" r="636" customHeight="1" ht="14.25">
      <c r="A636" s="352"/>
      <c r="B636" s="352"/>
      <c r="C636" s="352"/>
      <c r="D636" s="352"/>
      <c r="E636" s="352"/>
      <c r="F636" s="353"/>
      <c r="G636" s="354"/>
      <c r="H636" s="354"/>
      <c r="I636" s="352"/>
      <c r="J636" s="352"/>
      <c r="K636" s="352"/>
      <c r="L636" s="352"/>
      <c r="M636" s="352"/>
      <c r="N636" s="352"/>
      <c r="O636" s="355"/>
      <c r="P636" s="355"/>
      <c r="Q636" s="355"/>
      <c r="R636" s="355"/>
      <c r="S636" s="355"/>
      <c r="T636" s="355"/>
      <c r="U636" s="354"/>
      <c r="V636" s="352"/>
      <c r="W636" s="354"/>
      <c r="X636" s="357"/>
      <c r="Y636" s="357"/>
      <c r="Z636" s="357"/>
      <c r="AA636" s="357"/>
      <c r="AB636" s="358"/>
      <c r="AC636" s="358"/>
      <c r="AD636" s="357"/>
    </row>
    <row x14ac:dyDescent="0.25" r="637" customHeight="1" ht="14.25">
      <c r="A637" s="352"/>
      <c r="B637" s="352"/>
      <c r="C637" s="352"/>
      <c r="D637" s="352"/>
      <c r="E637" s="352"/>
      <c r="F637" s="353"/>
      <c r="G637" s="354"/>
      <c r="H637" s="354"/>
      <c r="I637" s="352"/>
      <c r="J637" s="352"/>
      <c r="K637" s="352"/>
      <c r="L637" s="352"/>
      <c r="M637" s="352"/>
      <c r="N637" s="352"/>
      <c r="O637" s="355"/>
      <c r="P637" s="355"/>
      <c r="Q637" s="355"/>
      <c r="R637" s="355"/>
      <c r="S637" s="355"/>
      <c r="T637" s="355"/>
      <c r="U637" s="354"/>
      <c r="V637" s="352"/>
      <c r="W637" s="354"/>
      <c r="X637" s="357"/>
      <c r="Y637" s="357"/>
      <c r="Z637" s="357"/>
      <c r="AA637" s="357"/>
      <c r="AB637" s="358"/>
      <c r="AC637" s="358"/>
      <c r="AD637" s="357"/>
    </row>
    <row x14ac:dyDescent="0.25" r="638" customHeight="1" ht="14.25">
      <c r="A638" s="352"/>
      <c r="B638" s="352"/>
      <c r="C638" s="352"/>
      <c r="D638" s="352"/>
      <c r="E638" s="352"/>
      <c r="F638" s="353"/>
      <c r="G638" s="354"/>
      <c r="H638" s="354"/>
      <c r="I638" s="352"/>
      <c r="J638" s="352"/>
      <c r="K638" s="352"/>
      <c r="L638" s="352"/>
      <c r="M638" s="352"/>
      <c r="N638" s="352"/>
      <c r="O638" s="355"/>
      <c r="P638" s="355"/>
      <c r="Q638" s="355"/>
      <c r="R638" s="355"/>
      <c r="S638" s="355"/>
      <c r="T638" s="355"/>
      <c r="U638" s="354"/>
      <c r="V638" s="352"/>
      <c r="W638" s="354"/>
      <c r="X638" s="357"/>
      <c r="Y638" s="357"/>
      <c r="Z638" s="357"/>
      <c r="AA638" s="357"/>
      <c r="AB638" s="358"/>
      <c r="AC638" s="358"/>
      <c r="AD638" s="357"/>
    </row>
    <row x14ac:dyDescent="0.25" r="639" customHeight="1" ht="14.25">
      <c r="A639" s="352"/>
      <c r="B639" s="352"/>
      <c r="C639" s="352"/>
      <c r="D639" s="352"/>
      <c r="E639" s="352"/>
      <c r="F639" s="353"/>
      <c r="G639" s="354"/>
      <c r="H639" s="354"/>
      <c r="I639" s="352"/>
      <c r="J639" s="352"/>
      <c r="K639" s="352"/>
      <c r="L639" s="352"/>
      <c r="M639" s="352"/>
      <c r="N639" s="352"/>
      <c r="O639" s="355"/>
      <c r="P639" s="355"/>
      <c r="Q639" s="355"/>
      <c r="R639" s="355"/>
      <c r="S639" s="355"/>
      <c r="T639" s="355"/>
      <c r="U639" s="354"/>
      <c r="V639" s="352"/>
      <c r="W639" s="354"/>
      <c r="X639" s="357"/>
      <c r="Y639" s="357"/>
      <c r="Z639" s="357"/>
      <c r="AA639" s="357"/>
      <c r="AB639" s="358"/>
      <c r="AC639" s="358"/>
      <c r="AD639" s="357"/>
    </row>
    <row x14ac:dyDescent="0.25" r="640" customHeight="1" ht="14.25">
      <c r="A640" s="352"/>
      <c r="B640" s="352"/>
      <c r="C640" s="352"/>
      <c r="D640" s="352"/>
      <c r="E640" s="352"/>
      <c r="F640" s="353"/>
      <c r="G640" s="354"/>
      <c r="H640" s="354"/>
      <c r="I640" s="352"/>
      <c r="J640" s="352"/>
      <c r="K640" s="352"/>
      <c r="L640" s="352"/>
      <c r="M640" s="352"/>
      <c r="N640" s="352"/>
      <c r="O640" s="355"/>
      <c r="P640" s="355"/>
      <c r="Q640" s="355"/>
      <c r="R640" s="355"/>
      <c r="S640" s="355"/>
      <c r="T640" s="355"/>
      <c r="U640" s="354"/>
      <c r="V640" s="352"/>
      <c r="W640" s="354"/>
      <c r="X640" s="357"/>
      <c r="Y640" s="357"/>
      <c r="Z640" s="357"/>
      <c r="AA640" s="357"/>
      <c r="AB640" s="358"/>
      <c r="AC640" s="358"/>
      <c r="AD640" s="357"/>
    </row>
    <row x14ac:dyDescent="0.25" r="641" customHeight="1" ht="14.25">
      <c r="A641" s="352"/>
      <c r="B641" s="352"/>
      <c r="C641" s="352"/>
      <c r="D641" s="352"/>
      <c r="E641" s="352"/>
      <c r="F641" s="353"/>
      <c r="G641" s="354"/>
      <c r="H641" s="354"/>
      <c r="I641" s="352"/>
      <c r="J641" s="352"/>
      <c r="K641" s="352"/>
      <c r="L641" s="352"/>
      <c r="M641" s="352"/>
      <c r="N641" s="352"/>
      <c r="O641" s="355"/>
      <c r="P641" s="355"/>
      <c r="Q641" s="355"/>
      <c r="R641" s="355"/>
      <c r="S641" s="355"/>
      <c r="T641" s="355"/>
      <c r="U641" s="354"/>
      <c r="V641" s="352"/>
      <c r="W641" s="354"/>
      <c r="X641" s="357"/>
      <c r="Y641" s="357"/>
      <c r="Z641" s="357"/>
      <c r="AA641" s="357"/>
      <c r="AB641" s="358"/>
      <c r="AC641" s="358"/>
      <c r="AD641" s="357"/>
    </row>
    <row x14ac:dyDescent="0.25" r="642" customHeight="1" ht="14.25">
      <c r="A642" s="352"/>
      <c r="B642" s="352"/>
      <c r="C642" s="352"/>
      <c r="D642" s="352"/>
      <c r="E642" s="352"/>
      <c r="F642" s="353"/>
      <c r="G642" s="354"/>
      <c r="H642" s="354"/>
      <c r="I642" s="352"/>
      <c r="J642" s="352"/>
      <c r="K642" s="352"/>
      <c r="L642" s="352"/>
      <c r="M642" s="352"/>
      <c r="N642" s="352"/>
      <c r="O642" s="355"/>
      <c r="P642" s="355"/>
      <c r="Q642" s="355"/>
      <c r="R642" s="355"/>
      <c r="S642" s="355"/>
      <c r="T642" s="355"/>
      <c r="U642" s="354"/>
      <c r="V642" s="352"/>
      <c r="W642" s="354"/>
      <c r="X642" s="357"/>
      <c r="Y642" s="357"/>
      <c r="Z642" s="357"/>
      <c r="AA642" s="357"/>
      <c r="AB642" s="358"/>
      <c r="AC642" s="358"/>
      <c r="AD642" s="357"/>
    </row>
    <row x14ac:dyDescent="0.25" r="643" customHeight="1" ht="14.25">
      <c r="A643" s="352"/>
      <c r="B643" s="352"/>
      <c r="C643" s="352"/>
      <c r="D643" s="352"/>
      <c r="E643" s="352"/>
      <c r="F643" s="353"/>
      <c r="G643" s="354"/>
      <c r="H643" s="354"/>
      <c r="I643" s="352"/>
      <c r="J643" s="352"/>
      <c r="K643" s="352"/>
      <c r="L643" s="352"/>
      <c r="M643" s="352"/>
      <c r="N643" s="352"/>
      <c r="O643" s="355"/>
      <c r="P643" s="355"/>
      <c r="Q643" s="355"/>
      <c r="R643" s="355"/>
      <c r="S643" s="355"/>
      <c r="T643" s="355"/>
      <c r="U643" s="354"/>
      <c r="V643" s="352"/>
      <c r="W643" s="354"/>
      <c r="X643" s="357"/>
      <c r="Y643" s="357"/>
      <c r="Z643" s="357"/>
      <c r="AA643" s="357"/>
      <c r="AB643" s="358"/>
      <c r="AC643" s="358"/>
      <c r="AD643" s="357"/>
    </row>
    <row x14ac:dyDescent="0.25" r="644" customHeight="1" ht="14.25">
      <c r="A644" s="352"/>
      <c r="B644" s="352"/>
      <c r="C644" s="352"/>
      <c r="D644" s="352"/>
      <c r="E644" s="352"/>
      <c r="F644" s="353"/>
      <c r="G644" s="354"/>
      <c r="H644" s="354"/>
      <c r="I644" s="352"/>
      <c r="J644" s="352"/>
      <c r="K644" s="352"/>
      <c r="L644" s="352"/>
      <c r="M644" s="352"/>
      <c r="N644" s="352"/>
      <c r="O644" s="355"/>
      <c r="P644" s="355"/>
      <c r="Q644" s="355"/>
      <c r="R644" s="355"/>
      <c r="S644" s="355"/>
      <c r="T644" s="355"/>
      <c r="U644" s="354"/>
      <c r="V644" s="352"/>
      <c r="W644" s="354"/>
      <c r="X644" s="357"/>
      <c r="Y644" s="357"/>
      <c r="Z644" s="357"/>
      <c r="AA644" s="357"/>
      <c r="AB644" s="358"/>
      <c r="AC644" s="358"/>
      <c r="AD644" s="357"/>
    </row>
    <row x14ac:dyDescent="0.25" r="645" customHeight="1" ht="14.25">
      <c r="A645" s="352"/>
      <c r="B645" s="352"/>
      <c r="C645" s="352"/>
      <c r="D645" s="352"/>
      <c r="E645" s="352"/>
      <c r="F645" s="353"/>
      <c r="G645" s="354"/>
      <c r="H645" s="354"/>
      <c r="I645" s="352"/>
      <c r="J645" s="352"/>
      <c r="K645" s="352"/>
      <c r="L645" s="352"/>
      <c r="M645" s="352"/>
      <c r="N645" s="352"/>
      <c r="O645" s="355"/>
      <c r="P645" s="355"/>
      <c r="Q645" s="355"/>
      <c r="R645" s="355"/>
      <c r="S645" s="355"/>
      <c r="T645" s="355"/>
      <c r="U645" s="354"/>
      <c r="V645" s="352"/>
      <c r="W645" s="354"/>
      <c r="X645" s="357"/>
      <c r="Y645" s="357"/>
      <c r="Z645" s="357"/>
      <c r="AA645" s="357"/>
      <c r="AB645" s="358"/>
      <c r="AC645" s="358"/>
      <c r="AD645" s="357"/>
    </row>
    <row x14ac:dyDescent="0.25" r="646" customHeight="1" ht="14.25">
      <c r="A646" s="352"/>
      <c r="B646" s="352"/>
      <c r="C646" s="352"/>
      <c r="D646" s="352"/>
      <c r="E646" s="352"/>
      <c r="F646" s="353"/>
      <c r="G646" s="354"/>
      <c r="H646" s="354"/>
      <c r="I646" s="352"/>
      <c r="J646" s="352"/>
      <c r="K646" s="352"/>
      <c r="L646" s="352"/>
      <c r="M646" s="352"/>
      <c r="N646" s="352"/>
      <c r="O646" s="355"/>
      <c r="P646" s="355"/>
      <c r="Q646" s="355"/>
      <c r="R646" s="355"/>
      <c r="S646" s="355"/>
      <c r="T646" s="355"/>
      <c r="U646" s="354"/>
      <c r="V646" s="352"/>
      <c r="W646" s="354"/>
      <c r="X646" s="357"/>
      <c r="Y646" s="357"/>
      <c r="Z646" s="357"/>
      <c r="AA646" s="357"/>
      <c r="AB646" s="358"/>
      <c r="AC646" s="358"/>
      <c r="AD646" s="357"/>
    </row>
    <row x14ac:dyDescent="0.25" r="647" customHeight="1" ht="14.25">
      <c r="A647" s="352"/>
      <c r="B647" s="352"/>
      <c r="C647" s="352"/>
      <c r="D647" s="352"/>
      <c r="E647" s="352"/>
      <c r="F647" s="353"/>
      <c r="G647" s="354"/>
      <c r="H647" s="354"/>
      <c r="I647" s="352"/>
      <c r="J647" s="352"/>
      <c r="K647" s="352"/>
      <c r="L647" s="352"/>
      <c r="M647" s="352"/>
      <c r="N647" s="352"/>
      <c r="O647" s="355"/>
      <c r="P647" s="355"/>
      <c r="Q647" s="355"/>
      <c r="R647" s="355"/>
      <c r="S647" s="355"/>
      <c r="T647" s="355"/>
      <c r="U647" s="354"/>
      <c r="V647" s="352"/>
      <c r="W647" s="354"/>
      <c r="X647" s="357"/>
      <c r="Y647" s="357"/>
      <c r="Z647" s="357"/>
      <c r="AA647" s="357"/>
      <c r="AB647" s="358"/>
      <c r="AC647" s="358"/>
      <c r="AD647" s="357"/>
    </row>
    <row x14ac:dyDescent="0.25" r="648" customHeight="1" ht="14.25">
      <c r="A648" s="352"/>
      <c r="B648" s="352"/>
      <c r="C648" s="352"/>
      <c r="D648" s="352"/>
      <c r="E648" s="352"/>
      <c r="F648" s="353"/>
      <c r="G648" s="354"/>
      <c r="H648" s="354"/>
      <c r="I648" s="352"/>
      <c r="J648" s="352"/>
      <c r="K648" s="352"/>
      <c r="L648" s="352"/>
      <c r="M648" s="352"/>
      <c r="N648" s="352"/>
      <c r="O648" s="355"/>
      <c r="P648" s="355"/>
      <c r="Q648" s="355"/>
      <c r="R648" s="355"/>
      <c r="S648" s="355"/>
      <c r="T648" s="355"/>
      <c r="U648" s="354"/>
      <c r="V648" s="352"/>
      <c r="W648" s="354"/>
      <c r="X648" s="357"/>
      <c r="Y648" s="357"/>
      <c r="Z648" s="357"/>
      <c r="AA648" s="357"/>
      <c r="AB648" s="358"/>
      <c r="AC648" s="358"/>
      <c r="AD648" s="357"/>
    </row>
    <row x14ac:dyDescent="0.25" r="649" customHeight="1" ht="14.25">
      <c r="A649" s="352"/>
      <c r="B649" s="352"/>
      <c r="C649" s="352"/>
      <c r="D649" s="352"/>
      <c r="E649" s="352"/>
      <c r="F649" s="353"/>
      <c r="G649" s="354"/>
      <c r="H649" s="354"/>
      <c r="I649" s="352"/>
      <c r="J649" s="352"/>
      <c r="K649" s="352"/>
      <c r="L649" s="352"/>
      <c r="M649" s="352"/>
      <c r="N649" s="352"/>
      <c r="O649" s="355"/>
      <c r="P649" s="355"/>
      <c r="Q649" s="355"/>
      <c r="R649" s="355"/>
      <c r="S649" s="355"/>
      <c r="T649" s="355"/>
      <c r="U649" s="354"/>
      <c r="V649" s="352"/>
      <c r="W649" s="354"/>
      <c r="X649" s="357"/>
      <c r="Y649" s="357"/>
      <c r="Z649" s="357"/>
      <c r="AA649" s="357"/>
      <c r="AB649" s="358"/>
      <c r="AC649" s="358"/>
      <c r="AD649" s="357"/>
    </row>
    <row x14ac:dyDescent="0.25" r="650" customHeight="1" ht="14.25">
      <c r="A650" s="352"/>
      <c r="B650" s="352"/>
      <c r="C650" s="352"/>
      <c r="D650" s="352"/>
      <c r="E650" s="352"/>
      <c r="F650" s="353"/>
      <c r="G650" s="354"/>
      <c r="H650" s="354"/>
      <c r="I650" s="352"/>
      <c r="J650" s="352"/>
      <c r="K650" s="352"/>
      <c r="L650" s="352"/>
      <c r="M650" s="352"/>
      <c r="N650" s="352"/>
      <c r="O650" s="355"/>
      <c r="P650" s="355"/>
      <c r="Q650" s="355"/>
      <c r="R650" s="355"/>
      <c r="S650" s="355"/>
      <c r="T650" s="355"/>
      <c r="U650" s="354"/>
      <c r="V650" s="352"/>
      <c r="W650" s="354"/>
      <c r="X650" s="357"/>
      <c r="Y650" s="357"/>
      <c r="Z650" s="357"/>
      <c r="AA650" s="357"/>
      <c r="AB650" s="358"/>
      <c r="AC650" s="358"/>
      <c r="AD650" s="357"/>
    </row>
    <row x14ac:dyDescent="0.25" r="651" customHeight="1" ht="14.25">
      <c r="A651" s="352"/>
      <c r="B651" s="352"/>
      <c r="C651" s="352"/>
      <c r="D651" s="352"/>
      <c r="E651" s="352"/>
      <c r="F651" s="353"/>
      <c r="G651" s="354"/>
      <c r="H651" s="354"/>
      <c r="I651" s="352"/>
      <c r="J651" s="352"/>
      <c r="K651" s="352"/>
      <c r="L651" s="352"/>
      <c r="M651" s="352"/>
      <c r="N651" s="352"/>
      <c r="O651" s="355"/>
      <c r="P651" s="355"/>
      <c r="Q651" s="355"/>
      <c r="R651" s="355"/>
      <c r="S651" s="355"/>
      <c r="T651" s="355"/>
      <c r="U651" s="354"/>
      <c r="V651" s="352"/>
      <c r="W651" s="354"/>
      <c r="X651" s="357"/>
      <c r="Y651" s="357"/>
      <c r="Z651" s="357"/>
      <c r="AA651" s="357"/>
      <c r="AB651" s="358"/>
      <c r="AC651" s="358"/>
      <c r="AD651" s="357"/>
    </row>
    <row x14ac:dyDescent="0.25" r="652" customHeight="1" ht="14.25">
      <c r="A652" s="352"/>
      <c r="B652" s="352"/>
      <c r="C652" s="352"/>
      <c r="D652" s="352"/>
      <c r="E652" s="352"/>
      <c r="F652" s="353"/>
      <c r="G652" s="354"/>
      <c r="H652" s="354"/>
      <c r="I652" s="352"/>
      <c r="J652" s="352"/>
      <c r="K652" s="352"/>
      <c r="L652" s="352"/>
      <c r="M652" s="352"/>
      <c r="N652" s="352"/>
      <c r="O652" s="355"/>
      <c r="P652" s="355"/>
      <c r="Q652" s="355"/>
      <c r="R652" s="355"/>
      <c r="S652" s="355"/>
      <c r="T652" s="355"/>
      <c r="U652" s="354"/>
      <c r="V652" s="352"/>
      <c r="W652" s="354"/>
      <c r="X652" s="357"/>
      <c r="Y652" s="357"/>
      <c r="Z652" s="357"/>
      <c r="AA652" s="357"/>
      <c r="AB652" s="358"/>
      <c r="AC652" s="358"/>
      <c r="AD652" s="357"/>
    </row>
    <row x14ac:dyDescent="0.25" r="653" customHeight="1" ht="14.25">
      <c r="A653" s="352"/>
      <c r="B653" s="352"/>
      <c r="C653" s="352"/>
      <c r="D653" s="352"/>
      <c r="E653" s="352"/>
      <c r="F653" s="353"/>
      <c r="G653" s="354"/>
      <c r="H653" s="354"/>
      <c r="I653" s="352"/>
      <c r="J653" s="352"/>
      <c r="K653" s="352"/>
      <c r="L653" s="352"/>
      <c r="M653" s="352"/>
      <c r="N653" s="352"/>
      <c r="O653" s="355"/>
      <c r="P653" s="355"/>
      <c r="Q653" s="355"/>
      <c r="R653" s="355"/>
      <c r="S653" s="355"/>
      <c r="T653" s="355"/>
      <c r="U653" s="354"/>
      <c r="V653" s="352"/>
      <c r="W653" s="354"/>
      <c r="X653" s="357"/>
      <c r="Y653" s="357"/>
      <c r="Z653" s="357"/>
      <c r="AA653" s="357"/>
      <c r="AB653" s="358"/>
      <c r="AC653" s="358"/>
      <c r="AD653" s="357"/>
    </row>
    <row x14ac:dyDescent="0.25" r="654" customHeight="1" ht="14.25">
      <c r="A654" s="352"/>
      <c r="B654" s="352"/>
      <c r="C654" s="352"/>
      <c r="D654" s="352"/>
      <c r="E654" s="352"/>
      <c r="F654" s="353"/>
      <c r="G654" s="354"/>
      <c r="H654" s="354"/>
      <c r="I654" s="352"/>
      <c r="J654" s="352"/>
      <c r="K654" s="352"/>
      <c r="L654" s="352"/>
      <c r="M654" s="352"/>
      <c r="N654" s="352"/>
      <c r="O654" s="355"/>
      <c r="P654" s="355"/>
      <c r="Q654" s="355"/>
      <c r="R654" s="355"/>
      <c r="S654" s="355"/>
      <c r="T654" s="355"/>
      <c r="U654" s="354"/>
      <c r="V654" s="352"/>
      <c r="W654" s="354"/>
      <c r="X654" s="357"/>
      <c r="Y654" s="357"/>
      <c r="Z654" s="357"/>
      <c r="AA654" s="357"/>
      <c r="AB654" s="358"/>
      <c r="AC654" s="358"/>
      <c r="AD654" s="357"/>
    </row>
    <row x14ac:dyDescent="0.25" r="655" customHeight="1" ht="14.25">
      <c r="A655" s="352"/>
      <c r="B655" s="352"/>
      <c r="C655" s="352"/>
      <c r="D655" s="352"/>
      <c r="E655" s="352"/>
      <c r="F655" s="353"/>
      <c r="G655" s="354"/>
      <c r="H655" s="354"/>
      <c r="I655" s="352"/>
      <c r="J655" s="352"/>
      <c r="K655" s="352"/>
      <c r="L655" s="352"/>
      <c r="M655" s="352"/>
      <c r="N655" s="352"/>
      <c r="O655" s="355"/>
      <c r="P655" s="355"/>
      <c r="Q655" s="355"/>
      <c r="R655" s="355"/>
      <c r="S655" s="355"/>
      <c r="T655" s="355"/>
      <c r="U655" s="354"/>
      <c r="V655" s="352"/>
      <c r="W655" s="354"/>
      <c r="X655" s="357"/>
      <c r="Y655" s="357"/>
      <c r="Z655" s="357"/>
      <c r="AA655" s="357"/>
      <c r="AB655" s="358"/>
      <c r="AC655" s="358"/>
      <c r="AD655" s="357"/>
    </row>
    <row x14ac:dyDescent="0.25" r="656" customHeight="1" ht="14.25">
      <c r="A656" s="352"/>
      <c r="B656" s="352"/>
      <c r="C656" s="352"/>
      <c r="D656" s="352"/>
      <c r="E656" s="352"/>
      <c r="F656" s="353"/>
      <c r="G656" s="354"/>
      <c r="H656" s="354"/>
      <c r="I656" s="352"/>
      <c r="J656" s="352"/>
      <c r="K656" s="352"/>
      <c r="L656" s="352"/>
      <c r="M656" s="352"/>
      <c r="N656" s="352"/>
      <c r="O656" s="355"/>
      <c r="P656" s="355"/>
      <c r="Q656" s="355"/>
      <c r="R656" s="355"/>
      <c r="S656" s="355"/>
      <c r="T656" s="355"/>
      <c r="U656" s="354"/>
      <c r="V656" s="352"/>
      <c r="W656" s="354"/>
      <c r="X656" s="357"/>
      <c r="Y656" s="357"/>
      <c r="Z656" s="357"/>
      <c r="AA656" s="357"/>
      <c r="AB656" s="358"/>
      <c r="AC656" s="358"/>
      <c r="AD656" s="357"/>
    </row>
    <row x14ac:dyDescent="0.25" r="657" customHeight="1" ht="14.25">
      <c r="A657" s="352"/>
      <c r="B657" s="352"/>
      <c r="C657" s="352"/>
      <c r="D657" s="352"/>
      <c r="E657" s="352"/>
      <c r="F657" s="353"/>
      <c r="G657" s="354"/>
      <c r="H657" s="354"/>
      <c r="I657" s="352"/>
      <c r="J657" s="352"/>
      <c r="K657" s="352"/>
      <c r="L657" s="352"/>
      <c r="M657" s="352"/>
      <c r="N657" s="352"/>
      <c r="O657" s="355"/>
      <c r="P657" s="355"/>
      <c r="Q657" s="355"/>
      <c r="R657" s="355"/>
      <c r="S657" s="355"/>
      <c r="T657" s="355"/>
      <c r="U657" s="354"/>
      <c r="V657" s="352"/>
      <c r="W657" s="354"/>
      <c r="X657" s="357"/>
      <c r="Y657" s="357"/>
      <c r="Z657" s="357"/>
      <c r="AA657" s="357"/>
      <c r="AB657" s="358"/>
      <c r="AC657" s="358"/>
      <c r="AD657" s="357"/>
    </row>
    <row x14ac:dyDescent="0.25" r="658" customHeight="1" ht="14.25">
      <c r="A658" s="352"/>
      <c r="B658" s="352"/>
      <c r="C658" s="352"/>
      <c r="D658" s="352"/>
      <c r="E658" s="352"/>
      <c r="F658" s="353"/>
      <c r="G658" s="354"/>
      <c r="H658" s="354"/>
      <c r="I658" s="352"/>
      <c r="J658" s="352"/>
      <c r="K658" s="352"/>
      <c r="L658" s="352"/>
      <c r="M658" s="352"/>
      <c r="N658" s="352"/>
      <c r="O658" s="355"/>
      <c r="P658" s="355"/>
      <c r="Q658" s="355"/>
      <c r="R658" s="355"/>
      <c r="S658" s="355"/>
      <c r="T658" s="355"/>
      <c r="U658" s="354"/>
      <c r="V658" s="352"/>
      <c r="W658" s="354"/>
      <c r="X658" s="357"/>
      <c r="Y658" s="357"/>
      <c r="Z658" s="357"/>
      <c r="AA658" s="357"/>
      <c r="AB658" s="358"/>
      <c r="AC658" s="358"/>
      <c r="AD658" s="357"/>
    </row>
    <row x14ac:dyDescent="0.25" r="659" customHeight="1" ht="14.25">
      <c r="A659" s="352"/>
      <c r="B659" s="352"/>
      <c r="C659" s="352"/>
      <c r="D659" s="352"/>
      <c r="E659" s="352"/>
      <c r="F659" s="353"/>
      <c r="G659" s="354"/>
      <c r="H659" s="354"/>
      <c r="I659" s="352"/>
      <c r="J659" s="352"/>
      <c r="K659" s="352"/>
      <c r="L659" s="352"/>
      <c r="M659" s="352"/>
      <c r="N659" s="352"/>
      <c r="O659" s="355"/>
      <c r="P659" s="355"/>
      <c r="Q659" s="355"/>
      <c r="R659" s="355"/>
      <c r="S659" s="355"/>
      <c r="T659" s="355"/>
      <c r="U659" s="354"/>
      <c r="V659" s="352"/>
      <c r="W659" s="354"/>
      <c r="X659" s="357"/>
      <c r="Y659" s="357"/>
      <c r="Z659" s="357"/>
      <c r="AA659" s="357"/>
      <c r="AB659" s="358"/>
      <c r="AC659" s="358"/>
      <c r="AD659" s="357"/>
    </row>
    <row x14ac:dyDescent="0.25" r="660" customHeight="1" ht="14.25">
      <c r="A660" s="352"/>
      <c r="B660" s="352"/>
      <c r="C660" s="352"/>
      <c r="D660" s="352"/>
      <c r="E660" s="352"/>
      <c r="F660" s="353"/>
      <c r="G660" s="354"/>
      <c r="H660" s="354"/>
      <c r="I660" s="352"/>
      <c r="J660" s="352"/>
      <c r="K660" s="352"/>
      <c r="L660" s="352"/>
      <c r="M660" s="352"/>
      <c r="N660" s="352"/>
      <c r="O660" s="355"/>
      <c r="P660" s="355"/>
      <c r="Q660" s="355"/>
      <c r="R660" s="355"/>
      <c r="S660" s="355"/>
      <c r="T660" s="355"/>
      <c r="U660" s="354"/>
      <c r="V660" s="352"/>
      <c r="W660" s="354"/>
      <c r="X660" s="357"/>
      <c r="Y660" s="357"/>
      <c r="Z660" s="357"/>
      <c r="AA660" s="357"/>
      <c r="AB660" s="358"/>
      <c r="AC660" s="358"/>
      <c r="AD660" s="357"/>
    </row>
    <row x14ac:dyDescent="0.25" r="661" customHeight="1" ht="14.25">
      <c r="A661" s="352"/>
      <c r="B661" s="352"/>
      <c r="C661" s="352"/>
      <c r="D661" s="352"/>
      <c r="E661" s="352"/>
      <c r="F661" s="353"/>
      <c r="G661" s="354"/>
      <c r="H661" s="354"/>
      <c r="I661" s="352"/>
      <c r="J661" s="352"/>
      <c r="K661" s="352"/>
      <c r="L661" s="352"/>
      <c r="M661" s="352"/>
      <c r="N661" s="352"/>
      <c r="O661" s="355"/>
      <c r="P661" s="355"/>
      <c r="Q661" s="355"/>
      <c r="R661" s="355"/>
      <c r="S661" s="355"/>
      <c r="T661" s="355"/>
      <c r="U661" s="354"/>
      <c r="V661" s="352"/>
      <c r="W661" s="354"/>
      <c r="X661" s="357"/>
      <c r="Y661" s="357"/>
      <c r="Z661" s="357"/>
      <c r="AA661" s="357"/>
      <c r="AB661" s="358"/>
      <c r="AC661" s="358"/>
      <c r="AD661" s="357"/>
    </row>
    <row x14ac:dyDescent="0.25" r="662" customHeight="1" ht="14.25">
      <c r="A662" s="352"/>
      <c r="B662" s="352"/>
      <c r="C662" s="352"/>
      <c r="D662" s="352"/>
      <c r="E662" s="352"/>
      <c r="F662" s="353"/>
      <c r="G662" s="354"/>
      <c r="H662" s="354"/>
      <c r="I662" s="352"/>
      <c r="J662" s="352"/>
      <c r="K662" s="352"/>
      <c r="L662" s="352"/>
      <c r="M662" s="352"/>
      <c r="N662" s="352"/>
      <c r="O662" s="355"/>
      <c r="P662" s="355"/>
      <c r="Q662" s="355"/>
      <c r="R662" s="355"/>
      <c r="S662" s="355"/>
      <c r="T662" s="355"/>
      <c r="U662" s="354"/>
      <c r="V662" s="352"/>
      <c r="W662" s="354"/>
      <c r="X662" s="357"/>
      <c r="Y662" s="357"/>
      <c r="Z662" s="357"/>
      <c r="AA662" s="357"/>
      <c r="AB662" s="358"/>
      <c r="AC662" s="358"/>
      <c r="AD662" s="357"/>
    </row>
    <row x14ac:dyDescent="0.25" r="663" customHeight="1" ht="14.25">
      <c r="A663" s="352"/>
      <c r="B663" s="352"/>
      <c r="C663" s="352"/>
      <c r="D663" s="352"/>
      <c r="E663" s="352"/>
      <c r="F663" s="353"/>
      <c r="G663" s="354"/>
      <c r="H663" s="354"/>
      <c r="I663" s="352"/>
      <c r="J663" s="352"/>
      <c r="K663" s="352"/>
      <c r="L663" s="352"/>
      <c r="M663" s="352"/>
      <c r="N663" s="352"/>
      <c r="O663" s="355"/>
      <c r="P663" s="355"/>
      <c r="Q663" s="355"/>
      <c r="R663" s="355"/>
      <c r="S663" s="355"/>
      <c r="T663" s="355"/>
      <c r="U663" s="354"/>
      <c r="V663" s="352"/>
      <c r="W663" s="354"/>
      <c r="X663" s="357"/>
      <c r="Y663" s="357"/>
      <c r="Z663" s="357"/>
      <c r="AA663" s="357"/>
      <c r="AB663" s="358"/>
      <c r="AC663" s="358"/>
      <c r="AD663" s="357"/>
    </row>
    <row x14ac:dyDescent="0.25" r="664" customHeight="1" ht="14.25">
      <c r="A664" s="352"/>
      <c r="B664" s="352"/>
      <c r="C664" s="352"/>
      <c r="D664" s="352"/>
      <c r="E664" s="352"/>
      <c r="F664" s="353"/>
      <c r="G664" s="354"/>
      <c r="H664" s="354"/>
      <c r="I664" s="352"/>
      <c r="J664" s="352"/>
      <c r="K664" s="352"/>
      <c r="L664" s="352"/>
      <c r="M664" s="352"/>
      <c r="N664" s="352"/>
      <c r="O664" s="355"/>
      <c r="P664" s="355"/>
      <c r="Q664" s="355"/>
      <c r="R664" s="355"/>
      <c r="S664" s="355"/>
      <c r="T664" s="355"/>
      <c r="U664" s="354"/>
      <c r="V664" s="352"/>
      <c r="W664" s="354"/>
      <c r="X664" s="357"/>
      <c r="Y664" s="357"/>
      <c r="Z664" s="357"/>
      <c r="AA664" s="357"/>
      <c r="AB664" s="358"/>
      <c r="AC664" s="358"/>
      <c r="AD664" s="357"/>
    </row>
    <row x14ac:dyDescent="0.25" r="665" customHeight="1" ht="14.25">
      <c r="A665" s="352"/>
      <c r="B665" s="352"/>
      <c r="C665" s="352"/>
      <c r="D665" s="352"/>
      <c r="E665" s="352"/>
      <c r="F665" s="353"/>
      <c r="G665" s="354"/>
      <c r="H665" s="354"/>
      <c r="I665" s="352"/>
      <c r="J665" s="352"/>
      <c r="K665" s="352"/>
      <c r="L665" s="352"/>
      <c r="M665" s="352"/>
      <c r="N665" s="352"/>
      <c r="O665" s="355"/>
      <c r="P665" s="355"/>
      <c r="Q665" s="355"/>
      <c r="R665" s="355"/>
      <c r="S665" s="355"/>
      <c r="T665" s="355"/>
      <c r="U665" s="354"/>
      <c r="V665" s="352"/>
      <c r="W665" s="354"/>
      <c r="X665" s="357"/>
      <c r="Y665" s="357"/>
      <c r="Z665" s="357"/>
      <c r="AA665" s="357"/>
      <c r="AB665" s="358"/>
      <c r="AC665" s="358"/>
      <c r="AD665" s="357"/>
    </row>
    <row x14ac:dyDescent="0.25" r="666" customHeight="1" ht="14.25">
      <c r="A666" s="352"/>
      <c r="B666" s="352"/>
      <c r="C666" s="352"/>
      <c r="D666" s="352"/>
      <c r="E666" s="352"/>
      <c r="F666" s="353"/>
      <c r="G666" s="354"/>
      <c r="H666" s="354"/>
      <c r="I666" s="352"/>
      <c r="J666" s="352"/>
      <c r="K666" s="352"/>
      <c r="L666" s="352"/>
      <c r="M666" s="352"/>
      <c r="N666" s="352"/>
      <c r="O666" s="355"/>
      <c r="P666" s="355"/>
      <c r="Q666" s="355"/>
      <c r="R666" s="355"/>
      <c r="S666" s="355"/>
      <c r="T666" s="355"/>
      <c r="U666" s="354"/>
      <c r="V666" s="352"/>
      <c r="W666" s="354"/>
      <c r="X666" s="357"/>
      <c r="Y666" s="357"/>
      <c r="Z666" s="357"/>
      <c r="AA666" s="357"/>
      <c r="AB666" s="358"/>
      <c r="AC666" s="358"/>
      <c r="AD666" s="357"/>
    </row>
    <row x14ac:dyDescent="0.25" r="667" customHeight="1" ht="14.25">
      <c r="A667" s="352"/>
      <c r="B667" s="352"/>
      <c r="C667" s="352"/>
      <c r="D667" s="352"/>
      <c r="E667" s="352"/>
      <c r="F667" s="353"/>
      <c r="G667" s="354"/>
      <c r="H667" s="354"/>
      <c r="I667" s="352"/>
      <c r="J667" s="352"/>
      <c r="K667" s="352"/>
      <c r="L667" s="352"/>
      <c r="M667" s="352"/>
      <c r="N667" s="352"/>
      <c r="O667" s="355"/>
      <c r="P667" s="355"/>
      <c r="Q667" s="355"/>
      <c r="R667" s="355"/>
      <c r="S667" s="355"/>
      <c r="T667" s="355"/>
      <c r="U667" s="354"/>
      <c r="V667" s="352"/>
      <c r="W667" s="354"/>
      <c r="X667" s="357"/>
      <c r="Y667" s="357"/>
      <c r="Z667" s="357"/>
      <c r="AA667" s="357"/>
      <c r="AB667" s="358"/>
      <c r="AC667" s="358"/>
      <c r="AD667" s="357"/>
    </row>
    <row x14ac:dyDescent="0.25" r="668" customHeight="1" ht="14.25">
      <c r="A668" s="352"/>
      <c r="B668" s="352"/>
      <c r="C668" s="352"/>
      <c r="D668" s="352"/>
      <c r="E668" s="352"/>
      <c r="F668" s="353"/>
      <c r="G668" s="354"/>
      <c r="H668" s="354"/>
      <c r="I668" s="352"/>
      <c r="J668" s="352"/>
      <c r="K668" s="352"/>
      <c r="L668" s="352"/>
      <c r="M668" s="352"/>
      <c r="N668" s="352"/>
      <c r="O668" s="355"/>
      <c r="P668" s="355"/>
      <c r="Q668" s="355"/>
      <c r="R668" s="355"/>
      <c r="S668" s="355"/>
      <c r="T668" s="355"/>
      <c r="U668" s="354"/>
      <c r="V668" s="352"/>
      <c r="W668" s="354"/>
      <c r="X668" s="357"/>
      <c r="Y668" s="357"/>
      <c r="Z668" s="357"/>
      <c r="AA668" s="357"/>
      <c r="AB668" s="358"/>
      <c r="AC668" s="358"/>
      <c r="AD668" s="357"/>
    </row>
    <row x14ac:dyDescent="0.25" r="669" customHeight="1" ht="14.25">
      <c r="A669" s="352"/>
      <c r="B669" s="352"/>
      <c r="C669" s="352"/>
      <c r="D669" s="352"/>
      <c r="E669" s="352"/>
      <c r="F669" s="353"/>
      <c r="G669" s="354"/>
      <c r="H669" s="354"/>
      <c r="I669" s="352"/>
      <c r="J669" s="352"/>
      <c r="K669" s="352"/>
      <c r="L669" s="352"/>
      <c r="M669" s="352"/>
      <c r="N669" s="352"/>
      <c r="O669" s="355"/>
      <c r="P669" s="355"/>
      <c r="Q669" s="355"/>
      <c r="R669" s="355"/>
      <c r="S669" s="355"/>
      <c r="T669" s="355"/>
      <c r="U669" s="354"/>
      <c r="V669" s="352"/>
      <c r="W669" s="354"/>
      <c r="X669" s="357"/>
      <c r="Y669" s="357"/>
      <c r="Z669" s="357"/>
      <c r="AA669" s="357"/>
      <c r="AB669" s="358"/>
      <c r="AC669" s="358"/>
      <c r="AD669" s="357"/>
    </row>
    <row x14ac:dyDescent="0.25" r="670" customHeight="1" ht="14.25">
      <c r="A670" s="352"/>
      <c r="B670" s="352"/>
      <c r="C670" s="352"/>
      <c r="D670" s="352"/>
      <c r="E670" s="352"/>
      <c r="F670" s="353"/>
      <c r="G670" s="354"/>
      <c r="H670" s="354"/>
      <c r="I670" s="352"/>
      <c r="J670" s="352"/>
      <c r="K670" s="352"/>
      <c r="L670" s="352"/>
      <c r="M670" s="352"/>
      <c r="N670" s="352"/>
      <c r="O670" s="355"/>
      <c r="P670" s="355"/>
      <c r="Q670" s="355"/>
      <c r="R670" s="355"/>
      <c r="S670" s="355"/>
      <c r="T670" s="355"/>
      <c r="U670" s="354"/>
      <c r="V670" s="352"/>
      <c r="W670" s="354"/>
      <c r="X670" s="357"/>
      <c r="Y670" s="357"/>
      <c r="Z670" s="357"/>
      <c r="AA670" s="357"/>
      <c r="AB670" s="358"/>
      <c r="AC670" s="358"/>
      <c r="AD670" s="357"/>
    </row>
    <row x14ac:dyDescent="0.25" r="671" customHeight="1" ht="14.25">
      <c r="A671" s="352"/>
      <c r="B671" s="352"/>
      <c r="C671" s="352"/>
      <c r="D671" s="352"/>
      <c r="E671" s="352"/>
      <c r="F671" s="353"/>
      <c r="G671" s="354"/>
      <c r="H671" s="354"/>
      <c r="I671" s="352"/>
      <c r="J671" s="352"/>
      <c r="K671" s="352"/>
      <c r="L671" s="352"/>
      <c r="M671" s="352"/>
      <c r="N671" s="352"/>
      <c r="O671" s="355"/>
      <c r="P671" s="355"/>
      <c r="Q671" s="355"/>
      <c r="R671" s="355"/>
      <c r="S671" s="355"/>
      <c r="T671" s="355"/>
      <c r="U671" s="354"/>
      <c r="V671" s="352"/>
      <c r="W671" s="354"/>
      <c r="X671" s="357"/>
      <c r="Y671" s="357"/>
      <c r="Z671" s="357"/>
      <c r="AA671" s="357"/>
      <c r="AB671" s="358"/>
      <c r="AC671" s="358"/>
      <c r="AD671" s="357"/>
    </row>
    <row x14ac:dyDescent="0.25" r="672" customHeight="1" ht="14.25">
      <c r="A672" s="352"/>
      <c r="B672" s="352"/>
      <c r="C672" s="352"/>
      <c r="D672" s="352"/>
      <c r="E672" s="352"/>
      <c r="F672" s="353"/>
      <c r="G672" s="354"/>
      <c r="H672" s="354"/>
      <c r="I672" s="352"/>
      <c r="J672" s="352"/>
      <c r="K672" s="352"/>
      <c r="L672" s="352"/>
      <c r="M672" s="352"/>
      <c r="N672" s="352"/>
      <c r="O672" s="355"/>
      <c r="P672" s="355"/>
      <c r="Q672" s="355"/>
      <c r="R672" s="355"/>
      <c r="S672" s="355"/>
      <c r="T672" s="355"/>
      <c r="U672" s="354"/>
      <c r="V672" s="352"/>
      <c r="W672" s="354"/>
      <c r="X672" s="357"/>
      <c r="Y672" s="357"/>
      <c r="Z672" s="357"/>
      <c r="AA672" s="357"/>
      <c r="AB672" s="358"/>
      <c r="AC672" s="358"/>
      <c r="AD672" s="357"/>
    </row>
    <row x14ac:dyDescent="0.25" r="673" customHeight="1" ht="14.25">
      <c r="A673" s="352"/>
      <c r="B673" s="352"/>
      <c r="C673" s="352"/>
      <c r="D673" s="352"/>
      <c r="E673" s="352"/>
      <c r="F673" s="353"/>
      <c r="G673" s="354"/>
      <c r="H673" s="354"/>
      <c r="I673" s="352"/>
      <c r="J673" s="352"/>
      <c r="K673" s="352"/>
      <c r="L673" s="352"/>
      <c r="M673" s="352"/>
      <c r="N673" s="352"/>
      <c r="O673" s="355"/>
      <c r="P673" s="355"/>
      <c r="Q673" s="355"/>
      <c r="R673" s="355"/>
      <c r="S673" s="355"/>
      <c r="T673" s="355"/>
      <c r="U673" s="354"/>
      <c r="V673" s="352"/>
      <c r="W673" s="354"/>
      <c r="X673" s="357"/>
      <c r="Y673" s="357"/>
      <c r="Z673" s="357"/>
      <c r="AA673" s="357"/>
      <c r="AB673" s="358"/>
      <c r="AC673" s="358"/>
      <c r="AD673" s="357"/>
    </row>
    <row x14ac:dyDescent="0.25" r="674" customHeight="1" ht="14.25">
      <c r="A674" s="352"/>
      <c r="B674" s="352"/>
      <c r="C674" s="352"/>
      <c r="D674" s="352"/>
      <c r="E674" s="352"/>
      <c r="F674" s="353"/>
      <c r="G674" s="354"/>
      <c r="H674" s="354"/>
      <c r="I674" s="352"/>
      <c r="J674" s="352"/>
      <c r="K674" s="352"/>
      <c r="L674" s="352"/>
      <c r="M674" s="352"/>
      <c r="N674" s="352"/>
      <c r="O674" s="355"/>
      <c r="P674" s="355"/>
      <c r="Q674" s="355"/>
      <c r="R674" s="355"/>
      <c r="S674" s="355"/>
      <c r="T674" s="355"/>
      <c r="U674" s="354"/>
      <c r="V674" s="352"/>
      <c r="W674" s="354"/>
      <c r="X674" s="357"/>
      <c r="Y674" s="357"/>
      <c r="Z674" s="357"/>
      <c r="AA674" s="357"/>
      <c r="AB674" s="358"/>
      <c r="AC674" s="358"/>
      <c r="AD674" s="357"/>
    </row>
    <row x14ac:dyDescent="0.25" r="675" customHeight="1" ht="14.25">
      <c r="A675" s="352"/>
      <c r="B675" s="352"/>
      <c r="C675" s="352"/>
      <c r="D675" s="352"/>
      <c r="E675" s="352"/>
      <c r="F675" s="353"/>
      <c r="G675" s="354"/>
      <c r="H675" s="354"/>
      <c r="I675" s="352"/>
      <c r="J675" s="352"/>
      <c r="K675" s="352"/>
      <c r="L675" s="352"/>
      <c r="M675" s="352"/>
      <c r="N675" s="352"/>
      <c r="O675" s="355"/>
      <c r="P675" s="355"/>
      <c r="Q675" s="355"/>
      <c r="R675" s="355"/>
      <c r="S675" s="355"/>
      <c r="T675" s="355"/>
      <c r="U675" s="354"/>
      <c r="V675" s="352"/>
      <c r="W675" s="354"/>
      <c r="X675" s="357"/>
      <c r="Y675" s="357"/>
      <c r="Z675" s="357"/>
      <c r="AA675" s="357"/>
      <c r="AB675" s="358"/>
      <c r="AC675" s="358"/>
      <c r="AD675" s="357"/>
    </row>
    <row x14ac:dyDescent="0.25" r="676" customHeight="1" ht="14.25">
      <c r="A676" s="352"/>
      <c r="B676" s="352"/>
      <c r="C676" s="352"/>
      <c r="D676" s="352"/>
      <c r="E676" s="352"/>
      <c r="F676" s="353"/>
      <c r="G676" s="354"/>
      <c r="H676" s="354"/>
      <c r="I676" s="352"/>
      <c r="J676" s="352"/>
      <c r="K676" s="352"/>
      <c r="L676" s="352"/>
      <c r="M676" s="352"/>
      <c r="N676" s="352"/>
      <c r="O676" s="355"/>
      <c r="P676" s="355"/>
      <c r="Q676" s="355"/>
      <c r="R676" s="355"/>
      <c r="S676" s="355"/>
      <c r="T676" s="355"/>
      <c r="U676" s="354"/>
      <c r="V676" s="352"/>
      <c r="W676" s="354"/>
      <c r="X676" s="357"/>
      <c r="Y676" s="357"/>
      <c r="Z676" s="357"/>
      <c r="AA676" s="357"/>
      <c r="AB676" s="358"/>
      <c r="AC676" s="358"/>
      <c r="AD676" s="357"/>
    </row>
    <row x14ac:dyDescent="0.25" r="677" customHeight="1" ht="14.25">
      <c r="A677" s="352"/>
      <c r="B677" s="352"/>
      <c r="C677" s="352"/>
      <c r="D677" s="352"/>
      <c r="E677" s="352"/>
      <c r="F677" s="353"/>
      <c r="G677" s="354"/>
      <c r="H677" s="354"/>
      <c r="I677" s="352"/>
      <c r="J677" s="352"/>
      <c r="K677" s="352"/>
      <c r="L677" s="352"/>
      <c r="M677" s="352"/>
      <c r="N677" s="352"/>
      <c r="O677" s="355"/>
      <c r="P677" s="355"/>
      <c r="Q677" s="355"/>
      <c r="R677" s="355"/>
      <c r="S677" s="355"/>
      <c r="T677" s="355"/>
      <c r="U677" s="354"/>
      <c r="V677" s="352"/>
      <c r="W677" s="354"/>
      <c r="X677" s="357"/>
      <c r="Y677" s="357"/>
      <c r="Z677" s="357"/>
      <c r="AA677" s="357"/>
      <c r="AB677" s="358"/>
      <c r="AC677" s="358"/>
      <c r="AD677" s="357"/>
    </row>
    <row x14ac:dyDescent="0.25" r="678" customHeight="1" ht="14.25">
      <c r="A678" s="352"/>
      <c r="B678" s="352"/>
      <c r="C678" s="352"/>
      <c r="D678" s="352"/>
      <c r="E678" s="352"/>
      <c r="F678" s="353"/>
      <c r="G678" s="354"/>
      <c r="H678" s="354"/>
      <c r="I678" s="352"/>
      <c r="J678" s="352"/>
      <c r="K678" s="352"/>
      <c r="L678" s="352"/>
      <c r="M678" s="352"/>
      <c r="N678" s="352"/>
      <c r="O678" s="355"/>
      <c r="P678" s="355"/>
      <c r="Q678" s="355"/>
      <c r="R678" s="355"/>
      <c r="S678" s="355"/>
      <c r="T678" s="355"/>
      <c r="U678" s="354"/>
      <c r="V678" s="352"/>
      <c r="W678" s="354"/>
      <c r="X678" s="357"/>
      <c r="Y678" s="357"/>
      <c r="Z678" s="357"/>
      <c r="AA678" s="357"/>
      <c r="AB678" s="358"/>
      <c r="AC678" s="358"/>
      <c r="AD678" s="357"/>
    </row>
    <row x14ac:dyDescent="0.25" r="679" customHeight="1" ht="14.25">
      <c r="A679" s="352"/>
      <c r="B679" s="352"/>
      <c r="C679" s="352"/>
      <c r="D679" s="352"/>
      <c r="E679" s="352"/>
      <c r="F679" s="353"/>
      <c r="G679" s="354"/>
      <c r="H679" s="354"/>
      <c r="I679" s="352"/>
      <c r="J679" s="352"/>
      <c r="K679" s="352"/>
      <c r="L679" s="352"/>
      <c r="M679" s="352"/>
      <c r="N679" s="352"/>
      <c r="O679" s="355"/>
      <c r="P679" s="355"/>
      <c r="Q679" s="355"/>
      <c r="R679" s="355"/>
      <c r="S679" s="355"/>
      <c r="T679" s="355"/>
      <c r="U679" s="354"/>
      <c r="V679" s="352"/>
      <c r="W679" s="354"/>
      <c r="X679" s="357"/>
      <c r="Y679" s="357"/>
      <c r="Z679" s="357"/>
      <c r="AA679" s="357"/>
      <c r="AB679" s="358"/>
      <c r="AC679" s="358"/>
      <c r="AD679" s="357"/>
    </row>
    <row x14ac:dyDescent="0.25" r="680" customHeight="1" ht="14.25">
      <c r="A680" s="352"/>
      <c r="B680" s="352"/>
      <c r="C680" s="352"/>
      <c r="D680" s="352"/>
      <c r="E680" s="352"/>
      <c r="F680" s="353"/>
      <c r="G680" s="354"/>
      <c r="H680" s="354"/>
      <c r="I680" s="352"/>
      <c r="J680" s="352"/>
      <c r="K680" s="352"/>
      <c r="L680" s="352"/>
      <c r="M680" s="352"/>
      <c r="N680" s="352"/>
      <c r="O680" s="355"/>
      <c r="P680" s="355"/>
      <c r="Q680" s="355"/>
      <c r="R680" s="355"/>
      <c r="S680" s="355"/>
      <c r="T680" s="355"/>
      <c r="U680" s="354"/>
      <c r="V680" s="352"/>
      <c r="W680" s="354"/>
      <c r="X680" s="357"/>
      <c r="Y680" s="357"/>
      <c r="Z680" s="357"/>
      <c r="AA680" s="357"/>
      <c r="AB680" s="358"/>
      <c r="AC680" s="358"/>
      <c r="AD680" s="357"/>
    </row>
    <row x14ac:dyDescent="0.25" r="681" customHeight="1" ht="14.25">
      <c r="A681" s="352"/>
      <c r="B681" s="352"/>
      <c r="C681" s="352"/>
      <c r="D681" s="352"/>
      <c r="E681" s="352"/>
      <c r="F681" s="353"/>
      <c r="G681" s="354"/>
      <c r="H681" s="354"/>
      <c r="I681" s="352"/>
      <c r="J681" s="352"/>
      <c r="K681" s="352"/>
      <c r="L681" s="352"/>
      <c r="M681" s="352"/>
      <c r="N681" s="352"/>
      <c r="O681" s="355"/>
      <c r="P681" s="355"/>
      <c r="Q681" s="355"/>
      <c r="R681" s="355"/>
      <c r="S681" s="355"/>
      <c r="T681" s="355"/>
      <c r="U681" s="354"/>
      <c r="V681" s="352"/>
      <c r="W681" s="354"/>
      <c r="X681" s="357"/>
      <c r="Y681" s="357"/>
      <c r="Z681" s="357"/>
      <c r="AA681" s="357"/>
      <c r="AB681" s="358"/>
      <c r="AC681" s="358"/>
      <c r="AD681" s="357"/>
    </row>
    <row x14ac:dyDescent="0.25" r="682" customHeight="1" ht="14.25">
      <c r="A682" s="352"/>
      <c r="B682" s="352"/>
      <c r="C682" s="352"/>
      <c r="D682" s="352"/>
      <c r="E682" s="352"/>
      <c r="F682" s="353"/>
      <c r="G682" s="354"/>
      <c r="H682" s="354"/>
      <c r="I682" s="352"/>
      <c r="J682" s="352"/>
      <c r="K682" s="352"/>
      <c r="L682" s="352"/>
      <c r="M682" s="352"/>
      <c r="N682" s="352"/>
      <c r="O682" s="355"/>
      <c r="P682" s="355"/>
      <c r="Q682" s="355"/>
      <c r="R682" s="355"/>
      <c r="S682" s="355"/>
      <c r="T682" s="355"/>
      <c r="U682" s="354"/>
      <c r="V682" s="352"/>
      <c r="W682" s="354"/>
      <c r="X682" s="357"/>
      <c r="Y682" s="357"/>
      <c r="Z682" s="357"/>
      <c r="AA682" s="357"/>
      <c r="AB682" s="358"/>
      <c r="AC682" s="358"/>
      <c r="AD682" s="357"/>
    </row>
    <row x14ac:dyDescent="0.25" r="683" customHeight="1" ht="14.25">
      <c r="A683" s="352"/>
      <c r="B683" s="352"/>
      <c r="C683" s="352"/>
      <c r="D683" s="352"/>
      <c r="E683" s="352"/>
      <c r="F683" s="353"/>
      <c r="G683" s="354"/>
      <c r="H683" s="354"/>
      <c r="I683" s="352"/>
      <c r="J683" s="352"/>
      <c r="K683" s="352"/>
      <c r="L683" s="352"/>
      <c r="M683" s="352"/>
      <c r="N683" s="352"/>
      <c r="O683" s="355"/>
      <c r="P683" s="355"/>
      <c r="Q683" s="355"/>
      <c r="R683" s="355"/>
      <c r="S683" s="355"/>
      <c r="T683" s="355"/>
      <c r="U683" s="354"/>
      <c r="V683" s="352"/>
      <c r="W683" s="354"/>
      <c r="X683" s="357"/>
      <c r="Y683" s="357"/>
      <c r="Z683" s="357"/>
      <c r="AA683" s="357"/>
      <c r="AB683" s="358"/>
      <c r="AC683" s="358"/>
      <c r="AD683" s="357"/>
    </row>
    <row x14ac:dyDescent="0.25" r="684" customHeight="1" ht="14.25">
      <c r="A684" s="352"/>
      <c r="B684" s="352"/>
      <c r="C684" s="352"/>
      <c r="D684" s="352"/>
      <c r="E684" s="352"/>
      <c r="F684" s="353"/>
      <c r="G684" s="354"/>
      <c r="H684" s="354"/>
      <c r="I684" s="352"/>
      <c r="J684" s="352"/>
      <c r="K684" s="352"/>
      <c r="L684" s="352"/>
      <c r="M684" s="352"/>
      <c r="N684" s="352"/>
      <c r="O684" s="355"/>
      <c r="P684" s="355"/>
      <c r="Q684" s="355"/>
      <c r="R684" s="355"/>
      <c r="S684" s="355"/>
      <c r="T684" s="355"/>
      <c r="U684" s="354"/>
      <c r="V684" s="352"/>
      <c r="W684" s="354"/>
      <c r="X684" s="357"/>
      <c r="Y684" s="357"/>
      <c r="Z684" s="357"/>
      <c r="AA684" s="357"/>
      <c r="AB684" s="358"/>
      <c r="AC684" s="358"/>
      <c r="AD684" s="357"/>
    </row>
    <row x14ac:dyDescent="0.25" r="685" customHeight="1" ht="14.25">
      <c r="A685" s="352"/>
      <c r="B685" s="352"/>
      <c r="C685" s="352"/>
      <c r="D685" s="352"/>
      <c r="E685" s="352"/>
      <c r="F685" s="353"/>
      <c r="G685" s="354"/>
      <c r="H685" s="354"/>
      <c r="I685" s="352"/>
      <c r="J685" s="352"/>
      <c r="K685" s="352"/>
      <c r="L685" s="352"/>
      <c r="M685" s="352"/>
      <c r="N685" s="352"/>
      <c r="O685" s="355"/>
      <c r="P685" s="355"/>
      <c r="Q685" s="355"/>
      <c r="R685" s="355"/>
      <c r="S685" s="355"/>
      <c r="T685" s="355"/>
      <c r="U685" s="354"/>
      <c r="V685" s="352"/>
      <c r="W685" s="354"/>
      <c r="X685" s="357"/>
      <c r="Y685" s="357"/>
      <c r="Z685" s="357"/>
      <c r="AA685" s="357"/>
      <c r="AB685" s="358"/>
      <c r="AC685" s="358"/>
      <c r="AD685" s="357"/>
    </row>
    <row x14ac:dyDescent="0.25" r="686" customHeight="1" ht="14.25">
      <c r="A686" s="352"/>
      <c r="B686" s="352"/>
      <c r="C686" s="352"/>
      <c r="D686" s="352"/>
      <c r="E686" s="352"/>
      <c r="F686" s="353"/>
      <c r="G686" s="354"/>
      <c r="H686" s="354"/>
      <c r="I686" s="352"/>
      <c r="J686" s="352"/>
      <c r="K686" s="352"/>
      <c r="L686" s="352"/>
      <c r="M686" s="352"/>
      <c r="N686" s="352"/>
      <c r="O686" s="355"/>
      <c r="P686" s="355"/>
      <c r="Q686" s="355"/>
      <c r="R686" s="355"/>
      <c r="S686" s="355"/>
      <c r="T686" s="355"/>
      <c r="U686" s="354"/>
      <c r="V686" s="352"/>
      <c r="W686" s="354"/>
      <c r="X686" s="357"/>
      <c r="Y686" s="357"/>
      <c r="Z686" s="357"/>
      <c r="AA686" s="357"/>
      <c r="AB686" s="358"/>
      <c r="AC686" s="358"/>
      <c r="AD686" s="357"/>
    </row>
    <row x14ac:dyDescent="0.25" r="687" customHeight="1" ht="14.25">
      <c r="A687" s="352"/>
      <c r="B687" s="352"/>
      <c r="C687" s="352"/>
      <c r="D687" s="352"/>
      <c r="E687" s="352"/>
      <c r="F687" s="353"/>
      <c r="G687" s="354"/>
      <c r="H687" s="354"/>
      <c r="I687" s="352"/>
      <c r="J687" s="352"/>
      <c r="K687" s="352"/>
      <c r="L687" s="352"/>
      <c r="M687" s="352"/>
      <c r="N687" s="352"/>
      <c r="O687" s="355"/>
      <c r="P687" s="355"/>
      <c r="Q687" s="355"/>
      <c r="R687" s="355"/>
      <c r="S687" s="355"/>
      <c r="T687" s="355"/>
      <c r="U687" s="354"/>
      <c r="V687" s="352"/>
      <c r="W687" s="354"/>
      <c r="X687" s="357"/>
      <c r="Y687" s="357"/>
      <c r="Z687" s="357"/>
      <c r="AA687" s="357"/>
      <c r="AB687" s="358"/>
      <c r="AC687" s="358"/>
      <c r="AD687" s="357"/>
    </row>
    <row x14ac:dyDescent="0.25" r="688" customHeight="1" ht="14.25">
      <c r="A688" s="352"/>
      <c r="B688" s="352"/>
      <c r="C688" s="352"/>
      <c r="D688" s="352"/>
      <c r="E688" s="352"/>
      <c r="F688" s="353"/>
      <c r="G688" s="354"/>
      <c r="H688" s="354"/>
      <c r="I688" s="352"/>
      <c r="J688" s="352"/>
      <c r="K688" s="352"/>
      <c r="L688" s="352"/>
      <c r="M688" s="352"/>
      <c r="N688" s="352"/>
      <c r="O688" s="355"/>
      <c r="P688" s="355"/>
      <c r="Q688" s="355"/>
      <c r="R688" s="355"/>
      <c r="S688" s="355"/>
      <c r="T688" s="355"/>
      <c r="U688" s="354"/>
      <c r="V688" s="352"/>
      <c r="W688" s="354"/>
      <c r="X688" s="357"/>
      <c r="Y688" s="357"/>
      <c r="Z688" s="357"/>
      <c r="AA688" s="357"/>
      <c r="AB688" s="358"/>
      <c r="AC688" s="358"/>
      <c r="AD688" s="357"/>
    </row>
    <row x14ac:dyDescent="0.25" r="689" customHeight="1" ht="14.25">
      <c r="A689" s="352"/>
      <c r="B689" s="352"/>
      <c r="C689" s="352"/>
      <c r="D689" s="352"/>
      <c r="E689" s="352"/>
      <c r="F689" s="353"/>
      <c r="G689" s="354"/>
      <c r="H689" s="354"/>
      <c r="I689" s="352"/>
      <c r="J689" s="352"/>
      <c r="K689" s="352"/>
      <c r="L689" s="352"/>
      <c r="M689" s="352"/>
      <c r="N689" s="352"/>
      <c r="O689" s="355"/>
      <c r="P689" s="355"/>
      <c r="Q689" s="355"/>
      <c r="R689" s="355"/>
      <c r="S689" s="355"/>
      <c r="T689" s="355"/>
      <c r="U689" s="354"/>
      <c r="V689" s="352"/>
      <c r="W689" s="354"/>
      <c r="X689" s="357"/>
      <c r="Y689" s="357"/>
      <c r="Z689" s="357"/>
      <c r="AA689" s="357"/>
      <c r="AB689" s="358"/>
      <c r="AC689" s="358"/>
      <c r="AD689" s="357"/>
    </row>
    <row x14ac:dyDescent="0.25" r="690" customHeight="1" ht="14.25">
      <c r="A690" s="352"/>
      <c r="B690" s="352"/>
      <c r="C690" s="352"/>
      <c r="D690" s="352"/>
      <c r="E690" s="352"/>
      <c r="F690" s="353"/>
      <c r="G690" s="354"/>
      <c r="H690" s="354"/>
      <c r="I690" s="352"/>
      <c r="J690" s="352"/>
      <c r="K690" s="352"/>
      <c r="L690" s="352"/>
      <c r="M690" s="352"/>
      <c r="N690" s="352"/>
      <c r="O690" s="355"/>
      <c r="P690" s="355"/>
      <c r="Q690" s="355"/>
      <c r="R690" s="355"/>
      <c r="S690" s="355"/>
      <c r="T690" s="355"/>
      <c r="U690" s="354"/>
      <c r="V690" s="352"/>
      <c r="W690" s="354"/>
      <c r="X690" s="357"/>
      <c r="Y690" s="357"/>
      <c r="Z690" s="357"/>
      <c r="AA690" s="357"/>
      <c r="AB690" s="358"/>
      <c r="AC690" s="358"/>
      <c r="AD690" s="357"/>
    </row>
    <row x14ac:dyDescent="0.25" r="691" customHeight="1" ht="14.25">
      <c r="A691" s="352"/>
      <c r="B691" s="352"/>
      <c r="C691" s="352"/>
      <c r="D691" s="352"/>
      <c r="E691" s="352"/>
      <c r="F691" s="353"/>
      <c r="G691" s="354"/>
      <c r="H691" s="354"/>
      <c r="I691" s="352"/>
      <c r="J691" s="352"/>
      <c r="K691" s="352"/>
      <c r="L691" s="352"/>
      <c r="M691" s="352"/>
      <c r="N691" s="352"/>
      <c r="O691" s="355"/>
      <c r="P691" s="355"/>
      <c r="Q691" s="355"/>
      <c r="R691" s="355"/>
      <c r="S691" s="355"/>
      <c r="T691" s="355"/>
      <c r="U691" s="354"/>
      <c r="V691" s="352"/>
      <c r="W691" s="354"/>
      <c r="X691" s="357"/>
      <c r="Y691" s="357"/>
      <c r="Z691" s="357"/>
      <c r="AA691" s="357"/>
      <c r="AB691" s="358"/>
      <c r="AC691" s="358"/>
      <c r="AD691" s="357"/>
    </row>
    <row x14ac:dyDescent="0.25" r="692" customHeight="1" ht="14.25">
      <c r="A692" s="352"/>
      <c r="B692" s="352"/>
      <c r="C692" s="352"/>
      <c r="D692" s="352"/>
      <c r="E692" s="352"/>
      <c r="F692" s="353"/>
      <c r="G692" s="354"/>
      <c r="H692" s="354"/>
      <c r="I692" s="352"/>
      <c r="J692" s="352"/>
      <c r="K692" s="352"/>
      <c r="L692" s="352"/>
      <c r="M692" s="352"/>
      <c r="N692" s="352"/>
      <c r="O692" s="355"/>
      <c r="P692" s="355"/>
      <c r="Q692" s="355"/>
      <c r="R692" s="355"/>
      <c r="S692" s="355"/>
      <c r="T692" s="355"/>
      <c r="U692" s="354"/>
      <c r="V692" s="352"/>
      <c r="W692" s="354"/>
      <c r="X692" s="357"/>
      <c r="Y692" s="357"/>
      <c r="Z692" s="357"/>
      <c r="AA692" s="357"/>
      <c r="AB692" s="358"/>
      <c r="AC692" s="358"/>
      <c r="AD692" s="357"/>
    </row>
    <row x14ac:dyDescent="0.25" r="693" customHeight="1" ht="14.25">
      <c r="A693" s="352"/>
      <c r="B693" s="352"/>
      <c r="C693" s="352"/>
      <c r="D693" s="352"/>
      <c r="E693" s="352"/>
      <c r="F693" s="353"/>
      <c r="G693" s="354"/>
      <c r="H693" s="354"/>
      <c r="I693" s="352"/>
      <c r="J693" s="352"/>
      <c r="K693" s="352"/>
      <c r="L693" s="352"/>
      <c r="M693" s="352"/>
      <c r="N693" s="352"/>
      <c r="O693" s="355"/>
      <c r="P693" s="355"/>
      <c r="Q693" s="355"/>
      <c r="R693" s="355"/>
      <c r="S693" s="355"/>
      <c r="T693" s="355"/>
      <c r="U693" s="354"/>
      <c r="V693" s="352"/>
      <c r="W693" s="354"/>
      <c r="X693" s="357"/>
      <c r="Y693" s="357"/>
      <c r="Z693" s="357"/>
      <c r="AA693" s="357"/>
      <c r="AB693" s="358"/>
      <c r="AC693" s="358"/>
      <c r="AD693" s="357"/>
    </row>
    <row x14ac:dyDescent="0.25" r="694" customHeight="1" ht="14.25">
      <c r="A694" s="352"/>
      <c r="B694" s="352"/>
      <c r="C694" s="352"/>
      <c r="D694" s="352"/>
      <c r="E694" s="352"/>
      <c r="F694" s="353"/>
      <c r="G694" s="354"/>
      <c r="H694" s="354"/>
      <c r="I694" s="352"/>
      <c r="J694" s="352"/>
      <c r="K694" s="352"/>
      <c r="L694" s="352"/>
      <c r="M694" s="352"/>
      <c r="N694" s="352"/>
      <c r="O694" s="355"/>
      <c r="P694" s="355"/>
      <c r="Q694" s="355"/>
      <c r="R694" s="355"/>
      <c r="S694" s="355"/>
      <c r="T694" s="355"/>
      <c r="U694" s="354"/>
      <c r="V694" s="352"/>
      <c r="W694" s="354"/>
      <c r="X694" s="357"/>
      <c r="Y694" s="357"/>
      <c r="Z694" s="357"/>
      <c r="AA694" s="357"/>
      <c r="AB694" s="358"/>
      <c r="AC694" s="358"/>
      <c r="AD694" s="357"/>
    </row>
    <row x14ac:dyDescent="0.25" r="695" customHeight="1" ht="14.25">
      <c r="A695" s="352"/>
      <c r="B695" s="352"/>
      <c r="C695" s="352"/>
      <c r="D695" s="352"/>
      <c r="E695" s="352"/>
      <c r="F695" s="353"/>
      <c r="G695" s="354"/>
      <c r="H695" s="354"/>
      <c r="I695" s="352"/>
      <c r="J695" s="352"/>
      <c r="K695" s="352"/>
      <c r="L695" s="352"/>
      <c r="M695" s="352"/>
      <c r="N695" s="352"/>
      <c r="O695" s="355"/>
      <c r="P695" s="355"/>
      <c r="Q695" s="355"/>
      <c r="R695" s="355"/>
      <c r="S695" s="355"/>
      <c r="T695" s="355"/>
      <c r="U695" s="354"/>
      <c r="V695" s="352"/>
      <c r="W695" s="354"/>
      <c r="X695" s="357"/>
      <c r="Y695" s="357"/>
      <c r="Z695" s="357"/>
      <c r="AA695" s="357"/>
      <c r="AB695" s="358"/>
      <c r="AC695" s="358"/>
      <c r="AD695" s="357"/>
    </row>
    <row x14ac:dyDescent="0.25" r="696" customHeight="1" ht="14.25">
      <c r="A696" s="352"/>
      <c r="B696" s="352"/>
      <c r="C696" s="352"/>
      <c r="D696" s="352"/>
      <c r="E696" s="352"/>
      <c r="F696" s="353"/>
      <c r="G696" s="354"/>
      <c r="H696" s="354"/>
      <c r="I696" s="352"/>
      <c r="J696" s="352"/>
      <c r="K696" s="352"/>
      <c r="L696" s="352"/>
      <c r="M696" s="352"/>
      <c r="N696" s="352"/>
      <c r="O696" s="355"/>
      <c r="P696" s="355"/>
      <c r="Q696" s="355"/>
      <c r="R696" s="355"/>
      <c r="S696" s="355"/>
      <c r="T696" s="355"/>
      <c r="U696" s="354"/>
      <c r="V696" s="352"/>
      <c r="W696" s="354"/>
      <c r="X696" s="357"/>
      <c r="Y696" s="357"/>
      <c r="Z696" s="357"/>
      <c r="AA696" s="357"/>
      <c r="AB696" s="358"/>
      <c r="AC696" s="358"/>
      <c r="AD696" s="357"/>
    </row>
    <row x14ac:dyDescent="0.25" r="697" customHeight="1" ht="14.25">
      <c r="A697" s="352"/>
      <c r="B697" s="352"/>
      <c r="C697" s="352"/>
      <c r="D697" s="352"/>
      <c r="E697" s="352"/>
      <c r="F697" s="353"/>
      <c r="G697" s="354"/>
      <c r="H697" s="354"/>
      <c r="I697" s="352"/>
      <c r="J697" s="352"/>
      <c r="K697" s="352"/>
      <c r="L697" s="352"/>
      <c r="M697" s="352"/>
      <c r="N697" s="352"/>
      <c r="O697" s="355"/>
      <c r="P697" s="355"/>
      <c r="Q697" s="355"/>
      <c r="R697" s="355"/>
      <c r="S697" s="355"/>
      <c r="T697" s="355"/>
      <c r="U697" s="354"/>
      <c r="V697" s="352"/>
      <c r="W697" s="354"/>
      <c r="X697" s="357"/>
      <c r="Y697" s="357"/>
      <c r="Z697" s="357"/>
      <c r="AA697" s="357"/>
      <c r="AB697" s="358"/>
      <c r="AC697" s="358"/>
      <c r="AD697" s="357"/>
    </row>
    <row x14ac:dyDescent="0.25" r="698" customHeight="1" ht="14.25">
      <c r="A698" s="352"/>
      <c r="B698" s="352"/>
      <c r="C698" s="352"/>
      <c r="D698" s="352"/>
      <c r="E698" s="352"/>
      <c r="F698" s="353"/>
      <c r="G698" s="354"/>
      <c r="H698" s="354"/>
      <c r="I698" s="352"/>
      <c r="J698" s="352"/>
      <c r="K698" s="352"/>
      <c r="L698" s="352"/>
      <c r="M698" s="352"/>
      <c r="N698" s="352"/>
      <c r="O698" s="355"/>
      <c r="P698" s="355"/>
      <c r="Q698" s="355"/>
      <c r="R698" s="355"/>
      <c r="S698" s="355"/>
      <c r="T698" s="355"/>
      <c r="U698" s="354"/>
      <c r="V698" s="352"/>
      <c r="W698" s="354"/>
      <c r="X698" s="357"/>
      <c r="Y698" s="357"/>
      <c r="Z698" s="357"/>
      <c r="AA698" s="357"/>
      <c r="AB698" s="358"/>
      <c r="AC698" s="358"/>
      <c r="AD698" s="357"/>
    </row>
    <row x14ac:dyDescent="0.25" r="699" customHeight="1" ht="14.25">
      <c r="A699" s="352"/>
      <c r="B699" s="352"/>
      <c r="C699" s="352"/>
      <c r="D699" s="352"/>
      <c r="E699" s="352"/>
      <c r="F699" s="353"/>
      <c r="G699" s="354"/>
      <c r="H699" s="354"/>
      <c r="I699" s="352"/>
      <c r="J699" s="352"/>
      <c r="K699" s="352"/>
      <c r="L699" s="352"/>
      <c r="M699" s="352"/>
      <c r="N699" s="352"/>
      <c r="O699" s="355"/>
      <c r="P699" s="355"/>
      <c r="Q699" s="355"/>
      <c r="R699" s="355"/>
      <c r="S699" s="355"/>
      <c r="T699" s="355"/>
      <c r="U699" s="354"/>
      <c r="V699" s="352"/>
      <c r="W699" s="354"/>
      <c r="X699" s="357"/>
      <c r="Y699" s="357"/>
      <c r="Z699" s="357"/>
      <c r="AA699" s="357"/>
      <c r="AB699" s="358"/>
      <c r="AC699" s="358"/>
      <c r="AD699" s="357"/>
    </row>
    <row x14ac:dyDescent="0.25" r="700" customHeight="1" ht="14.25">
      <c r="A700" s="352"/>
      <c r="B700" s="352"/>
      <c r="C700" s="352"/>
      <c r="D700" s="352"/>
      <c r="E700" s="352"/>
      <c r="F700" s="353"/>
      <c r="G700" s="354"/>
      <c r="H700" s="354"/>
      <c r="I700" s="352"/>
      <c r="J700" s="352"/>
      <c r="K700" s="352"/>
      <c r="L700" s="352"/>
      <c r="M700" s="352"/>
      <c r="N700" s="352"/>
      <c r="O700" s="355"/>
      <c r="P700" s="355"/>
      <c r="Q700" s="355"/>
      <c r="R700" s="355"/>
      <c r="S700" s="355"/>
      <c r="T700" s="355"/>
      <c r="U700" s="354"/>
      <c r="V700" s="352"/>
      <c r="W700" s="354"/>
      <c r="X700" s="357"/>
      <c r="Y700" s="357"/>
      <c r="Z700" s="357"/>
      <c r="AA700" s="357"/>
      <c r="AB700" s="358"/>
      <c r="AC700" s="358"/>
      <c r="AD700" s="357"/>
    </row>
    <row x14ac:dyDescent="0.25" r="701" customHeight="1" ht="14.25">
      <c r="A701" s="352"/>
      <c r="B701" s="352"/>
      <c r="C701" s="352"/>
      <c r="D701" s="352"/>
      <c r="E701" s="352"/>
      <c r="F701" s="353"/>
      <c r="G701" s="354"/>
      <c r="H701" s="354"/>
      <c r="I701" s="352"/>
      <c r="J701" s="352"/>
      <c r="K701" s="352"/>
      <c r="L701" s="352"/>
      <c r="M701" s="352"/>
      <c r="N701" s="352"/>
      <c r="O701" s="355"/>
      <c r="P701" s="355"/>
      <c r="Q701" s="355"/>
      <c r="R701" s="355"/>
      <c r="S701" s="355"/>
      <c r="T701" s="355"/>
      <c r="U701" s="354"/>
      <c r="V701" s="352"/>
      <c r="W701" s="354"/>
      <c r="X701" s="357"/>
      <c r="Y701" s="357"/>
      <c r="Z701" s="357"/>
      <c r="AA701" s="357"/>
      <c r="AB701" s="358"/>
      <c r="AC701" s="358"/>
      <c r="AD701" s="357"/>
    </row>
    <row x14ac:dyDescent="0.25" r="702" customHeight="1" ht="14.25">
      <c r="A702" s="352"/>
      <c r="B702" s="352"/>
      <c r="C702" s="352"/>
      <c r="D702" s="352"/>
      <c r="E702" s="352"/>
      <c r="F702" s="353"/>
      <c r="G702" s="354"/>
      <c r="H702" s="354"/>
      <c r="I702" s="352"/>
      <c r="J702" s="352"/>
      <c r="K702" s="352"/>
      <c r="L702" s="352"/>
      <c r="M702" s="352"/>
      <c r="N702" s="352"/>
      <c r="O702" s="355"/>
      <c r="P702" s="355"/>
      <c r="Q702" s="355"/>
      <c r="R702" s="355"/>
      <c r="S702" s="355"/>
      <c r="T702" s="355"/>
      <c r="U702" s="354"/>
      <c r="V702" s="352"/>
      <c r="W702" s="354"/>
      <c r="X702" s="357"/>
      <c r="Y702" s="357"/>
      <c r="Z702" s="357"/>
      <c r="AA702" s="357"/>
      <c r="AB702" s="358"/>
      <c r="AC702" s="358"/>
      <c r="AD702" s="357"/>
    </row>
    <row x14ac:dyDescent="0.25" r="703" customHeight="1" ht="14.25">
      <c r="A703" s="352"/>
      <c r="B703" s="352"/>
      <c r="C703" s="352"/>
      <c r="D703" s="352"/>
      <c r="E703" s="352"/>
      <c r="F703" s="353"/>
      <c r="G703" s="354"/>
      <c r="H703" s="354"/>
      <c r="I703" s="352"/>
      <c r="J703" s="352"/>
      <c r="K703" s="352"/>
      <c r="L703" s="352"/>
      <c r="M703" s="352"/>
      <c r="N703" s="352"/>
      <c r="O703" s="355"/>
      <c r="P703" s="355"/>
      <c r="Q703" s="355"/>
      <c r="R703" s="355"/>
      <c r="S703" s="355"/>
      <c r="T703" s="355"/>
      <c r="U703" s="354"/>
      <c r="V703" s="352"/>
      <c r="W703" s="354"/>
      <c r="X703" s="357"/>
      <c r="Y703" s="357"/>
      <c r="Z703" s="357"/>
      <c r="AA703" s="357"/>
      <c r="AB703" s="358"/>
      <c r="AC703" s="358"/>
      <c r="AD703" s="357"/>
    </row>
    <row x14ac:dyDescent="0.25" r="704" customHeight="1" ht="14.25">
      <c r="A704" s="352"/>
      <c r="B704" s="352"/>
      <c r="C704" s="352"/>
      <c r="D704" s="352"/>
      <c r="E704" s="352"/>
      <c r="F704" s="353"/>
      <c r="G704" s="354"/>
      <c r="H704" s="354"/>
      <c r="I704" s="352"/>
      <c r="J704" s="352"/>
      <c r="K704" s="352"/>
      <c r="L704" s="352"/>
      <c r="M704" s="352"/>
      <c r="N704" s="352"/>
      <c r="O704" s="355"/>
      <c r="P704" s="355"/>
      <c r="Q704" s="355"/>
      <c r="R704" s="355"/>
      <c r="S704" s="355"/>
      <c r="T704" s="355"/>
      <c r="U704" s="354"/>
      <c r="V704" s="352"/>
      <c r="W704" s="354"/>
      <c r="X704" s="357"/>
      <c r="Y704" s="357"/>
      <c r="Z704" s="357"/>
      <c r="AA704" s="357"/>
      <c r="AB704" s="358"/>
      <c r="AC704" s="358"/>
      <c r="AD704" s="357"/>
    </row>
    <row x14ac:dyDescent="0.25" r="705" customHeight="1" ht="14.25">
      <c r="A705" s="352"/>
      <c r="B705" s="352"/>
      <c r="C705" s="352"/>
      <c r="D705" s="352"/>
      <c r="E705" s="352"/>
      <c r="F705" s="353"/>
      <c r="G705" s="354"/>
      <c r="H705" s="354"/>
      <c r="I705" s="352"/>
      <c r="J705" s="352"/>
      <c r="K705" s="352"/>
      <c r="L705" s="352"/>
      <c r="M705" s="352"/>
      <c r="N705" s="352"/>
      <c r="O705" s="355"/>
      <c r="P705" s="355"/>
      <c r="Q705" s="355"/>
      <c r="R705" s="355"/>
      <c r="S705" s="355"/>
      <c r="T705" s="355"/>
      <c r="U705" s="354"/>
      <c r="V705" s="352"/>
      <c r="W705" s="354"/>
      <c r="X705" s="357"/>
      <c r="Y705" s="357"/>
      <c r="Z705" s="357"/>
      <c r="AA705" s="357"/>
      <c r="AB705" s="358"/>
      <c r="AC705" s="358"/>
      <c r="AD705" s="357"/>
    </row>
    <row x14ac:dyDescent="0.25" r="706" customHeight="1" ht="14.25">
      <c r="A706" s="352"/>
      <c r="B706" s="352"/>
      <c r="C706" s="352"/>
      <c r="D706" s="352"/>
      <c r="E706" s="352"/>
      <c r="F706" s="353"/>
      <c r="G706" s="354"/>
      <c r="H706" s="354"/>
      <c r="I706" s="352"/>
      <c r="J706" s="352"/>
      <c r="K706" s="352"/>
      <c r="L706" s="352"/>
      <c r="M706" s="352"/>
      <c r="N706" s="352"/>
      <c r="O706" s="355"/>
      <c r="P706" s="355"/>
      <c r="Q706" s="355"/>
      <c r="R706" s="355"/>
      <c r="S706" s="355"/>
      <c r="T706" s="355"/>
      <c r="U706" s="354"/>
      <c r="V706" s="352"/>
      <c r="W706" s="354"/>
      <c r="X706" s="357"/>
      <c r="Y706" s="357"/>
      <c r="Z706" s="357"/>
      <c r="AA706" s="357"/>
      <c r="AB706" s="358"/>
      <c r="AC706" s="358"/>
      <c r="AD706" s="357"/>
    </row>
    <row x14ac:dyDescent="0.25" r="707" customHeight="1" ht="14.25">
      <c r="A707" s="352"/>
      <c r="B707" s="352"/>
      <c r="C707" s="352"/>
      <c r="D707" s="352"/>
      <c r="E707" s="352"/>
      <c r="F707" s="353"/>
      <c r="G707" s="354"/>
      <c r="H707" s="354"/>
      <c r="I707" s="352"/>
      <c r="J707" s="352"/>
      <c r="K707" s="352"/>
      <c r="L707" s="352"/>
      <c r="M707" s="352"/>
      <c r="N707" s="352"/>
      <c r="O707" s="355"/>
      <c r="P707" s="355"/>
      <c r="Q707" s="355"/>
      <c r="R707" s="355"/>
      <c r="S707" s="355"/>
      <c r="T707" s="355"/>
      <c r="U707" s="354"/>
      <c r="V707" s="352"/>
      <c r="W707" s="354"/>
      <c r="X707" s="357"/>
      <c r="Y707" s="357"/>
      <c r="Z707" s="357"/>
      <c r="AA707" s="357"/>
      <c r="AB707" s="358"/>
      <c r="AC707" s="358"/>
      <c r="AD707" s="357"/>
    </row>
    <row x14ac:dyDescent="0.25" r="708" customHeight="1" ht="14.25">
      <c r="A708" s="352"/>
      <c r="B708" s="352"/>
      <c r="C708" s="352"/>
      <c r="D708" s="352"/>
      <c r="E708" s="352"/>
      <c r="F708" s="353"/>
      <c r="G708" s="354"/>
      <c r="H708" s="354"/>
      <c r="I708" s="352"/>
      <c r="J708" s="352"/>
      <c r="K708" s="352"/>
      <c r="L708" s="352"/>
      <c r="M708" s="352"/>
      <c r="N708" s="352"/>
      <c r="O708" s="355"/>
      <c r="P708" s="355"/>
      <c r="Q708" s="355"/>
      <c r="R708" s="355"/>
      <c r="S708" s="355"/>
      <c r="T708" s="355"/>
      <c r="U708" s="354"/>
      <c r="V708" s="352"/>
      <c r="W708" s="354"/>
      <c r="X708" s="357"/>
      <c r="Y708" s="357"/>
      <c r="Z708" s="357"/>
      <c r="AA708" s="357"/>
      <c r="AB708" s="358"/>
      <c r="AC708" s="358"/>
      <c r="AD708" s="357"/>
    </row>
    <row x14ac:dyDescent="0.25" r="709" customHeight="1" ht="14.25">
      <c r="A709" s="352"/>
      <c r="B709" s="352"/>
      <c r="C709" s="352"/>
      <c r="D709" s="352"/>
      <c r="E709" s="352"/>
      <c r="F709" s="353"/>
      <c r="G709" s="354"/>
      <c r="H709" s="354"/>
      <c r="I709" s="352"/>
      <c r="J709" s="352"/>
      <c r="K709" s="352"/>
      <c r="L709" s="352"/>
      <c r="M709" s="352"/>
      <c r="N709" s="352"/>
      <c r="O709" s="355"/>
      <c r="P709" s="355"/>
      <c r="Q709" s="355"/>
      <c r="R709" s="355"/>
      <c r="S709" s="355"/>
      <c r="T709" s="355"/>
      <c r="U709" s="354"/>
      <c r="V709" s="352"/>
      <c r="W709" s="354"/>
      <c r="X709" s="357"/>
      <c r="Y709" s="357"/>
      <c r="Z709" s="357"/>
      <c r="AA709" s="357"/>
      <c r="AB709" s="358"/>
      <c r="AC709" s="358"/>
      <c r="AD709" s="357"/>
    </row>
    <row x14ac:dyDescent="0.25" r="710" customHeight="1" ht="14.25">
      <c r="A710" s="352"/>
      <c r="B710" s="352"/>
      <c r="C710" s="352"/>
      <c r="D710" s="352"/>
      <c r="E710" s="352"/>
      <c r="F710" s="353"/>
      <c r="G710" s="354"/>
      <c r="H710" s="354"/>
      <c r="I710" s="352"/>
      <c r="J710" s="352"/>
      <c r="K710" s="352"/>
      <c r="L710" s="352"/>
      <c r="M710" s="352"/>
      <c r="N710" s="352"/>
      <c r="O710" s="355"/>
      <c r="P710" s="355"/>
      <c r="Q710" s="355"/>
      <c r="R710" s="355"/>
      <c r="S710" s="355"/>
      <c r="T710" s="355"/>
      <c r="U710" s="354"/>
      <c r="V710" s="352"/>
      <c r="W710" s="354"/>
      <c r="X710" s="357"/>
      <c r="Y710" s="357"/>
      <c r="Z710" s="357"/>
      <c r="AA710" s="357"/>
      <c r="AB710" s="358"/>
      <c r="AC710" s="358"/>
      <c r="AD710" s="357"/>
    </row>
    <row x14ac:dyDescent="0.25" r="711" customHeight="1" ht="14.25">
      <c r="A711" s="352"/>
      <c r="B711" s="352"/>
      <c r="C711" s="352"/>
      <c r="D711" s="352"/>
      <c r="E711" s="352"/>
      <c r="F711" s="353"/>
      <c r="G711" s="354"/>
      <c r="H711" s="354"/>
      <c r="I711" s="352"/>
      <c r="J711" s="352"/>
      <c r="K711" s="352"/>
      <c r="L711" s="352"/>
      <c r="M711" s="352"/>
      <c r="N711" s="352"/>
      <c r="O711" s="355"/>
      <c r="P711" s="355"/>
      <c r="Q711" s="355"/>
      <c r="R711" s="355"/>
      <c r="S711" s="355"/>
      <c r="T711" s="355"/>
      <c r="U711" s="354"/>
      <c r="V711" s="352"/>
      <c r="W711" s="354"/>
      <c r="X711" s="357"/>
      <c r="Y711" s="357"/>
      <c r="Z711" s="357"/>
      <c r="AA711" s="357"/>
      <c r="AB711" s="358"/>
      <c r="AC711" s="358"/>
      <c r="AD711" s="357"/>
    </row>
    <row x14ac:dyDescent="0.25" r="712" customHeight="1" ht="14.25">
      <c r="A712" s="352"/>
      <c r="B712" s="352"/>
      <c r="C712" s="352"/>
      <c r="D712" s="352"/>
      <c r="E712" s="352"/>
      <c r="F712" s="353"/>
      <c r="G712" s="354"/>
      <c r="H712" s="354"/>
      <c r="I712" s="352"/>
      <c r="J712" s="352"/>
      <c r="K712" s="352"/>
      <c r="L712" s="352"/>
      <c r="M712" s="352"/>
      <c r="N712" s="352"/>
      <c r="O712" s="355"/>
      <c r="P712" s="355"/>
      <c r="Q712" s="355"/>
      <c r="R712" s="355"/>
      <c r="S712" s="355"/>
      <c r="T712" s="355"/>
      <c r="U712" s="354"/>
      <c r="V712" s="352"/>
      <c r="W712" s="354"/>
      <c r="X712" s="357"/>
      <c r="Y712" s="357"/>
      <c r="Z712" s="357"/>
      <c r="AA712" s="357"/>
      <c r="AB712" s="358"/>
      <c r="AC712" s="358"/>
      <c r="AD712" s="357"/>
    </row>
    <row x14ac:dyDescent="0.25" r="713" customHeight="1" ht="14.25">
      <c r="A713" s="352"/>
      <c r="B713" s="352"/>
      <c r="C713" s="352"/>
      <c r="D713" s="352"/>
      <c r="E713" s="352"/>
      <c r="F713" s="353"/>
      <c r="G713" s="354"/>
      <c r="H713" s="354"/>
      <c r="I713" s="352"/>
      <c r="J713" s="352"/>
      <c r="K713" s="352"/>
      <c r="L713" s="352"/>
      <c r="M713" s="352"/>
      <c r="N713" s="352"/>
      <c r="O713" s="355"/>
      <c r="P713" s="355"/>
      <c r="Q713" s="355"/>
      <c r="R713" s="355"/>
      <c r="S713" s="355"/>
      <c r="T713" s="355"/>
      <c r="U713" s="354"/>
      <c r="V713" s="352"/>
      <c r="W713" s="354"/>
      <c r="X713" s="357"/>
      <c r="Y713" s="357"/>
      <c r="Z713" s="357"/>
      <c r="AA713" s="357"/>
      <c r="AB713" s="358"/>
      <c r="AC713" s="358"/>
      <c r="AD713" s="357"/>
    </row>
    <row x14ac:dyDescent="0.25" r="714" customHeight="1" ht="14.25">
      <c r="A714" s="352"/>
      <c r="B714" s="352"/>
      <c r="C714" s="352"/>
      <c r="D714" s="352"/>
      <c r="E714" s="352"/>
      <c r="F714" s="353"/>
      <c r="G714" s="354"/>
      <c r="H714" s="354"/>
      <c r="I714" s="352"/>
      <c r="J714" s="352"/>
      <c r="K714" s="352"/>
      <c r="L714" s="352"/>
      <c r="M714" s="352"/>
      <c r="N714" s="352"/>
      <c r="O714" s="355"/>
      <c r="P714" s="355"/>
      <c r="Q714" s="355"/>
      <c r="R714" s="355"/>
      <c r="S714" s="355"/>
      <c r="T714" s="355"/>
      <c r="U714" s="354"/>
      <c r="V714" s="352"/>
      <c r="W714" s="354"/>
      <c r="X714" s="357"/>
      <c r="Y714" s="357"/>
      <c r="Z714" s="357"/>
      <c r="AA714" s="357"/>
      <c r="AB714" s="358"/>
      <c r="AC714" s="358"/>
      <c r="AD714" s="357"/>
    </row>
    <row x14ac:dyDescent="0.25" r="715" customHeight="1" ht="14.25">
      <c r="A715" s="352"/>
      <c r="B715" s="352"/>
      <c r="C715" s="352"/>
      <c r="D715" s="352"/>
      <c r="E715" s="352"/>
      <c r="F715" s="353"/>
      <c r="G715" s="354"/>
      <c r="H715" s="354"/>
      <c r="I715" s="352"/>
      <c r="J715" s="352"/>
      <c r="K715" s="352"/>
      <c r="L715" s="352"/>
      <c r="M715" s="352"/>
      <c r="N715" s="352"/>
      <c r="O715" s="355"/>
      <c r="P715" s="355"/>
      <c r="Q715" s="355"/>
      <c r="R715" s="355"/>
      <c r="S715" s="355"/>
      <c r="T715" s="355"/>
      <c r="U715" s="354"/>
      <c r="V715" s="352"/>
      <c r="W715" s="354"/>
      <c r="X715" s="357"/>
      <c r="Y715" s="357"/>
      <c r="Z715" s="357"/>
      <c r="AA715" s="357"/>
      <c r="AB715" s="358"/>
      <c r="AC715" s="358"/>
      <c r="AD715" s="357"/>
    </row>
    <row x14ac:dyDescent="0.25" r="716" customHeight="1" ht="14.25">
      <c r="A716" s="352"/>
      <c r="B716" s="352"/>
      <c r="C716" s="352"/>
      <c r="D716" s="352"/>
      <c r="E716" s="352"/>
      <c r="F716" s="353"/>
      <c r="G716" s="354"/>
      <c r="H716" s="354"/>
      <c r="I716" s="352"/>
      <c r="J716" s="352"/>
      <c r="K716" s="352"/>
      <c r="L716" s="352"/>
      <c r="M716" s="352"/>
      <c r="N716" s="352"/>
      <c r="O716" s="355"/>
      <c r="P716" s="355"/>
      <c r="Q716" s="355"/>
      <c r="R716" s="355"/>
      <c r="S716" s="355"/>
      <c r="T716" s="355"/>
      <c r="U716" s="354"/>
      <c r="V716" s="352"/>
      <c r="W716" s="354"/>
      <c r="X716" s="357"/>
      <c r="Y716" s="357"/>
      <c r="Z716" s="357"/>
      <c r="AA716" s="357"/>
      <c r="AB716" s="358"/>
      <c r="AC716" s="358"/>
      <c r="AD716" s="357"/>
    </row>
    <row x14ac:dyDescent="0.25" r="717" customHeight="1" ht="14.25">
      <c r="A717" s="352"/>
      <c r="B717" s="352"/>
      <c r="C717" s="352"/>
      <c r="D717" s="352"/>
      <c r="E717" s="352"/>
      <c r="F717" s="353"/>
      <c r="G717" s="354"/>
      <c r="H717" s="354"/>
      <c r="I717" s="352"/>
      <c r="J717" s="352"/>
      <c r="K717" s="352"/>
      <c r="L717" s="352"/>
      <c r="M717" s="352"/>
      <c r="N717" s="352"/>
      <c r="O717" s="355"/>
      <c r="P717" s="355"/>
      <c r="Q717" s="355"/>
      <c r="R717" s="355"/>
      <c r="S717" s="355"/>
      <c r="T717" s="355"/>
      <c r="U717" s="354"/>
      <c r="V717" s="352"/>
      <c r="W717" s="354"/>
      <c r="X717" s="357"/>
      <c r="Y717" s="357"/>
      <c r="Z717" s="357"/>
      <c r="AA717" s="357"/>
      <c r="AB717" s="358"/>
      <c r="AC717" s="358"/>
      <c r="AD717" s="357"/>
    </row>
    <row x14ac:dyDescent="0.25" r="718" customHeight="1" ht="14.25">
      <c r="A718" s="352"/>
      <c r="B718" s="352"/>
      <c r="C718" s="352"/>
      <c r="D718" s="352"/>
      <c r="E718" s="352"/>
      <c r="F718" s="353"/>
      <c r="G718" s="354"/>
      <c r="H718" s="354"/>
      <c r="I718" s="352"/>
      <c r="J718" s="352"/>
      <c r="K718" s="352"/>
      <c r="L718" s="352"/>
      <c r="M718" s="352"/>
      <c r="N718" s="352"/>
      <c r="O718" s="355"/>
      <c r="P718" s="355"/>
      <c r="Q718" s="355"/>
      <c r="R718" s="355"/>
      <c r="S718" s="355"/>
      <c r="T718" s="355"/>
      <c r="U718" s="354"/>
      <c r="V718" s="352"/>
      <c r="W718" s="354"/>
      <c r="X718" s="357"/>
      <c r="Y718" s="357"/>
      <c r="Z718" s="357"/>
      <c r="AA718" s="357"/>
      <c r="AB718" s="358"/>
      <c r="AC718" s="358"/>
      <c r="AD718" s="357"/>
    </row>
    <row x14ac:dyDescent="0.25" r="719" customHeight="1" ht="14.25">
      <c r="A719" s="352"/>
      <c r="B719" s="352"/>
      <c r="C719" s="352"/>
      <c r="D719" s="352"/>
      <c r="E719" s="352"/>
      <c r="F719" s="353"/>
      <c r="G719" s="354"/>
      <c r="H719" s="354"/>
      <c r="I719" s="352"/>
      <c r="J719" s="352"/>
      <c r="K719" s="352"/>
      <c r="L719" s="352"/>
      <c r="M719" s="352"/>
      <c r="N719" s="352"/>
      <c r="O719" s="355"/>
      <c r="P719" s="355"/>
      <c r="Q719" s="355"/>
      <c r="R719" s="355"/>
      <c r="S719" s="355"/>
      <c r="T719" s="355"/>
      <c r="U719" s="354"/>
      <c r="V719" s="352"/>
      <c r="W719" s="354"/>
      <c r="X719" s="357"/>
      <c r="Y719" s="357"/>
      <c r="Z719" s="357"/>
      <c r="AA719" s="357"/>
      <c r="AB719" s="358"/>
      <c r="AC719" s="358"/>
      <c r="AD719" s="357"/>
    </row>
    <row x14ac:dyDescent="0.25" r="720" customHeight="1" ht="14.25">
      <c r="A720" s="352"/>
      <c r="B720" s="352"/>
      <c r="C720" s="352"/>
      <c r="D720" s="352"/>
      <c r="E720" s="352"/>
      <c r="F720" s="353"/>
      <c r="G720" s="354"/>
      <c r="H720" s="354"/>
      <c r="I720" s="352"/>
      <c r="J720" s="352"/>
      <c r="K720" s="352"/>
      <c r="L720" s="352"/>
      <c r="M720" s="352"/>
      <c r="N720" s="352"/>
      <c r="O720" s="355"/>
      <c r="P720" s="355"/>
      <c r="Q720" s="355"/>
      <c r="R720" s="355"/>
      <c r="S720" s="355"/>
      <c r="T720" s="355"/>
      <c r="U720" s="354"/>
      <c r="V720" s="352"/>
      <c r="W720" s="354"/>
      <c r="X720" s="357"/>
      <c r="Y720" s="357"/>
      <c r="Z720" s="357"/>
      <c r="AA720" s="357"/>
      <c r="AB720" s="358"/>
      <c r="AC720" s="358"/>
      <c r="AD720" s="357"/>
    </row>
    <row x14ac:dyDescent="0.25" r="721" customHeight="1" ht="14.25">
      <c r="A721" s="352"/>
      <c r="B721" s="352"/>
      <c r="C721" s="352"/>
      <c r="D721" s="352"/>
      <c r="E721" s="352"/>
      <c r="F721" s="353"/>
      <c r="G721" s="354"/>
      <c r="H721" s="354"/>
      <c r="I721" s="352"/>
      <c r="J721" s="352"/>
      <c r="K721" s="352"/>
      <c r="L721" s="352"/>
      <c r="M721" s="352"/>
      <c r="N721" s="352"/>
      <c r="O721" s="355"/>
      <c r="P721" s="355"/>
      <c r="Q721" s="355"/>
      <c r="R721" s="355"/>
      <c r="S721" s="355"/>
      <c r="T721" s="355"/>
      <c r="U721" s="354"/>
      <c r="V721" s="352"/>
      <c r="W721" s="354"/>
      <c r="X721" s="357"/>
      <c r="Y721" s="357"/>
      <c r="Z721" s="357"/>
      <c r="AA721" s="357"/>
      <c r="AB721" s="358"/>
      <c r="AC721" s="358"/>
      <c r="AD721" s="357"/>
    </row>
    <row x14ac:dyDescent="0.25" r="722" customHeight="1" ht="14.25">
      <c r="A722" s="352"/>
      <c r="B722" s="352"/>
      <c r="C722" s="352"/>
      <c r="D722" s="352"/>
      <c r="E722" s="352"/>
      <c r="F722" s="353"/>
      <c r="G722" s="354"/>
      <c r="H722" s="354"/>
      <c r="I722" s="352"/>
      <c r="J722" s="352"/>
      <c r="K722" s="352"/>
      <c r="L722" s="352"/>
      <c r="M722" s="352"/>
      <c r="N722" s="352"/>
      <c r="O722" s="355"/>
      <c r="P722" s="355"/>
      <c r="Q722" s="355"/>
      <c r="R722" s="355"/>
      <c r="S722" s="355"/>
      <c r="T722" s="355"/>
      <c r="U722" s="354"/>
      <c r="V722" s="352"/>
      <c r="W722" s="354"/>
      <c r="X722" s="357"/>
      <c r="Y722" s="357"/>
      <c r="Z722" s="357"/>
      <c r="AA722" s="357"/>
      <c r="AB722" s="358"/>
      <c r="AC722" s="358"/>
      <c r="AD722" s="357"/>
    </row>
    <row x14ac:dyDescent="0.25" r="723" customHeight="1" ht="14.25">
      <c r="A723" s="352"/>
      <c r="B723" s="352"/>
      <c r="C723" s="352"/>
      <c r="D723" s="352"/>
      <c r="E723" s="352"/>
      <c r="F723" s="353"/>
      <c r="G723" s="354"/>
      <c r="H723" s="354"/>
      <c r="I723" s="352"/>
      <c r="J723" s="352"/>
      <c r="K723" s="352"/>
      <c r="L723" s="352"/>
      <c r="M723" s="352"/>
      <c r="N723" s="352"/>
      <c r="O723" s="355"/>
      <c r="P723" s="355"/>
      <c r="Q723" s="355"/>
      <c r="R723" s="355"/>
      <c r="S723" s="355"/>
      <c r="T723" s="355"/>
      <c r="U723" s="354"/>
      <c r="V723" s="352"/>
      <c r="W723" s="354"/>
      <c r="X723" s="357"/>
      <c r="Y723" s="357"/>
      <c r="Z723" s="357"/>
      <c r="AA723" s="357"/>
      <c r="AB723" s="358"/>
      <c r="AC723" s="358"/>
      <c r="AD723" s="357"/>
    </row>
    <row x14ac:dyDescent="0.25" r="724" customHeight="1" ht="14.25">
      <c r="A724" s="352"/>
      <c r="B724" s="352"/>
      <c r="C724" s="352"/>
      <c r="D724" s="352"/>
      <c r="E724" s="352"/>
      <c r="F724" s="353"/>
      <c r="G724" s="354"/>
      <c r="H724" s="354"/>
      <c r="I724" s="352"/>
      <c r="J724" s="352"/>
      <c r="K724" s="352"/>
      <c r="L724" s="352"/>
      <c r="M724" s="352"/>
      <c r="N724" s="352"/>
      <c r="O724" s="355"/>
      <c r="P724" s="355"/>
      <c r="Q724" s="355"/>
      <c r="R724" s="355"/>
      <c r="S724" s="355"/>
      <c r="T724" s="355"/>
      <c r="U724" s="354"/>
      <c r="V724" s="352"/>
      <c r="W724" s="354"/>
      <c r="X724" s="357"/>
      <c r="Y724" s="357"/>
      <c r="Z724" s="357"/>
      <c r="AA724" s="357"/>
      <c r="AB724" s="358"/>
      <c r="AC724" s="358"/>
      <c r="AD724" s="357"/>
    </row>
    <row x14ac:dyDescent="0.25" r="725" customHeight="1" ht="14.25">
      <c r="A725" s="352"/>
      <c r="B725" s="352"/>
      <c r="C725" s="352"/>
      <c r="D725" s="352"/>
      <c r="E725" s="352"/>
      <c r="F725" s="353"/>
      <c r="G725" s="354"/>
      <c r="H725" s="354"/>
      <c r="I725" s="352"/>
      <c r="J725" s="352"/>
      <c r="K725" s="352"/>
      <c r="L725" s="352"/>
      <c r="M725" s="352"/>
      <c r="N725" s="352"/>
      <c r="O725" s="355"/>
      <c r="P725" s="355"/>
      <c r="Q725" s="355"/>
      <c r="R725" s="355"/>
      <c r="S725" s="355"/>
      <c r="T725" s="355"/>
      <c r="U725" s="354"/>
      <c r="V725" s="352"/>
      <c r="W725" s="354"/>
      <c r="X725" s="357"/>
      <c r="Y725" s="357"/>
      <c r="Z725" s="357"/>
      <c r="AA725" s="357"/>
      <c r="AB725" s="358"/>
      <c r="AC725" s="358"/>
      <c r="AD725" s="357"/>
    </row>
    <row x14ac:dyDescent="0.25" r="726" customHeight="1" ht="14.25">
      <c r="A726" s="352"/>
      <c r="B726" s="352"/>
      <c r="C726" s="352"/>
      <c r="D726" s="352"/>
      <c r="E726" s="352"/>
      <c r="F726" s="353"/>
      <c r="G726" s="354"/>
      <c r="H726" s="354"/>
      <c r="I726" s="352"/>
      <c r="J726" s="352"/>
      <c r="K726" s="352"/>
      <c r="L726" s="352"/>
      <c r="M726" s="352"/>
      <c r="N726" s="352"/>
      <c r="O726" s="355"/>
      <c r="P726" s="355"/>
      <c r="Q726" s="355"/>
      <c r="R726" s="355"/>
      <c r="S726" s="355"/>
      <c r="T726" s="355"/>
      <c r="U726" s="354"/>
      <c r="V726" s="352"/>
      <c r="W726" s="354"/>
      <c r="X726" s="357"/>
      <c r="Y726" s="357"/>
      <c r="Z726" s="357"/>
      <c r="AA726" s="357"/>
      <c r="AB726" s="358"/>
      <c r="AC726" s="358"/>
      <c r="AD726" s="357"/>
    </row>
    <row x14ac:dyDescent="0.25" r="727" customHeight="1" ht="14.25">
      <c r="A727" s="352"/>
      <c r="B727" s="352"/>
      <c r="C727" s="352"/>
      <c r="D727" s="352"/>
      <c r="E727" s="352"/>
      <c r="F727" s="353"/>
      <c r="G727" s="354"/>
      <c r="H727" s="354"/>
      <c r="I727" s="352"/>
      <c r="J727" s="352"/>
      <c r="K727" s="352"/>
      <c r="L727" s="352"/>
      <c r="M727" s="352"/>
      <c r="N727" s="352"/>
      <c r="O727" s="355"/>
      <c r="P727" s="355"/>
      <c r="Q727" s="355"/>
      <c r="R727" s="355"/>
      <c r="S727" s="355"/>
      <c r="T727" s="355"/>
      <c r="U727" s="354"/>
      <c r="V727" s="352"/>
      <c r="W727" s="354"/>
      <c r="X727" s="357"/>
      <c r="Y727" s="357"/>
      <c r="Z727" s="357"/>
      <c r="AA727" s="357"/>
      <c r="AB727" s="358"/>
      <c r="AC727" s="358"/>
      <c r="AD727" s="357"/>
    </row>
    <row x14ac:dyDescent="0.25" r="728" customHeight="1" ht="14.25">
      <c r="A728" s="352"/>
      <c r="B728" s="352"/>
      <c r="C728" s="352"/>
      <c r="D728" s="352"/>
      <c r="E728" s="352"/>
      <c r="F728" s="353"/>
      <c r="G728" s="354"/>
      <c r="H728" s="354"/>
      <c r="I728" s="352"/>
      <c r="J728" s="352"/>
      <c r="K728" s="352"/>
      <c r="L728" s="352"/>
      <c r="M728" s="352"/>
      <c r="N728" s="352"/>
      <c r="O728" s="355"/>
      <c r="P728" s="355"/>
      <c r="Q728" s="355"/>
      <c r="R728" s="355"/>
      <c r="S728" s="355"/>
      <c r="T728" s="355"/>
      <c r="U728" s="354"/>
      <c r="V728" s="352"/>
      <c r="W728" s="354"/>
      <c r="X728" s="357"/>
      <c r="Y728" s="357"/>
      <c r="Z728" s="357"/>
      <c r="AA728" s="357"/>
      <c r="AB728" s="358"/>
      <c r="AC728" s="358"/>
      <c r="AD728" s="357"/>
    </row>
    <row x14ac:dyDescent="0.25" r="729" customHeight="1" ht="14.25">
      <c r="A729" s="352"/>
      <c r="B729" s="352"/>
      <c r="C729" s="352"/>
      <c r="D729" s="352"/>
      <c r="E729" s="352"/>
      <c r="F729" s="353"/>
      <c r="G729" s="354"/>
      <c r="H729" s="354"/>
      <c r="I729" s="352"/>
      <c r="J729" s="352"/>
      <c r="K729" s="352"/>
      <c r="L729" s="352"/>
      <c r="M729" s="352"/>
      <c r="N729" s="352"/>
      <c r="O729" s="355"/>
      <c r="P729" s="355"/>
      <c r="Q729" s="355"/>
      <c r="R729" s="355"/>
      <c r="S729" s="355"/>
      <c r="T729" s="355"/>
      <c r="U729" s="354"/>
      <c r="V729" s="352"/>
      <c r="W729" s="354"/>
      <c r="X729" s="357"/>
      <c r="Y729" s="357"/>
      <c r="Z729" s="357"/>
      <c r="AA729" s="357"/>
      <c r="AB729" s="358"/>
      <c r="AC729" s="358"/>
      <c r="AD729" s="357"/>
    </row>
    <row x14ac:dyDescent="0.25" r="730" customHeight="1" ht="14.25">
      <c r="A730" s="352"/>
      <c r="B730" s="352"/>
      <c r="C730" s="352"/>
      <c r="D730" s="352"/>
      <c r="E730" s="352"/>
      <c r="F730" s="353"/>
      <c r="G730" s="354"/>
      <c r="H730" s="354"/>
      <c r="I730" s="352"/>
      <c r="J730" s="352"/>
      <c r="K730" s="352"/>
      <c r="L730" s="352"/>
      <c r="M730" s="352"/>
      <c r="N730" s="352"/>
      <c r="O730" s="355"/>
      <c r="P730" s="355"/>
      <c r="Q730" s="355"/>
      <c r="R730" s="355"/>
      <c r="S730" s="355"/>
      <c r="T730" s="355"/>
      <c r="U730" s="354"/>
      <c r="V730" s="352"/>
      <c r="W730" s="354"/>
      <c r="X730" s="357"/>
      <c r="Y730" s="357"/>
      <c r="Z730" s="357"/>
      <c r="AA730" s="357"/>
      <c r="AB730" s="358"/>
      <c r="AC730" s="358"/>
      <c r="AD730" s="357"/>
    </row>
    <row x14ac:dyDescent="0.25" r="731" customHeight="1" ht="14.25">
      <c r="A731" s="352"/>
      <c r="B731" s="352"/>
      <c r="C731" s="352"/>
      <c r="D731" s="352"/>
      <c r="E731" s="352"/>
      <c r="F731" s="353"/>
      <c r="G731" s="354"/>
      <c r="H731" s="354"/>
      <c r="I731" s="352"/>
      <c r="J731" s="352"/>
      <c r="K731" s="352"/>
      <c r="L731" s="352"/>
      <c r="M731" s="352"/>
      <c r="N731" s="352"/>
      <c r="O731" s="355"/>
      <c r="P731" s="355"/>
      <c r="Q731" s="355"/>
      <c r="R731" s="355"/>
      <c r="S731" s="355"/>
      <c r="T731" s="355"/>
      <c r="U731" s="354"/>
      <c r="V731" s="352"/>
      <c r="W731" s="354"/>
      <c r="X731" s="357"/>
      <c r="Y731" s="357"/>
      <c r="Z731" s="357"/>
      <c r="AA731" s="357"/>
      <c r="AB731" s="358"/>
      <c r="AC731" s="358"/>
      <c r="AD731" s="357"/>
    </row>
    <row x14ac:dyDescent="0.25" r="732" customHeight="1" ht="14.25">
      <c r="A732" s="352"/>
      <c r="B732" s="352"/>
      <c r="C732" s="352"/>
      <c r="D732" s="352"/>
      <c r="E732" s="352"/>
      <c r="F732" s="353"/>
      <c r="G732" s="354"/>
      <c r="H732" s="354"/>
      <c r="I732" s="352"/>
      <c r="J732" s="352"/>
      <c r="K732" s="352"/>
      <c r="L732" s="352"/>
      <c r="M732" s="352"/>
      <c r="N732" s="352"/>
      <c r="O732" s="355"/>
      <c r="P732" s="355"/>
      <c r="Q732" s="355"/>
      <c r="R732" s="355"/>
      <c r="S732" s="355"/>
      <c r="T732" s="355"/>
      <c r="U732" s="354"/>
      <c r="V732" s="352"/>
      <c r="W732" s="354"/>
      <c r="X732" s="357"/>
      <c r="Y732" s="357"/>
      <c r="Z732" s="357"/>
      <c r="AA732" s="357"/>
      <c r="AB732" s="358"/>
      <c r="AC732" s="358"/>
      <c r="AD732" s="357"/>
    </row>
    <row x14ac:dyDescent="0.25" r="733" customHeight="1" ht="14.25">
      <c r="A733" s="352"/>
      <c r="B733" s="352"/>
      <c r="C733" s="352"/>
      <c r="D733" s="352"/>
      <c r="E733" s="352"/>
      <c r="F733" s="353"/>
      <c r="G733" s="354"/>
      <c r="H733" s="354"/>
      <c r="I733" s="352"/>
      <c r="J733" s="352"/>
      <c r="K733" s="352"/>
      <c r="L733" s="352"/>
      <c r="M733" s="352"/>
      <c r="N733" s="352"/>
      <c r="O733" s="355"/>
      <c r="P733" s="355"/>
      <c r="Q733" s="355"/>
      <c r="R733" s="355"/>
      <c r="S733" s="355"/>
      <c r="T733" s="355"/>
      <c r="U733" s="354"/>
      <c r="V733" s="352"/>
      <c r="W733" s="354"/>
      <c r="X733" s="357"/>
      <c r="Y733" s="357"/>
      <c r="Z733" s="357"/>
      <c r="AA733" s="357"/>
      <c r="AB733" s="358"/>
      <c r="AC733" s="358"/>
      <c r="AD733" s="357"/>
    </row>
    <row x14ac:dyDescent="0.25" r="734" customHeight="1" ht="14.25">
      <c r="A734" s="352"/>
      <c r="B734" s="352"/>
      <c r="C734" s="352"/>
      <c r="D734" s="352"/>
      <c r="E734" s="352"/>
      <c r="F734" s="353"/>
      <c r="G734" s="354"/>
      <c r="H734" s="354"/>
      <c r="I734" s="352"/>
      <c r="J734" s="352"/>
      <c r="K734" s="352"/>
      <c r="L734" s="352"/>
      <c r="M734" s="352"/>
      <c r="N734" s="352"/>
      <c r="O734" s="355"/>
      <c r="P734" s="355"/>
      <c r="Q734" s="355"/>
      <c r="R734" s="355"/>
      <c r="S734" s="355"/>
      <c r="T734" s="355"/>
      <c r="U734" s="354"/>
      <c r="V734" s="352"/>
      <c r="W734" s="354"/>
      <c r="X734" s="357"/>
      <c r="Y734" s="357"/>
      <c r="Z734" s="357"/>
      <c r="AA734" s="357"/>
      <c r="AB734" s="358"/>
      <c r="AC734" s="358"/>
      <c r="AD734" s="357"/>
    </row>
    <row x14ac:dyDescent="0.25" r="735" customHeight="1" ht="14.25">
      <c r="A735" s="352"/>
      <c r="B735" s="352"/>
      <c r="C735" s="352"/>
      <c r="D735" s="352"/>
      <c r="E735" s="352"/>
      <c r="F735" s="353"/>
      <c r="G735" s="354"/>
      <c r="H735" s="354"/>
      <c r="I735" s="352"/>
      <c r="J735" s="352"/>
      <c r="K735" s="352"/>
      <c r="L735" s="352"/>
      <c r="M735" s="352"/>
      <c r="N735" s="352"/>
      <c r="O735" s="355"/>
      <c r="P735" s="355"/>
      <c r="Q735" s="355"/>
      <c r="R735" s="355"/>
      <c r="S735" s="355"/>
      <c r="T735" s="355"/>
      <c r="U735" s="354"/>
      <c r="V735" s="352"/>
      <c r="W735" s="354"/>
      <c r="X735" s="357"/>
      <c r="Y735" s="357"/>
      <c r="Z735" s="357"/>
      <c r="AA735" s="357"/>
      <c r="AB735" s="358"/>
      <c r="AC735" s="358"/>
      <c r="AD735" s="357"/>
    </row>
    <row x14ac:dyDescent="0.25" r="736" customHeight="1" ht="14.25">
      <c r="A736" s="352"/>
      <c r="B736" s="352"/>
      <c r="C736" s="352"/>
      <c r="D736" s="352"/>
      <c r="E736" s="352"/>
      <c r="F736" s="353"/>
      <c r="G736" s="354"/>
      <c r="H736" s="354"/>
      <c r="I736" s="352"/>
      <c r="J736" s="352"/>
      <c r="K736" s="352"/>
      <c r="L736" s="352"/>
      <c r="M736" s="352"/>
      <c r="N736" s="352"/>
      <c r="O736" s="355"/>
      <c r="P736" s="355"/>
      <c r="Q736" s="355"/>
      <c r="R736" s="355"/>
      <c r="S736" s="355"/>
      <c r="T736" s="355"/>
      <c r="U736" s="354"/>
      <c r="V736" s="352"/>
      <c r="W736" s="354"/>
      <c r="X736" s="357"/>
      <c r="Y736" s="357"/>
      <c r="Z736" s="357"/>
      <c r="AA736" s="357"/>
      <c r="AB736" s="358"/>
      <c r="AC736" s="358"/>
      <c r="AD736" s="357"/>
    </row>
    <row x14ac:dyDescent="0.25" r="737" customHeight="1" ht="14.25">
      <c r="A737" s="352"/>
      <c r="B737" s="352"/>
      <c r="C737" s="352"/>
      <c r="D737" s="352"/>
      <c r="E737" s="352"/>
      <c r="F737" s="353"/>
      <c r="G737" s="354"/>
      <c r="H737" s="354"/>
      <c r="I737" s="352"/>
      <c r="J737" s="352"/>
      <c r="K737" s="352"/>
      <c r="L737" s="352"/>
      <c r="M737" s="352"/>
      <c r="N737" s="352"/>
      <c r="O737" s="355"/>
      <c r="P737" s="355"/>
      <c r="Q737" s="355"/>
      <c r="R737" s="355"/>
      <c r="S737" s="355"/>
      <c r="T737" s="355"/>
      <c r="U737" s="354"/>
      <c r="V737" s="352"/>
      <c r="W737" s="354"/>
      <c r="X737" s="357"/>
      <c r="Y737" s="357"/>
      <c r="Z737" s="357"/>
      <c r="AA737" s="357"/>
      <c r="AB737" s="358"/>
      <c r="AC737" s="358"/>
      <c r="AD737" s="357"/>
    </row>
    <row x14ac:dyDescent="0.25" r="738" customHeight="1" ht="14.25">
      <c r="A738" s="352"/>
      <c r="B738" s="352"/>
      <c r="C738" s="352"/>
      <c r="D738" s="352"/>
      <c r="E738" s="352"/>
      <c r="F738" s="353"/>
      <c r="G738" s="354"/>
      <c r="H738" s="354"/>
      <c r="I738" s="352"/>
      <c r="J738" s="352"/>
      <c r="K738" s="352"/>
      <c r="L738" s="352"/>
      <c r="M738" s="352"/>
      <c r="N738" s="352"/>
      <c r="O738" s="355"/>
      <c r="P738" s="355"/>
      <c r="Q738" s="355"/>
      <c r="R738" s="355"/>
      <c r="S738" s="355"/>
      <c r="T738" s="355"/>
      <c r="U738" s="354"/>
      <c r="V738" s="352"/>
      <c r="W738" s="354"/>
      <c r="X738" s="357"/>
      <c r="Y738" s="357"/>
      <c r="Z738" s="357"/>
      <c r="AA738" s="357"/>
      <c r="AB738" s="358"/>
      <c r="AC738" s="358"/>
      <c r="AD738" s="357"/>
    </row>
    <row x14ac:dyDescent="0.25" r="739" customHeight="1" ht="14.25">
      <c r="A739" s="352"/>
      <c r="B739" s="352"/>
      <c r="C739" s="352"/>
      <c r="D739" s="352"/>
      <c r="E739" s="352"/>
      <c r="F739" s="353"/>
      <c r="G739" s="354"/>
      <c r="H739" s="354"/>
      <c r="I739" s="352"/>
      <c r="J739" s="352"/>
      <c r="K739" s="352"/>
      <c r="L739" s="352"/>
      <c r="M739" s="352"/>
      <c r="N739" s="352"/>
      <c r="O739" s="355"/>
      <c r="P739" s="355"/>
      <c r="Q739" s="355"/>
      <c r="R739" s="355"/>
      <c r="S739" s="355"/>
      <c r="T739" s="355"/>
      <c r="U739" s="354"/>
      <c r="V739" s="352"/>
      <c r="W739" s="354"/>
      <c r="X739" s="357"/>
      <c r="Y739" s="357"/>
      <c r="Z739" s="357"/>
      <c r="AA739" s="357"/>
      <c r="AB739" s="358"/>
      <c r="AC739" s="358"/>
      <c r="AD739" s="357"/>
    </row>
    <row x14ac:dyDescent="0.25" r="740" customHeight="1" ht="14.25">
      <c r="A740" s="352"/>
      <c r="B740" s="352"/>
      <c r="C740" s="352"/>
      <c r="D740" s="352"/>
      <c r="E740" s="352"/>
      <c r="F740" s="353"/>
      <c r="G740" s="354"/>
      <c r="H740" s="354"/>
      <c r="I740" s="352"/>
      <c r="J740" s="352"/>
      <c r="K740" s="352"/>
      <c r="L740" s="352"/>
      <c r="M740" s="352"/>
      <c r="N740" s="352"/>
      <c r="O740" s="355"/>
      <c r="P740" s="355"/>
      <c r="Q740" s="355"/>
      <c r="R740" s="355"/>
      <c r="S740" s="355"/>
      <c r="T740" s="355"/>
      <c r="U740" s="354"/>
      <c r="V740" s="352"/>
      <c r="W740" s="354"/>
      <c r="X740" s="357"/>
      <c r="Y740" s="357"/>
      <c r="Z740" s="357"/>
      <c r="AA740" s="357"/>
      <c r="AB740" s="358"/>
      <c r="AC740" s="358"/>
      <c r="AD740" s="357"/>
    </row>
    <row x14ac:dyDescent="0.25" r="741" customHeight="1" ht="14.25">
      <c r="A741" s="352"/>
      <c r="B741" s="352"/>
      <c r="C741" s="352"/>
      <c r="D741" s="352"/>
      <c r="E741" s="352"/>
      <c r="F741" s="353"/>
      <c r="G741" s="354"/>
      <c r="H741" s="354"/>
      <c r="I741" s="352"/>
      <c r="J741" s="352"/>
      <c r="K741" s="352"/>
      <c r="L741" s="352"/>
      <c r="M741" s="352"/>
      <c r="N741" s="352"/>
      <c r="O741" s="355"/>
      <c r="P741" s="355"/>
      <c r="Q741" s="355"/>
      <c r="R741" s="355"/>
      <c r="S741" s="355"/>
      <c r="T741" s="355"/>
      <c r="U741" s="354"/>
      <c r="V741" s="352"/>
      <c r="W741" s="354"/>
      <c r="X741" s="357"/>
      <c r="Y741" s="357"/>
      <c r="Z741" s="357"/>
      <c r="AA741" s="357"/>
      <c r="AB741" s="358"/>
      <c r="AC741" s="358"/>
      <c r="AD741" s="357"/>
    </row>
    <row x14ac:dyDescent="0.25" r="742" customHeight="1" ht="14.25">
      <c r="A742" s="352"/>
      <c r="B742" s="352"/>
      <c r="C742" s="352"/>
      <c r="D742" s="352"/>
      <c r="E742" s="352"/>
      <c r="F742" s="353"/>
      <c r="G742" s="354"/>
      <c r="H742" s="354"/>
      <c r="I742" s="352"/>
      <c r="J742" s="352"/>
      <c r="K742" s="352"/>
      <c r="L742" s="352"/>
      <c r="M742" s="352"/>
      <c r="N742" s="352"/>
      <c r="O742" s="355"/>
      <c r="P742" s="355"/>
      <c r="Q742" s="355"/>
      <c r="R742" s="355"/>
      <c r="S742" s="355"/>
      <c r="T742" s="355"/>
      <c r="U742" s="354"/>
      <c r="V742" s="352"/>
      <c r="W742" s="354"/>
      <c r="X742" s="357"/>
      <c r="Y742" s="357"/>
      <c r="Z742" s="357"/>
      <c r="AA742" s="357"/>
      <c r="AB742" s="358"/>
      <c r="AC742" s="358"/>
      <c r="AD742" s="357"/>
    </row>
    <row x14ac:dyDescent="0.25" r="743" customHeight="1" ht="14.25">
      <c r="A743" s="352"/>
      <c r="B743" s="352"/>
      <c r="C743" s="352"/>
      <c r="D743" s="352"/>
      <c r="E743" s="352"/>
      <c r="F743" s="353"/>
      <c r="G743" s="354"/>
      <c r="H743" s="354"/>
      <c r="I743" s="352"/>
      <c r="J743" s="352"/>
      <c r="K743" s="352"/>
      <c r="L743" s="352"/>
      <c r="M743" s="352"/>
      <c r="N743" s="352"/>
      <c r="O743" s="355"/>
      <c r="P743" s="355"/>
      <c r="Q743" s="355"/>
      <c r="R743" s="355"/>
      <c r="S743" s="355"/>
      <c r="T743" s="355"/>
      <c r="U743" s="354"/>
      <c r="V743" s="352"/>
      <c r="W743" s="354"/>
      <c r="X743" s="357"/>
      <c r="Y743" s="357"/>
      <c r="Z743" s="357"/>
      <c r="AA743" s="357"/>
      <c r="AB743" s="358"/>
      <c r="AC743" s="358"/>
      <c r="AD743" s="357"/>
    </row>
    <row x14ac:dyDescent="0.25" r="744" customHeight="1" ht="14.25">
      <c r="A744" s="352"/>
      <c r="B744" s="352"/>
      <c r="C744" s="352"/>
      <c r="D744" s="352"/>
      <c r="E744" s="352"/>
      <c r="F744" s="353"/>
      <c r="G744" s="354"/>
      <c r="H744" s="354"/>
      <c r="I744" s="352"/>
      <c r="J744" s="352"/>
      <c r="K744" s="352"/>
      <c r="L744" s="352"/>
      <c r="M744" s="352"/>
      <c r="N744" s="352"/>
      <c r="O744" s="355"/>
      <c r="P744" s="355"/>
      <c r="Q744" s="355"/>
      <c r="R744" s="355"/>
      <c r="S744" s="355"/>
      <c r="T744" s="355"/>
      <c r="U744" s="354"/>
      <c r="V744" s="352"/>
      <c r="W744" s="354"/>
      <c r="X744" s="357"/>
      <c r="Y744" s="357"/>
      <c r="Z744" s="357"/>
      <c r="AA744" s="357"/>
      <c r="AB744" s="358"/>
      <c r="AC744" s="358"/>
      <c r="AD744" s="357"/>
    </row>
    <row x14ac:dyDescent="0.25" r="745" customHeight="1" ht="14.25">
      <c r="A745" s="352"/>
      <c r="B745" s="352"/>
      <c r="C745" s="352"/>
      <c r="D745" s="352"/>
      <c r="E745" s="352"/>
      <c r="F745" s="353"/>
      <c r="G745" s="354"/>
      <c r="H745" s="354"/>
      <c r="I745" s="352"/>
      <c r="J745" s="352"/>
      <c r="K745" s="352"/>
      <c r="L745" s="352"/>
      <c r="M745" s="352"/>
      <c r="N745" s="352"/>
      <c r="O745" s="355"/>
      <c r="P745" s="355"/>
      <c r="Q745" s="355"/>
      <c r="R745" s="355"/>
      <c r="S745" s="355"/>
      <c r="T745" s="355"/>
      <c r="U745" s="354"/>
      <c r="V745" s="352"/>
      <c r="W745" s="354"/>
      <c r="X745" s="357"/>
      <c r="Y745" s="357"/>
      <c r="Z745" s="357"/>
      <c r="AA745" s="357"/>
      <c r="AB745" s="358"/>
      <c r="AC745" s="358"/>
      <c r="AD745" s="357"/>
    </row>
    <row x14ac:dyDescent="0.25" r="746" customHeight="1" ht="14.25">
      <c r="A746" s="352"/>
      <c r="B746" s="352"/>
      <c r="C746" s="352"/>
      <c r="D746" s="352"/>
      <c r="E746" s="352"/>
      <c r="F746" s="353"/>
      <c r="G746" s="354"/>
      <c r="H746" s="354"/>
      <c r="I746" s="352"/>
      <c r="J746" s="352"/>
      <c r="K746" s="352"/>
      <c r="L746" s="352"/>
      <c r="M746" s="352"/>
      <c r="N746" s="352"/>
      <c r="O746" s="355"/>
      <c r="P746" s="355"/>
      <c r="Q746" s="355"/>
      <c r="R746" s="355"/>
      <c r="S746" s="355"/>
      <c r="T746" s="355"/>
      <c r="U746" s="354"/>
      <c r="V746" s="352"/>
      <c r="W746" s="354"/>
      <c r="X746" s="357"/>
      <c r="Y746" s="357"/>
      <c r="Z746" s="357"/>
      <c r="AA746" s="357"/>
      <c r="AB746" s="358"/>
      <c r="AC746" s="358"/>
      <c r="AD746" s="357"/>
    </row>
    <row x14ac:dyDescent="0.25" r="747" customHeight="1" ht="14.25">
      <c r="A747" s="352"/>
      <c r="B747" s="352"/>
      <c r="C747" s="352"/>
      <c r="D747" s="352"/>
      <c r="E747" s="352"/>
      <c r="F747" s="353"/>
      <c r="G747" s="354"/>
      <c r="H747" s="354"/>
      <c r="I747" s="352"/>
      <c r="J747" s="352"/>
      <c r="K747" s="352"/>
      <c r="L747" s="352"/>
      <c r="M747" s="352"/>
      <c r="N747" s="352"/>
      <c r="O747" s="355"/>
      <c r="P747" s="355"/>
      <c r="Q747" s="355"/>
      <c r="R747" s="355"/>
      <c r="S747" s="355"/>
      <c r="T747" s="355"/>
      <c r="U747" s="354"/>
      <c r="V747" s="352"/>
      <c r="W747" s="354"/>
      <c r="X747" s="357"/>
      <c r="Y747" s="357"/>
      <c r="Z747" s="357"/>
      <c r="AA747" s="357"/>
      <c r="AB747" s="358"/>
      <c r="AC747" s="358"/>
      <c r="AD747" s="357"/>
    </row>
    <row x14ac:dyDescent="0.25" r="748" customHeight="1" ht="14.25">
      <c r="A748" s="352"/>
      <c r="B748" s="352"/>
      <c r="C748" s="352"/>
      <c r="D748" s="352"/>
      <c r="E748" s="352"/>
      <c r="F748" s="353"/>
      <c r="G748" s="354"/>
      <c r="H748" s="354"/>
      <c r="I748" s="352"/>
      <c r="J748" s="352"/>
      <c r="K748" s="352"/>
      <c r="L748" s="352"/>
      <c r="M748" s="352"/>
      <c r="N748" s="352"/>
      <c r="O748" s="355"/>
      <c r="P748" s="355"/>
      <c r="Q748" s="355"/>
      <c r="R748" s="355"/>
      <c r="S748" s="355"/>
      <c r="T748" s="355"/>
      <c r="U748" s="354"/>
      <c r="V748" s="352"/>
      <c r="W748" s="354"/>
      <c r="X748" s="357"/>
      <c r="Y748" s="357"/>
      <c r="Z748" s="357"/>
      <c r="AA748" s="357"/>
      <c r="AB748" s="358"/>
      <c r="AC748" s="358"/>
      <c r="AD748" s="357"/>
    </row>
    <row x14ac:dyDescent="0.25" r="749" customHeight="1" ht="14.25">
      <c r="A749" s="352"/>
      <c r="B749" s="352"/>
      <c r="C749" s="352"/>
      <c r="D749" s="352"/>
      <c r="E749" s="352"/>
      <c r="F749" s="353"/>
      <c r="G749" s="354"/>
      <c r="H749" s="354"/>
      <c r="I749" s="352"/>
      <c r="J749" s="352"/>
      <c r="K749" s="352"/>
      <c r="L749" s="352"/>
      <c r="M749" s="352"/>
      <c r="N749" s="352"/>
      <c r="O749" s="355"/>
      <c r="P749" s="355"/>
      <c r="Q749" s="355"/>
      <c r="R749" s="355"/>
      <c r="S749" s="355"/>
      <c r="T749" s="355"/>
      <c r="U749" s="354"/>
      <c r="V749" s="352"/>
      <c r="W749" s="354"/>
      <c r="X749" s="357"/>
      <c r="Y749" s="357"/>
      <c r="Z749" s="357"/>
      <c r="AA749" s="357"/>
      <c r="AB749" s="358"/>
      <c r="AC749" s="358"/>
      <c r="AD749" s="357"/>
    </row>
    <row x14ac:dyDescent="0.25" r="750" customHeight="1" ht="14.25">
      <c r="A750" s="352"/>
      <c r="B750" s="352"/>
      <c r="C750" s="352"/>
      <c r="D750" s="352"/>
      <c r="E750" s="352"/>
      <c r="F750" s="353"/>
      <c r="G750" s="354"/>
      <c r="H750" s="354"/>
      <c r="I750" s="352"/>
      <c r="J750" s="352"/>
      <c r="K750" s="352"/>
      <c r="L750" s="352"/>
      <c r="M750" s="352"/>
      <c r="N750" s="352"/>
      <c r="O750" s="355"/>
      <c r="P750" s="355"/>
      <c r="Q750" s="355"/>
      <c r="R750" s="355"/>
      <c r="S750" s="355"/>
      <c r="T750" s="355"/>
      <c r="U750" s="354"/>
      <c r="V750" s="352"/>
      <c r="W750" s="354"/>
      <c r="X750" s="357"/>
      <c r="Y750" s="357"/>
      <c r="Z750" s="357"/>
      <c r="AA750" s="357"/>
      <c r="AB750" s="358"/>
      <c r="AC750" s="358"/>
      <c r="AD750" s="357"/>
    </row>
    <row x14ac:dyDescent="0.25" r="751" customHeight="1" ht="14.25">
      <c r="A751" s="352"/>
      <c r="B751" s="352"/>
      <c r="C751" s="352"/>
      <c r="D751" s="352"/>
      <c r="E751" s="352"/>
      <c r="F751" s="353"/>
      <c r="G751" s="354"/>
      <c r="H751" s="354"/>
      <c r="I751" s="352"/>
      <c r="J751" s="352"/>
      <c r="K751" s="352"/>
      <c r="L751" s="352"/>
      <c r="M751" s="352"/>
      <c r="N751" s="352"/>
      <c r="O751" s="355"/>
      <c r="P751" s="355"/>
      <c r="Q751" s="355"/>
      <c r="R751" s="355"/>
      <c r="S751" s="355"/>
      <c r="T751" s="355"/>
      <c r="U751" s="354"/>
      <c r="V751" s="352"/>
      <c r="W751" s="354"/>
      <c r="X751" s="357"/>
      <c r="Y751" s="357"/>
      <c r="Z751" s="357"/>
      <c r="AA751" s="357"/>
      <c r="AB751" s="358"/>
      <c r="AC751" s="358"/>
      <c r="AD751" s="357"/>
    </row>
    <row x14ac:dyDescent="0.25" r="752" customHeight="1" ht="14.25">
      <c r="A752" s="352"/>
      <c r="B752" s="352"/>
      <c r="C752" s="352"/>
      <c r="D752" s="352"/>
      <c r="E752" s="352"/>
      <c r="F752" s="353"/>
      <c r="G752" s="354"/>
      <c r="H752" s="354"/>
      <c r="I752" s="352"/>
      <c r="J752" s="352"/>
      <c r="K752" s="352"/>
      <c r="L752" s="352"/>
      <c r="M752" s="352"/>
      <c r="N752" s="352"/>
      <c r="O752" s="355"/>
      <c r="P752" s="355"/>
      <c r="Q752" s="355"/>
      <c r="R752" s="355"/>
      <c r="S752" s="355"/>
      <c r="T752" s="355"/>
      <c r="U752" s="354"/>
      <c r="V752" s="352"/>
      <c r="W752" s="354"/>
      <c r="X752" s="357"/>
      <c r="Y752" s="357"/>
      <c r="Z752" s="357"/>
      <c r="AA752" s="357"/>
      <c r="AB752" s="358"/>
      <c r="AC752" s="358"/>
      <c r="AD752" s="357"/>
    </row>
    <row x14ac:dyDescent="0.25" r="753" customHeight="1" ht="14.25">
      <c r="A753" s="352"/>
      <c r="B753" s="352"/>
      <c r="C753" s="352"/>
      <c r="D753" s="352"/>
      <c r="E753" s="352"/>
      <c r="F753" s="353"/>
      <c r="G753" s="354"/>
      <c r="H753" s="354"/>
      <c r="I753" s="352"/>
      <c r="J753" s="352"/>
      <c r="K753" s="352"/>
      <c r="L753" s="352"/>
      <c r="M753" s="352"/>
      <c r="N753" s="352"/>
      <c r="O753" s="355"/>
      <c r="P753" s="355"/>
      <c r="Q753" s="355"/>
      <c r="R753" s="355"/>
      <c r="S753" s="355"/>
      <c r="T753" s="355"/>
      <c r="U753" s="354"/>
      <c r="V753" s="352"/>
      <c r="W753" s="354"/>
      <c r="X753" s="357"/>
      <c r="Y753" s="357"/>
      <c r="Z753" s="357"/>
      <c r="AA753" s="357"/>
      <c r="AB753" s="358"/>
      <c r="AC753" s="358"/>
      <c r="AD753" s="357"/>
    </row>
    <row x14ac:dyDescent="0.25" r="754" customHeight="1" ht="14.25">
      <c r="A754" s="352"/>
      <c r="B754" s="352"/>
      <c r="C754" s="352"/>
      <c r="D754" s="352"/>
      <c r="E754" s="352"/>
      <c r="F754" s="353"/>
      <c r="G754" s="354"/>
      <c r="H754" s="354"/>
      <c r="I754" s="352"/>
      <c r="J754" s="352"/>
      <c r="K754" s="352"/>
      <c r="L754" s="352"/>
      <c r="M754" s="352"/>
      <c r="N754" s="352"/>
      <c r="O754" s="355"/>
      <c r="P754" s="355"/>
      <c r="Q754" s="355"/>
      <c r="R754" s="355"/>
      <c r="S754" s="355"/>
      <c r="T754" s="355"/>
      <c r="U754" s="354"/>
      <c r="V754" s="352"/>
      <c r="W754" s="354"/>
      <c r="X754" s="357"/>
      <c r="Y754" s="357"/>
      <c r="Z754" s="357"/>
      <c r="AA754" s="357"/>
      <c r="AB754" s="358"/>
      <c r="AC754" s="358"/>
      <c r="AD754" s="357"/>
    </row>
    <row x14ac:dyDescent="0.25" r="755" customHeight="1" ht="14.25">
      <c r="A755" s="352"/>
      <c r="B755" s="352"/>
      <c r="C755" s="352"/>
      <c r="D755" s="352"/>
      <c r="E755" s="352"/>
      <c r="F755" s="353"/>
      <c r="G755" s="354"/>
      <c r="H755" s="354"/>
      <c r="I755" s="352"/>
      <c r="J755" s="352"/>
      <c r="K755" s="352"/>
      <c r="L755" s="352"/>
      <c r="M755" s="352"/>
      <c r="N755" s="352"/>
      <c r="O755" s="355"/>
      <c r="P755" s="355"/>
      <c r="Q755" s="355"/>
      <c r="R755" s="355"/>
      <c r="S755" s="355"/>
      <c r="T755" s="355"/>
      <c r="U755" s="354"/>
      <c r="V755" s="352"/>
      <c r="W755" s="354"/>
      <c r="X755" s="357"/>
      <c r="Y755" s="357"/>
      <c r="Z755" s="357"/>
      <c r="AA755" s="357"/>
      <c r="AB755" s="358"/>
      <c r="AC755" s="358"/>
      <c r="AD755" s="357"/>
    </row>
    <row x14ac:dyDescent="0.25" r="756" customHeight="1" ht="14.25">
      <c r="A756" s="352"/>
      <c r="B756" s="352"/>
      <c r="C756" s="352"/>
      <c r="D756" s="352"/>
      <c r="E756" s="352"/>
      <c r="F756" s="353"/>
      <c r="G756" s="354"/>
      <c r="H756" s="354"/>
      <c r="I756" s="352"/>
      <c r="J756" s="352"/>
      <c r="K756" s="352"/>
      <c r="L756" s="352"/>
      <c r="M756" s="352"/>
      <c r="N756" s="352"/>
      <c r="O756" s="355"/>
      <c r="P756" s="355"/>
      <c r="Q756" s="355"/>
      <c r="R756" s="355"/>
      <c r="S756" s="355"/>
      <c r="T756" s="355"/>
      <c r="U756" s="354"/>
      <c r="V756" s="352"/>
      <c r="W756" s="354"/>
      <c r="X756" s="357"/>
      <c r="Y756" s="357"/>
      <c r="Z756" s="357"/>
      <c r="AA756" s="357"/>
      <c r="AB756" s="358"/>
      <c r="AC756" s="358"/>
      <c r="AD756" s="357"/>
    </row>
    <row x14ac:dyDescent="0.25" r="757" customHeight="1" ht="14.25">
      <c r="A757" s="352"/>
      <c r="B757" s="352"/>
      <c r="C757" s="352"/>
      <c r="D757" s="352"/>
      <c r="E757" s="352"/>
      <c r="F757" s="353"/>
      <c r="G757" s="354"/>
      <c r="H757" s="354"/>
      <c r="I757" s="352"/>
      <c r="J757" s="352"/>
      <c r="K757" s="352"/>
      <c r="L757" s="352"/>
      <c r="M757" s="352"/>
      <c r="N757" s="352"/>
      <c r="O757" s="355"/>
      <c r="P757" s="355"/>
      <c r="Q757" s="355"/>
      <c r="R757" s="355"/>
      <c r="S757" s="355"/>
      <c r="T757" s="355"/>
      <c r="U757" s="354"/>
      <c r="V757" s="352"/>
      <c r="W757" s="354"/>
      <c r="X757" s="357"/>
      <c r="Y757" s="357"/>
      <c r="Z757" s="357"/>
      <c r="AA757" s="357"/>
      <c r="AB757" s="358"/>
      <c r="AC757" s="358"/>
      <c r="AD757" s="357"/>
    </row>
    <row x14ac:dyDescent="0.25" r="758" customHeight="1" ht="14.25">
      <c r="A758" s="352"/>
      <c r="B758" s="352"/>
      <c r="C758" s="352"/>
      <c r="D758" s="352"/>
      <c r="E758" s="352"/>
      <c r="F758" s="353"/>
      <c r="G758" s="354"/>
      <c r="H758" s="354"/>
      <c r="I758" s="352"/>
      <c r="J758" s="352"/>
      <c r="K758" s="352"/>
      <c r="L758" s="352"/>
      <c r="M758" s="352"/>
      <c r="N758" s="352"/>
      <c r="O758" s="355"/>
      <c r="P758" s="355"/>
      <c r="Q758" s="355"/>
      <c r="R758" s="355"/>
      <c r="S758" s="355"/>
      <c r="T758" s="355"/>
      <c r="U758" s="354"/>
      <c r="V758" s="352"/>
      <c r="W758" s="354"/>
      <c r="X758" s="357"/>
      <c r="Y758" s="357"/>
      <c r="Z758" s="357"/>
      <c r="AA758" s="357"/>
      <c r="AB758" s="358"/>
      <c r="AC758" s="358"/>
      <c r="AD758" s="357"/>
    </row>
    <row x14ac:dyDescent="0.25" r="759" customHeight="1" ht="14.25">
      <c r="A759" s="352"/>
      <c r="B759" s="352"/>
      <c r="C759" s="352"/>
      <c r="D759" s="352"/>
      <c r="E759" s="352"/>
      <c r="F759" s="353"/>
      <c r="G759" s="354"/>
      <c r="H759" s="354"/>
      <c r="I759" s="352"/>
      <c r="J759" s="352"/>
      <c r="K759" s="352"/>
      <c r="L759" s="352"/>
      <c r="M759" s="352"/>
      <c r="N759" s="352"/>
      <c r="O759" s="355"/>
      <c r="P759" s="355"/>
      <c r="Q759" s="355"/>
      <c r="R759" s="355"/>
      <c r="S759" s="355"/>
      <c r="T759" s="355"/>
      <c r="U759" s="354"/>
      <c r="V759" s="352"/>
      <c r="W759" s="354"/>
      <c r="X759" s="357"/>
      <c r="Y759" s="357"/>
      <c r="Z759" s="357"/>
      <c r="AA759" s="357"/>
      <c r="AB759" s="358"/>
      <c r="AC759" s="358"/>
      <c r="AD759" s="357"/>
    </row>
    <row x14ac:dyDescent="0.25" r="760" customHeight="1" ht="14.25">
      <c r="A760" s="352"/>
      <c r="B760" s="352"/>
      <c r="C760" s="352"/>
      <c r="D760" s="352"/>
      <c r="E760" s="352"/>
      <c r="F760" s="353"/>
      <c r="G760" s="354"/>
      <c r="H760" s="354"/>
      <c r="I760" s="352"/>
      <c r="J760" s="352"/>
      <c r="K760" s="352"/>
      <c r="L760" s="352"/>
      <c r="M760" s="352"/>
      <c r="N760" s="352"/>
      <c r="O760" s="355"/>
      <c r="P760" s="355"/>
      <c r="Q760" s="355"/>
      <c r="R760" s="355"/>
      <c r="S760" s="355"/>
      <c r="T760" s="355"/>
      <c r="U760" s="354"/>
      <c r="V760" s="352"/>
      <c r="W760" s="354"/>
      <c r="X760" s="357"/>
      <c r="Y760" s="357"/>
      <c r="Z760" s="357"/>
      <c r="AA760" s="357"/>
      <c r="AB760" s="358"/>
      <c r="AC760" s="358"/>
      <c r="AD760" s="357"/>
    </row>
    <row x14ac:dyDescent="0.25" r="761" customHeight="1" ht="14.25">
      <c r="A761" s="352"/>
      <c r="B761" s="352"/>
      <c r="C761" s="352"/>
      <c r="D761" s="352"/>
      <c r="E761" s="352"/>
      <c r="F761" s="353"/>
      <c r="G761" s="354"/>
      <c r="H761" s="354"/>
      <c r="I761" s="352"/>
      <c r="J761" s="352"/>
      <c r="K761" s="352"/>
      <c r="L761" s="352"/>
      <c r="M761" s="352"/>
      <c r="N761" s="352"/>
      <c r="O761" s="355"/>
      <c r="P761" s="355"/>
      <c r="Q761" s="355"/>
      <c r="R761" s="355"/>
      <c r="S761" s="355"/>
      <c r="T761" s="355"/>
      <c r="U761" s="354"/>
      <c r="V761" s="352"/>
      <c r="W761" s="354"/>
      <c r="X761" s="357"/>
      <c r="Y761" s="357"/>
      <c r="Z761" s="357"/>
      <c r="AA761" s="357"/>
      <c r="AB761" s="358"/>
      <c r="AC761" s="358"/>
      <c r="AD761" s="357"/>
    </row>
    <row x14ac:dyDescent="0.25" r="762" customHeight="1" ht="14.25">
      <c r="A762" s="352"/>
      <c r="B762" s="352"/>
      <c r="C762" s="352"/>
      <c r="D762" s="352"/>
      <c r="E762" s="352"/>
      <c r="F762" s="353"/>
      <c r="G762" s="354"/>
      <c r="H762" s="354"/>
      <c r="I762" s="352"/>
      <c r="J762" s="352"/>
      <c r="K762" s="352"/>
      <c r="L762" s="352"/>
      <c r="M762" s="352"/>
      <c r="N762" s="352"/>
      <c r="O762" s="355"/>
      <c r="P762" s="355"/>
      <c r="Q762" s="355"/>
      <c r="R762" s="355"/>
      <c r="S762" s="355"/>
      <c r="T762" s="355"/>
      <c r="U762" s="354"/>
      <c r="V762" s="352"/>
      <c r="W762" s="354"/>
      <c r="X762" s="357"/>
      <c r="Y762" s="357"/>
      <c r="Z762" s="357"/>
      <c r="AA762" s="357"/>
      <c r="AB762" s="358"/>
      <c r="AC762" s="358"/>
      <c r="AD762" s="357"/>
    </row>
    <row x14ac:dyDescent="0.25" r="763" customHeight="1" ht="14.25">
      <c r="A763" s="352"/>
      <c r="B763" s="352"/>
      <c r="C763" s="352"/>
      <c r="D763" s="352"/>
      <c r="E763" s="352"/>
      <c r="F763" s="353"/>
      <c r="G763" s="354"/>
      <c r="H763" s="354"/>
      <c r="I763" s="352"/>
      <c r="J763" s="352"/>
      <c r="K763" s="352"/>
      <c r="L763" s="352"/>
      <c r="M763" s="352"/>
      <c r="N763" s="352"/>
      <c r="O763" s="355"/>
      <c r="P763" s="355"/>
      <c r="Q763" s="355"/>
      <c r="R763" s="355"/>
      <c r="S763" s="355"/>
      <c r="T763" s="355"/>
      <c r="U763" s="354"/>
      <c r="V763" s="352"/>
      <c r="W763" s="354"/>
      <c r="X763" s="357"/>
      <c r="Y763" s="357"/>
      <c r="Z763" s="357"/>
      <c r="AA763" s="357"/>
      <c r="AB763" s="358"/>
      <c r="AC763" s="358"/>
      <c r="AD763" s="357"/>
    </row>
    <row x14ac:dyDescent="0.25" r="764" customHeight="1" ht="14.25">
      <c r="A764" s="352"/>
      <c r="B764" s="352"/>
      <c r="C764" s="352"/>
      <c r="D764" s="352"/>
      <c r="E764" s="352"/>
      <c r="F764" s="353"/>
      <c r="G764" s="354"/>
      <c r="H764" s="354"/>
      <c r="I764" s="352"/>
      <c r="J764" s="352"/>
      <c r="K764" s="352"/>
      <c r="L764" s="352"/>
      <c r="M764" s="352"/>
      <c r="N764" s="352"/>
      <c r="O764" s="355"/>
      <c r="P764" s="355"/>
      <c r="Q764" s="355"/>
      <c r="R764" s="355"/>
      <c r="S764" s="355"/>
      <c r="T764" s="355"/>
      <c r="U764" s="354"/>
      <c r="V764" s="352"/>
      <c r="W764" s="354"/>
      <c r="X764" s="357"/>
      <c r="Y764" s="357"/>
      <c r="Z764" s="357"/>
      <c r="AA764" s="357"/>
      <c r="AB764" s="358"/>
      <c r="AC764" s="358"/>
      <c r="AD764" s="357"/>
    </row>
    <row x14ac:dyDescent="0.25" r="765" customHeight="1" ht="14.25">
      <c r="A765" s="352"/>
      <c r="B765" s="352"/>
      <c r="C765" s="352"/>
      <c r="D765" s="352"/>
      <c r="E765" s="352"/>
      <c r="F765" s="353"/>
      <c r="G765" s="354"/>
      <c r="H765" s="354"/>
      <c r="I765" s="352"/>
      <c r="J765" s="352"/>
      <c r="K765" s="352"/>
      <c r="L765" s="352"/>
      <c r="M765" s="352"/>
      <c r="N765" s="352"/>
      <c r="O765" s="355"/>
      <c r="P765" s="355"/>
      <c r="Q765" s="355"/>
      <c r="R765" s="355"/>
      <c r="S765" s="355"/>
      <c r="T765" s="355"/>
      <c r="U765" s="354"/>
      <c r="V765" s="352"/>
      <c r="W765" s="354"/>
      <c r="X765" s="357"/>
      <c r="Y765" s="357"/>
      <c r="Z765" s="357"/>
      <c r="AA765" s="357"/>
      <c r="AB765" s="358"/>
      <c r="AC765" s="358"/>
      <c r="AD765" s="357"/>
    </row>
    <row x14ac:dyDescent="0.25" r="766" customHeight="1" ht="14.25">
      <c r="A766" s="352"/>
      <c r="B766" s="352"/>
      <c r="C766" s="352"/>
      <c r="D766" s="352"/>
      <c r="E766" s="352"/>
      <c r="F766" s="353"/>
      <c r="G766" s="354"/>
      <c r="H766" s="354"/>
      <c r="I766" s="352"/>
      <c r="J766" s="352"/>
      <c r="K766" s="352"/>
      <c r="L766" s="352"/>
      <c r="M766" s="352"/>
      <c r="N766" s="352"/>
      <c r="O766" s="355"/>
      <c r="P766" s="355"/>
      <c r="Q766" s="355"/>
      <c r="R766" s="355"/>
      <c r="S766" s="355"/>
      <c r="T766" s="355"/>
      <c r="U766" s="354"/>
      <c r="V766" s="352"/>
      <c r="W766" s="354"/>
      <c r="X766" s="357"/>
      <c r="Y766" s="357"/>
      <c r="Z766" s="357"/>
      <c r="AA766" s="357"/>
      <c r="AB766" s="358"/>
      <c r="AC766" s="358"/>
      <c r="AD766" s="357"/>
    </row>
    <row x14ac:dyDescent="0.25" r="767" customHeight="1" ht="14.25">
      <c r="A767" s="352"/>
      <c r="B767" s="352"/>
      <c r="C767" s="352"/>
      <c r="D767" s="352"/>
      <c r="E767" s="352"/>
      <c r="F767" s="353"/>
      <c r="G767" s="354"/>
      <c r="H767" s="354"/>
      <c r="I767" s="352"/>
      <c r="J767" s="352"/>
      <c r="K767" s="352"/>
      <c r="L767" s="352"/>
      <c r="M767" s="352"/>
      <c r="N767" s="352"/>
      <c r="O767" s="355"/>
      <c r="P767" s="355"/>
      <c r="Q767" s="355"/>
      <c r="R767" s="355"/>
      <c r="S767" s="355"/>
      <c r="T767" s="355"/>
      <c r="U767" s="354"/>
      <c r="V767" s="352"/>
      <c r="W767" s="354"/>
      <c r="X767" s="357"/>
      <c r="Y767" s="357"/>
      <c r="Z767" s="357"/>
      <c r="AA767" s="357"/>
      <c r="AB767" s="358"/>
      <c r="AC767" s="358"/>
      <c r="AD767" s="357"/>
    </row>
    <row x14ac:dyDescent="0.25" r="768" customHeight="1" ht="14.25">
      <c r="A768" s="352"/>
      <c r="B768" s="352"/>
      <c r="C768" s="352"/>
      <c r="D768" s="352"/>
      <c r="E768" s="352"/>
      <c r="F768" s="353"/>
      <c r="G768" s="354"/>
      <c r="H768" s="354"/>
      <c r="I768" s="352"/>
      <c r="J768" s="352"/>
      <c r="K768" s="352"/>
      <c r="L768" s="352"/>
      <c r="M768" s="352"/>
      <c r="N768" s="352"/>
      <c r="O768" s="355"/>
      <c r="P768" s="355"/>
      <c r="Q768" s="355"/>
      <c r="R768" s="355"/>
      <c r="S768" s="355"/>
      <c r="T768" s="355"/>
      <c r="U768" s="354"/>
      <c r="V768" s="352"/>
      <c r="W768" s="354"/>
      <c r="X768" s="357"/>
      <c r="Y768" s="357"/>
      <c r="Z768" s="357"/>
      <c r="AA768" s="357"/>
      <c r="AB768" s="358"/>
      <c r="AC768" s="358"/>
      <c r="AD768" s="357"/>
    </row>
    <row x14ac:dyDescent="0.25" r="769" customHeight="1" ht="14.25">
      <c r="A769" s="352"/>
      <c r="B769" s="352"/>
      <c r="C769" s="352"/>
      <c r="D769" s="352"/>
      <c r="E769" s="352"/>
      <c r="F769" s="353"/>
      <c r="G769" s="354"/>
      <c r="H769" s="354"/>
      <c r="I769" s="352"/>
      <c r="J769" s="352"/>
      <c r="K769" s="352"/>
      <c r="L769" s="352"/>
      <c r="M769" s="352"/>
      <c r="N769" s="352"/>
      <c r="O769" s="355"/>
      <c r="P769" s="355"/>
      <c r="Q769" s="355"/>
      <c r="R769" s="355"/>
      <c r="S769" s="355"/>
      <c r="T769" s="355"/>
      <c r="U769" s="354"/>
      <c r="V769" s="352"/>
      <c r="W769" s="354"/>
      <c r="X769" s="357"/>
      <c r="Y769" s="357"/>
      <c r="Z769" s="357"/>
      <c r="AA769" s="357"/>
      <c r="AB769" s="358"/>
      <c r="AC769" s="358"/>
      <c r="AD769" s="357"/>
    </row>
    <row x14ac:dyDescent="0.25" r="770" customHeight="1" ht="14.25">
      <c r="A770" s="352"/>
      <c r="B770" s="352"/>
      <c r="C770" s="352"/>
      <c r="D770" s="352"/>
      <c r="E770" s="352"/>
      <c r="F770" s="353"/>
      <c r="G770" s="354"/>
      <c r="H770" s="354"/>
      <c r="I770" s="352"/>
      <c r="J770" s="352"/>
      <c r="K770" s="352"/>
      <c r="L770" s="352"/>
      <c r="M770" s="352"/>
      <c r="N770" s="352"/>
      <c r="O770" s="355"/>
      <c r="P770" s="355"/>
      <c r="Q770" s="355"/>
      <c r="R770" s="355"/>
      <c r="S770" s="355"/>
      <c r="T770" s="355"/>
      <c r="U770" s="354"/>
      <c r="V770" s="352"/>
      <c r="W770" s="354"/>
      <c r="X770" s="357"/>
      <c r="Y770" s="357"/>
      <c r="Z770" s="357"/>
      <c r="AA770" s="357"/>
      <c r="AB770" s="358"/>
      <c r="AC770" s="358"/>
      <c r="AD770" s="357"/>
    </row>
    <row x14ac:dyDescent="0.25" r="771" customHeight="1" ht="14.25">
      <c r="A771" s="352"/>
      <c r="B771" s="352"/>
      <c r="C771" s="352"/>
      <c r="D771" s="352"/>
      <c r="E771" s="352"/>
      <c r="F771" s="353"/>
      <c r="G771" s="354"/>
      <c r="H771" s="354"/>
      <c r="I771" s="352"/>
      <c r="J771" s="352"/>
      <c r="K771" s="352"/>
      <c r="L771" s="352"/>
      <c r="M771" s="352"/>
      <c r="N771" s="352"/>
      <c r="O771" s="355"/>
      <c r="P771" s="355"/>
      <c r="Q771" s="355"/>
      <c r="R771" s="355"/>
      <c r="S771" s="355"/>
      <c r="T771" s="355"/>
      <c r="U771" s="354"/>
      <c r="V771" s="352"/>
      <c r="W771" s="354"/>
      <c r="X771" s="357"/>
      <c r="Y771" s="357"/>
      <c r="Z771" s="357"/>
      <c r="AA771" s="357"/>
      <c r="AB771" s="358"/>
      <c r="AC771" s="358"/>
      <c r="AD771" s="357"/>
    </row>
    <row x14ac:dyDescent="0.25" r="772" customHeight="1" ht="14.25">
      <c r="A772" s="352"/>
      <c r="B772" s="352"/>
      <c r="C772" s="352"/>
      <c r="D772" s="352"/>
      <c r="E772" s="352"/>
      <c r="F772" s="353"/>
      <c r="G772" s="354"/>
      <c r="H772" s="354"/>
      <c r="I772" s="352"/>
      <c r="J772" s="352"/>
      <c r="K772" s="352"/>
      <c r="L772" s="352"/>
      <c r="M772" s="352"/>
      <c r="N772" s="352"/>
      <c r="O772" s="355"/>
      <c r="P772" s="355"/>
      <c r="Q772" s="355"/>
      <c r="R772" s="355"/>
      <c r="S772" s="355"/>
      <c r="T772" s="355"/>
      <c r="U772" s="354"/>
      <c r="V772" s="352"/>
      <c r="W772" s="354"/>
      <c r="X772" s="357"/>
      <c r="Y772" s="357"/>
      <c r="Z772" s="357"/>
      <c r="AA772" s="357"/>
      <c r="AB772" s="358"/>
      <c r="AC772" s="358"/>
      <c r="AD772" s="357"/>
    </row>
    <row x14ac:dyDescent="0.25" r="773" customHeight="1" ht="14.25">
      <c r="A773" s="352"/>
      <c r="B773" s="352"/>
      <c r="C773" s="352"/>
      <c r="D773" s="352"/>
      <c r="E773" s="352"/>
      <c r="F773" s="353"/>
      <c r="G773" s="354"/>
      <c r="H773" s="354"/>
      <c r="I773" s="352"/>
      <c r="J773" s="352"/>
      <c r="K773" s="352"/>
      <c r="L773" s="352"/>
      <c r="M773" s="352"/>
      <c r="N773" s="352"/>
      <c r="O773" s="355"/>
      <c r="P773" s="355"/>
      <c r="Q773" s="355"/>
      <c r="R773" s="355"/>
      <c r="S773" s="355"/>
      <c r="T773" s="355"/>
      <c r="U773" s="354"/>
      <c r="V773" s="352"/>
      <c r="W773" s="354"/>
      <c r="X773" s="357"/>
      <c r="Y773" s="357"/>
      <c r="Z773" s="357"/>
      <c r="AA773" s="357"/>
      <c r="AB773" s="358"/>
      <c r="AC773" s="358"/>
      <c r="AD773" s="357"/>
    </row>
    <row x14ac:dyDescent="0.25" r="774" customHeight="1" ht="14.25">
      <c r="A774" s="352"/>
      <c r="B774" s="352"/>
      <c r="C774" s="352"/>
      <c r="D774" s="352"/>
      <c r="E774" s="352"/>
      <c r="F774" s="353"/>
      <c r="G774" s="354"/>
      <c r="H774" s="354"/>
      <c r="I774" s="352"/>
      <c r="J774" s="352"/>
      <c r="K774" s="352"/>
      <c r="L774" s="352"/>
      <c r="M774" s="352"/>
      <c r="N774" s="352"/>
      <c r="O774" s="355"/>
      <c r="P774" s="355"/>
      <c r="Q774" s="355"/>
      <c r="R774" s="355"/>
      <c r="S774" s="355"/>
      <c r="T774" s="355"/>
      <c r="U774" s="354"/>
      <c r="V774" s="352"/>
      <c r="W774" s="354"/>
      <c r="X774" s="357"/>
      <c r="Y774" s="357"/>
      <c r="Z774" s="357"/>
      <c r="AA774" s="357"/>
      <c r="AB774" s="358"/>
      <c r="AC774" s="358"/>
      <c r="AD774" s="357"/>
    </row>
    <row x14ac:dyDescent="0.25" r="775" customHeight="1" ht="14.25">
      <c r="A775" s="352"/>
      <c r="B775" s="352"/>
      <c r="C775" s="352"/>
      <c r="D775" s="352"/>
      <c r="E775" s="352"/>
      <c r="F775" s="353"/>
      <c r="G775" s="354"/>
      <c r="H775" s="354"/>
      <c r="I775" s="352"/>
      <c r="J775" s="352"/>
      <c r="K775" s="352"/>
      <c r="L775" s="352"/>
      <c r="M775" s="352"/>
      <c r="N775" s="352"/>
      <c r="O775" s="355"/>
      <c r="P775" s="355"/>
      <c r="Q775" s="355"/>
      <c r="R775" s="355"/>
      <c r="S775" s="355"/>
      <c r="T775" s="355"/>
      <c r="U775" s="354"/>
      <c r="V775" s="352"/>
      <c r="W775" s="354"/>
      <c r="X775" s="357"/>
      <c r="Y775" s="357"/>
      <c r="Z775" s="357"/>
      <c r="AA775" s="357"/>
      <c r="AB775" s="358"/>
      <c r="AC775" s="358"/>
      <c r="AD775" s="357"/>
    </row>
    <row x14ac:dyDescent="0.25" r="776" customHeight="1" ht="14.25">
      <c r="A776" s="352"/>
      <c r="B776" s="352"/>
      <c r="C776" s="352"/>
      <c r="D776" s="352"/>
      <c r="E776" s="352"/>
      <c r="F776" s="353"/>
      <c r="G776" s="354"/>
      <c r="H776" s="354"/>
      <c r="I776" s="352"/>
      <c r="J776" s="352"/>
      <c r="K776" s="352"/>
      <c r="L776" s="352"/>
      <c r="M776" s="352"/>
      <c r="N776" s="352"/>
      <c r="O776" s="355"/>
      <c r="P776" s="355"/>
      <c r="Q776" s="355"/>
      <c r="R776" s="355"/>
      <c r="S776" s="355"/>
      <c r="T776" s="355"/>
      <c r="U776" s="354"/>
      <c r="V776" s="352"/>
      <c r="W776" s="354"/>
      <c r="X776" s="357"/>
      <c r="Y776" s="357"/>
      <c r="Z776" s="357"/>
      <c r="AA776" s="357"/>
      <c r="AB776" s="358"/>
      <c r="AC776" s="358"/>
      <c r="AD776" s="357"/>
    </row>
    <row x14ac:dyDescent="0.25" r="777" customHeight="1" ht="14.25">
      <c r="A777" s="352"/>
      <c r="B777" s="352"/>
      <c r="C777" s="352"/>
      <c r="D777" s="352"/>
      <c r="E777" s="352"/>
      <c r="F777" s="353"/>
      <c r="G777" s="354"/>
      <c r="H777" s="354"/>
      <c r="I777" s="352"/>
      <c r="J777" s="352"/>
      <c r="K777" s="352"/>
      <c r="L777" s="352"/>
      <c r="M777" s="352"/>
      <c r="N777" s="352"/>
      <c r="O777" s="355"/>
      <c r="P777" s="355"/>
      <c r="Q777" s="355"/>
      <c r="R777" s="355"/>
      <c r="S777" s="355"/>
      <c r="T777" s="355"/>
      <c r="U777" s="354"/>
      <c r="V777" s="352"/>
      <c r="W777" s="354"/>
      <c r="X777" s="357"/>
      <c r="Y777" s="357"/>
      <c r="Z777" s="357"/>
      <c r="AA777" s="357"/>
      <c r="AB777" s="358"/>
      <c r="AC777" s="358"/>
      <c r="AD777" s="357"/>
    </row>
    <row x14ac:dyDescent="0.25" r="778" customHeight="1" ht="14.25">
      <c r="A778" s="352"/>
      <c r="B778" s="352"/>
      <c r="C778" s="352"/>
      <c r="D778" s="352"/>
      <c r="E778" s="352"/>
      <c r="F778" s="353"/>
      <c r="G778" s="354"/>
      <c r="H778" s="354"/>
      <c r="I778" s="352"/>
      <c r="J778" s="352"/>
      <c r="K778" s="352"/>
      <c r="L778" s="352"/>
      <c r="M778" s="352"/>
      <c r="N778" s="352"/>
      <c r="O778" s="355"/>
      <c r="P778" s="355"/>
      <c r="Q778" s="355"/>
      <c r="R778" s="355"/>
      <c r="S778" s="355"/>
      <c r="T778" s="355"/>
      <c r="U778" s="354"/>
      <c r="V778" s="352"/>
      <c r="W778" s="354"/>
      <c r="X778" s="357"/>
      <c r="Y778" s="357"/>
      <c r="Z778" s="357"/>
      <c r="AA778" s="357"/>
      <c r="AB778" s="358"/>
      <c r="AC778" s="358"/>
      <c r="AD778" s="357"/>
    </row>
    <row x14ac:dyDescent="0.25" r="779" customHeight="1" ht="14.25">
      <c r="A779" s="352"/>
      <c r="B779" s="352"/>
      <c r="C779" s="352"/>
      <c r="D779" s="352"/>
      <c r="E779" s="352"/>
      <c r="F779" s="353"/>
      <c r="G779" s="354"/>
      <c r="H779" s="354"/>
      <c r="I779" s="352"/>
      <c r="J779" s="352"/>
      <c r="K779" s="352"/>
      <c r="L779" s="352"/>
      <c r="M779" s="352"/>
      <c r="N779" s="352"/>
      <c r="O779" s="355"/>
      <c r="P779" s="355"/>
      <c r="Q779" s="355"/>
      <c r="R779" s="355"/>
      <c r="S779" s="355"/>
      <c r="T779" s="355"/>
      <c r="U779" s="354"/>
      <c r="V779" s="352"/>
      <c r="W779" s="354"/>
      <c r="X779" s="357"/>
      <c r="Y779" s="357"/>
      <c r="Z779" s="357"/>
      <c r="AA779" s="357"/>
      <c r="AB779" s="358"/>
      <c r="AC779" s="358"/>
      <c r="AD779" s="357"/>
    </row>
    <row x14ac:dyDescent="0.25" r="780" customHeight="1" ht="14.25">
      <c r="A780" s="352"/>
      <c r="B780" s="352"/>
      <c r="C780" s="352"/>
      <c r="D780" s="352"/>
      <c r="E780" s="352"/>
      <c r="F780" s="353"/>
      <c r="G780" s="354"/>
      <c r="H780" s="354"/>
      <c r="I780" s="352"/>
      <c r="J780" s="352"/>
      <c r="K780" s="352"/>
      <c r="L780" s="352"/>
      <c r="M780" s="352"/>
      <c r="N780" s="352"/>
      <c r="O780" s="355"/>
      <c r="P780" s="355"/>
      <c r="Q780" s="355"/>
      <c r="R780" s="355"/>
      <c r="S780" s="355"/>
      <c r="T780" s="355"/>
      <c r="U780" s="354"/>
      <c r="V780" s="352"/>
      <c r="W780" s="354"/>
      <c r="X780" s="357"/>
      <c r="Y780" s="357"/>
      <c r="Z780" s="357"/>
      <c r="AA780" s="357"/>
      <c r="AB780" s="358"/>
      <c r="AC780" s="358"/>
      <c r="AD780" s="357"/>
    </row>
    <row x14ac:dyDescent="0.25" r="781" customHeight="1" ht="14.25">
      <c r="A781" s="352"/>
      <c r="B781" s="352"/>
      <c r="C781" s="352"/>
      <c r="D781" s="352"/>
      <c r="E781" s="352"/>
      <c r="F781" s="353"/>
      <c r="G781" s="354"/>
      <c r="H781" s="354"/>
      <c r="I781" s="352"/>
      <c r="J781" s="352"/>
      <c r="K781" s="352"/>
      <c r="L781" s="352"/>
      <c r="M781" s="352"/>
      <c r="N781" s="352"/>
      <c r="O781" s="355"/>
      <c r="P781" s="355"/>
      <c r="Q781" s="355"/>
      <c r="R781" s="355"/>
      <c r="S781" s="355"/>
      <c r="T781" s="355"/>
      <c r="U781" s="354"/>
      <c r="V781" s="352"/>
      <c r="W781" s="354"/>
      <c r="X781" s="357"/>
      <c r="Y781" s="357"/>
      <c r="Z781" s="357"/>
      <c r="AA781" s="357"/>
      <c r="AB781" s="358"/>
      <c r="AC781" s="358"/>
      <c r="AD781" s="357"/>
    </row>
    <row x14ac:dyDescent="0.25" r="782" customHeight="1" ht="14.25">
      <c r="A782" s="352"/>
      <c r="B782" s="352"/>
      <c r="C782" s="352"/>
      <c r="D782" s="352"/>
      <c r="E782" s="352"/>
      <c r="F782" s="353"/>
      <c r="G782" s="354"/>
      <c r="H782" s="354"/>
      <c r="I782" s="352"/>
      <c r="J782" s="352"/>
      <c r="K782" s="352"/>
      <c r="L782" s="352"/>
      <c r="M782" s="352"/>
      <c r="N782" s="352"/>
      <c r="O782" s="355"/>
      <c r="P782" s="355"/>
      <c r="Q782" s="355"/>
      <c r="R782" s="355"/>
      <c r="S782" s="355"/>
      <c r="T782" s="355"/>
      <c r="U782" s="354"/>
      <c r="V782" s="352"/>
      <c r="W782" s="354"/>
      <c r="X782" s="357"/>
      <c r="Y782" s="357"/>
      <c r="Z782" s="357"/>
      <c r="AA782" s="357"/>
      <c r="AB782" s="358"/>
      <c r="AC782" s="358"/>
      <c r="AD782" s="357"/>
    </row>
    <row x14ac:dyDescent="0.25" r="783" customHeight="1" ht="14.25">
      <c r="A783" s="352"/>
      <c r="B783" s="352"/>
      <c r="C783" s="352"/>
      <c r="D783" s="352"/>
      <c r="E783" s="352"/>
      <c r="F783" s="353"/>
      <c r="G783" s="354"/>
      <c r="H783" s="354"/>
      <c r="I783" s="352"/>
      <c r="J783" s="352"/>
      <c r="K783" s="352"/>
      <c r="L783" s="352"/>
      <c r="M783" s="352"/>
      <c r="N783" s="352"/>
      <c r="O783" s="355"/>
      <c r="P783" s="355"/>
      <c r="Q783" s="355"/>
      <c r="R783" s="355"/>
      <c r="S783" s="355"/>
      <c r="T783" s="355"/>
      <c r="U783" s="354"/>
      <c r="V783" s="352"/>
      <c r="W783" s="354"/>
      <c r="X783" s="357"/>
      <c r="Y783" s="357"/>
      <c r="Z783" s="357"/>
      <c r="AA783" s="357"/>
      <c r="AB783" s="358"/>
      <c r="AC783" s="358"/>
      <c r="AD783" s="357"/>
    </row>
    <row x14ac:dyDescent="0.25" r="784" customHeight="1" ht="14.25">
      <c r="A784" s="352"/>
      <c r="B784" s="352"/>
      <c r="C784" s="352"/>
      <c r="D784" s="352"/>
      <c r="E784" s="352"/>
      <c r="F784" s="353"/>
      <c r="G784" s="354"/>
      <c r="H784" s="354"/>
      <c r="I784" s="352"/>
      <c r="J784" s="352"/>
      <c r="K784" s="352"/>
      <c r="L784" s="352"/>
      <c r="M784" s="352"/>
      <c r="N784" s="352"/>
      <c r="O784" s="355"/>
      <c r="P784" s="355"/>
      <c r="Q784" s="355"/>
      <c r="R784" s="355"/>
      <c r="S784" s="355"/>
      <c r="T784" s="355"/>
      <c r="U784" s="354"/>
      <c r="V784" s="352"/>
      <c r="W784" s="354"/>
      <c r="X784" s="357"/>
      <c r="Y784" s="357"/>
      <c r="Z784" s="357"/>
      <c r="AA784" s="357"/>
      <c r="AB784" s="358"/>
      <c r="AC784" s="358"/>
      <c r="AD784" s="357"/>
    </row>
    <row x14ac:dyDescent="0.25" r="785" customHeight="1" ht="14.25">
      <c r="A785" s="352"/>
      <c r="B785" s="352"/>
      <c r="C785" s="352"/>
      <c r="D785" s="352"/>
      <c r="E785" s="352"/>
      <c r="F785" s="353"/>
      <c r="G785" s="354"/>
      <c r="H785" s="354"/>
      <c r="I785" s="352"/>
      <c r="J785" s="352"/>
      <c r="K785" s="352"/>
      <c r="L785" s="352"/>
      <c r="M785" s="352"/>
      <c r="N785" s="352"/>
      <c r="O785" s="355"/>
      <c r="P785" s="355"/>
      <c r="Q785" s="355"/>
      <c r="R785" s="355"/>
      <c r="S785" s="355"/>
      <c r="T785" s="355"/>
      <c r="U785" s="354"/>
      <c r="V785" s="352"/>
      <c r="W785" s="354"/>
      <c r="X785" s="357"/>
      <c r="Y785" s="357"/>
      <c r="Z785" s="357"/>
      <c r="AA785" s="357"/>
      <c r="AB785" s="358"/>
      <c r="AC785" s="358"/>
      <c r="AD785" s="357"/>
    </row>
    <row x14ac:dyDescent="0.25" r="786" customHeight="1" ht="14.25">
      <c r="A786" s="352"/>
      <c r="B786" s="352"/>
      <c r="C786" s="352"/>
      <c r="D786" s="352"/>
      <c r="E786" s="352"/>
      <c r="F786" s="353"/>
      <c r="G786" s="354"/>
      <c r="H786" s="354"/>
      <c r="I786" s="352"/>
      <c r="J786" s="352"/>
      <c r="K786" s="352"/>
      <c r="L786" s="352"/>
      <c r="M786" s="352"/>
      <c r="N786" s="352"/>
      <c r="O786" s="355"/>
      <c r="P786" s="355"/>
      <c r="Q786" s="355"/>
      <c r="R786" s="355"/>
      <c r="S786" s="355"/>
      <c r="T786" s="355"/>
      <c r="U786" s="354"/>
      <c r="V786" s="352"/>
      <c r="W786" s="354"/>
      <c r="X786" s="357"/>
      <c r="Y786" s="357"/>
      <c r="Z786" s="357"/>
      <c r="AA786" s="357"/>
      <c r="AB786" s="358"/>
      <c r="AC786" s="358"/>
      <c r="AD786" s="357"/>
    </row>
    <row x14ac:dyDescent="0.25" r="787" customHeight="1" ht="14.25">
      <c r="A787" s="352"/>
      <c r="B787" s="352"/>
      <c r="C787" s="352"/>
      <c r="D787" s="352"/>
      <c r="E787" s="352"/>
      <c r="F787" s="353"/>
      <c r="G787" s="354"/>
      <c r="H787" s="354"/>
      <c r="I787" s="352"/>
      <c r="J787" s="352"/>
      <c r="K787" s="352"/>
      <c r="L787" s="352"/>
      <c r="M787" s="352"/>
      <c r="N787" s="352"/>
      <c r="O787" s="355"/>
      <c r="P787" s="355"/>
      <c r="Q787" s="355"/>
      <c r="R787" s="355"/>
      <c r="S787" s="355"/>
      <c r="T787" s="355"/>
      <c r="U787" s="354"/>
      <c r="V787" s="352"/>
      <c r="W787" s="354"/>
      <c r="X787" s="357"/>
      <c r="Y787" s="357"/>
      <c r="Z787" s="357"/>
      <c r="AA787" s="357"/>
      <c r="AB787" s="358"/>
      <c r="AC787" s="358"/>
      <c r="AD787" s="357"/>
    </row>
    <row x14ac:dyDescent="0.25" r="788" customHeight="1" ht="14.25">
      <c r="A788" s="352"/>
      <c r="B788" s="352"/>
      <c r="C788" s="352"/>
      <c r="D788" s="352"/>
      <c r="E788" s="352"/>
      <c r="F788" s="353"/>
      <c r="G788" s="354"/>
      <c r="H788" s="354"/>
      <c r="I788" s="352"/>
      <c r="J788" s="352"/>
      <c r="K788" s="352"/>
      <c r="L788" s="352"/>
      <c r="M788" s="352"/>
      <c r="N788" s="352"/>
      <c r="O788" s="355"/>
      <c r="P788" s="355"/>
      <c r="Q788" s="355"/>
      <c r="R788" s="355"/>
      <c r="S788" s="355"/>
      <c r="T788" s="355"/>
      <c r="U788" s="354"/>
      <c r="V788" s="352"/>
      <c r="W788" s="354"/>
      <c r="X788" s="357"/>
      <c r="Y788" s="357"/>
      <c r="Z788" s="357"/>
      <c r="AA788" s="357"/>
      <c r="AB788" s="358"/>
      <c r="AC788" s="358"/>
      <c r="AD788" s="357"/>
    </row>
    <row x14ac:dyDescent="0.25" r="789" customHeight="1" ht="14.25">
      <c r="A789" s="352"/>
      <c r="B789" s="352"/>
      <c r="C789" s="352"/>
      <c r="D789" s="352"/>
      <c r="E789" s="352"/>
      <c r="F789" s="353"/>
      <c r="G789" s="354"/>
      <c r="H789" s="354"/>
      <c r="I789" s="352"/>
      <c r="J789" s="352"/>
      <c r="K789" s="352"/>
      <c r="L789" s="352"/>
      <c r="M789" s="352"/>
      <c r="N789" s="352"/>
      <c r="O789" s="355"/>
      <c r="P789" s="355"/>
      <c r="Q789" s="355"/>
      <c r="R789" s="355"/>
      <c r="S789" s="355"/>
      <c r="T789" s="355"/>
      <c r="U789" s="354"/>
      <c r="V789" s="352"/>
      <c r="W789" s="354"/>
      <c r="X789" s="357"/>
      <c r="Y789" s="357"/>
      <c r="Z789" s="357"/>
      <c r="AA789" s="357"/>
      <c r="AB789" s="358"/>
      <c r="AC789" s="358"/>
      <c r="AD789" s="357"/>
    </row>
    <row x14ac:dyDescent="0.25" r="790" customHeight="1" ht="14.25">
      <c r="A790" s="352"/>
      <c r="B790" s="352"/>
      <c r="C790" s="352"/>
      <c r="D790" s="352"/>
      <c r="E790" s="352"/>
      <c r="F790" s="353"/>
      <c r="G790" s="354"/>
      <c r="H790" s="354"/>
      <c r="I790" s="352"/>
      <c r="J790" s="352"/>
      <c r="K790" s="352"/>
      <c r="L790" s="352"/>
      <c r="M790" s="352"/>
      <c r="N790" s="352"/>
      <c r="O790" s="355"/>
      <c r="P790" s="355"/>
      <c r="Q790" s="355"/>
      <c r="R790" s="355"/>
      <c r="S790" s="355"/>
      <c r="T790" s="355"/>
      <c r="U790" s="354"/>
      <c r="V790" s="352"/>
      <c r="W790" s="354"/>
      <c r="X790" s="357"/>
      <c r="Y790" s="357"/>
      <c r="Z790" s="357"/>
      <c r="AA790" s="357"/>
      <c r="AB790" s="358"/>
      <c r="AC790" s="358"/>
      <c r="AD790" s="357"/>
    </row>
    <row x14ac:dyDescent="0.25" r="791" customHeight="1" ht="14.25">
      <c r="A791" s="352"/>
      <c r="B791" s="352"/>
      <c r="C791" s="352"/>
      <c r="D791" s="352"/>
      <c r="E791" s="352"/>
      <c r="F791" s="353"/>
      <c r="G791" s="354"/>
      <c r="H791" s="354"/>
      <c r="I791" s="352"/>
      <c r="J791" s="352"/>
      <c r="K791" s="352"/>
      <c r="L791" s="352"/>
      <c r="M791" s="352"/>
      <c r="N791" s="352"/>
      <c r="O791" s="355"/>
      <c r="P791" s="355"/>
      <c r="Q791" s="355"/>
      <c r="R791" s="355"/>
      <c r="S791" s="355"/>
      <c r="T791" s="355"/>
      <c r="U791" s="354"/>
      <c r="V791" s="352"/>
      <c r="W791" s="354"/>
      <c r="X791" s="357"/>
      <c r="Y791" s="357"/>
      <c r="Z791" s="357"/>
      <c r="AA791" s="357"/>
      <c r="AB791" s="358"/>
      <c r="AC791" s="358"/>
      <c r="AD791" s="357"/>
    </row>
    <row x14ac:dyDescent="0.25" r="792" customHeight="1" ht="14.25">
      <c r="A792" s="352"/>
      <c r="B792" s="352"/>
      <c r="C792" s="352"/>
      <c r="D792" s="352"/>
      <c r="E792" s="352"/>
      <c r="F792" s="353"/>
      <c r="G792" s="354"/>
      <c r="H792" s="354"/>
      <c r="I792" s="352"/>
      <c r="J792" s="352"/>
      <c r="K792" s="352"/>
      <c r="L792" s="352"/>
      <c r="M792" s="352"/>
      <c r="N792" s="352"/>
      <c r="O792" s="355"/>
      <c r="P792" s="355"/>
      <c r="Q792" s="355"/>
      <c r="R792" s="355"/>
      <c r="S792" s="355"/>
      <c r="T792" s="355"/>
      <c r="U792" s="354"/>
      <c r="V792" s="352"/>
      <c r="W792" s="354"/>
      <c r="X792" s="357"/>
      <c r="Y792" s="357"/>
      <c r="Z792" s="357"/>
      <c r="AA792" s="357"/>
      <c r="AB792" s="358"/>
      <c r="AC792" s="358"/>
      <c r="AD792" s="357"/>
    </row>
    <row x14ac:dyDescent="0.25" r="793" customHeight="1" ht="14.25">
      <c r="A793" s="352"/>
      <c r="B793" s="352"/>
      <c r="C793" s="352"/>
      <c r="D793" s="352"/>
      <c r="E793" s="352"/>
      <c r="F793" s="353"/>
      <c r="G793" s="354"/>
      <c r="H793" s="354"/>
      <c r="I793" s="352"/>
      <c r="J793" s="352"/>
      <c r="K793" s="352"/>
      <c r="L793" s="352"/>
      <c r="M793" s="352"/>
      <c r="N793" s="352"/>
      <c r="O793" s="355"/>
      <c r="P793" s="355"/>
      <c r="Q793" s="355"/>
      <c r="R793" s="355"/>
      <c r="S793" s="355"/>
      <c r="T793" s="355"/>
      <c r="U793" s="354"/>
      <c r="V793" s="352"/>
      <c r="W793" s="354"/>
      <c r="X793" s="357"/>
      <c r="Y793" s="357"/>
      <c r="Z793" s="357"/>
      <c r="AA793" s="357"/>
      <c r="AB793" s="358"/>
      <c r="AC793" s="358"/>
      <c r="AD793" s="357"/>
    </row>
    <row x14ac:dyDescent="0.25" r="794" customHeight="1" ht="14.25">
      <c r="A794" s="352"/>
      <c r="B794" s="352"/>
      <c r="C794" s="352"/>
      <c r="D794" s="352"/>
      <c r="E794" s="352"/>
      <c r="F794" s="353"/>
      <c r="G794" s="354"/>
      <c r="H794" s="354"/>
      <c r="I794" s="352"/>
      <c r="J794" s="352"/>
      <c r="K794" s="352"/>
      <c r="L794" s="352"/>
      <c r="M794" s="352"/>
      <c r="N794" s="352"/>
      <c r="O794" s="355"/>
      <c r="P794" s="355"/>
      <c r="Q794" s="355"/>
      <c r="R794" s="355"/>
      <c r="S794" s="355"/>
      <c r="T794" s="355"/>
      <c r="U794" s="354"/>
      <c r="V794" s="352"/>
      <c r="W794" s="354"/>
      <c r="X794" s="357"/>
      <c r="Y794" s="357"/>
      <c r="Z794" s="357"/>
      <c r="AA794" s="357"/>
      <c r="AB794" s="358"/>
      <c r="AC794" s="358"/>
      <c r="AD794" s="357"/>
    </row>
    <row x14ac:dyDescent="0.25" r="795" customHeight="1" ht="14.25">
      <c r="A795" s="352"/>
      <c r="B795" s="352"/>
      <c r="C795" s="352"/>
      <c r="D795" s="352"/>
      <c r="E795" s="352"/>
      <c r="F795" s="353"/>
      <c r="G795" s="354"/>
      <c r="H795" s="354"/>
      <c r="I795" s="352"/>
      <c r="J795" s="352"/>
      <c r="K795" s="352"/>
      <c r="L795" s="352"/>
      <c r="M795" s="352"/>
      <c r="N795" s="352"/>
      <c r="O795" s="355"/>
      <c r="P795" s="355"/>
      <c r="Q795" s="355"/>
      <c r="R795" s="355"/>
      <c r="S795" s="355"/>
      <c r="T795" s="355"/>
      <c r="U795" s="354"/>
      <c r="V795" s="352"/>
      <c r="W795" s="354"/>
      <c r="X795" s="357"/>
      <c r="Y795" s="357"/>
      <c r="Z795" s="357"/>
      <c r="AA795" s="357"/>
      <c r="AB795" s="358"/>
      <c r="AC795" s="358"/>
      <c r="AD795" s="357"/>
    </row>
    <row x14ac:dyDescent="0.25" r="796" customHeight="1" ht="14.25">
      <c r="A796" s="352"/>
      <c r="B796" s="352"/>
      <c r="C796" s="352"/>
      <c r="D796" s="352"/>
      <c r="E796" s="352"/>
      <c r="F796" s="353"/>
      <c r="G796" s="354"/>
      <c r="H796" s="354"/>
      <c r="I796" s="352"/>
      <c r="J796" s="352"/>
      <c r="K796" s="352"/>
      <c r="L796" s="352"/>
      <c r="M796" s="352"/>
      <c r="N796" s="352"/>
      <c r="O796" s="355"/>
      <c r="P796" s="355"/>
      <c r="Q796" s="355"/>
      <c r="R796" s="355"/>
      <c r="S796" s="355"/>
      <c r="T796" s="355"/>
      <c r="U796" s="354"/>
      <c r="V796" s="352"/>
      <c r="W796" s="354"/>
      <c r="X796" s="357"/>
      <c r="Y796" s="357"/>
      <c r="Z796" s="357"/>
      <c r="AA796" s="357"/>
      <c r="AB796" s="358"/>
      <c r="AC796" s="358"/>
      <c r="AD796" s="357"/>
    </row>
    <row x14ac:dyDescent="0.25" r="797" customHeight="1" ht="14.25">
      <c r="A797" s="352"/>
      <c r="B797" s="352"/>
      <c r="C797" s="352"/>
      <c r="D797" s="352"/>
      <c r="E797" s="352"/>
      <c r="F797" s="353"/>
      <c r="G797" s="354"/>
      <c r="H797" s="354"/>
      <c r="I797" s="352"/>
      <c r="J797" s="352"/>
      <c r="K797" s="352"/>
      <c r="L797" s="352"/>
      <c r="M797" s="352"/>
      <c r="N797" s="352"/>
      <c r="O797" s="355"/>
      <c r="P797" s="355"/>
      <c r="Q797" s="355"/>
      <c r="R797" s="355"/>
      <c r="S797" s="355"/>
      <c r="T797" s="355"/>
      <c r="U797" s="354"/>
      <c r="V797" s="352"/>
      <c r="W797" s="354"/>
      <c r="X797" s="357"/>
      <c r="Y797" s="357"/>
      <c r="Z797" s="357"/>
      <c r="AA797" s="357"/>
      <c r="AB797" s="358"/>
      <c r="AC797" s="358"/>
      <c r="AD797" s="357"/>
    </row>
    <row x14ac:dyDescent="0.25" r="798" customHeight="1" ht="14.25">
      <c r="A798" s="352"/>
      <c r="B798" s="352"/>
      <c r="C798" s="352"/>
      <c r="D798" s="352"/>
      <c r="E798" s="352"/>
      <c r="F798" s="353"/>
      <c r="G798" s="354"/>
      <c r="H798" s="354"/>
      <c r="I798" s="352"/>
      <c r="J798" s="352"/>
      <c r="K798" s="352"/>
      <c r="L798" s="352"/>
      <c r="M798" s="352"/>
      <c r="N798" s="352"/>
      <c r="O798" s="355"/>
      <c r="P798" s="355"/>
      <c r="Q798" s="355"/>
      <c r="R798" s="355"/>
      <c r="S798" s="355"/>
      <c r="T798" s="355"/>
      <c r="U798" s="354"/>
      <c r="V798" s="352"/>
      <c r="W798" s="354"/>
      <c r="X798" s="357"/>
      <c r="Y798" s="357"/>
      <c r="Z798" s="357"/>
      <c r="AA798" s="357"/>
      <c r="AB798" s="358"/>
      <c r="AC798" s="358"/>
      <c r="AD798" s="357"/>
    </row>
    <row x14ac:dyDescent="0.25" r="799" customHeight="1" ht="14.25">
      <c r="A799" s="352"/>
      <c r="B799" s="352"/>
      <c r="C799" s="352"/>
      <c r="D799" s="352"/>
      <c r="E799" s="352"/>
      <c r="F799" s="353"/>
      <c r="G799" s="354"/>
      <c r="H799" s="354"/>
      <c r="I799" s="352"/>
      <c r="J799" s="352"/>
      <c r="K799" s="352"/>
      <c r="L799" s="352"/>
      <c r="M799" s="352"/>
      <c r="N799" s="352"/>
      <c r="O799" s="355"/>
      <c r="P799" s="355"/>
      <c r="Q799" s="355"/>
      <c r="R799" s="355"/>
      <c r="S799" s="355"/>
      <c r="T799" s="355"/>
      <c r="U799" s="354"/>
      <c r="V799" s="352"/>
      <c r="W799" s="354"/>
      <c r="X799" s="357"/>
      <c r="Y799" s="357"/>
      <c r="Z799" s="357"/>
      <c r="AA799" s="357"/>
      <c r="AB799" s="358"/>
      <c r="AC799" s="358"/>
      <c r="AD799" s="357"/>
    </row>
    <row x14ac:dyDescent="0.25" r="800" customHeight="1" ht="14.25">
      <c r="A800" s="352"/>
      <c r="B800" s="352"/>
      <c r="C800" s="352"/>
      <c r="D800" s="352"/>
      <c r="E800" s="352"/>
      <c r="F800" s="353"/>
      <c r="G800" s="354"/>
      <c r="H800" s="354"/>
      <c r="I800" s="352"/>
      <c r="J800" s="352"/>
      <c r="K800" s="352"/>
      <c r="L800" s="352"/>
      <c r="M800" s="352"/>
      <c r="N800" s="352"/>
      <c r="O800" s="355"/>
      <c r="P800" s="355"/>
      <c r="Q800" s="355"/>
      <c r="R800" s="355"/>
      <c r="S800" s="355"/>
      <c r="T800" s="355"/>
      <c r="U800" s="354"/>
      <c r="V800" s="352"/>
      <c r="W800" s="354"/>
      <c r="X800" s="357"/>
      <c r="Y800" s="357"/>
      <c r="Z800" s="357"/>
      <c r="AA800" s="357"/>
      <c r="AB800" s="358"/>
      <c r="AC800" s="358"/>
      <c r="AD800" s="357"/>
    </row>
    <row x14ac:dyDescent="0.25" r="801" customHeight="1" ht="14.25">
      <c r="A801" s="352"/>
      <c r="B801" s="352"/>
      <c r="C801" s="352"/>
      <c r="D801" s="352"/>
      <c r="E801" s="352"/>
      <c r="F801" s="353"/>
      <c r="G801" s="354"/>
      <c r="H801" s="354"/>
      <c r="I801" s="352"/>
      <c r="J801" s="352"/>
      <c r="K801" s="352"/>
      <c r="L801" s="352"/>
      <c r="M801" s="352"/>
      <c r="N801" s="352"/>
      <c r="O801" s="355"/>
      <c r="P801" s="355"/>
      <c r="Q801" s="355"/>
      <c r="R801" s="355"/>
      <c r="S801" s="355"/>
      <c r="T801" s="355"/>
      <c r="U801" s="354"/>
      <c r="V801" s="352"/>
      <c r="W801" s="354"/>
      <c r="X801" s="357"/>
      <c r="Y801" s="357"/>
      <c r="Z801" s="357"/>
      <c r="AA801" s="357"/>
      <c r="AB801" s="358"/>
      <c r="AC801" s="358"/>
      <c r="AD801" s="357"/>
    </row>
    <row x14ac:dyDescent="0.25" r="802" customHeight="1" ht="14.25">
      <c r="A802" s="352"/>
      <c r="B802" s="352"/>
      <c r="C802" s="352"/>
      <c r="D802" s="352"/>
      <c r="E802" s="352"/>
      <c r="F802" s="353"/>
      <c r="G802" s="354"/>
      <c r="H802" s="354"/>
      <c r="I802" s="352"/>
      <c r="J802" s="352"/>
      <c r="K802" s="352"/>
      <c r="L802" s="352"/>
      <c r="M802" s="352"/>
      <c r="N802" s="352"/>
      <c r="O802" s="355"/>
      <c r="P802" s="355"/>
      <c r="Q802" s="355"/>
      <c r="R802" s="355"/>
      <c r="S802" s="355"/>
      <c r="T802" s="355"/>
      <c r="U802" s="354"/>
      <c r="V802" s="352"/>
      <c r="W802" s="354"/>
      <c r="X802" s="357"/>
      <c r="Y802" s="357"/>
      <c r="Z802" s="357"/>
      <c r="AA802" s="357"/>
      <c r="AB802" s="358"/>
      <c r="AC802" s="358"/>
      <c r="AD802" s="357"/>
    </row>
    <row x14ac:dyDescent="0.25" r="803" customHeight="1" ht="14.25">
      <c r="A803" s="352"/>
      <c r="B803" s="352"/>
      <c r="C803" s="352"/>
      <c r="D803" s="352"/>
      <c r="E803" s="352"/>
      <c r="F803" s="353"/>
      <c r="G803" s="354"/>
      <c r="H803" s="354"/>
      <c r="I803" s="352"/>
      <c r="J803" s="352"/>
      <c r="K803" s="352"/>
      <c r="L803" s="352"/>
      <c r="M803" s="352"/>
      <c r="N803" s="352"/>
      <c r="O803" s="355"/>
      <c r="P803" s="355"/>
      <c r="Q803" s="355"/>
      <c r="R803" s="355"/>
      <c r="S803" s="355"/>
      <c r="T803" s="355"/>
      <c r="U803" s="354"/>
      <c r="V803" s="352"/>
      <c r="W803" s="354"/>
      <c r="X803" s="357"/>
      <c r="Y803" s="357"/>
      <c r="Z803" s="357"/>
      <c r="AA803" s="357"/>
      <c r="AB803" s="358"/>
      <c r="AC803" s="358"/>
      <c r="AD803" s="357"/>
    </row>
    <row x14ac:dyDescent="0.25" r="804" customHeight="1" ht="14.25">
      <c r="A804" s="352"/>
      <c r="B804" s="352"/>
      <c r="C804" s="352"/>
      <c r="D804" s="352"/>
      <c r="E804" s="352"/>
      <c r="F804" s="353"/>
      <c r="G804" s="354"/>
      <c r="H804" s="354"/>
      <c r="I804" s="352"/>
      <c r="J804" s="352"/>
      <c r="K804" s="352"/>
      <c r="L804" s="352"/>
      <c r="M804" s="352"/>
      <c r="N804" s="352"/>
      <c r="O804" s="355"/>
      <c r="P804" s="355"/>
      <c r="Q804" s="355"/>
      <c r="R804" s="355"/>
      <c r="S804" s="355"/>
      <c r="T804" s="355"/>
      <c r="U804" s="354"/>
      <c r="V804" s="352"/>
      <c r="W804" s="354"/>
      <c r="X804" s="357"/>
      <c r="Y804" s="357"/>
      <c r="Z804" s="357"/>
      <c r="AA804" s="357"/>
      <c r="AB804" s="358"/>
      <c r="AC804" s="358"/>
      <c r="AD804" s="357"/>
    </row>
    <row x14ac:dyDescent="0.25" r="805" customHeight="1" ht="14.25">
      <c r="A805" s="352"/>
      <c r="B805" s="352"/>
      <c r="C805" s="352"/>
      <c r="D805" s="352"/>
      <c r="E805" s="352"/>
      <c r="F805" s="353"/>
      <c r="G805" s="354"/>
      <c r="H805" s="354"/>
      <c r="I805" s="352"/>
      <c r="J805" s="352"/>
      <c r="K805" s="352"/>
      <c r="L805" s="352"/>
      <c r="M805" s="352"/>
      <c r="N805" s="352"/>
      <c r="O805" s="355"/>
      <c r="P805" s="355"/>
      <c r="Q805" s="355"/>
      <c r="R805" s="355"/>
      <c r="S805" s="355"/>
      <c r="T805" s="355"/>
      <c r="U805" s="354"/>
      <c r="V805" s="352"/>
      <c r="W805" s="354"/>
      <c r="X805" s="357"/>
      <c r="Y805" s="357"/>
      <c r="Z805" s="357"/>
      <c r="AA805" s="357"/>
      <c r="AB805" s="358"/>
      <c r="AC805" s="358"/>
      <c r="AD805" s="357"/>
    </row>
    <row x14ac:dyDescent="0.25" r="806" customHeight="1" ht="14.25">
      <c r="A806" s="352"/>
      <c r="B806" s="352"/>
      <c r="C806" s="352"/>
      <c r="D806" s="352"/>
      <c r="E806" s="352"/>
      <c r="F806" s="353"/>
      <c r="G806" s="354"/>
      <c r="H806" s="354"/>
      <c r="I806" s="352"/>
      <c r="J806" s="352"/>
      <c r="K806" s="352"/>
      <c r="L806" s="352"/>
      <c r="M806" s="352"/>
      <c r="N806" s="352"/>
      <c r="O806" s="355"/>
      <c r="P806" s="355"/>
      <c r="Q806" s="355"/>
      <c r="R806" s="355"/>
      <c r="S806" s="355"/>
      <c r="T806" s="355"/>
      <c r="U806" s="354"/>
      <c r="V806" s="352"/>
      <c r="W806" s="354"/>
      <c r="X806" s="357"/>
      <c r="Y806" s="357"/>
      <c r="Z806" s="357"/>
      <c r="AA806" s="357"/>
      <c r="AB806" s="358"/>
      <c r="AC806" s="358"/>
      <c r="AD806" s="357"/>
    </row>
    <row x14ac:dyDescent="0.25" r="807" customHeight="1" ht="14.25">
      <c r="A807" s="352"/>
      <c r="B807" s="352"/>
      <c r="C807" s="352"/>
      <c r="D807" s="352"/>
      <c r="E807" s="352"/>
      <c r="F807" s="353"/>
      <c r="G807" s="354"/>
      <c r="H807" s="354"/>
      <c r="I807" s="352"/>
      <c r="J807" s="352"/>
      <c r="K807" s="352"/>
      <c r="L807" s="352"/>
      <c r="M807" s="352"/>
      <c r="N807" s="352"/>
      <c r="O807" s="355"/>
      <c r="P807" s="355"/>
      <c r="Q807" s="355"/>
      <c r="R807" s="355"/>
      <c r="S807" s="355"/>
      <c r="T807" s="355"/>
      <c r="U807" s="354"/>
      <c r="V807" s="352"/>
      <c r="W807" s="354"/>
      <c r="X807" s="357"/>
      <c r="Y807" s="357"/>
      <c r="Z807" s="357"/>
      <c r="AA807" s="357"/>
      <c r="AB807" s="358"/>
      <c r="AC807" s="358"/>
      <c r="AD807" s="357"/>
    </row>
    <row x14ac:dyDescent="0.25" r="808" customHeight="1" ht="14.25">
      <c r="A808" s="352"/>
      <c r="B808" s="352"/>
      <c r="C808" s="352"/>
      <c r="D808" s="352"/>
      <c r="E808" s="352"/>
      <c r="F808" s="353"/>
      <c r="G808" s="354"/>
      <c r="H808" s="354"/>
      <c r="I808" s="352"/>
      <c r="J808" s="352"/>
      <c r="K808" s="352"/>
      <c r="L808" s="352"/>
      <c r="M808" s="352"/>
      <c r="N808" s="352"/>
      <c r="O808" s="355"/>
      <c r="P808" s="355"/>
      <c r="Q808" s="355"/>
      <c r="R808" s="355"/>
      <c r="S808" s="355"/>
      <c r="T808" s="355"/>
      <c r="U808" s="354"/>
      <c r="V808" s="352"/>
      <c r="W808" s="354"/>
      <c r="X808" s="357"/>
      <c r="Y808" s="357"/>
      <c r="Z808" s="357"/>
      <c r="AA808" s="357"/>
      <c r="AB808" s="358"/>
      <c r="AC808" s="358"/>
      <c r="AD808" s="357"/>
    </row>
    <row x14ac:dyDescent="0.25" r="809" customHeight="1" ht="14.25">
      <c r="A809" s="352"/>
      <c r="B809" s="352"/>
      <c r="C809" s="352"/>
      <c r="D809" s="352"/>
      <c r="E809" s="352"/>
      <c r="F809" s="353"/>
      <c r="G809" s="354"/>
      <c r="H809" s="354"/>
      <c r="I809" s="352"/>
      <c r="J809" s="352"/>
      <c r="K809" s="352"/>
      <c r="L809" s="352"/>
      <c r="M809" s="352"/>
      <c r="N809" s="352"/>
      <c r="O809" s="355"/>
      <c r="P809" s="355"/>
      <c r="Q809" s="355"/>
      <c r="R809" s="355"/>
      <c r="S809" s="355"/>
      <c r="T809" s="355"/>
      <c r="U809" s="354"/>
      <c r="V809" s="352"/>
      <c r="W809" s="354"/>
      <c r="X809" s="357"/>
      <c r="Y809" s="357"/>
      <c r="Z809" s="357"/>
      <c r="AA809" s="357"/>
      <c r="AB809" s="358"/>
      <c r="AC809" s="358"/>
      <c r="AD809" s="357"/>
    </row>
    <row x14ac:dyDescent="0.25" r="810" customHeight="1" ht="14.25">
      <c r="A810" s="352"/>
      <c r="B810" s="352"/>
      <c r="C810" s="352"/>
      <c r="D810" s="352"/>
      <c r="E810" s="352"/>
      <c r="F810" s="353"/>
      <c r="G810" s="354"/>
      <c r="H810" s="354"/>
      <c r="I810" s="352"/>
      <c r="J810" s="352"/>
      <c r="K810" s="352"/>
      <c r="L810" s="352"/>
      <c r="M810" s="352"/>
      <c r="N810" s="352"/>
      <c r="O810" s="355"/>
      <c r="P810" s="355"/>
      <c r="Q810" s="355"/>
      <c r="R810" s="355"/>
      <c r="S810" s="355"/>
      <c r="T810" s="355"/>
      <c r="U810" s="354"/>
      <c r="V810" s="352"/>
      <c r="W810" s="354"/>
      <c r="X810" s="357"/>
      <c r="Y810" s="357"/>
      <c r="Z810" s="357"/>
      <c r="AA810" s="357"/>
      <c r="AB810" s="358"/>
      <c r="AC810" s="358"/>
      <c r="AD810" s="357"/>
    </row>
    <row x14ac:dyDescent="0.25" r="811" customHeight="1" ht="14.25">
      <c r="A811" s="352"/>
      <c r="B811" s="352"/>
      <c r="C811" s="352"/>
      <c r="D811" s="352"/>
      <c r="E811" s="352"/>
      <c r="F811" s="353"/>
      <c r="G811" s="354"/>
      <c r="H811" s="354"/>
      <c r="I811" s="352"/>
      <c r="J811" s="352"/>
      <c r="K811" s="352"/>
      <c r="L811" s="352"/>
      <c r="M811" s="352"/>
      <c r="N811" s="352"/>
      <c r="O811" s="355"/>
      <c r="P811" s="355"/>
      <c r="Q811" s="355"/>
      <c r="R811" s="355"/>
      <c r="S811" s="355"/>
      <c r="T811" s="355"/>
      <c r="U811" s="354"/>
      <c r="V811" s="352"/>
      <c r="W811" s="354"/>
      <c r="X811" s="357"/>
      <c r="Y811" s="357"/>
      <c r="Z811" s="357"/>
      <c r="AA811" s="357"/>
      <c r="AB811" s="358"/>
      <c r="AC811" s="358"/>
      <c r="AD811" s="357"/>
    </row>
    <row x14ac:dyDescent="0.25" r="812" customHeight="1" ht="14.25">
      <c r="A812" s="352"/>
      <c r="B812" s="352"/>
      <c r="C812" s="352"/>
      <c r="D812" s="352"/>
      <c r="E812" s="352"/>
      <c r="F812" s="353"/>
      <c r="G812" s="354"/>
      <c r="H812" s="354"/>
      <c r="I812" s="352"/>
      <c r="J812" s="352"/>
      <c r="K812" s="352"/>
      <c r="L812" s="352"/>
      <c r="M812" s="352"/>
      <c r="N812" s="352"/>
      <c r="O812" s="355"/>
      <c r="P812" s="355"/>
      <c r="Q812" s="355"/>
      <c r="R812" s="355"/>
      <c r="S812" s="355"/>
      <c r="T812" s="355"/>
      <c r="U812" s="354"/>
      <c r="V812" s="352"/>
      <c r="W812" s="354"/>
      <c r="X812" s="357"/>
      <c r="Y812" s="357"/>
      <c r="Z812" s="357"/>
      <c r="AA812" s="357"/>
      <c r="AB812" s="358"/>
      <c r="AC812" s="358"/>
      <c r="AD812" s="357"/>
    </row>
    <row x14ac:dyDescent="0.25" r="813" customHeight="1" ht="14.25">
      <c r="A813" s="352"/>
      <c r="B813" s="352"/>
      <c r="C813" s="352"/>
      <c r="D813" s="352"/>
      <c r="E813" s="352"/>
      <c r="F813" s="353"/>
      <c r="G813" s="354"/>
      <c r="H813" s="354"/>
      <c r="I813" s="352"/>
      <c r="J813" s="352"/>
      <c r="K813" s="352"/>
      <c r="L813" s="352"/>
      <c r="M813" s="352"/>
      <c r="N813" s="352"/>
      <c r="O813" s="355"/>
      <c r="P813" s="355"/>
      <c r="Q813" s="355"/>
      <c r="R813" s="355"/>
      <c r="S813" s="355"/>
      <c r="T813" s="355"/>
      <c r="U813" s="354"/>
      <c r="V813" s="352"/>
      <c r="W813" s="354"/>
      <c r="X813" s="357"/>
      <c r="Y813" s="357"/>
      <c r="Z813" s="357"/>
      <c r="AA813" s="357"/>
      <c r="AB813" s="358"/>
      <c r="AC813" s="358"/>
      <c r="AD813" s="357"/>
    </row>
    <row x14ac:dyDescent="0.25" r="814" customHeight="1" ht="14.25">
      <c r="A814" s="352"/>
      <c r="B814" s="352"/>
      <c r="C814" s="352"/>
      <c r="D814" s="352"/>
      <c r="E814" s="352"/>
      <c r="F814" s="353"/>
      <c r="G814" s="354"/>
      <c r="H814" s="354"/>
      <c r="I814" s="352"/>
      <c r="J814" s="352"/>
      <c r="K814" s="352"/>
      <c r="L814" s="352"/>
      <c r="M814" s="352"/>
      <c r="N814" s="352"/>
      <c r="O814" s="355"/>
      <c r="P814" s="355"/>
      <c r="Q814" s="355"/>
      <c r="R814" s="355"/>
      <c r="S814" s="355"/>
      <c r="T814" s="355"/>
      <c r="U814" s="354"/>
      <c r="V814" s="352"/>
      <c r="W814" s="354"/>
      <c r="X814" s="357"/>
      <c r="Y814" s="357"/>
      <c r="Z814" s="357"/>
      <c r="AA814" s="357"/>
      <c r="AB814" s="358"/>
      <c r="AC814" s="358"/>
      <c r="AD814" s="357"/>
    </row>
    <row x14ac:dyDescent="0.25" r="815" customHeight="1" ht="14.25">
      <c r="A815" s="352"/>
      <c r="B815" s="352"/>
      <c r="C815" s="352"/>
      <c r="D815" s="352"/>
      <c r="E815" s="352"/>
      <c r="F815" s="353"/>
      <c r="G815" s="354"/>
      <c r="H815" s="354"/>
      <c r="I815" s="352"/>
      <c r="J815" s="352"/>
      <c r="K815" s="352"/>
      <c r="L815" s="352"/>
      <c r="M815" s="352"/>
      <c r="N815" s="352"/>
      <c r="O815" s="355"/>
      <c r="P815" s="355"/>
      <c r="Q815" s="355"/>
      <c r="R815" s="355"/>
      <c r="S815" s="355"/>
      <c r="T815" s="355"/>
      <c r="U815" s="354"/>
      <c r="V815" s="352"/>
      <c r="W815" s="354"/>
      <c r="X815" s="357"/>
      <c r="Y815" s="357"/>
      <c r="Z815" s="357"/>
      <c r="AA815" s="357"/>
      <c r="AB815" s="358"/>
      <c r="AC815" s="358"/>
      <c r="AD815" s="357"/>
    </row>
    <row x14ac:dyDescent="0.25" r="816" customHeight="1" ht="14.25">
      <c r="A816" s="352"/>
      <c r="B816" s="352"/>
      <c r="C816" s="352"/>
      <c r="D816" s="352"/>
      <c r="E816" s="352"/>
      <c r="F816" s="353"/>
      <c r="G816" s="354"/>
      <c r="H816" s="354"/>
      <c r="I816" s="352"/>
      <c r="J816" s="352"/>
      <c r="K816" s="352"/>
      <c r="L816" s="352"/>
      <c r="M816" s="352"/>
      <c r="N816" s="352"/>
      <c r="O816" s="355"/>
      <c r="P816" s="355"/>
      <c r="Q816" s="355"/>
      <c r="R816" s="355"/>
      <c r="S816" s="355"/>
      <c r="T816" s="355"/>
      <c r="U816" s="354"/>
      <c r="V816" s="352"/>
      <c r="W816" s="354"/>
      <c r="X816" s="357"/>
      <c r="Y816" s="357"/>
      <c r="Z816" s="357"/>
      <c r="AA816" s="357"/>
      <c r="AB816" s="358"/>
      <c r="AC816" s="358"/>
      <c r="AD816" s="357"/>
    </row>
    <row x14ac:dyDescent="0.25" r="817" customHeight="1" ht="14.25">
      <c r="A817" s="352"/>
      <c r="B817" s="352"/>
      <c r="C817" s="352"/>
      <c r="D817" s="352"/>
      <c r="E817" s="352"/>
      <c r="F817" s="353"/>
      <c r="G817" s="354"/>
      <c r="H817" s="354"/>
      <c r="I817" s="352"/>
      <c r="J817" s="352"/>
      <c r="K817" s="352"/>
      <c r="L817" s="352"/>
      <c r="M817" s="352"/>
      <c r="N817" s="352"/>
      <c r="O817" s="355"/>
      <c r="P817" s="355"/>
      <c r="Q817" s="355"/>
      <c r="R817" s="355"/>
      <c r="S817" s="355"/>
      <c r="T817" s="355"/>
      <c r="U817" s="354"/>
      <c r="V817" s="352"/>
      <c r="W817" s="354"/>
      <c r="X817" s="357"/>
      <c r="Y817" s="357"/>
      <c r="Z817" s="357"/>
      <c r="AA817" s="357"/>
      <c r="AB817" s="358"/>
      <c r="AC817" s="358"/>
      <c r="AD817" s="357"/>
    </row>
    <row x14ac:dyDescent="0.25" r="818" customHeight="1" ht="14.25">
      <c r="A818" s="352"/>
      <c r="B818" s="352"/>
      <c r="C818" s="352"/>
      <c r="D818" s="352"/>
      <c r="E818" s="352"/>
      <c r="F818" s="353"/>
      <c r="G818" s="354"/>
      <c r="H818" s="354"/>
      <c r="I818" s="352"/>
      <c r="J818" s="352"/>
      <c r="K818" s="352"/>
      <c r="L818" s="352"/>
      <c r="M818" s="352"/>
      <c r="N818" s="352"/>
      <c r="O818" s="355"/>
      <c r="P818" s="355"/>
      <c r="Q818" s="355"/>
      <c r="R818" s="355"/>
      <c r="S818" s="355"/>
      <c r="T818" s="355"/>
      <c r="U818" s="354"/>
      <c r="V818" s="352"/>
      <c r="W818" s="354"/>
      <c r="X818" s="357"/>
      <c r="Y818" s="357"/>
      <c r="Z818" s="357"/>
      <c r="AA818" s="357"/>
      <c r="AB818" s="358"/>
      <c r="AC818" s="358"/>
      <c r="AD818" s="357"/>
    </row>
    <row x14ac:dyDescent="0.25" r="819" customHeight="1" ht="14.25">
      <c r="A819" s="352"/>
      <c r="B819" s="352"/>
      <c r="C819" s="352"/>
      <c r="D819" s="352"/>
      <c r="E819" s="352"/>
      <c r="F819" s="353"/>
      <c r="G819" s="354"/>
      <c r="H819" s="354"/>
      <c r="I819" s="352"/>
      <c r="J819" s="352"/>
      <c r="K819" s="352"/>
      <c r="L819" s="352"/>
      <c r="M819" s="352"/>
      <c r="N819" s="352"/>
      <c r="O819" s="355"/>
      <c r="P819" s="355"/>
      <c r="Q819" s="355"/>
      <c r="R819" s="355"/>
      <c r="S819" s="355"/>
      <c r="T819" s="355"/>
      <c r="U819" s="354"/>
      <c r="V819" s="352"/>
      <c r="W819" s="354"/>
      <c r="X819" s="357"/>
      <c r="Y819" s="357"/>
      <c r="Z819" s="357"/>
      <c r="AA819" s="357"/>
      <c r="AB819" s="358"/>
      <c r="AC819" s="358"/>
      <c r="AD819" s="357"/>
    </row>
    <row x14ac:dyDescent="0.25" r="820" customHeight="1" ht="14.25">
      <c r="A820" s="352"/>
      <c r="B820" s="352"/>
      <c r="C820" s="352"/>
      <c r="D820" s="352"/>
      <c r="E820" s="352"/>
      <c r="F820" s="353"/>
      <c r="G820" s="354"/>
      <c r="H820" s="354"/>
      <c r="I820" s="352"/>
      <c r="J820" s="352"/>
      <c r="K820" s="352"/>
      <c r="L820" s="352"/>
      <c r="M820" s="352"/>
      <c r="N820" s="352"/>
      <c r="O820" s="355"/>
      <c r="P820" s="355"/>
      <c r="Q820" s="355"/>
      <c r="R820" s="355"/>
      <c r="S820" s="355"/>
      <c r="T820" s="355"/>
      <c r="U820" s="354"/>
      <c r="V820" s="352"/>
      <c r="W820" s="354"/>
      <c r="X820" s="357"/>
      <c r="Y820" s="357"/>
      <c r="Z820" s="357"/>
      <c r="AA820" s="357"/>
      <c r="AB820" s="358"/>
      <c r="AC820" s="358"/>
      <c r="AD820" s="357"/>
    </row>
    <row x14ac:dyDescent="0.25" r="821" customHeight="1" ht="14.25">
      <c r="A821" s="352"/>
      <c r="B821" s="352"/>
      <c r="C821" s="352"/>
      <c r="D821" s="352"/>
      <c r="E821" s="352"/>
      <c r="F821" s="353"/>
      <c r="G821" s="354"/>
      <c r="H821" s="354"/>
      <c r="I821" s="352"/>
      <c r="J821" s="352"/>
      <c r="K821" s="352"/>
      <c r="L821" s="352"/>
      <c r="M821" s="352"/>
      <c r="N821" s="352"/>
      <c r="O821" s="355"/>
      <c r="P821" s="355"/>
      <c r="Q821" s="355"/>
      <c r="R821" s="355"/>
      <c r="S821" s="355"/>
      <c r="T821" s="355"/>
      <c r="U821" s="354"/>
      <c r="V821" s="352"/>
      <c r="W821" s="354"/>
      <c r="X821" s="357"/>
      <c r="Y821" s="357"/>
      <c r="Z821" s="357"/>
      <c r="AA821" s="357"/>
      <c r="AB821" s="358"/>
      <c r="AC821" s="358"/>
      <c r="AD821" s="357"/>
    </row>
    <row x14ac:dyDescent="0.25" r="822" customHeight="1" ht="14.25">
      <c r="A822" s="352"/>
      <c r="B822" s="352"/>
      <c r="C822" s="352"/>
      <c r="D822" s="352"/>
      <c r="E822" s="352"/>
      <c r="F822" s="353"/>
      <c r="G822" s="354"/>
      <c r="H822" s="354"/>
      <c r="I822" s="352"/>
      <c r="J822" s="352"/>
      <c r="K822" s="352"/>
      <c r="L822" s="352"/>
      <c r="M822" s="352"/>
      <c r="N822" s="352"/>
      <c r="O822" s="355"/>
      <c r="P822" s="355"/>
      <c r="Q822" s="355"/>
      <c r="R822" s="355"/>
      <c r="S822" s="355"/>
      <c r="T822" s="355"/>
      <c r="U822" s="354"/>
      <c r="V822" s="352"/>
      <c r="W822" s="354"/>
      <c r="X822" s="357"/>
      <c r="Y822" s="357"/>
      <c r="Z822" s="357"/>
      <c r="AA822" s="357"/>
      <c r="AB822" s="358"/>
      <c r="AC822" s="358"/>
      <c r="AD822" s="357"/>
    </row>
    <row x14ac:dyDescent="0.25" r="823" customHeight="1" ht="14.25">
      <c r="A823" s="352"/>
      <c r="B823" s="352"/>
      <c r="C823" s="352"/>
      <c r="D823" s="352"/>
      <c r="E823" s="352"/>
      <c r="F823" s="353"/>
      <c r="G823" s="354"/>
      <c r="H823" s="354"/>
      <c r="I823" s="352"/>
      <c r="J823" s="352"/>
      <c r="K823" s="352"/>
      <c r="L823" s="352"/>
      <c r="M823" s="352"/>
      <c r="N823" s="352"/>
      <c r="O823" s="355"/>
      <c r="P823" s="355"/>
      <c r="Q823" s="355"/>
      <c r="R823" s="355"/>
      <c r="S823" s="355"/>
      <c r="T823" s="355"/>
      <c r="U823" s="354"/>
      <c r="V823" s="352"/>
      <c r="W823" s="354"/>
      <c r="X823" s="357"/>
      <c r="Y823" s="357"/>
      <c r="Z823" s="357"/>
      <c r="AA823" s="357"/>
      <c r="AB823" s="358"/>
      <c r="AC823" s="358"/>
      <c r="AD823" s="357"/>
    </row>
    <row x14ac:dyDescent="0.25" r="824" customHeight="1" ht="14.25">
      <c r="A824" s="352"/>
      <c r="B824" s="352"/>
      <c r="C824" s="352"/>
      <c r="D824" s="352"/>
      <c r="E824" s="352"/>
      <c r="F824" s="353"/>
      <c r="G824" s="354"/>
      <c r="H824" s="354"/>
      <c r="I824" s="352"/>
      <c r="J824" s="352"/>
      <c r="K824" s="352"/>
      <c r="L824" s="352"/>
      <c r="M824" s="352"/>
      <c r="N824" s="352"/>
      <c r="O824" s="355"/>
      <c r="P824" s="355"/>
      <c r="Q824" s="355"/>
      <c r="R824" s="355"/>
      <c r="S824" s="355"/>
      <c r="T824" s="355"/>
      <c r="U824" s="354"/>
      <c r="V824" s="352"/>
      <c r="W824" s="354"/>
      <c r="X824" s="357"/>
      <c r="Y824" s="357"/>
      <c r="Z824" s="357"/>
      <c r="AA824" s="357"/>
      <c r="AB824" s="358"/>
      <c r="AC824" s="358"/>
      <c r="AD824" s="357"/>
    </row>
    <row x14ac:dyDescent="0.25" r="825" customHeight="1" ht="14.25">
      <c r="A825" s="352"/>
      <c r="B825" s="352"/>
      <c r="C825" s="352"/>
      <c r="D825" s="352"/>
      <c r="E825" s="352"/>
      <c r="F825" s="353"/>
      <c r="G825" s="354"/>
      <c r="H825" s="354"/>
      <c r="I825" s="352"/>
      <c r="J825" s="352"/>
      <c r="K825" s="352"/>
      <c r="L825" s="352"/>
      <c r="M825" s="352"/>
      <c r="N825" s="352"/>
      <c r="O825" s="355"/>
      <c r="P825" s="355"/>
      <c r="Q825" s="355"/>
      <c r="R825" s="355"/>
      <c r="S825" s="355"/>
      <c r="T825" s="355"/>
      <c r="U825" s="354"/>
      <c r="V825" s="352"/>
      <c r="W825" s="354"/>
      <c r="X825" s="357"/>
      <c r="Y825" s="357"/>
      <c r="Z825" s="357"/>
      <c r="AA825" s="357"/>
      <c r="AB825" s="358"/>
      <c r="AC825" s="358"/>
      <c r="AD825" s="357"/>
    </row>
    <row x14ac:dyDescent="0.25" r="826" customHeight="1" ht="14.25">
      <c r="A826" s="352"/>
      <c r="B826" s="352"/>
      <c r="C826" s="352"/>
      <c r="D826" s="352"/>
      <c r="E826" s="352"/>
      <c r="F826" s="353"/>
      <c r="G826" s="354"/>
      <c r="H826" s="354"/>
      <c r="I826" s="352"/>
      <c r="J826" s="352"/>
      <c r="K826" s="352"/>
      <c r="L826" s="352"/>
      <c r="M826" s="352"/>
      <c r="N826" s="352"/>
      <c r="O826" s="355"/>
      <c r="P826" s="355"/>
      <c r="Q826" s="355"/>
      <c r="R826" s="355"/>
      <c r="S826" s="355"/>
      <c r="T826" s="355"/>
      <c r="U826" s="354"/>
      <c r="V826" s="352"/>
      <c r="W826" s="354"/>
      <c r="X826" s="357"/>
      <c r="Y826" s="357"/>
      <c r="Z826" s="357"/>
      <c r="AA826" s="357"/>
      <c r="AB826" s="358"/>
      <c r="AC826" s="358"/>
      <c r="AD826" s="357"/>
    </row>
    <row x14ac:dyDescent="0.25" r="827" customHeight="1" ht="14.25">
      <c r="A827" s="352"/>
      <c r="B827" s="352"/>
      <c r="C827" s="352"/>
      <c r="D827" s="352"/>
      <c r="E827" s="352"/>
      <c r="F827" s="353"/>
      <c r="G827" s="354"/>
      <c r="H827" s="354"/>
      <c r="I827" s="352"/>
      <c r="J827" s="352"/>
      <c r="K827" s="352"/>
      <c r="L827" s="352"/>
      <c r="M827" s="352"/>
      <c r="N827" s="352"/>
      <c r="O827" s="355"/>
      <c r="P827" s="355"/>
      <c r="Q827" s="355"/>
      <c r="R827" s="355"/>
      <c r="S827" s="355"/>
      <c r="T827" s="355"/>
      <c r="U827" s="354"/>
      <c r="V827" s="352"/>
      <c r="W827" s="354"/>
      <c r="X827" s="357"/>
      <c r="Y827" s="357"/>
      <c r="Z827" s="357"/>
      <c r="AA827" s="357"/>
      <c r="AB827" s="358"/>
      <c r="AC827" s="358"/>
      <c r="AD827" s="357"/>
    </row>
    <row x14ac:dyDescent="0.25" r="828" customHeight="1" ht="14.25">
      <c r="A828" s="352"/>
      <c r="B828" s="352"/>
      <c r="C828" s="352"/>
      <c r="D828" s="352"/>
      <c r="E828" s="352"/>
      <c r="F828" s="353"/>
      <c r="G828" s="354"/>
      <c r="H828" s="354"/>
      <c r="I828" s="352"/>
      <c r="J828" s="352"/>
      <c r="K828" s="352"/>
      <c r="L828" s="352"/>
      <c r="M828" s="352"/>
      <c r="N828" s="352"/>
      <c r="O828" s="355"/>
      <c r="P828" s="355"/>
      <c r="Q828" s="355"/>
      <c r="R828" s="355"/>
      <c r="S828" s="355"/>
      <c r="T828" s="355"/>
      <c r="U828" s="354"/>
      <c r="V828" s="352"/>
      <c r="W828" s="354"/>
      <c r="X828" s="357"/>
      <c r="Y828" s="357"/>
      <c r="Z828" s="357"/>
      <c r="AA828" s="357"/>
      <c r="AB828" s="358"/>
      <c r="AC828" s="358"/>
      <c r="AD828" s="357"/>
    </row>
    <row x14ac:dyDescent="0.25" r="829" customHeight="1" ht="14.25">
      <c r="A829" s="352"/>
      <c r="B829" s="352"/>
      <c r="C829" s="352"/>
      <c r="D829" s="352"/>
      <c r="E829" s="352"/>
      <c r="F829" s="353"/>
      <c r="G829" s="354"/>
      <c r="H829" s="354"/>
      <c r="I829" s="352"/>
      <c r="J829" s="352"/>
      <c r="K829" s="352"/>
      <c r="L829" s="352"/>
      <c r="M829" s="352"/>
      <c r="N829" s="352"/>
      <c r="O829" s="355"/>
      <c r="P829" s="355"/>
      <c r="Q829" s="355"/>
      <c r="R829" s="355"/>
      <c r="S829" s="355"/>
      <c r="T829" s="355"/>
      <c r="U829" s="354"/>
      <c r="V829" s="352"/>
      <c r="W829" s="354"/>
      <c r="X829" s="357"/>
      <c r="Y829" s="357"/>
      <c r="Z829" s="357"/>
      <c r="AA829" s="357"/>
      <c r="AB829" s="358"/>
      <c r="AC829" s="358"/>
      <c r="AD829" s="357"/>
    </row>
    <row x14ac:dyDescent="0.25" r="830" customHeight="1" ht="14.25">
      <c r="A830" s="352"/>
      <c r="B830" s="352"/>
      <c r="C830" s="352"/>
      <c r="D830" s="352"/>
      <c r="E830" s="352"/>
      <c r="F830" s="353"/>
      <c r="G830" s="354"/>
      <c r="H830" s="354"/>
      <c r="I830" s="352"/>
      <c r="J830" s="352"/>
      <c r="K830" s="352"/>
      <c r="L830" s="352"/>
      <c r="M830" s="352"/>
      <c r="N830" s="352"/>
      <c r="O830" s="355"/>
      <c r="P830" s="355"/>
      <c r="Q830" s="355"/>
      <c r="R830" s="355"/>
      <c r="S830" s="355"/>
      <c r="T830" s="355"/>
      <c r="U830" s="354"/>
      <c r="V830" s="352"/>
      <c r="W830" s="354"/>
      <c r="X830" s="357"/>
      <c r="Y830" s="357"/>
      <c r="Z830" s="357"/>
      <c r="AA830" s="357"/>
      <c r="AB830" s="358"/>
      <c r="AC830" s="358"/>
      <c r="AD830" s="357"/>
    </row>
    <row x14ac:dyDescent="0.25" r="831" customHeight="1" ht="14.25">
      <c r="A831" s="352"/>
      <c r="B831" s="352"/>
      <c r="C831" s="352"/>
      <c r="D831" s="352"/>
      <c r="E831" s="352"/>
      <c r="F831" s="353"/>
      <c r="G831" s="354"/>
      <c r="H831" s="354"/>
      <c r="I831" s="352"/>
      <c r="J831" s="352"/>
      <c r="K831" s="352"/>
      <c r="L831" s="352"/>
      <c r="M831" s="352"/>
      <c r="N831" s="352"/>
      <c r="O831" s="355"/>
      <c r="P831" s="355"/>
      <c r="Q831" s="355"/>
      <c r="R831" s="355"/>
      <c r="S831" s="355"/>
      <c r="T831" s="355"/>
      <c r="U831" s="354"/>
      <c r="V831" s="352"/>
      <c r="W831" s="354"/>
      <c r="X831" s="357"/>
      <c r="Y831" s="357"/>
      <c r="Z831" s="357"/>
      <c r="AA831" s="357"/>
      <c r="AB831" s="358"/>
      <c r="AC831" s="358"/>
      <c r="AD831" s="357"/>
    </row>
    <row x14ac:dyDescent="0.25" r="832" customHeight="1" ht="14.25">
      <c r="A832" s="352"/>
      <c r="B832" s="352"/>
      <c r="C832" s="352"/>
      <c r="D832" s="352"/>
      <c r="E832" s="352"/>
      <c r="F832" s="353"/>
      <c r="G832" s="354"/>
      <c r="H832" s="354"/>
      <c r="I832" s="352"/>
      <c r="J832" s="352"/>
      <c r="K832" s="352"/>
      <c r="L832" s="352"/>
      <c r="M832" s="352"/>
      <c r="N832" s="352"/>
      <c r="O832" s="355"/>
      <c r="P832" s="355"/>
      <c r="Q832" s="355"/>
      <c r="R832" s="355"/>
      <c r="S832" s="355"/>
      <c r="T832" s="355"/>
      <c r="U832" s="354"/>
      <c r="V832" s="352"/>
      <c r="W832" s="354"/>
      <c r="X832" s="357"/>
      <c r="Y832" s="357"/>
      <c r="Z832" s="357"/>
      <c r="AA832" s="357"/>
      <c r="AB832" s="358"/>
      <c r="AC832" s="358"/>
      <c r="AD832" s="357"/>
    </row>
    <row x14ac:dyDescent="0.25" r="833" customHeight="1" ht="14.25">
      <c r="A833" s="352"/>
      <c r="B833" s="352"/>
      <c r="C833" s="352"/>
      <c r="D833" s="352"/>
      <c r="E833" s="352"/>
      <c r="F833" s="353"/>
      <c r="G833" s="354"/>
      <c r="H833" s="354"/>
      <c r="I833" s="352"/>
      <c r="J833" s="352"/>
      <c r="K833" s="352"/>
      <c r="L833" s="352"/>
      <c r="M833" s="352"/>
      <c r="N833" s="352"/>
      <c r="O833" s="355"/>
      <c r="P833" s="355"/>
      <c r="Q833" s="355"/>
      <c r="R833" s="355"/>
      <c r="S833" s="355"/>
      <c r="T833" s="355"/>
      <c r="U833" s="354"/>
      <c r="V833" s="352"/>
      <c r="W833" s="354"/>
      <c r="X833" s="357"/>
      <c r="Y833" s="357"/>
      <c r="Z833" s="357"/>
      <c r="AA833" s="357"/>
      <c r="AB833" s="358"/>
      <c r="AC833" s="358"/>
      <c r="AD833" s="357"/>
    </row>
    <row x14ac:dyDescent="0.25" r="834" customHeight="1" ht="14.25">
      <c r="A834" s="352"/>
      <c r="B834" s="352"/>
      <c r="C834" s="352"/>
      <c r="D834" s="352"/>
      <c r="E834" s="352"/>
      <c r="F834" s="353"/>
      <c r="G834" s="354"/>
      <c r="H834" s="354"/>
      <c r="I834" s="352"/>
      <c r="J834" s="352"/>
      <c r="K834" s="352"/>
      <c r="L834" s="352"/>
      <c r="M834" s="352"/>
      <c r="N834" s="352"/>
      <c r="O834" s="355"/>
      <c r="P834" s="355"/>
      <c r="Q834" s="355"/>
      <c r="R834" s="355"/>
      <c r="S834" s="355"/>
      <c r="T834" s="355"/>
      <c r="U834" s="354"/>
      <c r="V834" s="352"/>
      <c r="W834" s="354"/>
      <c r="X834" s="357"/>
      <c r="Y834" s="357"/>
      <c r="Z834" s="357"/>
      <c r="AA834" s="357"/>
      <c r="AB834" s="358"/>
      <c r="AC834" s="358"/>
      <c r="AD834" s="357"/>
    </row>
    <row x14ac:dyDescent="0.25" r="835" customHeight="1" ht="14.25">
      <c r="A835" s="352"/>
      <c r="B835" s="352"/>
      <c r="C835" s="352"/>
      <c r="D835" s="352"/>
      <c r="E835" s="352"/>
      <c r="F835" s="353"/>
      <c r="G835" s="354"/>
      <c r="H835" s="354"/>
      <c r="I835" s="352"/>
      <c r="J835" s="352"/>
      <c r="K835" s="352"/>
      <c r="L835" s="352"/>
      <c r="M835" s="352"/>
      <c r="N835" s="352"/>
      <c r="O835" s="355"/>
      <c r="P835" s="355"/>
      <c r="Q835" s="355"/>
      <c r="R835" s="355"/>
      <c r="S835" s="355"/>
      <c r="T835" s="355"/>
      <c r="U835" s="354"/>
      <c r="V835" s="352"/>
      <c r="W835" s="354"/>
      <c r="X835" s="357"/>
      <c r="Y835" s="357"/>
      <c r="Z835" s="357"/>
      <c r="AA835" s="357"/>
      <c r="AB835" s="358"/>
      <c r="AC835" s="358"/>
      <c r="AD835" s="357"/>
    </row>
    <row x14ac:dyDescent="0.25" r="836" customHeight="1" ht="14.25">
      <c r="A836" s="352"/>
      <c r="B836" s="352"/>
      <c r="C836" s="352"/>
      <c r="D836" s="352"/>
      <c r="E836" s="352"/>
      <c r="F836" s="353"/>
      <c r="G836" s="354"/>
      <c r="H836" s="354"/>
      <c r="I836" s="352"/>
      <c r="J836" s="352"/>
      <c r="K836" s="352"/>
      <c r="L836" s="352"/>
      <c r="M836" s="352"/>
      <c r="N836" s="352"/>
      <c r="O836" s="355"/>
      <c r="P836" s="355"/>
      <c r="Q836" s="355"/>
      <c r="R836" s="355"/>
      <c r="S836" s="355"/>
      <c r="T836" s="355"/>
      <c r="U836" s="354"/>
      <c r="V836" s="352"/>
      <c r="W836" s="354"/>
      <c r="X836" s="357"/>
      <c r="Y836" s="357"/>
      <c r="Z836" s="357"/>
      <c r="AA836" s="357"/>
      <c r="AB836" s="358"/>
      <c r="AC836" s="358"/>
      <c r="AD836" s="357"/>
    </row>
    <row x14ac:dyDescent="0.25" r="837" customHeight="1" ht="14.25">
      <c r="A837" s="352"/>
      <c r="B837" s="352"/>
      <c r="C837" s="352"/>
      <c r="D837" s="352"/>
      <c r="E837" s="352"/>
      <c r="F837" s="353"/>
      <c r="G837" s="354"/>
      <c r="H837" s="354"/>
      <c r="I837" s="352"/>
      <c r="J837" s="352"/>
      <c r="K837" s="352"/>
      <c r="L837" s="352"/>
      <c r="M837" s="352"/>
      <c r="N837" s="352"/>
      <c r="O837" s="355"/>
      <c r="P837" s="355"/>
      <c r="Q837" s="355"/>
      <c r="R837" s="355"/>
      <c r="S837" s="355"/>
      <c r="T837" s="355"/>
      <c r="U837" s="354"/>
      <c r="V837" s="352"/>
      <c r="W837" s="354"/>
      <c r="X837" s="357"/>
      <c r="Y837" s="357"/>
      <c r="Z837" s="357"/>
      <c r="AA837" s="357"/>
      <c r="AB837" s="358"/>
      <c r="AC837" s="358"/>
      <c r="AD837" s="357"/>
    </row>
    <row x14ac:dyDescent="0.25" r="838" customHeight="1" ht="14.25">
      <c r="A838" s="352"/>
      <c r="B838" s="352"/>
      <c r="C838" s="352"/>
      <c r="D838" s="352"/>
      <c r="E838" s="352"/>
      <c r="F838" s="353"/>
      <c r="G838" s="354"/>
      <c r="H838" s="354"/>
      <c r="I838" s="352"/>
      <c r="J838" s="352"/>
      <c r="K838" s="352"/>
      <c r="L838" s="352"/>
      <c r="M838" s="352"/>
      <c r="N838" s="352"/>
      <c r="O838" s="355"/>
      <c r="P838" s="355"/>
      <c r="Q838" s="355"/>
      <c r="R838" s="355"/>
      <c r="S838" s="355"/>
      <c r="T838" s="355"/>
      <c r="U838" s="354"/>
      <c r="V838" s="352"/>
      <c r="W838" s="354"/>
      <c r="X838" s="357"/>
      <c r="Y838" s="357"/>
      <c r="Z838" s="357"/>
      <c r="AA838" s="357"/>
      <c r="AB838" s="358"/>
      <c r="AC838" s="358"/>
      <c r="AD838" s="357"/>
    </row>
    <row x14ac:dyDescent="0.25" r="839" customHeight="1" ht="14.25">
      <c r="A839" s="352"/>
      <c r="B839" s="352"/>
      <c r="C839" s="352"/>
      <c r="D839" s="352"/>
      <c r="E839" s="352"/>
      <c r="F839" s="353"/>
      <c r="G839" s="354"/>
      <c r="H839" s="354"/>
      <c r="I839" s="352"/>
      <c r="J839" s="352"/>
      <c r="K839" s="352"/>
      <c r="L839" s="352"/>
      <c r="M839" s="352"/>
      <c r="N839" s="352"/>
      <c r="O839" s="355"/>
      <c r="P839" s="355"/>
      <c r="Q839" s="355"/>
      <c r="R839" s="355"/>
      <c r="S839" s="355"/>
      <c r="T839" s="355"/>
      <c r="U839" s="354"/>
      <c r="V839" s="352"/>
      <c r="W839" s="354"/>
      <c r="X839" s="357"/>
      <c r="Y839" s="357"/>
      <c r="Z839" s="357"/>
      <c r="AA839" s="357"/>
      <c r="AB839" s="358"/>
      <c r="AC839" s="358"/>
      <c r="AD839" s="357"/>
    </row>
    <row x14ac:dyDescent="0.25" r="840" customHeight="1" ht="14.25">
      <c r="A840" s="352"/>
      <c r="B840" s="352"/>
      <c r="C840" s="352"/>
      <c r="D840" s="352"/>
      <c r="E840" s="352"/>
      <c r="F840" s="353"/>
      <c r="G840" s="354"/>
      <c r="H840" s="354"/>
      <c r="I840" s="352"/>
      <c r="J840" s="352"/>
      <c r="K840" s="352"/>
      <c r="L840" s="352"/>
      <c r="M840" s="352"/>
      <c r="N840" s="352"/>
      <c r="O840" s="355"/>
      <c r="P840" s="355"/>
      <c r="Q840" s="355"/>
      <c r="R840" s="355"/>
      <c r="S840" s="355"/>
      <c r="T840" s="355"/>
      <c r="U840" s="354"/>
      <c r="V840" s="352"/>
      <c r="W840" s="354"/>
      <c r="X840" s="357"/>
      <c r="Y840" s="357"/>
      <c r="Z840" s="357"/>
      <c r="AA840" s="357"/>
      <c r="AB840" s="358"/>
      <c r="AC840" s="358"/>
      <c r="AD840" s="357"/>
    </row>
    <row x14ac:dyDescent="0.25" r="841" customHeight="1" ht="14.25">
      <c r="A841" s="352"/>
      <c r="B841" s="352"/>
      <c r="C841" s="352"/>
      <c r="D841" s="352"/>
      <c r="E841" s="352"/>
      <c r="F841" s="353"/>
      <c r="G841" s="354"/>
      <c r="H841" s="354"/>
      <c r="I841" s="352"/>
      <c r="J841" s="352"/>
      <c r="K841" s="352"/>
      <c r="L841" s="352"/>
      <c r="M841" s="352"/>
      <c r="N841" s="352"/>
      <c r="O841" s="355"/>
      <c r="P841" s="355"/>
      <c r="Q841" s="355"/>
      <c r="R841" s="355"/>
      <c r="S841" s="355"/>
      <c r="T841" s="355"/>
      <c r="U841" s="354"/>
      <c r="V841" s="352"/>
      <c r="W841" s="354"/>
      <c r="X841" s="357"/>
      <c r="Y841" s="357"/>
      <c r="Z841" s="357"/>
      <c r="AA841" s="357"/>
      <c r="AB841" s="358"/>
      <c r="AC841" s="358"/>
      <c r="AD841" s="357"/>
    </row>
    <row x14ac:dyDescent="0.25" r="842" customHeight="1" ht="14.25">
      <c r="A842" s="352"/>
      <c r="B842" s="352"/>
      <c r="C842" s="352"/>
      <c r="D842" s="352"/>
      <c r="E842" s="352"/>
      <c r="F842" s="353"/>
      <c r="G842" s="354"/>
      <c r="H842" s="354"/>
      <c r="I842" s="352"/>
      <c r="J842" s="352"/>
      <c r="K842" s="352"/>
      <c r="L842" s="352"/>
      <c r="M842" s="352"/>
      <c r="N842" s="352"/>
      <c r="O842" s="355"/>
      <c r="P842" s="355"/>
      <c r="Q842" s="355"/>
      <c r="R842" s="355"/>
      <c r="S842" s="355"/>
      <c r="T842" s="355"/>
      <c r="U842" s="354"/>
      <c r="V842" s="352"/>
      <c r="W842" s="354"/>
      <c r="X842" s="357"/>
      <c r="Y842" s="357"/>
      <c r="Z842" s="357"/>
      <c r="AA842" s="357"/>
      <c r="AB842" s="358"/>
      <c r="AC842" s="358"/>
      <c r="AD842" s="357"/>
    </row>
    <row x14ac:dyDescent="0.25" r="843" customHeight="1" ht="14.25">
      <c r="A843" s="352"/>
      <c r="B843" s="352"/>
      <c r="C843" s="352"/>
      <c r="D843" s="352"/>
      <c r="E843" s="352"/>
      <c r="F843" s="353"/>
      <c r="G843" s="354"/>
      <c r="H843" s="354"/>
      <c r="I843" s="352"/>
      <c r="J843" s="352"/>
      <c r="K843" s="352"/>
      <c r="L843" s="352"/>
      <c r="M843" s="352"/>
      <c r="N843" s="352"/>
      <c r="O843" s="355"/>
      <c r="P843" s="355"/>
      <c r="Q843" s="355"/>
      <c r="R843" s="355"/>
      <c r="S843" s="355"/>
      <c r="T843" s="355"/>
      <c r="U843" s="354"/>
      <c r="V843" s="352"/>
      <c r="W843" s="354"/>
      <c r="X843" s="357"/>
      <c r="Y843" s="357"/>
      <c r="Z843" s="357"/>
      <c r="AA843" s="357"/>
      <c r="AB843" s="358"/>
      <c r="AC843" s="358"/>
      <c r="AD843" s="357"/>
    </row>
    <row x14ac:dyDescent="0.25" r="844" customHeight="1" ht="14.25">
      <c r="A844" s="352"/>
      <c r="B844" s="352"/>
      <c r="C844" s="352"/>
      <c r="D844" s="352"/>
      <c r="E844" s="352"/>
      <c r="F844" s="353"/>
      <c r="G844" s="354"/>
      <c r="H844" s="354"/>
      <c r="I844" s="352"/>
      <c r="J844" s="352"/>
      <c r="K844" s="352"/>
      <c r="L844" s="352"/>
      <c r="M844" s="352"/>
      <c r="N844" s="352"/>
      <c r="O844" s="355"/>
      <c r="P844" s="355"/>
      <c r="Q844" s="355"/>
      <c r="R844" s="355"/>
      <c r="S844" s="355"/>
      <c r="T844" s="355"/>
      <c r="U844" s="354"/>
      <c r="V844" s="352"/>
      <c r="W844" s="354"/>
      <c r="X844" s="357"/>
      <c r="Y844" s="357"/>
      <c r="Z844" s="357"/>
      <c r="AA844" s="357"/>
      <c r="AB844" s="358"/>
      <c r="AC844" s="358"/>
      <c r="AD844" s="357"/>
    </row>
    <row x14ac:dyDescent="0.25" r="845" customHeight="1" ht="14.25">
      <c r="A845" s="352"/>
      <c r="B845" s="352"/>
      <c r="C845" s="352"/>
      <c r="D845" s="352"/>
      <c r="E845" s="352"/>
      <c r="F845" s="353"/>
      <c r="G845" s="354"/>
      <c r="H845" s="354"/>
      <c r="I845" s="352"/>
      <c r="J845" s="352"/>
      <c r="K845" s="352"/>
      <c r="L845" s="352"/>
      <c r="M845" s="352"/>
      <c r="N845" s="352"/>
      <c r="O845" s="355"/>
      <c r="P845" s="355"/>
      <c r="Q845" s="355"/>
      <c r="R845" s="355"/>
      <c r="S845" s="355"/>
      <c r="T845" s="355"/>
      <c r="U845" s="354"/>
      <c r="V845" s="352"/>
      <c r="W845" s="354"/>
      <c r="X845" s="357"/>
      <c r="Y845" s="357"/>
      <c r="Z845" s="357"/>
      <c r="AA845" s="357"/>
      <c r="AB845" s="358"/>
      <c r="AC845" s="358"/>
      <c r="AD845" s="357"/>
    </row>
    <row x14ac:dyDescent="0.25" r="846" customHeight="1" ht="14.25">
      <c r="A846" s="352"/>
      <c r="B846" s="352"/>
      <c r="C846" s="352"/>
      <c r="D846" s="352"/>
      <c r="E846" s="352"/>
      <c r="F846" s="353"/>
      <c r="G846" s="354"/>
      <c r="H846" s="354"/>
      <c r="I846" s="352"/>
      <c r="J846" s="352"/>
      <c r="K846" s="352"/>
      <c r="L846" s="352"/>
      <c r="M846" s="352"/>
      <c r="N846" s="352"/>
      <c r="O846" s="355"/>
      <c r="P846" s="355"/>
      <c r="Q846" s="355"/>
      <c r="R846" s="355"/>
      <c r="S846" s="355"/>
      <c r="T846" s="355"/>
      <c r="U846" s="354"/>
      <c r="V846" s="352"/>
      <c r="W846" s="354"/>
      <c r="X846" s="357"/>
      <c r="Y846" s="357"/>
      <c r="Z846" s="357"/>
      <c r="AA846" s="357"/>
      <c r="AB846" s="358"/>
      <c r="AC846" s="358"/>
      <c r="AD846" s="357"/>
    </row>
    <row x14ac:dyDescent="0.25" r="847" customHeight="1" ht="14.25">
      <c r="A847" s="352"/>
      <c r="B847" s="352"/>
      <c r="C847" s="352"/>
      <c r="D847" s="352"/>
      <c r="E847" s="352"/>
      <c r="F847" s="353"/>
      <c r="G847" s="354"/>
      <c r="H847" s="354"/>
      <c r="I847" s="352"/>
      <c r="J847" s="352"/>
      <c r="K847" s="352"/>
      <c r="L847" s="352"/>
      <c r="M847" s="352"/>
      <c r="N847" s="352"/>
      <c r="O847" s="355"/>
      <c r="P847" s="355"/>
      <c r="Q847" s="355"/>
      <c r="R847" s="355"/>
      <c r="S847" s="355"/>
      <c r="T847" s="355"/>
      <c r="U847" s="354"/>
      <c r="V847" s="352"/>
      <c r="W847" s="354"/>
      <c r="X847" s="357"/>
      <c r="Y847" s="357"/>
      <c r="Z847" s="357"/>
      <c r="AA847" s="357"/>
      <c r="AB847" s="358"/>
      <c r="AC847" s="358"/>
      <c r="AD847" s="357"/>
    </row>
    <row x14ac:dyDescent="0.25" r="848" customHeight="1" ht="14.25">
      <c r="A848" s="352"/>
      <c r="B848" s="352"/>
      <c r="C848" s="352"/>
      <c r="D848" s="352"/>
      <c r="E848" s="352"/>
      <c r="F848" s="353"/>
      <c r="G848" s="354"/>
      <c r="H848" s="354"/>
      <c r="I848" s="352"/>
      <c r="J848" s="352"/>
      <c r="K848" s="352"/>
      <c r="L848" s="352"/>
      <c r="M848" s="352"/>
      <c r="N848" s="352"/>
      <c r="O848" s="355"/>
      <c r="P848" s="355"/>
      <c r="Q848" s="355"/>
      <c r="R848" s="355"/>
      <c r="S848" s="355"/>
      <c r="T848" s="355"/>
      <c r="U848" s="354"/>
      <c r="V848" s="352"/>
      <c r="W848" s="354"/>
      <c r="X848" s="357"/>
      <c r="Y848" s="357"/>
      <c r="Z848" s="357"/>
      <c r="AA848" s="357"/>
      <c r="AB848" s="358"/>
      <c r="AC848" s="358"/>
      <c r="AD848" s="357"/>
    </row>
    <row x14ac:dyDescent="0.25" r="849" customHeight="1" ht="14.25">
      <c r="A849" s="352"/>
      <c r="B849" s="352"/>
      <c r="C849" s="352"/>
      <c r="D849" s="352"/>
      <c r="E849" s="352"/>
      <c r="F849" s="353"/>
      <c r="G849" s="354"/>
      <c r="H849" s="354"/>
      <c r="I849" s="352"/>
      <c r="J849" s="352"/>
      <c r="K849" s="352"/>
      <c r="L849" s="352"/>
      <c r="M849" s="352"/>
      <c r="N849" s="352"/>
      <c r="O849" s="355"/>
      <c r="P849" s="355"/>
      <c r="Q849" s="355"/>
      <c r="R849" s="355"/>
      <c r="S849" s="355"/>
      <c r="T849" s="355"/>
      <c r="U849" s="354"/>
      <c r="V849" s="352"/>
      <c r="W849" s="354"/>
      <c r="X849" s="357"/>
      <c r="Y849" s="357"/>
      <c r="Z849" s="357"/>
      <c r="AA849" s="357"/>
      <c r="AB849" s="358"/>
      <c r="AC849" s="358"/>
      <c r="AD849" s="357"/>
    </row>
    <row x14ac:dyDescent="0.25" r="850" customHeight="1" ht="14.25">
      <c r="A850" s="352"/>
      <c r="B850" s="352"/>
      <c r="C850" s="352"/>
      <c r="D850" s="352"/>
      <c r="E850" s="352"/>
      <c r="F850" s="353"/>
      <c r="G850" s="354"/>
      <c r="H850" s="354"/>
      <c r="I850" s="352"/>
      <c r="J850" s="352"/>
      <c r="K850" s="352"/>
      <c r="L850" s="352"/>
      <c r="M850" s="352"/>
      <c r="N850" s="352"/>
      <c r="O850" s="355"/>
      <c r="P850" s="355"/>
      <c r="Q850" s="355"/>
      <c r="R850" s="355"/>
      <c r="S850" s="355"/>
      <c r="T850" s="355"/>
      <c r="U850" s="354"/>
      <c r="V850" s="352"/>
      <c r="W850" s="354"/>
      <c r="X850" s="357"/>
      <c r="Y850" s="357"/>
      <c r="Z850" s="357"/>
      <c r="AA850" s="357"/>
      <c r="AB850" s="358"/>
      <c r="AC850" s="358"/>
      <c r="AD850" s="357"/>
    </row>
    <row x14ac:dyDescent="0.25" r="851" customHeight="1" ht="14.25">
      <c r="A851" s="352"/>
      <c r="B851" s="352"/>
      <c r="C851" s="352"/>
      <c r="D851" s="352"/>
      <c r="E851" s="352"/>
      <c r="F851" s="353"/>
      <c r="G851" s="354"/>
      <c r="H851" s="354"/>
      <c r="I851" s="352"/>
      <c r="J851" s="352"/>
      <c r="K851" s="352"/>
      <c r="L851" s="352"/>
      <c r="M851" s="352"/>
      <c r="N851" s="352"/>
      <c r="O851" s="355"/>
      <c r="P851" s="355"/>
      <c r="Q851" s="355"/>
      <c r="R851" s="355"/>
      <c r="S851" s="355"/>
      <c r="T851" s="355"/>
      <c r="U851" s="354"/>
      <c r="V851" s="352"/>
      <c r="W851" s="354"/>
      <c r="X851" s="357"/>
      <c r="Y851" s="357"/>
      <c r="Z851" s="357"/>
      <c r="AA851" s="357"/>
      <c r="AB851" s="358"/>
      <c r="AC851" s="358"/>
      <c r="AD851" s="357"/>
    </row>
    <row x14ac:dyDescent="0.25" r="852" customHeight="1" ht="14.25">
      <c r="A852" s="352"/>
      <c r="B852" s="352"/>
      <c r="C852" s="352"/>
      <c r="D852" s="352"/>
      <c r="E852" s="352"/>
      <c r="F852" s="353"/>
      <c r="G852" s="354"/>
      <c r="H852" s="354"/>
      <c r="I852" s="352"/>
      <c r="J852" s="352"/>
      <c r="K852" s="352"/>
      <c r="L852" s="352"/>
      <c r="M852" s="352"/>
      <c r="N852" s="352"/>
      <c r="O852" s="355"/>
      <c r="P852" s="355"/>
      <c r="Q852" s="355"/>
      <c r="R852" s="355"/>
      <c r="S852" s="355"/>
      <c r="T852" s="355"/>
      <c r="U852" s="354"/>
      <c r="V852" s="352"/>
      <c r="W852" s="354"/>
      <c r="X852" s="357"/>
      <c r="Y852" s="357"/>
      <c r="Z852" s="357"/>
      <c r="AA852" s="357"/>
      <c r="AB852" s="358"/>
      <c r="AC852" s="358"/>
      <c r="AD852" s="357"/>
    </row>
    <row x14ac:dyDescent="0.25" r="853" customHeight="1" ht="14.25">
      <c r="A853" s="352"/>
      <c r="B853" s="352"/>
      <c r="C853" s="352"/>
      <c r="D853" s="352"/>
      <c r="E853" s="352"/>
      <c r="F853" s="353"/>
      <c r="G853" s="354"/>
      <c r="H853" s="354"/>
      <c r="I853" s="352"/>
      <c r="J853" s="352"/>
      <c r="K853" s="352"/>
      <c r="L853" s="352"/>
      <c r="M853" s="352"/>
      <c r="N853" s="352"/>
      <c r="O853" s="355"/>
      <c r="P853" s="355"/>
      <c r="Q853" s="355"/>
      <c r="R853" s="355"/>
      <c r="S853" s="355"/>
      <c r="T853" s="355"/>
      <c r="U853" s="354"/>
      <c r="V853" s="352"/>
      <c r="W853" s="354"/>
      <c r="X853" s="357"/>
      <c r="Y853" s="357"/>
      <c r="Z853" s="357"/>
      <c r="AA853" s="357"/>
      <c r="AB853" s="358"/>
      <c r="AC853" s="358"/>
      <c r="AD853" s="357"/>
    </row>
    <row x14ac:dyDescent="0.25" r="854" customHeight="1" ht="14.25">
      <c r="A854" s="352"/>
      <c r="B854" s="352"/>
      <c r="C854" s="352"/>
      <c r="D854" s="352"/>
      <c r="E854" s="352"/>
      <c r="F854" s="353"/>
      <c r="G854" s="354"/>
      <c r="H854" s="354"/>
      <c r="I854" s="352"/>
      <c r="J854" s="352"/>
      <c r="K854" s="352"/>
      <c r="L854" s="352"/>
      <c r="M854" s="352"/>
      <c r="N854" s="352"/>
      <c r="O854" s="355"/>
      <c r="P854" s="355"/>
      <c r="Q854" s="355"/>
      <c r="R854" s="355"/>
      <c r="S854" s="355"/>
      <c r="T854" s="355"/>
      <c r="U854" s="354"/>
      <c r="V854" s="352"/>
      <c r="W854" s="354"/>
      <c r="X854" s="357"/>
      <c r="Y854" s="357"/>
      <c r="Z854" s="357"/>
      <c r="AA854" s="357"/>
      <c r="AB854" s="358"/>
      <c r="AC854" s="358"/>
      <c r="AD854" s="357"/>
    </row>
    <row x14ac:dyDescent="0.25" r="855" customHeight="1" ht="14.25">
      <c r="A855" s="352"/>
      <c r="B855" s="352"/>
      <c r="C855" s="352"/>
      <c r="D855" s="352"/>
      <c r="E855" s="352"/>
      <c r="F855" s="353"/>
      <c r="G855" s="354"/>
      <c r="H855" s="354"/>
      <c r="I855" s="352"/>
      <c r="J855" s="352"/>
      <c r="K855" s="352"/>
      <c r="L855" s="352"/>
      <c r="M855" s="352"/>
      <c r="N855" s="352"/>
      <c r="O855" s="355"/>
      <c r="P855" s="355"/>
      <c r="Q855" s="355"/>
      <c r="R855" s="355"/>
      <c r="S855" s="355"/>
      <c r="T855" s="355"/>
      <c r="U855" s="354"/>
      <c r="V855" s="352"/>
      <c r="W855" s="354"/>
      <c r="X855" s="357"/>
      <c r="Y855" s="357"/>
      <c r="Z855" s="357"/>
      <c r="AA855" s="357"/>
      <c r="AB855" s="358"/>
      <c r="AC855" s="358"/>
      <c r="AD855" s="357"/>
    </row>
    <row x14ac:dyDescent="0.25" r="856" customHeight="1" ht="14.25">
      <c r="A856" s="352"/>
      <c r="B856" s="352"/>
      <c r="C856" s="352"/>
      <c r="D856" s="352"/>
      <c r="E856" s="352"/>
      <c r="F856" s="353"/>
      <c r="G856" s="354"/>
      <c r="H856" s="354"/>
      <c r="I856" s="352"/>
      <c r="J856" s="352"/>
      <c r="K856" s="352"/>
      <c r="L856" s="352"/>
      <c r="M856" s="352"/>
      <c r="N856" s="352"/>
      <c r="O856" s="355"/>
      <c r="P856" s="355"/>
      <c r="Q856" s="355"/>
      <c r="R856" s="355"/>
      <c r="S856" s="355"/>
      <c r="T856" s="355"/>
      <c r="U856" s="354"/>
      <c r="V856" s="352"/>
      <c r="W856" s="354"/>
      <c r="X856" s="357"/>
      <c r="Y856" s="357"/>
      <c r="Z856" s="357"/>
      <c r="AA856" s="357"/>
      <c r="AB856" s="358"/>
      <c r="AC856" s="358"/>
      <c r="AD856" s="357"/>
    </row>
    <row x14ac:dyDescent="0.25" r="857" customHeight="1" ht="14.25">
      <c r="A857" s="352"/>
      <c r="B857" s="352"/>
      <c r="C857" s="352"/>
      <c r="D857" s="352"/>
      <c r="E857" s="352"/>
      <c r="F857" s="353"/>
      <c r="G857" s="354"/>
      <c r="H857" s="354"/>
      <c r="I857" s="352"/>
      <c r="J857" s="352"/>
      <c r="K857" s="352"/>
      <c r="L857" s="352"/>
      <c r="M857" s="352"/>
      <c r="N857" s="352"/>
      <c r="O857" s="355"/>
      <c r="P857" s="355"/>
      <c r="Q857" s="355"/>
      <c r="R857" s="355"/>
      <c r="S857" s="355"/>
      <c r="T857" s="355"/>
      <c r="U857" s="354"/>
      <c r="V857" s="352"/>
      <c r="W857" s="354"/>
      <c r="X857" s="357"/>
      <c r="Y857" s="357"/>
      <c r="Z857" s="357"/>
      <c r="AA857" s="357"/>
      <c r="AB857" s="358"/>
      <c r="AC857" s="358"/>
      <c r="AD857" s="357"/>
    </row>
    <row x14ac:dyDescent="0.25" r="858" customHeight="1" ht="14.25">
      <c r="A858" s="352"/>
      <c r="B858" s="352"/>
      <c r="C858" s="352"/>
      <c r="D858" s="352"/>
      <c r="E858" s="352"/>
      <c r="F858" s="353"/>
      <c r="G858" s="354"/>
      <c r="H858" s="354"/>
      <c r="I858" s="352"/>
      <c r="J858" s="352"/>
      <c r="K858" s="352"/>
      <c r="L858" s="352"/>
      <c r="M858" s="352"/>
      <c r="N858" s="352"/>
      <c r="O858" s="355"/>
      <c r="P858" s="355"/>
      <c r="Q858" s="355"/>
      <c r="R858" s="355"/>
      <c r="S858" s="355"/>
      <c r="T858" s="355"/>
      <c r="U858" s="354"/>
      <c r="V858" s="352"/>
      <c r="W858" s="354"/>
      <c r="X858" s="357"/>
      <c r="Y858" s="357"/>
      <c r="Z858" s="357"/>
      <c r="AA858" s="357"/>
      <c r="AB858" s="358"/>
      <c r="AC858" s="358"/>
      <c r="AD858" s="357"/>
    </row>
    <row x14ac:dyDescent="0.25" r="859" customHeight="1" ht="14.25">
      <c r="A859" s="352"/>
      <c r="B859" s="352"/>
      <c r="C859" s="352"/>
      <c r="D859" s="352"/>
      <c r="E859" s="352"/>
      <c r="F859" s="353"/>
      <c r="G859" s="354"/>
      <c r="H859" s="354"/>
      <c r="I859" s="352"/>
      <c r="J859" s="352"/>
      <c r="K859" s="352"/>
      <c r="L859" s="352"/>
      <c r="M859" s="352"/>
      <c r="N859" s="352"/>
      <c r="O859" s="355"/>
      <c r="P859" s="355"/>
      <c r="Q859" s="355"/>
      <c r="R859" s="355"/>
      <c r="S859" s="355"/>
      <c r="T859" s="355"/>
      <c r="U859" s="354"/>
      <c r="V859" s="352"/>
      <c r="W859" s="354"/>
      <c r="X859" s="357"/>
      <c r="Y859" s="357"/>
      <c r="Z859" s="357"/>
      <c r="AA859" s="357"/>
      <c r="AB859" s="358"/>
      <c r="AC859" s="358"/>
      <c r="AD859" s="357"/>
    </row>
    <row x14ac:dyDescent="0.25" r="860" customHeight="1" ht="14.25">
      <c r="A860" s="352"/>
      <c r="B860" s="352"/>
      <c r="C860" s="352"/>
      <c r="D860" s="352"/>
      <c r="E860" s="352"/>
      <c r="F860" s="353"/>
      <c r="G860" s="354"/>
      <c r="H860" s="354"/>
      <c r="I860" s="352"/>
      <c r="J860" s="352"/>
      <c r="K860" s="352"/>
      <c r="L860" s="352"/>
      <c r="M860" s="352"/>
      <c r="N860" s="352"/>
      <c r="O860" s="355"/>
      <c r="P860" s="355"/>
      <c r="Q860" s="355"/>
      <c r="R860" s="355"/>
      <c r="S860" s="355"/>
      <c r="T860" s="355"/>
      <c r="U860" s="354"/>
      <c r="V860" s="352"/>
      <c r="W860" s="354"/>
      <c r="X860" s="357"/>
      <c r="Y860" s="357"/>
      <c r="Z860" s="357"/>
      <c r="AA860" s="357"/>
      <c r="AB860" s="358"/>
      <c r="AC860" s="358"/>
      <c r="AD860" s="357"/>
    </row>
    <row x14ac:dyDescent="0.25" r="861" customHeight="1" ht="14.25">
      <c r="A861" s="352"/>
      <c r="B861" s="352"/>
      <c r="C861" s="352"/>
      <c r="D861" s="352"/>
      <c r="E861" s="352"/>
      <c r="F861" s="353"/>
      <c r="G861" s="354"/>
      <c r="H861" s="354"/>
      <c r="I861" s="352"/>
      <c r="J861" s="352"/>
      <c r="K861" s="352"/>
      <c r="L861" s="352"/>
      <c r="M861" s="352"/>
      <c r="N861" s="352"/>
      <c r="O861" s="355"/>
      <c r="P861" s="355"/>
      <c r="Q861" s="355"/>
      <c r="R861" s="355"/>
      <c r="S861" s="355"/>
      <c r="T861" s="355"/>
      <c r="U861" s="354"/>
      <c r="V861" s="352"/>
      <c r="W861" s="354"/>
      <c r="X861" s="357"/>
      <c r="Y861" s="357"/>
      <c r="Z861" s="357"/>
      <c r="AA861" s="357"/>
      <c r="AB861" s="358"/>
      <c r="AC861" s="358"/>
      <c r="AD861" s="357"/>
    </row>
    <row x14ac:dyDescent="0.25" r="862" customHeight="1" ht="14.25">
      <c r="A862" s="352"/>
      <c r="B862" s="352"/>
      <c r="C862" s="352"/>
      <c r="D862" s="352"/>
      <c r="E862" s="352"/>
      <c r="F862" s="353"/>
      <c r="G862" s="354"/>
      <c r="H862" s="354"/>
      <c r="I862" s="352"/>
      <c r="J862" s="352"/>
      <c r="K862" s="352"/>
      <c r="L862" s="352"/>
      <c r="M862" s="352"/>
      <c r="N862" s="352"/>
      <c r="O862" s="355"/>
      <c r="P862" s="355"/>
      <c r="Q862" s="355"/>
      <c r="R862" s="355"/>
      <c r="S862" s="355"/>
      <c r="T862" s="355"/>
      <c r="U862" s="354"/>
      <c r="V862" s="352"/>
      <c r="W862" s="354"/>
      <c r="X862" s="357"/>
      <c r="Y862" s="357"/>
      <c r="Z862" s="357"/>
      <c r="AA862" s="357"/>
      <c r="AB862" s="358"/>
      <c r="AC862" s="358"/>
      <c r="AD862" s="357"/>
    </row>
    <row x14ac:dyDescent="0.25" r="863" customHeight="1" ht="14.25">
      <c r="A863" s="352"/>
      <c r="B863" s="352"/>
      <c r="C863" s="352"/>
      <c r="D863" s="352"/>
      <c r="E863" s="352"/>
      <c r="F863" s="353"/>
      <c r="G863" s="354"/>
      <c r="H863" s="354"/>
      <c r="I863" s="352"/>
      <c r="J863" s="352"/>
      <c r="K863" s="352"/>
      <c r="L863" s="352"/>
      <c r="M863" s="352"/>
      <c r="N863" s="352"/>
      <c r="O863" s="355"/>
      <c r="P863" s="355"/>
      <c r="Q863" s="355"/>
      <c r="R863" s="355"/>
      <c r="S863" s="355"/>
      <c r="T863" s="355"/>
      <c r="U863" s="354"/>
      <c r="V863" s="352"/>
      <c r="W863" s="354"/>
      <c r="X863" s="357"/>
      <c r="Y863" s="357"/>
      <c r="Z863" s="357"/>
      <c r="AA863" s="357"/>
      <c r="AB863" s="358"/>
      <c r="AC863" s="358"/>
      <c r="AD863" s="357"/>
    </row>
    <row x14ac:dyDescent="0.25" r="864" customHeight="1" ht="14.25">
      <c r="A864" s="352"/>
      <c r="B864" s="352"/>
      <c r="C864" s="352"/>
      <c r="D864" s="352"/>
      <c r="E864" s="352"/>
      <c r="F864" s="353"/>
      <c r="G864" s="354"/>
      <c r="H864" s="354"/>
      <c r="I864" s="352"/>
      <c r="J864" s="352"/>
      <c r="K864" s="352"/>
      <c r="L864" s="352"/>
      <c r="M864" s="352"/>
      <c r="N864" s="352"/>
      <c r="O864" s="355"/>
      <c r="P864" s="355"/>
      <c r="Q864" s="355"/>
      <c r="R864" s="355"/>
      <c r="S864" s="355"/>
      <c r="T864" s="355"/>
      <c r="U864" s="354"/>
      <c r="V864" s="352"/>
      <c r="W864" s="354"/>
      <c r="X864" s="357"/>
      <c r="Y864" s="357"/>
      <c r="Z864" s="357"/>
      <c r="AA864" s="357"/>
      <c r="AB864" s="358"/>
      <c r="AC864" s="358"/>
      <c r="AD864" s="357"/>
    </row>
    <row x14ac:dyDescent="0.25" r="865" customHeight="1" ht="14.25">
      <c r="A865" s="352"/>
      <c r="B865" s="352"/>
      <c r="C865" s="352"/>
      <c r="D865" s="352"/>
      <c r="E865" s="352"/>
      <c r="F865" s="353"/>
      <c r="G865" s="354"/>
      <c r="H865" s="354"/>
      <c r="I865" s="352"/>
      <c r="J865" s="352"/>
      <c r="K865" s="352"/>
      <c r="L865" s="352"/>
      <c r="M865" s="352"/>
      <c r="N865" s="352"/>
      <c r="O865" s="355"/>
      <c r="P865" s="355"/>
      <c r="Q865" s="355"/>
      <c r="R865" s="355"/>
      <c r="S865" s="355"/>
      <c r="T865" s="355"/>
      <c r="U865" s="354"/>
      <c r="V865" s="352"/>
      <c r="W865" s="354"/>
      <c r="X865" s="357"/>
      <c r="Y865" s="357"/>
      <c r="Z865" s="357"/>
      <c r="AA865" s="357"/>
      <c r="AB865" s="358"/>
      <c r="AC865" s="358"/>
      <c r="AD865" s="357"/>
    </row>
    <row x14ac:dyDescent="0.25" r="866" customHeight="1" ht="14.25">
      <c r="A866" s="352"/>
      <c r="B866" s="352"/>
      <c r="C866" s="352"/>
      <c r="D866" s="352"/>
      <c r="E866" s="352"/>
      <c r="F866" s="353"/>
      <c r="G866" s="354"/>
      <c r="H866" s="354"/>
      <c r="I866" s="352"/>
      <c r="J866" s="352"/>
      <c r="K866" s="352"/>
      <c r="L866" s="352"/>
      <c r="M866" s="352"/>
      <c r="N866" s="352"/>
      <c r="O866" s="355"/>
      <c r="P866" s="355"/>
      <c r="Q866" s="355"/>
      <c r="R866" s="355"/>
      <c r="S866" s="355"/>
      <c r="T866" s="355"/>
      <c r="U866" s="354"/>
      <c r="V866" s="352"/>
      <c r="W866" s="354"/>
      <c r="X866" s="357"/>
      <c r="Y866" s="357"/>
      <c r="Z866" s="357"/>
      <c r="AA866" s="357"/>
      <c r="AB866" s="358"/>
      <c r="AC866" s="358"/>
      <c r="AD866" s="357"/>
    </row>
    <row x14ac:dyDescent="0.25" r="867" customHeight="1" ht="14.25">
      <c r="A867" s="352"/>
      <c r="B867" s="352"/>
      <c r="C867" s="352"/>
      <c r="D867" s="352"/>
      <c r="E867" s="352"/>
      <c r="F867" s="353"/>
      <c r="G867" s="354"/>
      <c r="H867" s="354"/>
      <c r="I867" s="352"/>
      <c r="J867" s="352"/>
      <c r="K867" s="352"/>
      <c r="L867" s="352"/>
      <c r="M867" s="352"/>
      <c r="N867" s="352"/>
      <c r="O867" s="355"/>
      <c r="P867" s="355"/>
      <c r="Q867" s="355"/>
      <c r="R867" s="355"/>
      <c r="S867" s="355"/>
      <c r="T867" s="355"/>
      <c r="U867" s="354"/>
      <c r="V867" s="352"/>
      <c r="W867" s="354"/>
      <c r="X867" s="357"/>
      <c r="Y867" s="357"/>
      <c r="Z867" s="357"/>
      <c r="AA867" s="357"/>
      <c r="AB867" s="358"/>
      <c r="AC867" s="358"/>
      <c r="AD867" s="357"/>
    </row>
    <row x14ac:dyDescent="0.25" r="868" customHeight="1" ht="14.25">
      <c r="A868" s="352"/>
      <c r="B868" s="352"/>
      <c r="C868" s="352"/>
      <c r="D868" s="352"/>
      <c r="E868" s="352"/>
      <c r="F868" s="353"/>
      <c r="G868" s="354"/>
      <c r="H868" s="354"/>
      <c r="I868" s="352"/>
      <c r="J868" s="352"/>
      <c r="K868" s="352"/>
      <c r="L868" s="352"/>
      <c r="M868" s="352"/>
      <c r="N868" s="352"/>
      <c r="O868" s="355"/>
      <c r="P868" s="355"/>
      <c r="Q868" s="355"/>
      <c r="R868" s="355"/>
      <c r="S868" s="355"/>
      <c r="T868" s="355"/>
      <c r="U868" s="354"/>
      <c r="V868" s="352"/>
      <c r="W868" s="354"/>
      <c r="X868" s="357"/>
      <c r="Y868" s="357"/>
      <c r="Z868" s="357"/>
      <c r="AA868" s="357"/>
      <c r="AB868" s="358"/>
      <c r="AC868" s="358"/>
      <c r="AD868" s="357"/>
    </row>
    <row x14ac:dyDescent="0.25" r="869" customHeight="1" ht="14.25">
      <c r="A869" s="352"/>
      <c r="B869" s="352"/>
      <c r="C869" s="352"/>
      <c r="D869" s="352"/>
      <c r="E869" s="352"/>
      <c r="F869" s="353"/>
      <c r="G869" s="354"/>
      <c r="H869" s="354"/>
      <c r="I869" s="352"/>
      <c r="J869" s="352"/>
      <c r="K869" s="352"/>
      <c r="L869" s="352"/>
      <c r="M869" s="352"/>
      <c r="N869" s="352"/>
      <c r="O869" s="355"/>
      <c r="P869" s="355"/>
      <c r="Q869" s="355"/>
      <c r="R869" s="355"/>
      <c r="S869" s="355"/>
      <c r="T869" s="355"/>
      <c r="U869" s="354"/>
      <c r="V869" s="352"/>
      <c r="W869" s="354"/>
      <c r="X869" s="357"/>
      <c r="Y869" s="357"/>
      <c r="Z869" s="357"/>
      <c r="AA869" s="357"/>
      <c r="AB869" s="358"/>
      <c r="AC869" s="358"/>
      <c r="AD869" s="357"/>
    </row>
    <row x14ac:dyDescent="0.25" r="870" customHeight="1" ht="14.25">
      <c r="A870" s="352"/>
      <c r="B870" s="352"/>
      <c r="C870" s="352"/>
      <c r="D870" s="352"/>
      <c r="E870" s="352"/>
      <c r="F870" s="353"/>
      <c r="G870" s="354"/>
      <c r="H870" s="354"/>
      <c r="I870" s="352"/>
      <c r="J870" s="352"/>
      <c r="K870" s="352"/>
      <c r="L870" s="352"/>
      <c r="M870" s="352"/>
      <c r="N870" s="352"/>
      <c r="O870" s="355"/>
      <c r="P870" s="355"/>
      <c r="Q870" s="355"/>
      <c r="R870" s="355"/>
      <c r="S870" s="355"/>
      <c r="T870" s="355"/>
      <c r="U870" s="354"/>
      <c r="V870" s="352"/>
      <c r="W870" s="354"/>
      <c r="X870" s="357"/>
      <c r="Y870" s="357"/>
      <c r="Z870" s="357"/>
      <c r="AA870" s="357"/>
      <c r="AB870" s="358"/>
      <c r="AC870" s="358"/>
      <c r="AD870" s="357"/>
    </row>
    <row x14ac:dyDescent="0.25" r="871" customHeight="1" ht="14.25">
      <c r="A871" s="352"/>
      <c r="B871" s="352"/>
      <c r="C871" s="352"/>
      <c r="D871" s="352"/>
      <c r="E871" s="352"/>
      <c r="F871" s="353"/>
      <c r="G871" s="354"/>
      <c r="H871" s="354"/>
      <c r="I871" s="352"/>
      <c r="J871" s="352"/>
      <c r="K871" s="352"/>
      <c r="L871" s="352"/>
      <c r="M871" s="352"/>
      <c r="N871" s="352"/>
      <c r="O871" s="355"/>
      <c r="P871" s="355"/>
      <c r="Q871" s="355"/>
      <c r="R871" s="355"/>
      <c r="S871" s="355"/>
      <c r="T871" s="355"/>
      <c r="U871" s="354"/>
      <c r="V871" s="352"/>
      <c r="W871" s="354"/>
      <c r="X871" s="357"/>
      <c r="Y871" s="357"/>
      <c r="Z871" s="357"/>
      <c r="AA871" s="357"/>
      <c r="AB871" s="358"/>
      <c r="AC871" s="358"/>
      <c r="AD871" s="357"/>
    </row>
    <row x14ac:dyDescent="0.25" r="872" customHeight="1" ht="14.25">
      <c r="A872" s="352"/>
      <c r="B872" s="352"/>
      <c r="C872" s="352"/>
      <c r="D872" s="352"/>
      <c r="E872" s="352"/>
      <c r="F872" s="353"/>
      <c r="G872" s="354"/>
      <c r="H872" s="354"/>
      <c r="I872" s="352"/>
      <c r="J872" s="352"/>
      <c r="K872" s="352"/>
      <c r="L872" s="352"/>
      <c r="M872" s="352"/>
      <c r="N872" s="352"/>
      <c r="O872" s="355"/>
      <c r="P872" s="355"/>
      <c r="Q872" s="355"/>
      <c r="R872" s="355"/>
      <c r="S872" s="355"/>
      <c r="T872" s="355"/>
      <c r="U872" s="354"/>
      <c r="V872" s="352"/>
      <c r="W872" s="354"/>
      <c r="X872" s="357"/>
      <c r="Y872" s="357"/>
      <c r="Z872" s="357"/>
      <c r="AA872" s="357"/>
      <c r="AB872" s="358"/>
      <c r="AC872" s="358"/>
      <c r="AD872" s="357"/>
    </row>
    <row x14ac:dyDescent="0.25" r="873" customHeight="1" ht="14.25">
      <c r="A873" s="352"/>
      <c r="B873" s="352"/>
      <c r="C873" s="352"/>
      <c r="D873" s="352"/>
      <c r="E873" s="352"/>
      <c r="F873" s="353"/>
      <c r="G873" s="354"/>
      <c r="H873" s="354"/>
      <c r="I873" s="352"/>
      <c r="J873" s="352"/>
      <c r="K873" s="352"/>
      <c r="L873" s="352"/>
      <c r="M873" s="352"/>
      <c r="N873" s="352"/>
      <c r="O873" s="355"/>
      <c r="P873" s="355"/>
      <c r="Q873" s="355"/>
      <c r="R873" s="355"/>
      <c r="S873" s="355"/>
      <c r="T873" s="355"/>
      <c r="U873" s="354"/>
      <c r="V873" s="352"/>
      <c r="W873" s="354"/>
      <c r="X873" s="357"/>
      <c r="Y873" s="357"/>
      <c r="Z873" s="357"/>
      <c r="AA873" s="357"/>
      <c r="AB873" s="358"/>
      <c r="AC873" s="358"/>
      <c r="AD873" s="357"/>
    </row>
    <row x14ac:dyDescent="0.25" r="874" customHeight="1" ht="14.25">
      <c r="A874" s="352"/>
      <c r="B874" s="352"/>
      <c r="C874" s="352"/>
      <c r="D874" s="352"/>
      <c r="E874" s="352"/>
      <c r="F874" s="353"/>
      <c r="G874" s="354"/>
      <c r="H874" s="354"/>
      <c r="I874" s="352"/>
      <c r="J874" s="352"/>
      <c r="K874" s="352"/>
      <c r="L874" s="352"/>
      <c r="M874" s="352"/>
      <c r="N874" s="352"/>
      <c r="O874" s="355"/>
      <c r="P874" s="355"/>
      <c r="Q874" s="355"/>
      <c r="R874" s="355"/>
      <c r="S874" s="355"/>
      <c r="T874" s="355"/>
      <c r="U874" s="354"/>
      <c r="V874" s="352"/>
      <c r="W874" s="354"/>
      <c r="X874" s="357"/>
      <c r="Y874" s="357"/>
      <c r="Z874" s="357"/>
      <c r="AA874" s="357"/>
      <c r="AB874" s="358"/>
      <c r="AC874" s="358"/>
      <c r="AD874" s="357"/>
    </row>
    <row x14ac:dyDescent="0.25" r="875" customHeight="1" ht="14.25">
      <c r="A875" s="352"/>
      <c r="B875" s="352"/>
      <c r="C875" s="352"/>
      <c r="D875" s="352"/>
      <c r="E875" s="352"/>
      <c r="F875" s="353"/>
      <c r="G875" s="354"/>
      <c r="H875" s="354"/>
      <c r="I875" s="352"/>
      <c r="J875" s="352"/>
      <c r="K875" s="352"/>
      <c r="L875" s="352"/>
      <c r="M875" s="352"/>
      <c r="N875" s="352"/>
      <c r="O875" s="355"/>
      <c r="P875" s="355"/>
      <c r="Q875" s="355"/>
      <c r="R875" s="355"/>
      <c r="S875" s="355"/>
      <c r="T875" s="355"/>
      <c r="U875" s="354"/>
      <c r="V875" s="352"/>
      <c r="W875" s="354"/>
      <c r="X875" s="357"/>
      <c r="Y875" s="357"/>
      <c r="Z875" s="357"/>
      <c r="AA875" s="357"/>
      <c r="AB875" s="358"/>
      <c r="AC875" s="358"/>
      <c r="AD875" s="357"/>
    </row>
    <row x14ac:dyDescent="0.25" r="876" customHeight="1" ht="14.25">
      <c r="A876" s="352"/>
      <c r="B876" s="352"/>
      <c r="C876" s="352"/>
      <c r="D876" s="352"/>
      <c r="E876" s="352"/>
      <c r="F876" s="353"/>
      <c r="G876" s="354"/>
      <c r="H876" s="354"/>
      <c r="I876" s="352"/>
      <c r="J876" s="352"/>
      <c r="K876" s="352"/>
      <c r="L876" s="352"/>
      <c r="M876" s="352"/>
      <c r="N876" s="352"/>
      <c r="O876" s="355"/>
      <c r="P876" s="355"/>
      <c r="Q876" s="355"/>
      <c r="R876" s="355"/>
      <c r="S876" s="355"/>
      <c r="T876" s="355"/>
      <c r="U876" s="354"/>
      <c r="V876" s="352"/>
      <c r="W876" s="354"/>
      <c r="X876" s="357"/>
      <c r="Y876" s="357"/>
      <c r="Z876" s="357"/>
      <c r="AA876" s="357"/>
      <c r="AB876" s="358"/>
      <c r="AC876" s="358"/>
      <c r="AD876" s="357"/>
    </row>
    <row x14ac:dyDescent="0.25" r="877" customHeight="1" ht="14.25">
      <c r="A877" s="352"/>
      <c r="B877" s="352"/>
      <c r="C877" s="352"/>
      <c r="D877" s="352"/>
      <c r="E877" s="352"/>
      <c r="F877" s="353"/>
      <c r="G877" s="354"/>
      <c r="H877" s="354"/>
      <c r="I877" s="352"/>
      <c r="J877" s="352"/>
      <c r="K877" s="352"/>
      <c r="L877" s="352"/>
      <c r="M877" s="352"/>
      <c r="N877" s="352"/>
      <c r="O877" s="355"/>
      <c r="P877" s="355"/>
      <c r="Q877" s="355"/>
      <c r="R877" s="355"/>
      <c r="S877" s="355"/>
      <c r="T877" s="355"/>
      <c r="U877" s="354"/>
      <c r="V877" s="352"/>
      <c r="W877" s="354"/>
      <c r="X877" s="357"/>
      <c r="Y877" s="357"/>
      <c r="Z877" s="357"/>
      <c r="AA877" s="357"/>
      <c r="AB877" s="358"/>
      <c r="AC877" s="358"/>
      <c r="AD877" s="357"/>
    </row>
    <row x14ac:dyDescent="0.25" r="878" customHeight="1" ht="14.25">
      <c r="A878" s="352"/>
      <c r="B878" s="352"/>
      <c r="C878" s="352"/>
      <c r="D878" s="352"/>
      <c r="E878" s="352"/>
      <c r="F878" s="353"/>
      <c r="G878" s="354"/>
      <c r="H878" s="354"/>
      <c r="I878" s="352"/>
      <c r="J878" s="352"/>
      <c r="K878" s="352"/>
      <c r="L878" s="352"/>
      <c r="M878" s="352"/>
      <c r="N878" s="352"/>
      <c r="O878" s="355"/>
      <c r="P878" s="355"/>
      <c r="Q878" s="355"/>
      <c r="R878" s="355"/>
      <c r="S878" s="355"/>
      <c r="T878" s="355"/>
      <c r="U878" s="354"/>
      <c r="V878" s="352"/>
      <c r="W878" s="354"/>
      <c r="X878" s="357"/>
      <c r="Y878" s="357"/>
      <c r="Z878" s="357"/>
      <c r="AA878" s="357"/>
      <c r="AB878" s="358"/>
      <c r="AC878" s="358"/>
      <c r="AD878" s="357"/>
    </row>
    <row x14ac:dyDescent="0.25" r="879" customHeight="1" ht="14.25">
      <c r="A879" s="352"/>
      <c r="B879" s="352"/>
      <c r="C879" s="352"/>
      <c r="D879" s="352"/>
      <c r="E879" s="352"/>
      <c r="F879" s="353"/>
      <c r="G879" s="354"/>
      <c r="H879" s="354"/>
      <c r="I879" s="352"/>
      <c r="J879" s="352"/>
      <c r="K879" s="352"/>
      <c r="L879" s="352"/>
      <c r="M879" s="352"/>
      <c r="N879" s="352"/>
      <c r="O879" s="355"/>
      <c r="P879" s="355"/>
      <c r="Q879" s="355"/>
      <c r="R879" s="355"/>
      <c r="S879" s="355"/>
      <c r="T879" s="355"/>
      <c r="U879" s="354"/>
      <c r="V879" s="352"/>
      <c r="W879" s="354"/>
      <c r="X879" s="357"/>
      <c r="Y879" s="357"/>
      <c r="Z879" s="357"/>
      <c r="AA879" s="357"/>
      <c r="AB879" s="358"/>
      <c r="AC879" s="358"/>
      <c r="AD879" s="357"/>
    </row>
    <row x14ac:dyDescent="0.25" r="880" customHeight="1" ht="14.25">
      <c r="A880" s="352"/>
      <c r="B880" s="352"/>
      <c r="C880" s="352"/>
      <c r="D880" s="352"/>
      <c r="E880" s="352"/>
      <c r="F880" s="353"/>
      <c r="G880" s="354"/>
      <c r="H880" s="354"/>
      <c r="I880" s="352"/>
      <c r="J880" s="352"/>
      <c r="K880" s="352"/>
      <c r="L880" s="352"/>
      <c r="M880" s="352"/>
      <c r="N880" s="352"/>
      <c r="O880" s="355"/>
      <c r="P880" s="355"/>
      <c r="Q880" s="355"/>
      <c r="R880" s="355"/>
      <c r="S880" s="355"/>
      <c r="T880" s="355"/>
      <c r="U880" s="354"/>
      <c r="V880" s="352"/>
      <c r="W880" s="354"/>
      <c r="X880" s="357"/>
      <c r="Y880" s="357"/>
      <c r="Z880" s="357"/>
      <c r="AA880" s="357"/>
      <c r="AB880" s="358"/>
      <c r="AC880" s="358"/>
      <c r="AD880" s="357"/>
    </row>
    <row x14ac:dyDescent="0.25" r="881" customHeight="1" ht="14.25">
      <c r="A881" s="352"/>
      <c r="B881" s="352"/>
      <c r="C881" s="352"/>
      <c r="D881" s="352"/>
      <c r="E881" s="352"/>
      <c r="F881" s="353"/>
      <c r="G881" s="354"/>
      <c r="H881" s="354"/>
      <c r="I881" s="352"/>
      <c r="J881" s="352"/>
      <c r="K881" s="352"/>
      <c r="L881" s="352"/>
      <c r="M881" s="352"/>
      <c r="N881" s="352"/>
      <c r="O881" s="355"/>
      <c r="P881" s="355"/>
      <c r="Q881" s="355"/>
      <c r="R881" s="355"/>
      <c r="S881" s="355"/>
      <c r="T881" s="355"/>
      <c r="U881" s="354"/>
      <c r="V881" s="352"/>
      <c r="W881" s="354"/>
      <c r="X881" s="357"/>
      <c r="Y881" s="357"/>
      <c r="Z881" s="357"/>
      <c r="AA881" s="357"/>
      <c r="AB881" s="358"/>
      <c r="AC881" s="358"/>
      <c r="AD881" s="357"/>
    </row>
    <row x14ac:dyDescent="0.25" r="882" customHeight="1" ht="14.25">
      <c r="A882" s="352"/>
      <c r="B882" s="352"/>
      <c r="C882" s="352"/>
      <c r="D882" s="352"/>
      <c r="E882" s="352"/>
      <c r="F882" s="353"/>
      <c r="G882" s="354"/>
      <c r="H882" s="354"/>
      <c r="I882" s="352"/>
      <c r="J882" s="352"/>
      <c r="K882" s="352"/>
      <c r="L882" s="352"/>
      <c r="M882" s="352"/>
      <c r="N882" s="352"/>
      <c r="O882" s="355"/>
      <c r="P882" s="355"/>
      <c r="Q882" s="355"/>
      <c r="R882" s="355"/>
      <c r="S882" s="355"/>
      <c r="T882" s="355"/>
      <c r="U882" s="354"/>
      <c r="V882" s="352"/>
      <c r="W882" s="354"/>
      <c r="X882" s="357"/>
      <c r="Y882" s="357"/>
      <c r="Z882" s="357"/>
      <c r="AA882" s="357"/>
      <c r="AB882" s="358"/>
      <c r="AC882" s="358"/>
      <c r="AD882" s="357"/>
    </row>
    <row x14ac:dyDescent="0.25" r="883" customHeight="1" ht="14.25">
      <c r="A883" s="352"/>
      <c r="B883" s="352"/>
      <c r="C883" s="352"/>
      <c r="D883" s="352"/>
      <c r="E883" s="352"/>
      <c r="F883" s="353"/>
      <c r="G883" s="354"/>
      <c r="H883" s="354"/>
      <c r="I883" s="352"/>
      <c r="J883" s="352"/>
      <c r="K883" s="352"/>
      <c r="L883" s="352"/>
      <c r="M883" s="352"/>
      <c r="N883" s="352"/>
      <c r="O883" s="355"/>
      <c r="P883" s="355"/>
      <c r="Q883" s="355"/>
      <c r="R883" s="355"/>
      <c r="S883" s="355"/>
      <c r="T883" s="355"/>
      <c r="U883" s="354"/>
      <c r="V883" s="352"/>
      <c r="W883" s="354"/>
      <c r="X883" s="357"/>
      <c r="Y883" s="357"/>
      <c r="Z883" s="357"/>
      <c r="AA883" s="357"/>
      <c r="AB883" s="358"/>
      <c r="AC883" s="358"/>
      <c r="AD883" s="357"/>
    </row>
    <row x14ac:dyDescent="0.25" r="884" customHeight="1" ht="14.25">
      <c r="A884" s="352"/>
      <c r="B884" s="352"/>
      <c r="C884" s="352"/>
      <c r="D884" s="352"/>
      <c r="E884" s="352"/>
      <c r="F884" s="353"/>
      <c r="G884" s="354"/>
      <c r="H884" s="354"/>
      <c r="I884" s="352"/>
      <c r="J884" s="352"/>
      <c r="K884" s="352"/>
      <c r="L884" s="352"/>
      <c r="M884" s="352"/>
      <c r="N884" s="352"/>
      <c r="O884" s="355"/>
      <c r="P884" s="355"/>
      <c r="Q884" s="355"/>
      <c r="R884" s="355"/>
      <c r="S884" s="355"/>
      <c r="T884" s="355"/>
      <c r="U884" s="354"/>
      <c r="V884" s="352"/>
      <c r="W884" s="354"/>
      <c r="X884" s="357"/>
      <c r="Y884" s="357"/>
      <c r="Z884" s="357"/>
      <c r="AA884" s="357"/>
      <c r="AB884" s="358"/>
      <c r="AC884" s="358"/>
      <c r="AD884" s="357"/>
    </row>
    <row x14ac:dyDescent="0.25" r="885" customHeight="1" ht="14.25">
      <c r="A885" s="352"/>
      <c r="B885" s="352"/>
      <c r="C885" s="352"/>
      <c r="D885" s="352"/>
      <c r="E885" s="352"/>
      <c r="F885" s="353"/>
      <c r="G885" s="354"/>
      <c r="H885" s="354"/>
      <c r="I885" s="352"/>
      <c r="J885" s="352"/>
      <c r="K885" s="352"/>
      <c r="L885" s="352"/>
      <c r="M885" s="352"/>
      <c r="N885" s="352"/>
      <c r="O885" s="355"/>
      <c r="P885" s="355"/>
      <c r="Q885" s="355"/>
      <c r="R885" s="355"/>
      <c r="S885" s="355"/>
      <c r="T885" s="355"/>
      <c r="U885" s="354"/>
      <c r="V885" s="352"/>
      <c r="W885" s="354"/>
      <c r="X885" s="357"/>
      <c r="Y885" s="357"/>
      <c r="Z885" s="357"/>
      <c r="AA885" s="357"/>
      <c r="AB885" s="358"/>
      <c r="AC885" s="358"/>
      <c r="AD885" s="357"/>
    </row>
    <row x14ac:dyDescent="0.25" r="886" customHeight="1" ht="14.25">
      <c r="A886" s="352"/>
      <c r="B886" s="352"/>
      <c r="C886" s="352"/>
      <c r="D886" s="352"/>
      <c r="E886" s="352"/>
      <c r="F886" s="353"/>
      <c r="G886" s="354"/>
      <c r="H886" s="354"/>
      <c r="I886" s="352"/>
      <c r="J886" s="352"/>
      <c r="K886" s="352"/>
      <c r="L886" s="352"/>
      <c r="M886" s="352"/>
      <c r="N886" s="352"/>
      <c r="O886" s="355"/>
      <c r="P886" s="355"/>
      <c r="Q886" s="355"/>
      <c r="R886" s="355"/>
      <c r="S886" s="355"/>
      <c r="T886" s="355"/>
      <c r="U886" s="354"/>
      <c r="V886" s="352"/>
      <c r="W886" s="354"/>
      <c r="X886" s="357"/>
      <c r="Y886" s="357"/>
      <c r="Z886" s="357"/>
      <c r="AA886" s="357"/>
      <c r="AB886" s="358"/>
      <c r="AC886" s="358"/>
      <c r="AD886" s="357"/>
    </row>
    <row x14ac:dyDescent="0.25" r="887" customHeight="1" ht="14.25">
      <c r="A887" s="352"/>
      <c r="B887" s="352"/>
      <c r="C887" s="352"/>
      <c r="D887" s="352"/>
      <c r="E887" s="352"/>
      <c r="F887" s="353"/>
      <c r="G887" s="354"/>
      <c r="H887" s="354"/>
      <c r="I887" s="352"/>
      <c r="J887" s="352"/>
      <c r="K887" s="352"/>
      <c r="L887" s="352"/>
      <c r="M887" s="352"/>
      <c r="N887" s="352"/>
      <c r="O887" s="355"/>
      <c r="P887" s="355"/>
      <c r="Q887" s="355"/>
      <c r="R887" s="355"/>
      <c r="S887" s="355"/>
      <c r="T887" s="355"/>
      <c r="U887" s="354"/>
      <c r="V887" s="352"/>
      <c r="W887" s="354"/>
      <c r="X887" s="357"/>
      <c r="Y887" s="357"/>
      <c r="Z887" s="357"/>
      <c r="AA887" s="357"/>
      <c r="AB887" s="358"/>
      <c r="AC887" s="358"/>
      <c r="AD887" s="357"/>
    </row>
    <row x14ac:dyDescent="0.25" r="888" customHeight="1" ht="14.25">
      <c r="A888" s="352"/>
      <c r="B888" s="352"/>
      <c r="C888" s="352"/>
      <c r="D888" s="352"/>
      <c r="E888" s="352"/>
      <c r="F888" s="353"/>
      <c r="G888" s="354"/>
      <c r="H888" s="354"/>
      <c r="I888" s="352"/>
      <c r="J888" s="352"/>
      <c r="K888" s="352"/>
      <c r="L888" s="352"/>
      <c r="M888" s="352"/>
      <c r="N888" s="352"/>
      <c r="O888" s="355"/>
      <c r="P888" s="355"/>
      <c r="Q888" s="355"/>
      <c r="R888" s="355"/>
      <c r="S888" s="355"/>
      <c r="T888" s="355"/>
      <c r="U888" s="354"/>
      <c r="V888" s="352"/>
      <c r="W888" s="354"/>
      <c r="X888" s="357"/>
      <c r="Y888" s="357"/>
      <c r="Z888" s="357"/>
      <c r="AA888" s="357"/>
      <c r="AB888" s="358"/>
      <c r="AC888" s="358"/>
      <c r="AD888" s="357"/>
    </row>
    <row x14ac:dyDescent="0.25" r="889" customHeight="1" ht="14.25">
      <c r="A889" s="352"/>
      <c r="B889" s="352"/>
      <c r="C889" s="352"/>
      <c r="D889" s="352"/>
      <c r="E889" s="352"/>
      <c r="F889" s="353"/>
      <c r="G889" s="354"/>
      <c r="H889" s="354"/>
      <c r="I889" s="352"/>
      <c r="J889" s="352"/>
      <c r="K889" s="352"/>
      <c r="L889" s="352"/>
      <c r="M889" s="352"/>
      <c r="N889" s="352"/>
      <c r="O889" s="355"/>
      <c r="P889" s="355"/>
      <c r="Q889" s="355"/>
      <c r="R889" s="355"/>
      <c r="S889" s="355"/>
      <c r="T889" s="355"/>
      <c r="U889" s="354"/>
      <c r="V889" s="352"/>
      <c r="W889" s="354"/>
      <c r="X889" s="357"/>
      <c r="Y889" s="357"/>
      <c r="Z889" s="357"/>
      <c r="AA889" s="357"/>
      <c r="AB889" s="358"/>
      <c r="AC889" s="358"/>
      <c r="AD889" s="357"/>
    </row>
    <row x14ac:dyDescent="0.25" r="890" customHeight="1" ht="14.25">
      <c r="A890" s="352"/>
      <c r="B890" s="352"/>
      <c r="C890" s="352"/>
      <c r="D890" s="352"/>
      <c r="E890" s="352"/>
      <c r="F890" s="353"/>
      <c r="G890" s="354"/>
      <c r="H890" s="354"/>
      <c r="I890" s="352"/>
      <c r="J890" s="352"/>
      <c r="K890" s="352"/>
      <c r="L890" s="352"/>
      <c r="M890" s="352"/>
      <c r="N890" s="352"/>
      <c r="O890" s="355"/>
      <c r="P890" s="355"/>
      <c r="Q890" s="355"/>
      <c r="R890" s="355"/>
      <c r="S890" s="355"/>
      <c r="T890" s="355"/>
      <c r="U890" s="354"/>
      <c r="V890" s="352"/>
      <c r="W890" s="354"/>
      <c r="X890" s="357"/>
      <c r="Y890" s="357"/>
      <c r="Z890" s="357"/>
      <c r="AA890" s="357"/>
      <c r="AB890" s="358"/>
      <c r="AC890" s="358"/>
      <c r="AD890" s="357"/>
    </row>
    <row x14ac:dyDescent="0.25" r="891" customHeight="1" ht="14.25">
      <c r="A891" s="352"/>
      <c r="B891" s="352"/>
      <c r="C891" s="352"/>
      <c r="D891" s="352"/>
      <c r="E891" s="352"/>
      <c r="F891" s="353"/>
      <c r="G891" s="354"/>
      <c r="H891" s="354"/>
      <c r="I891" s="352"/>
      <c r="J891" s="352"/>
      <c r="K891" s="352"/>
      <c r="L891" s="352"/>
      <c r="M891" s="352"/>
      <c r="N891" s="352"/>
      <c r="O891" s="355"/>
      <c r="P891" s="355"/>
      <c r="Q891" s="355"/>
      <c r="R891" s="355"/>
      <c r="S891" s="355"/>
      <c r="T891" s="355"/>
      <c r="U891" s="354"/>
      <c r="V891" s="352"/>
      <c r="W891" s="354"/>
      <c r="X891" s="357"/>
      <c r="Y891" s="357"/>
      <c r="Z891" s="357"/>
      <c r="AA891" s="357"/>
      <c r="AB891" s="358"/>
      <c r="AC891" s="358"/>
      <c r="AD891" s="357"/>
    </row>
    <row x14ac:dyDescent="0.25" r="892" customHeight="1" ht="14.25">
      <c r="A892" s="352"/>
      <c r="B892" s="352"/>
      <c r="C892" s="352"/>
      <c r="D892" s="352"/>
      <c r="E892" s="352"/>
      <c r="F892" s="353"/>
      <c r="G892" s="354"/>
      <c r="H892" s="354"/>
      <c r="I892" s="352"/>
      <c r="J892" s="352"/>
      <c r="K892" s="352"/>
      <c r="L892" s="352"/>
      <c r="M892" s="352"/>
      <c r="N892" s="352"/>
      <c r="O892" s="355"/>
      <c r="P892" s="355"/>
      <c r="Q892" s="355"/>
      <c r="R892" s="355"/>
      <c r="S892" s="355"/>
      <c r="T892" s="355"/>
      <c r="U892" s="354"/>
      <c r="V892" s="352"/>
      <c r="W892" s="354"/>
      <c r="X892" s="357"/>
      <c r="Y892" s="357"/>
      <c r="Z892" s="357"/>
      <c r="AA892" s="357"/>
      <c r="AB892" s="358"/>
      <c r="AC892" s="358"/>
      <c r="AD892" s="357"/>
    </row>
    <row x14ac:dyDescent="0.25" r="893" customHeight="1" ht="14.25">
      <c r="A893" s="352"/>
      <c r="B893" s="352"/>
      <c r="C893" s="352"/>
      <c r="D893" s="352"/>
      <c r="E893" s="352"/>
      <c r="F893" s="353"/>
      <c r="G893" s="354"/>
      <c r="H893" s="354"/>
      <c r="I893" s="352"/>
      <c r="J893" s="352"/>
      <c r="K893" s="352"/>
      <c r="L893" s="352"/>
      <c r="M893" s="352"/>
      <c r="N893" s="352"/>
      <c r="O893" s="355"/>
      <c r="P893" s="355"/>
      <c r="Q893" s="355"/>
      <c r="R893" s="355"/>
      <c r="S893" s="355"/>
      <c r="T893" s="355"/>
      <c r="U893" s="354"/>
      <c r="V893" s="352"/>
      <c r="W893" s="354"/>
      <c r="X893" s="357"/>
      <c r="Y893" s="357"/>
      <c r="Z893" s="357"/>
      <c r="AA893" s="357"/>
      <c r="AB893" s="358"/>
      <c r="AC893" s="358"/>
      <c r="AD893" s="357"/>
    </row>
    <row x14ac:dyDescent="0.25" r="894" customHeight="1" ht="14.25">
      <c r="A894" s="352"/>
      <c r="B894" s="352"/>
      <c r="C894" s="352"/>
      <c r="D894" s="352"/>
      <c r="E894" s="352"/>
      <c r="F894" s="353"/>
      <c r="G894" s="354"/>
      <c r="H894" s="354"/>
      <c r="I894" s="352"/>
      <c r="J894" s="352"/>
      <c r="K894" s="352"/>
      <c r="L894" s="352"/>
      <c r="M894" s="352"/>
      <c r="N894" s="352"/>
      <c r="O894" s="355"/>
      <c r="P894" s="355"/>
      <c r="Q894" s="355"/>
      <c r="R894" s="355"/>
      <c r="S894" s="355"/>
      <c r="T894" s="355"/>
      <c r="U894" s="354"/>
      <c r="V894" s="352"/>
      <c r="W894" s="354"/>
      <c r="X894" s="357"/>
      <c r="Y894" s="357"/>
      <c r="Z894" s="357"/>
      <c r="AA894" s="357"/>
      <c r="AB894" s="358"/>
      <c r="AC894" s="358"/>
      <c r="AD894" s="357"/>
    </row>
    <row x14ac:dyDescent="0.25" r="895" customHeight="1" ht="14.25">
      <c r="A895" s="352"/>
      <c r="B895" s="352"/>
      <c r="C895" s="352"/>
      <c r="D895" s="352"/>
      <c r="E895" s="352"/>
      <c r="F895" s="353"/>
      <c r="G895" s="354"/>
      <c r="H895" s="354"/>
      <c r="I895" s="352"/>
      <c r="J895" s="352"/>
      <c r="K895" s="352"/>
      <c r="L895" s="352"/>
      <c r="M895" s="352"/>
      <c r="N895" s="352"/>
      <c r="O895" s="355"/>
      <c r="P895" s="355"/>
      <c r="Q895" s="355"/>
      <c r="R895" s="355"/>
      <c r="S895" s="355"/>
      <c r="T895" s="355"/>
      <c r="U895" s="354"/>
      <c r="V895" s="352"/>
      <c r="W895" s="354"/>
      <c r="X895" s="357"/>
      <c r="Y895" s="357"/>
      <c r="Z895" s="357"/>
      <c r="AA895" s="357"/>
      <c r="AB895" s="358"/>
      <c r="AC895" s="358"/>
      <c r="AD895" s="357"/>
    </row>
    <row x14ac:dyDescent="0.25" r="896" customHeight="1" ht="14.25">
      <c r="A896" s="352"/>
      <c r="B896" s="352"/>
      <c r="C896" s="352"/>
      <c r="D896" s="352"/>
      <c r="E896" s="352"/>
      <c r="F896" s="353"/>
      <c r="G896" s="354"/>
      <c r="H896" s="354"/>
      <c r="I896" s="352"/>
      <c r="J896" s="352"/>
      <c r="K896" s="352"/>
      <c r="L896" s="352"/>
      <c r="M896" s="352"/>
      <c r="N896" s="352"/>
      <c r="O896" s="355"/>
      <c r="P896" s="355"/>
      <c r="Q896" s="355"/>
      <c r="R896" s="355"/>
      <c r="S896" s="355"/>
      <c r="T896" s="355"/>
      <c r="U896" s="354"/>
      <c r="V896" s="352"/>
      <c r="W896" s="354"/>
      <c r="X896" s="357"/>
      <c r="Y896" s="357"/>
      <c r="Z896" s="357"/>
      <c r="AA896" s="357"/>
      <c r="AB896" s="358"/>
      <c r="AC896" s="358"/>
      <c r="AD896" s="357"/>
    </row>
    <row x14ac:dyDescent="0.25" r="897" customHeight="1" ht="14.25">
      <c r="A897" s="352"/>
      <c r="B897" s="352"/>
      <c r="C897" s="352"/>
      <c r="D897" s="352"/>
      <c r="E897" s="352"/>
      <c r="F897" s="353"/>
      <c r="G897" s="354"/>
      <c r="H897" s="354"/>
      <c r="I897" s="352"/>
      <c r="J897" s="352"/>
      <c r="K897" s="352"/>
      <c r="L897" s="352"/>
      <c r="M897" s="352"/>
      <c r="N897" s="352"/>
      <c r="O897" s="355"/>
      <c r="P897" s="355"/>
      <c r="Q897" s="355"/>
      <c r="R897" s="355"/>
      <c r="S897" s="355"/>
      <c r="T897" s="355"/>
      <c r="U897" s="354"/>
      <c r="V897" s="352"/>
      <c r="W897" s="354"/>
      <c r="X897" s="357"/>
      <c r="Y897" s="357"/>
      <c r="Z897" s="357"/>
      <c r="AA897" s="357"/>
      <c r="AB897" s="358"/>
      <c r="AC897" s="358"/>
      <c r="AD897" s="357"/>
    </row>
    <row x14ac:dyDescent="0.25" r="898" customHeight="1" ht="14.25">
      <c r="A898" s="352"/>
      <c r="B898" s="352"/>
      <c r="C898" s="352"/>
      <c r="D898" s="352"/>
      <c r="E898" s="352"/>
      <c r="F898" s="353"/>
      <c r="G898" s="354"/>
      <c r="H898" s="354"/>
      <c r="I898" s="352"/>
      <c r="J898" s="352"/>
      <c r="K898" s="352"/>
      <c r="L898" s="352"/>
      <c r="M898" s="352"/>
      <c r="N898" s="352"/>
      <c r="O898" s="355"/>
      <c r="P898" s="355"/>
      <c r="Q898" s="355"/>
      <c r="R898" s="355"/>
      <c r="S898" s="355"/>
      <c r="T898" s="355"/>
      <c r="U898" s="354"/>
      <c r="V898" s="352"/>
      <c r="W898" s="354"/>
      <c r="X898" s="357"/>
      <c r="Y898" s="357"/>
      <c r="Z898" s="357"/>
      <c r="AA898" s="357"/>
      <c r="AB898" s="358"/>
      <c r="AC898" s="358"/>
      <c r="AD898" s="357"/>
    </row>
    <row x14ac:dyDescent="0.25" r="899" customHeight="1" ht="14.25">
      <c r="A899" s="352"/>
      <c r="B899" s="352"/>
      <c r="C899" s="352"/>
      <c r="D899" s="352"/>
      <c r="E899" s="352"/>
      <c r="F899" s="353"/>
      <c r="G899" s="354"/>
      <c r="H899" s="354"/>
      <c r="I899" s="352"/>
      <c r="J899" s="352"/>
      <c r="K899" s="352"/>
      <c r="L899" s="352"/>
      <c r="M899" s="352"/>
      <c r="N899" s="352"/>
      <c r="O899" s="355"/>
      <c r="P899" s="355"/>
      <c r="Q899" s="355"/>
      <c r="R899" s="355"/>
      <c r="S899" s="355"/>
      <c r="T899" s="355"/>
      <c r="U899" s="354"/>
      <c r="V899" s="352"/>
      <c r="W899" s="354"/>
      <c r="X899" s="357"/>
      <c r="Y899" s="357"/>
      <c r="Z899" s="357"/>
      <c r="AA899" s="357"/>
      <c r="AB899" s="358"/>
      <c r="AC899" s="358"/>
      <c r="AD899" s="357"/>
    </row>
    <row x14ac:dyDescent="0.25" r="900" customHeight="1" ht="14.25">
      <c r="A900" s="352"/>
      <c r="B900" s="352"/>
      <c r="C900" s="352"/>
      <c r="D900" s="352"/>
      <c r="E900" s="352"/>
      <c r="F900" s="353"/>
      <c r="G900" s="354"/>
      <c r="H900" s="354"/>
      <c r="I900" s="352"/>
      <c r="J900" s="352"/>
      <c r="K900" s="352"/>
      <c r="L900" s="352"/>
      <c r="M900" s="352"/>
      <c r="N900" s="352"/>
      <c r="O900" s="355"/>
      <c r="P900" s="355"/>
      <c r="Q900" s="355"/>
      <c r="R900" s="355"/>
      <c r="S900" s="355"/>
      <c r="T900" s="355"/>
      <c r="U900" s="354"/>
      <c r="V900" s="352"/>
      <c r="W900" s="354"/>
      <c r="X900" s="357"/>
      <c r="Y900" s="357"/>
      <c r="Z900" s="357"/>
      <c r="AA900" s="357"/>
      <c r="AB900" s="358"/>
      <c r="AC900" s="358"/>
      <c r="AD900" s="357"/>
    </row>
    <row x14ac:dyDescent="0.25" r="901" customHeight="1" ht="14.25">
      <c r="A901" s="352"/>
      <c r="B901" s="352"/>
      <c r="C901" s="352"/>
      <c r="D901" s="352"/>
      <c r="E901" s="352"/>
      <c r="F901" s="353"/>
      <c r="G901" s="354"/>
      <c r="H901" s="354"/>
      <c r="I901" s="352"/>
      <c r="J901" s="352"/>
      <c r="K901" s="352"/>
      <c r="L901" s="352"/>
      <c r="M901" s="352"/>
      <c r="N901" s="352"/>
      <c r="O901" s="355"/>
      <c r="P901" s="355"/>
      <c r="Q901" s="355"/>
      <c r="R901" s="355"/>
      <c r="S901" s="355"/>
      <c r="T901" s="355"/>
      <c r="U901" s="354"/>
      <c r="V901" s="352"/>
      <c r="W901" s="354"/>
      <c r="X901" s="357"/>
      <c r="Y901" s="357"/>
      <c r="Z901" s="357"/>
      <c r="AA901" s="357"/>
      <c r="AB901" s="358"/>
      <c r="AC901" s="358"/>
      <c r="AD901" s="357"/>
    </row>
    <row x14ac:dyDescent="0.25" r="902" customHeight="1" ht="14.25">
      <c r="A902" s="352"/>
      <c r="B902" s="352"/>
      <c r="C902" s="352"/>
      <c r="D902" s="352"/>
      <c r="E902" s="352"/>
      <c r="F902" s="353"/>
      <c r="G902" s="354"/>
      <c r="H902" s="354"/>
      <c r="I902" s="352"/>
      <c r="J902" s="352"/>
      <c r="K902" s="352"/>
      <c r="L902" s="352"/>
      <c r="M902" s="352"/>
      <c r="N902" s="352"/>
      <c r="O902" s="355"/>
      <c r="P902" s="355"/>
      <c r="Q902" s="355"/>
      <c r="R902" s="355"/>
      <c r="S902" s="355"/>
      <c r="T902" s="355"/>
      <c r="U902" s="354"/>
      <c r="V902" s="352"/>
      <c r="W902" s="354"/>
      <c r="X902" s="357"/>
      <c r="Y902" s="357"/>
      <c r="Z902" s="357"/>
      <c r="AA902" s="357"/>
      <c r="AB902" s="358"/>
      <c r="AC902" s="358"/>
      <c r="AD902" s="357"/>
    </row>
    <row x14ac:dyDescent="0.25" r="903" customHeight="1" ht="14.25">
      <c r="A903" s="352"/>
      <c r="B903" s="352"/>
      <c r="C903" s="352"/>
      <c r="D903" s="352"/>
      <c r="E903" s="352"/>
      <c r="F903" s="353"/>
      <c r="G903" s="354"/>
      <c r="H903" s="354"/>
      <c r="I903" s="352"/>
      <c r="J903" s="352"/>
      <c r="K903" s="352"/>
      <c r="L903" s="352"/>
      <c r="M903" s="352"/>
      <c r="N903" s="352"/>
      <c r="O903" s="355"/>
      <c r="P903" s="355"/>
      <c r="Q903" s="355"/>
      <c r="R903" s="355"/>
      <c r="S903" s="355"/>
      <c r="T903" s="355"/>
      <c r="U903" s="354"/>
      <c r="V903" s="352"/>
      <c r="W903" s="354"/>
      <c r="X903" s="357"/>
      <c r="Y903" s="357"/>
      <c r="Z903" s="357"/>
      <c r="AA903" s="357"/>
      <c r="AB903" s="358"/>
      <c r="AC903" s="358"/>
      <c r="AD903" s="357"/>
    </row>
    <row x14ac:dyDescent="0.25" r="904" customHeight="1" ht="14.25">
      <c r="A904" s="352"/>
      <c r="B904" s="352"/>
      <c r="C904" s="352"/>
      <c r="D904" s="352"/>
      <c r="E904" s="352"/>
      <c r="F904" s="353"/>
      <c r="G904" s="354"/>
      <c r="H904" s="354"/>
      <c r="I904" s="352"/>
      <c r="J904" s="352"/>
      <c r="K904" s="352"/>
      <c r="L904" s="352"/>
      <c r="M904" s="352"/>
      <c r="N904" s="352"/>
      <c r="O904" s="355"/>
      <c r="P904" s="355"/>
      <c r="Q904" s="355"/>
      <c r="R904" s="355"/>
      <c r="S904" s="355"/>
      <c r="T904" s="355"/>
      <c r="U904" s="354"/>
      <c r="V904" s="352"/>
      <c r="W904" s="354"/>
      <c r="X904" s="357"/>
      <c r="Y904" s="357"/>
      <c r="Z904" s="357"/>
      <c r="AA904" s="357"/>
      <c r="AB904" s="358"/>
      <c r="AC904" s="358"/>
      <c r="AD904" s="357"/>
    </row>
    <row x14ac:dyDescent="0.25" r="905" customHeight="1" ht="14.25">
      <c r="A905" s="352"/>
      <c r="B905" s="352"/>
      <c r="C905" s="352"/>
      <c r="D905" s="352"/>
      <c r="E905" s="352"/>
      <c r="F905" s="353"/>
      <c r="G905" s="354"/>
      <c r="H905" s="354"/>
      <c r="I905" s="352"/>
      <c r="J905" s="352"/>
      <c r="K905" s="352"/>
      <c r="L905" s="352"/>
      <c r="M905" s="352"/>
      <c r="N905" s="352"/>
      <c r="O905" s="355"/>
      <c r="P905" s="355"/>
      <c r="Q905" s="355"/>
      <c r="R905" s="355"/>
      <c r="S905" s="355"/>
      <c r="T905" s="355"/>
      <c r="U905" s="354"/>
      <c r="V905" s="352"/>
      <c r="W905" s="354"/>
      <c r="X905" s="357"/>
      <c r="Y905" s="357"/>
      <c r="Z905" s="357"/>
      <c r="AA905" s="357"/>
      <c r="AB905" s="358"/>
      <c r="AC905" s="358"/>
      <c r="AD905" s="357"/>
    </row>
    <row x14ac:dyDescent="0.25" r="906" customHeight="1" ht="14.25">
      <c r="A906" s="352"/>
      <c r="B906" s="352"/>
      <c r="C906" s="352"/>
      <c r="D906" s="352"/>
      <c r="E906" s="352"/>
      <c r="F906" s="353"/>
      <c r="G906" s="354"/>
      <c r="H906" s="354"/>
      <c r="I906" s="352"/>
      <c r="J906" s="352"/>
      <c r="K906" s="352"/>
      <c r="L906" s="352"/>
      <c r="M906" s="352"/>
      <c r="N906" s="352"/>
      <c r="O906" s="355"/>
      <c r="P906" s="355"/>
      <c r="Q906" s="355"/>
      <c r="R906" s="355"/>
      <c r="S906" s="355"/>
      <c r="T906" s="355"/>
      <c r="U906" s="354"/>
      <c r="V906" s="352"/>
      <c r="W906" s="354"/>
      <c r="X906" s="357"/>
      <c r="Y906" s="357"/>
      <c r="Z906" s="357"/>
      <c r="AA906" s="357"/>
      <c r="AB906" s="358"/>
      <c r="AC906" s="358"/>
      <c r="AD906" s="357"/>
    </row>
    <row x14ac:dyDescent="0.25" r="907" customHeight="1" ht="14.25">
      <c r="A907" s="352"/>
      <c r="B907" s="352"/>
      <c r="C907" s="352"/>
      <c r="D907" s="352"/>
      <c r="E907" s="352"/>
      <c r="F907" s="353"/>
      <c r="G907" s="354"/>
      <c r="H907" s="354"/>
      <c r="I907" s="352"/>
      <c r="J907" s="352"/>
      <c r="K907" s="352"/>
      <c r="L907" s="352"/>
      <c r="M907" s="352"/>
      <c r="N907" s="352"/>
      <c r="O907" s="355"/>
      <c r="P907" s="355"/>
      <c r="Q907" s="355"/>
      <c r="R907" s="355"/>
      <c r="S907" s="355"/>
      <c r="T907" s="355"/>
      <c r="U907" s="354"/>
      <c r="V907" s="352"/>
      <c r="W907" s="354"/>
      <c r="X907" s="357"/>
      <c r="Y907" s="357"/>
      <c r="Z907" s="357"/>
      <c r="AA907" s="357"/>
      <c r="AB907" s="358"/>
      <c r="AC907" s="358"/>
      <c r="AD907" s="357"/>
    </row>
    <row x14ac:dyDescent="0.25" r="908" customHeight="1" ht="14.25">
      <c r="A908" s="352"/>
      <c r="B908" s="352"/>
      <c r="C908" s="352"/>
      <c r="D908" s="352"/>
      <c r="E908" s="352"/>
      <c r="F908" s="353"/>
      <c r="G908" s="354"/>
      <c r="H908" s="354"/>
      <c r="I908" s="352"/>
      <c r="J908" s="352"/>
      <c r="K908" s="352"/>
      <c r="L908" s="352"/>
      <c r="M908" s="352"/>
      <c r="N908" s="352"/>
      <c r="O908" s="355"/>
      <c r="P908" s="355"/>
      <c r="Q908" s="355"/>
      <c r="R908" s="355"/>
      <c r="S908" s="355"/>
      <c r="T908" s="355"/>
      <c r="U908" s="354"/>
      <c r="V908" s="352"/>
      <c r="W908" s="354"/>
      <c r="X908" s="357"/>
      <c r="Y908" s="357"/>
      <c r="Z908" s="357"/>
      <c r="AA908" s="357"/>
      <c r="AB908" s="358"/>
      <c r="AC908" s="358"/>
      <c r="AD908" s="357"/>
    </row>
    <row x14ac:dyDescent="0.25" r="909" customHeight="1" ht="14.25">
      <c r="A909" s="352"/>
      <c r="B909" s="352"/>
      <c r="C909" s="352"/>
      <c r="D909" s="352"/>
      <c r="E909" s="352"/>
      <c r="F909" s="353"/>
      <c r="G909" s="354"/>
      <c r="H909" s="354"/>
      <c r="I909" s="352"/>
      <c r="J909" s="352"/>
      <c r="K909" s="352"/>
      <c r="L909" s="352"/>
      <c r="M909" s="352"/>
      <c r="N909" s="352"/>
      <c r="O909" s="355"/>
      <c r="P909" s="355"/>
      <c r="Q909" s="355"/>
      <c r="R909" s="355"/>
      <c r="S909" s="355"/>
      <c r="T909" s="355"/>
      <c r="U909" s="354"/>
      <c r="V909" s="352"/>
      <c r="W909" s="354"/>
      <c r="X909" s="357"/>
      <c r="Y909" s="357"/>
      <c r="Z909" s="357"/>
      <c r="AA909" s="357"/>
      <c r="AB909" s="358"/>
      <c r="AC909" s="358"/>
      <c r="AD909" s="357"/>
    </row>
    <row x14ac:dyDescent="0.25" r="910" customHeight="1" ht="14.25">
      <c r="A910" s="352"/>
      <c r="B910" s="352"/>
      <c r="C910" s="352"/>
      <c r="D910" s="352"/>
      <c r="E910" s="352"/>
      <c r="F910" s="353"/>
      <c r="G910" s="354"/>
      <c r="H910" s="354"/>
      <c r="I910" s="352"/>
      <c r="J910" s="352"/>
      <c r="K910" s="352"/>
      <c r="L910" s="352"/>
      <c r="M910" s="352"/>
      <c r="N910" s="352"/>
      <c r="O910" s="355"/>
      <c r="P910" s="355"/>
      <c r="Q910" s="355"/>
      <c r="R910" s="355"/>
      <c r="S910" s="355"/>
      <c r="T910" s="355"/>
      <c r="U910" s="354"/>
      <c r="V910" s="352"/>
      <c r="W910" s="354"/>
      <c r="X910" s="357"/>
      <c r="Y910" s="357"/>
      <c r="Z910" s="357"/>
      <c r="AA910" s="357"/>
      <c r="AB910" s="358"/>
      <c r="AC910" s="358"/>
      <c r="AD910" s="357"/>
    </row>
    <row x14ac:dyDescent="0.25" r="911" customHeight="1" ht="14.25">
      <c r="A911" s="352"/>
      <c r="B911" s="352"/>
      <c r="C911" s="352"/>
      <c r="D911" s="352"/>
      <c r="E911" s="352"/>
      <c r="F911" s="353"/>
      <c r="G911" s="354"/>
      <c r="H911" s="354"/>
      <c r="I911" s="352"/>
      <c r="J911" s="352"/>
      <c r="K911" s="352"/>
      <c r="L911" s="352"/>
      <c r="M911" s="352"/>
      <c r="N911" s="352"/>
      <c r="O911" s="355"/>
      <c r="P911" s="355"/>
      <c r="Q911" s="355"/>
      <c r="R911" s="355"/>
      <c r="S911" s="355"/>
      <c r="T911" s="355"/>
      <c r="U911" s="354"/>
      <c r="V911" s="352"/>
      <c r="W911" s="354"/>
      <c r="X911" s="357"/>
      <c r="Y911" s="357"/>
      <c r="Z911" s="357"/>
      <c r="AA911" s="357"/>
      <c r="AB911" s="358"/>
      <c r="AC911" s="358"/>
      <c r="AD911" s="357"/>
    </row>
    <row x14ac:dyDescent="0.25" r="912" customHeight="1" ht="14.25">
      <c r="A912" s="352"/>
      <c r="B912" s="352"/>
      <c r="C912" s="352"/>
      <c r="D912" s="352"/>
      <c r="E912" s="352"/>
      <c r="F912" s="353"/>
      <c r="G912" s="354"/>
      <c r="H912" s="354"/>
      <c r="I912" s="352"/>
      <c r="J912" s="352"/>
      <c r="K912" s="352"/>
      <c r="L912" s="352"/>
      <c r="M912" s="352"/>
      <c r="N912" s="352"/>
      <c r="O912" s="355"/>
      <c r="P912" s="355"/>
      <c r="Q912" s="355"/>
      <c r="R912" s="355"/>
      <c r="S912" s="355"/>
      <c r="T912" s="355"/>
      <c r="U912" s="354"/>
      <c r="V912" s="352"/>
      <c r="W912" s="354"/>
      <c r="X912" s="357"/>
      <c r="Y912" s="357"/>
      <c r="Z912" s="357"/>
      <c r="AA912" s="357"/>
      <c r="AB912" s="358"/>
      <c r="AC912" s="358"/>
      <c r="AD912" s="357"/>
    </row>
    <row x14ac:dyDescent="0.25" r="913" customHeight="1" ht="14.25">
      <c r="A913" s="352"/>
      <c r="B913" s="352"/>
      <c r="C913" s="352"/>
      <c r="D913" s="352"/>
      <c r="E913" s="352"/>
      <c r="F913" s="353"/>
      <c r="G913" s="354"/>
      <c r="H913" s="354"/>
      <c r="I913" s="352"/>
      <c r="J913" s="352"/>
      <c r="K913" s="352"/>
      <c r="L913" s="352"/>
      <c r="M913" s="352"/>
      <c r="N913" s="352"/>
      <c r="O913" s="355"/>
      <c r="P913" s="355"/>
      <c r="Q913" s="355"/>
      <c r="R913" s="355"/>
      <c r="S913" s="355"/>
      <c r="T913" s="355"/>
      <c r="U913" s="354"/>
      <c r="V913" s="352"/>
      <c r="W913" s="354"/>
      <c r="X913" s="357"/>
      <c r="Y913" s="357"/>
      <c r="Z913" s="357"/>
      <c r="AA913" s="357"/>
      <c r="AB913" s="358"/>
      <c r="AC913" s="358"/>
      <c r="AD913" s="357"/>
    </row>
    <row x14ac:dyDescent="0.25" r="914" customHeight="1" ht="14.25">
      <c r="A914" s="352"/>
      <c r="B914" s="352"/>
      <c r="C914" s="352"/>
      <c r="D914" s="352"/>
      <c r="E914" s="352"/>
      <c r="F914" s="353"/>
      <c r="G914" s="354"/>
      <c r="H914" s="354"/>
      <c r="I914" s="352"/>
      <c r="J914" s="352"/>
      <c r="K914" s="352"/>
      <c r="L914" s="352"/>
      <c r="M914" s="352"/>
      <c r="N914" s="352"/>
      <c r="O914" s="355"/>
      <c r="P914" s="355"/>
      <c r="Q914" s="355"/>
      <c r="R914" s="355"/>
      <c r="S914" s="355"/>
      <c r="T914" s="355"/>
      <c r="U914" s="354"/>
      <c r="V914" s="352"/>
      <c r="W914" s="354"/>
      <c r="X914" s="357"/>
      <c r="Y914" s="357"/>
      <c r="Z914" s="357"/>
      <c r="AA914" s="357"/>
      <c r="AB914" s="358"/>
      <c r="AC914" s="358"/>
      <c r="AD914" s="357"/>
    </row>
    <row x14ac:dyDescent="0.25" r="915" customHeight="1" ht="14.25">
      <c r="A915" s="352"/>
      <c r="B915" s="352"/>
      <c r="C915" s="352"/>
      <c r="D915" s="352"/>
      <c r="E915" s="352"/>
      <c r="F915" s="353"/>
      <c r="G915" s="354"/>
      <c r="H915" s="354"/>
      <c r="I915" s="352"/>
      <c r="J915" s="352"/>
      <c r="K915" s="352"/>
      <c r="L915" s="352"/>
      <c r="M915" s="352"/>
      <c r="N915" s="352"/>
      <c r="O915" s="355"/>
      <c r="P915" s="355"/>
      <c r="Q915" s="355"/>
      <c r="R915" s="355"/>
      <c r="S915" s="355"/>
      <c r="T915" s="355"/>
      <c r="U915" s="354"/>
      <c r="V915" s="352"/>
      <c r="W915" s="354"/>
      <c r="X915" s="357"/>
      <c r="Y915" s="357"/>
      <c r="Z915" s="357"/>
      <c r="AA915" s="357"/>
      <c r="AB915" s="358"/>
      <c r="AC915" s="358"/>
      <c r="AD915" s="357"/>
    </row>
    <row x14ac:dyDescent="0.25" r="916" customHeight="1" ht="14.25">
      <c r="A916" s="352"/>
      <c r="B916" s="352"/>
      <c r="C916" s="352"/>
      <c r="D916" s="352"/>
      <c r="E916" s="352"/>
      <c r="F916" s="353"/>
      <c r="G916" s="354"/>
      <c r="H916" s="354"/>
      <c r="I916" s="352"/>
      <c r="J916" s="352"/>
      <c r="K916" s="352"/>
      <c r="L916" s="352"/>
      <c r="M916" s="352"/>
      <c r="N916" s="352"/>
      <c r="O916" s="355"/>
      <c r="P916" s="355"/>
      <c r="Q916" s="355"/>
      <c r="R916" s="355"/>
      <c r="S916" s="355"/>
      <c r="T916" s="355"/>
      <c r="U916" s="354"/>
      <c r="V916" s="352"/>
      <c r="W916" s="354"/>
      <c r="X916" s="357"/>
      <c r="Y916" s="357"/>
      <c r="Z916" s="357"/>
      <c r="AA916" s="357"/>
      <c r="AB916" s="358"/>
      <c r="AC916" s="358"/>
      <c r="AD916" s="357"/>
    </row>
    <row x14ac:dyDescent="0.25" r="917" customHeight="1" ht="14.25">
      <c r="A917" s="352"/>
      <c r="B917" s="352"/>
      <c r="C917" s="352"/>
      <c r="D917" s="352"/>
      <c r="E917" s="352"/>
      <c r="F917" s="353"/>
      <c r="G917" s="354"/>
      <c r="H917" s="354"/>
      <c r="I917" s="352"/>
      <c r="J917" s="352"/>
      <c r="K917" s="352"/>
      <c r="L917" s="352"/>
      <c r="M917" s="352"/>
      <c r="N917" s="352"/>
      <c r="O917" s="355"/>
      <c r="P917" s="355"/>
      <c r="Q917" s="355"/>
      <c r="R917" s="355"/>
      <c r="S917" s="355"/>
      <c r="T917" s="355"/>
      <c r="U917" s="354"/>
      <c r="V917" s="352"/>
      <c r="W917" s="354"/>
      <c r="X917" s="357"/>
      <c r="Y917" s="357"/>
      <c r="Z917" s="357"/>
      <c r="AA917" s="357"/>
      <c r="AB917" s="358"/>
      <c r="AC917" s="358"/>
      <c r="AD917" s="357"/>
    </row>
    <row x14ac:dyDescent="0.25" r="918" customHeight="1" ht="14.25">
      <c r="A918" s="352"/>
      <c r="B918" s="352"/>
      <c r="C918" s="352"/>
      <c r="D918" s="352"/>
      <c r="E918" s="352"/>
      <c r="F918" s="353"/>
      <c r="G918" s="354"/>
      <c r="H918" s="354"/>
      <c r="I918" s="352"/>
      <c r="J918" s="352"/>
      <c r="K918" s="352"/>
      <c r="L918" s="352"/>
      <c r="M918" s="352"/>
      <c r="N918" s="352"/>
      <c r="O918" s="355"/>
      <c r="P918" s="355"/>
      <c r="Q918" s="355"/>
      <c r="R918" s="355"/>
      <c r="S918" s="355"/>
      <c r="T918" s="355"/>
      <c r="U918" s="354"/>
      <c r="V918" s="352"/>
      <c r="W918" s="354"/>
      <c r="X918" s="357"/>
      <c r="Y918" s="357"/>
      <c r="Z918" s="357"/>
      <c r="AA918" s="357"/>
      <c r="AB918" s="358"/>
      <c r="AC918" s="358"/>
      <c r="AD918" s="357"/>
    </row>
    <row x14ac:dyDescent="0.25" r="919" customHeight="1" ht="14.25">
      <c r="A919" s="352"/>
      <c r="B919" s="352"/>
      <c r="C919" s="352"/>
      <c r="D919" s="352"/>
      <c r="E919" s="352"/>
      <c r="F919" s="353"/>
      <c r="G919" s="354"/>
      <c r="H919" s="354"/>
      <c r="I919" s="352"/>
      <c r="J919" s="352"/>
      <c r="K919" s="352"/>
      <c r="L919" s="352"/>
      <c r="M919" s="352"/>
      <c r="N919" s="352"/>
      <c r="O919" s="355"/>
      <c r="P919" s="355"/>
      <c r="Q919" s="355"/>
      <c r="R919" s="355"/>
      <c r="S919" s="355"/>
      <c r="T919" s="355"/>
      <c r="U919" s="354"/>
      <c r="V919" s="352"/>
      <c r="W919" s="354"/>
      <c r="X919" s="357"/>
      <c r="Y919" s="357"/>
      <c r="Z919" s="357"/>
      <c r="AA919" s="357"/>
      <c r="AB919" s="358"/>
      <c r="AC919" s="358"/>
      <c r="AD919" s="357"/>
    </row>
    <row x14ac:dyDescent="0.25" r="920" customHeight="1" ht="14.25">
      <c r="A920" s="352"/>
      <c r="B920" s="352"/>
      <c r="C920" s="352"/>
      <c r="D920" s="352"/>
      <c r="E920" s="352"/>
      <c r="F920" s="353"/>
      <c r="G920" s="354"/>
      <c r="H920" s="354"/>
      <c r="I920" s="352"/>
      <c r="J920" s="352"/>
      <c r="K920" s="352"/>
      <c r="L920" s="352"/>
      <c r="M920" s="352"/>
      <c r="N920" s="352"/>
      <c r="O920" s="355"/>
      <c r="P920" s="355"/>
      <c r="Q920" s="355"/>
      <c r="R920" s="355"/>
      <c r="S920" s="355"/>
      <c r="T920" s="355"/>
      <c r="U920" s="354"/>
      <c r="V920" s="352"/>
      <c r="W920" s="354"/>
      <c r="X920" s="357"/>
      <c r="Y920" s="357"/>
      <c r="Z920" s="357"/>
      <c r="AA920" s="357"/>
      <c r="AB920" s="358"/>
      <c r="AC920" s="358"/>
      <c r="AD920" s="357"/>
    </row>
    <row x14ac:dyDescent="0.25" r="921" customHeight="1" ht="14.25">
      <c r="A921" s="352"/>
      <c r="B921" s="352"/>
      <c r="C921" s="352"/>
      <c r="D921" s="352"/>
      <c r="E921" s="352"/>
      <c r="F921" s="353"/>
      <c r="G921" s="354"/>
      <c r="H921" s="354"/>
      <c r="I921" s="352"/>
      <c r="J921" s="352"/>
      <c r="K921" s="352"/>
      <c r="L921" s="352"/>
      <c r="M921" s="352"/>
      <c r="N921" s="352"/>
      <c r="O921" s="355"/>
      <c r="P921" s="355"/>
      <c r="Q921" s="355"/>
      <c r="R921" s="355"/>
      <c r="S921" s="355"/>
      <c r="T921" s="355"/>
      <c r="U921" s="354"/>
      <c r="V921" s="352"/>
      <c r="W921" s="354"/>
      <c r="X921" s="357"/>
      <c r="Y921" s="357"/>
      <c r="Z921" s="357"/>
      <c r="AA921" s="357"/>
      <c r="AB921" s="358"/>
      <c r="AC921" s="358"/>
      <c r="AD921" s="357"/>
    </row>
    <row x14ac:dyDescent="0.25" r="922" customHeight="1" ht="14.25">
      <c r="A922" s="352"/>
      <c r="B922" s="352"/>
      <c r="C922" s="352"/>
      <c r="D922" s="352"/>
      <c r="E922" s="352"/>
      <c r="F922" s="353"/>
      <c r="G922" s="354"/>
      <c r="H922" s="354"/>
      <c r="I922" s="352"/>
      <c r="J922" s="352"/>
      <c r="K922" s="352"/>
      <c r="L922" s="352"/>
      <c r="M922" s="352"/>
      <c r="N922" s="352"/>
      <c r="O922" s="355"/>
      <c r="P922" s="355"/>
      <c r="Q922" s="355"/>
      <c r="R922" s="355"/>
      <c r="S922" s="355"/>
      <c r="T922" s="355"/>
      <c r="U922" s="354"/>
      <c r="V922" s="352"/>
      <c r="W922" s="354"/>
      <c r="X922" s="357"/>
      <c r="Y922" s="357"/>
      <c r="Z922" s="357"/>
      <c r="AA922" s="357"/>
      <c r="AB922" s="358"/>
      <c r="AC922" s="358"/>
      <c r="AD922" s="357"/>
    </row>
    <row x14ac:dyDescent="0.25" r="923" customHeight="1" ht="14.25">
      <c r="A923" s="352"/>
      <c r="B923" s="352"/>
      <c r="C923" s="352"/>
      <c r="D923" s="352"/>
      <c r="E923" s="352"/>
      <c r="F923" s="353"/>
      <c r="G923" s="354"/>
      <c r="H923" s="354"/>
      <c r="I923" s="352"/>
      <c r="J923" s="352"/>
      <c r="K923" s="352"/>
      <c r="L923" s="352"/>
      <c r="M923" s="352"/>
      <c r="N923" s="352"/>
      <c r="O923" s="355"/>
      <c r="P923" s="355"/>
      <c r="Q923" s="355"/>
      <c r="R923" s="355"/>
      <c r="S923" s="355"/>
      <c r="T923" s="355"/>
      <c r="U923" s="354"/>
      <c r="V923" s="352"/>
      <c r="W923" s="354"/>
      <c r="X923" s="357"/>
      <c r="Y923" s="357"/>
      <c r="Z923" s="357"/>
      <c r="AA923" s="357"/>
      <c r="AB923" s="358"/>
      <c r="AC923" s="358"/>
      <c r="AD923" s="357"/>
    </row>
    <row x14ac:dyDescent="0.25" r="924" customHeight="1" ht="14.25">
      <c r="A924" s="352"/>
      <c r="B924" s="352"/>
      <c r="C924" s="352"/>
      <c r="D924" s="352"/>
      <c r="E924" s="352"/>
      <c r="F924" s="353"/>
      <c r="G924" s="354"/>
      <c r="H924" s="354"/>
      <c r="I924" s="352"/>
      <c r="J924" s="352"/>
      <c r="K924" s="352"/>
      <c r="L924" s="352"/>
      <c r="M924" s="352"/>
      <c r="N924" s="352"/>
      <c r="O924" s="355"/>
      <c r="P924" s="355"/>
      <c r="Q924" s="355"/>
      <c r="R924" s="355"/>
      <c r="S924" s="355"/>
      <c r="T924" s="355"/>
      <c r="U924" s="354"/>
      <c r="V924" s="352"/>
      <c r="W924" s="354"/>
      <c r="X924" s="357"/>
      <c r="Y924" s="357"/>
      <c r="Z924" s="357"/>
      <c r="AA924" s="357"/>
      <c r="AB924" s="358"/>
      <c r="AC924" s="358"/>
      <c r="AD924" s="357"/>
    </row>
    <row x14ac:dyDescent="0.25" r="925" customHeight="1" ht="14.25">
      <c r="A925" s="352"/>
      <c r="B925" s="352"/>
      <c r="C925" s="352"/>
      <c r="D925" s="352"/>
      <c r="E925" s="352"/>
      <c r="F925" s="353"/>
      <c r="G925" s="354"/>
      <c r="H925" s="354"/>
      <c r="I925" s="352"/>
      <c r="J925" s="352"/>
      <c r="K925" s="352"/>
      <c r="L925" s="352"/>
      <c r="M925" s="352"/>
      <c r="N925" s="352"/>
      <c r="O925" s="355"/>
      <c r="P925" s="355"/>
      <c r="Q925" s="355"/>
      <c r="R925" s="355"/>
      <c r="S925" s="355"/>
      <c r="T925" s="355"/>
      <c r="U925" s="354"/>
      <c r="V925" s="352"/>
      <c r="W925" s="354"/>
      <c r="X925" s="357"/>
      <c r="Y925" s="357"/>
      <c r="Z925" s="357"/>
      <c r="AA925" s="357"/>
      <c r="AB925" s="358"/>
      <c r="AC925" s="358"/>
      <c r="AD925" s="357"/>
    </row>
    <row x14ac:dyDescent="0.25" r="926" customHeight="1" ht="14.25">
      <c r="A926" s="352"/>
      <c r="B926" s="352"/>
      <c r="C926" s="352"/>
      <c r="D926" s="352"/>
      <c r="E926" s="352"/>
      <c r="F926" s="353"/>
      <c r="G926" s="354"/>
      <c r="H926" s="354"/>
      <c r="I926" s="352"/>
      <c r="J926" s="352"/>
      <c r="K926" s="352"/>
      <c r="L926" s="352"/>
      <c r="M926" s="352"/>
      <c r="N926" s="352"/>
      <c r="O926" s="355"/>
      <c r="P926" s="355"/>
      <c r="Q926" s="355"/>
      <c r="R926" s="355"/>
      <c r="S926" s="355"/>
      <c r="T926" s="355"/>
      <c r="U926" s="354"/>
      <c r="V926" s="352"/>
      <c r="W926" s="354"/>
      <c r="X926" s="357"/>
      <c r="Y926" s="357"/>
      <c r="Z926" s="357"/>
      <c r="AA926" s="357"/>
      <c r="AB926" s="358"/>
      <c r="AC926" s="358"/>
      <c r="AD926" s="357"/>
    </row>
    <row x14ac:dyDescent="0.25" r="927" customHeight="1" ht="14.25">
      <c r="A927" s="352"/>
      <c r="B927" s="352"/>
      <c r="C927" s="352"/>
      <c r="D927" s="352"/>
      <c r="E927" s="352"/>
      <c r="F927" s="353"/>
      <c r="G927" s="354"/>
      <c r="H927" s="354"/>
      <c r="I927" s="352"/>
      <c r="J927" s="352"/>
      <c r="K927" s="352"/>
      <c r="L927" s="352"/>
      <c r="M927" s="352"/>
      <c r="N927" s="352"/>
      <c r="O927" s="355"/>
      <c r="P927" s="355"/>
      <c r="Q927" s="355"/>
      <c r="R927" s="355"/>
      <c r="S927" s="355"/>
      <c r="T927" s="355"/>
      <c r="U927" s="354"/>
      <c r="V927" s="352"/>
      <c r="W927" s="354"/>
      <c r="X927" s="357"/>
      <c r="Y927" s="357"/>
      <c r="Z927" s="357"/>
      <c r="AA927" s="357"/>
      <c r="AB927" s="358"/>
      <c r="AC927" s="358"/>
      <c r="AD927" s="357"/>
    </row>
    <row x14ac:dyDescent="0.25" r="928" customHeight="1" ht="14.25">
      <c r="A928" s="352"/>
      <c r="B928" s="352"/>
      <c r="C928" s="352"/>
      <c r="D928" s="352"/>
      <c r="E928" s="352"/>
      <c r="F928" s="353"/>
      <c r="G928" s="354"/>
      <c r="H928" s="354"/>
      <c r="I928" s="352"/>
      <c r="J928" s="352"/>
      <c r="K928" s="352"/>
      <c r="L928" s="352"/>
      <c r="M928" s="352"/>
      <c r="N928" s="352"/>
      <c r="O928" s="355"/>
      <c r="P928" s="355"/>
      <c r="Q928" s="355"/>
      <c r="R928" s="355"/>
      <c r="S928" s="355"/>
      <c r="T928" s="355"/>
      <c r="U928" s="354"/>
      <c r="V928" s="352"/>
      <c r="W928" s="354"/>
      <c r="X928" s="357"/>
      <c r="Y928" s="357"/>
      <c r="Z928" s="357"/>
      <c r="AA928" s="357"/>
      <c r="AB928" s="358"/>
      <c r="AC928" s="358"/>
      <c r="AD928" s="357"/>
    </row>
    <row x14ac:dyDescent="0.25" r="929" customHeight="1" ht="14.25">
      <c r="A929" s="352"/>
      <c r="B929" s="352"/>
      <c r="C929" s="352"/>
      <c r="D929" s="352"/>
      <c r="E929" s="352"/>
      <c r="F929" s="353"/>
      <c r="G929" s="354"/>
      <c r="H929" s="354"/>
      <c r="I929" s="352"/>
      <c r="J929" s="352"/>
      <c r="K929" s="352"/>
      <c r="L929" s="352"/>
      <c r="M929" s="352"/>
      <c r="N929" s="352"/>
      <c r="O929" s="355"/>
      <c r="P929" s="355"/>
      <c r="Q929" s="355"/>
      <c r="R929" s="355"/>
      <c r="S929" s="355"/>
      <c r="T929" s="355"/>
      <c r="U929" s="354"/>
      <c r="V929" s="352"/>
      <c r="W929" s="354"/>
      <c r="X929" s="357"/>
      <c r="Y929" s="357"/>
      <c r="Z929" s="357"/>
      <c r="AA929" s="357"/>
      <c r="AB929" s="358"/>
      <c r="AC929" s="358"/>
      <c r="AD929" s="357"/>
    </row>
    <row x14ac:dyDescent="0.25" r="930" customHeight="1" ht="14.25">
      <c r="A930" s="352"/>
      <c r="B930" s="352"/>
      <c r="C930" s="352"/>
      <c r="D930" s="352"/>
      <c r="E930" s="352"/>
      <c r="F930" s="353"/>
      <c r="G930" s="354"/>
      <c r="H930" s="354"/>
      <c r="I930" s="352"/>
      <c r="J930" s="352"/>
      <c r="K930" s="352"/>
      <c r="L930" s="352"/>
      <c r="M930" s="352"/>
      <c r="N930" s="352"/>
      <c r="O930" s="355"/>
      <c r="P930" s="355"/>
      <c r="Q930" s="355"/>
      <c r="R930" s="355"/>
      <c r="S930" s="355"/>
      <c r="T930" s="355"/>
      <c r="U930" s="354"/>
      <c r="V930" s="352"/>
      <c r="W930" s="354"/>
      <c r="X930" s="357"/>
      <c r="Y930" s="357"/>
      <c r="Z930" s="357"/>
      <c r="AA930" s="357"/>
      <c r="AB930" s="358"/>
      <c r="AC930" s="358"/>
      <c r="AD930" s="357"/>
    </row>
    <row x14ac:dyDescent="0.25" r="931" customHeight="1" ht="14.25">
      <c r="A931" s="352"/>
      <c r="B931" s="352"/>
      <c r="C931" s="352"/>
      <c r="D931" s="352"/>
      <c r="E931" s="352"/>
      <c r="F931" s="353"/>
      <c r="G931" s="354"/>
      <c r="H931" s="354"/>
      <c r="I931" s="352"/>
      <c r="J931" s="352"/>
      <c r="K931" s="352"/>
      <c r="L931" s="352"/>
      <c r="M931" s="352"/>
      <c r="N931" s="352"/>
      <c r="O931" s="355"/>
      <c r="P931" s="355"/>
      <c r="Q931" s="355"/>
      <c r="R931" s="355"/>
      <c r="S931" s="355"/>
      <c r="T931" s="355"/>
      <c r="U931" s="354"/>
      <c r="V931" s="352"/>
      <c r="W931" s="354"/>
      <c r="X931" s="357"/>
      <c r="Y931" s="357"/>
      <c r="Z931" s="357"/>
      <c r="AA931" s="357"/>
      <c r="AB931" s="358"/>
      <c r="AC931" s="358"/>
      <c r="AD931" s="357"/>
    </row>
    <row x14ac:dyDescent="0.25" r="932" customHeight="1" ht="14.25">
      <c r="A932" s="352"/>
      <c r="B932" s="352"/>
      <c r="C932" s="352"/>
      <c r="D932" s="352"/>
      <c r="E932" s="352"/>
      <c r="F932" s="353"/>
      <c r="G932" s="354"/>
      <c r="H932" s="354"/>
      <c r="I932" s="352"/>
      <c r="J932" s="352"/>
      <c r="K932" s="352"/>
      <c r="L932" s="352"/>
      <c r="M932" s="352"/>
      <c r="N932" s="352"/>
      <c r="O932" s="355"/>
      <c r="P932" s="355"/>
      <c r="Q932" s="355"/>
      <c r="R932" s="355"/>
      <c r="S932" s="355"/>
      <c r="T932" s="355"/>
      <c r="U932" s="354"/>
      <c r="V932" s="352"/>
      <c r="W932" s="354"/>
      <c r="X932" s="357"/>
      <c r="Y932" s="357"/>
      <c r="Z932" s="357"/>
      <c r="AA932" s="357"/>
      <c r="AB932" s="358"/>
      <c r="AC932" s="358"/>
      <c r="AD932" s="357"/>
    </row>
    <row x14ac:dyDescent="0.25" r="933" customHeight="1" ht="14.25">
      <c r="A933" s="352"/>
      <c r="B933" s="352"/>
      <c r="C933" s="352"/>
      <c r="D933" s="352"/>
      <c r="E933" s="352"/>
      <c r="F933" s="353"/>
      <c r="G933" s="354"/>
      <c r="H933" s="354"/>
      <c r="I933" s="352"/>
      <c r="J933" s="352"/>
      <c r="K933" s="352"/>
      <c r="L933" s="352"/>
      <c r="M933" s="352"/>
      <c r="N933" s="352"/>
      <c r="O933" s="355"/>
      <c r="P933" s="355"/>
      <c r="Q933" s="355"/>
      <c r="R933" s="355"/>
      <c r="S933" s="355"/>
      <c r="T933" s="355"/>
      <c r="U933" s="354"/>
      <c r="V933" s="352"/>
      <c r="W933" s="354"/>
      <c r="X933" s="357"/>
      <c r="Y933" s="357"/>
      <c r="Z933" s="357"/>
      <c r="AA933" s="357"/>
      <c r="AB933" s="358"/>
      <c r="AC933" s="358"/>
      <c r="AD933" s="357"/>
    </row>
    <row x14ac:dyDescent="0.25" r="934" customHeight="1" ht="14.25">
      <c r="A934" s="352"/>
      <c r="B934" s="352"/>
      <c r="C934" s="352"/>
      <c r="D934" s="352"/>
      <c r="E934" s="352"/>
      <c r="F934" s="353"/>
      <c r="G934" s="354"/>
      <c r="H934" s="354"/>
      <c r="I934" s="352"/>
      <c r="J934" s="352"/>
      <c r="K934" s="352"/>
      <c r="L934" s="352"/>
      <c r="M934" s="352"/>
      <c r="N934" s="352"/>
      <c r="O934" s="355"/>
      <c r="P934" s="355"/>
      <c r="Q934" s="355"/>
      <c r="R934" s="355"/>
      <c r="S934" s="355"/>
      <c r="T934" s="355"/>
      <c r="U934" s="354"/>
      <c r="V934" s="352"/>
      <c r="W934" s="354"/>
      <c r="X934" s="357"/>
      <c r="Y934" s="357"/>
      <c r="Z934" s="357"/>
      <c r="AA934" s="357"/>
      <c r="AB934" s="358"/>
      <c r="AC934" s="358"/>
      <c r="AD934" s="357"/>
    </row>
    <row x14ac:dyDescent="0.25" r="935" customHeight="1" ht="14.25">
      <c r="A935" s="352"/>
      <c r="B935" s="352"/>
      <c r="C935" s="352"/>
      <c r="D935" s="352"/>
      <c r="E935" s="352"/>
      <c r="F935" s="353"/>
      <c r="G935" s="354"/>
      <c r="H935" s="354"/>
      <c r="I935" s="352"/>
      <c r="J935" s="352"/>
      <c r="K935" s="352"/>
      <c r="L935" s="352"/>
      <c r="M935" s="352"/>
      <c r="N935" s="352"/>
      <c r="O935" s="355"/>
      <c r="P935" s="355"/>
      <c r="Q935" s="355"/>
      <c r="R935" s="355"/>
      <c r="S935" s="355"/>
      <c r="T935" s="355"/>
      <c r="U935" s="354"/>
      <c r="V935" s="352"/>
      <c r="W935" s="354"/>
      <c r="X935" s="357"/>
      <c r="Y935" s="357"/>
      <c r="Z935" s="357"/>
      <c r="AA935" s="357"/>
      <c r="AB935" s="358"/>
      <c r="AC935" s="358"/>
      <c r="AD935" s="357"/>
    </row>
    <row x14ac:dyDescent="0.25" r="936" customHeight="1" ht="14.25">
      <c r="A936" s="352"/>
      <c r="B936" s="352"/>
      <c r="C936" s="352"/>
      <c r="D936" s="352"/>
      <c r="E936" s="352"/>
      <c r="F936" s="353"/>
      <c r="G936" s="354"/>
      <c r="H936" s="354"/>
      <c r="I936" s="352"/>
      <c r="J936" s="352"/>
      <c r="K936" s="352"/>
      <c r="L936" s="352"/>
      <c r="M936" s="352"/>
      <c r="N936" s="352"/>
      <c r="O936" s="355"/>
      <c r="P936" s="355"/>
      <c r="Q936" s="355"/>
      <c r="R936" s="355"/>
      <c r="S936" s="355"/>
      <c r="T936" s="355"/>
      <c r="U936" s="354"/>
      <c r="V936" s="352"/>
      <c r="W936" s="354"/>
      <c r="X936" s="357"/>
      <c r="Y936" s="357"/>
      <c r="Z936" s="357"/>
      <c r="AA936" s="357"/>
      <c r="AB936" s="358"/>
      <c r="AC936" s="358"/>
      <c r="AD936" s="357"/>
    </row>
    <row x14ac:dyDescent="0.25" r="937" customHeight="1" ht="14.25">
      <c r="A937" s="352"/>
      <c r="B937" s="352"/>
      <c r="C937" s="352"/>
      <c r="D937" s="352"/>
      <c r="E937" s="352"/>
      <c r="F937" s="353"/>
      <c r="G937" s="354"/>
      <c r="H937" s="354"/>
      <c r="I937" s="352"/>
      <c r="J937" s="352"/>
      <c r="K937" s="352"/>
      <c r="L937" s="352"/>
      <c r="M937" s="352"/>
      <c r="N937" s="352"/>
      <c r="O937" s="355"/>
      <c r="P937" s="355"/>
      <c r="Q937" s="355"/>
      <c r="R937" s="355"/>
      <c r="S937" s="355"/>
      <c r="T937" s="355"/>
      <c r="U937" s="354"/>
      <c r="V937" s="352"/>
      <c r="W937" s="354"/>
      <c r="X937" s="357"/>
      <c r="Y937" s="357"/>
      <c r="Z937" s="357"/>
      <c r="AA937" s="357"/>
      <c r="AB937" s="358"/>
      <c r="AC937" s="358"/>
      <c r="AD937" s="357"/>
    </row>
    <row x14ac:dyDescent="0.25" r="938" customHeight="1" ht="14.25">
      <c r="A938" s="352"/>
      <c r="B938" s="352"/>
      <c r="C938" s="352"/>
      <c r="D938" s="352"/>
      <c r="E938" s="352"/>
      <c r="F938" s="353"/>
      <c r="G938" s="354"/>
      <c r="H938" s="354"/>
      <c r="I938" s="352"/>
      <c r="J938" s="352"/>
      <c r="K938" s="352"/>
      <c r="L938" s="352"/>
      <c r="M938" s="352"/>
      <c r="N938" s="352"/>
      <c r="O938" s="355"/>
      <c r="P938" s="355"/>
      <c r="Q938" s="355"/>
      <c r="R938" s="355"/>
      <c r="S938" s="355"/>
      <c r="T938" s="355"/>
      <c r="U938" s="354"/>
      <c r="V938" s="352"/>
      <c r="W938" s="354"/>
      <c r="X938" s="357"/>
      <c r="Y938" s="357"/>
      <c r="Z938" s="357"/>
      <c r="AA938" s="357"/>
      <c r="AB938" s="358"/>
      <c r="AC938" s="358"/>
      <c r="AD938" s="357"/>
    </row>
    <row x14ac:dyDescent="0.25" r="939" customHeight="1" ht="14.25">
      <c r="A939" s="352"/>
      <c r="B939" s="352"/>
      <c r="C939" s="352"/>
      <c r="D939" s="352"/>
      <c r="E939" s="352"/>
      <c r="F939" s="353"/>
      <c r="G939" s="354"/>
      <c r="H939" s="354"/>
      <c r="I939" s="352"/>
      <c r="J939" s="352"/>
      <c r="K939" s="352"/>
      <c r="L939" s="352"/>
      <c r="M939" s="352"/>
      <c r="N939" s="352"/>
      <c r="O939" s="355"/>
      <c r="P939" s="355"/>
      <c r="Q939" s="355"/>
      <c r="R939" s="355"/>
      <c r="S939" s="355"/>
      <c r="T939" s="355"/>
      <c r="U939" s="354"/>
      <c r="V939" s="352"/>
      <c r="W939" s="354"/>
      <c r="X939" s="357"/>
      <c r="Y939" s="357"/>
      <c r="Z939" s="357"/>
      <c r="AA939" s="357"/>
      <c r="AB939" s="358"/>
      <c r="AC939" s="358"/>
      <c r="AD939" s="357"/>
    </row>
    <row x14ac:dyDescent="0.25" r="940" customHeight="1" ht="14.25">
      <c r="A940" s="352"/>
      <c r="B940" s="352"/>
      <c r="C940" s="352"/>
      <c r="D940" s="352"/>
      <c r="E940" s="352"/>
      <c r="F940" s="353"/>
      <c r="G940" s="354"/>
      <c r="H940" s="354"/>
      <c r="I940" s="352"/>
      <c r="J940" s="352"/>
      <c r="K940" s="352"/>
      <c r="L940" s="352"/>
      <c r="M940" s="352"/>
      <c r="N940" s="352"/>
      <c r="O940" s="355"/>
      <c r="P940" s="355"/>
      <c r="Q940" s="355"/>
      <c r="R940" s="355"/>
      <c r="S940" s="355"/>
      <c r="T940" s="355"/>
      <c r="U940" s="354"/>
      <c r="V940" s="352"/>
      <c r="W940" s="354"/>
      <c r="X940" s="357"/>
      <c r="Y940" s="357"/>
      <c r="Z940" s="357"/>
      <c r="AA940" s="357"/>
      <c r="AB940" s="358"/>
      <c r="AC940" s="358"/>
      <c r="AD940" s="357"/>
    </row>
    <row x14ac:dyDescent="0.25" r="941" customHeight="1" ht="14.25">
      <c r="A941" s="352"/>
      <c r="B941" s="352"/>
      <c r="C941" s="352"/>
      <c r="D941" s="352"/>
      <c r="E941" s="352"/>
      <c r="F941" s="353"/>
      <c r="G941" s="354"/>
      <c r="H941" s="354"/>
      <c r="I941" s="352"/>
      <c r="J941" s="352"/>
      <c r="K941" s="352"/>
      <c r="L941" s="352"/>
      <c r="M941" s="352"/>
      <c r="N941" s="352"/>
      <c r="O941" s="355"/>
      <c r="P941" s="355"/>
      <c r="Q941" s="355"/>
      <c r="R941" s="355"/>
      <c r="S941" s="355"/>
      <c r="T941" s="355"/>
      <c r="U941" s="354"/>
      <c r="V941" s="352"/>
      <c r="W941" s="354"/>
      <c r="X941" s="357"/>
      <c r="Y941" s="357"/>
      <c r="Z941" s="357"/>
      <c r="AA941" s="357"/>
      <c r="AB941" s="358"/>
      <c r="AC941" s="358"/>
      <c r="AD941" s="357"/>
    </row>
    <row x14ac:dyDescent="0.25" r="942" customHeight="1" ht="14.25">
      <c r="A942" s="352"/>
      <c r="B942" s="352"/>
      <c r="C942" s="352"/>
      <c r="D942" s="352"/>
      <c r="E942" s="352"/>
      <c r="F942" s="353"/>
      <c r="G942" s="354"/>
      <c r="H942" s="354"/>
      <c r="I942" s="352"/>
      <c r="J942" s="352"/>
      <c r="K942" s="352"/>
      <c r="L942" s="352"/>
      <c r="M942" s="352"/>
      <c r="N942" s="352"/>
      <c r="O942" s="355"/>
      <c r="P942" s="355"/>
      <c r="Q942" s="355"/>
      <c r="R942" s="355"/>
      <c r="S942" s="355"/>
      <c r="T942" s="355"/>
      <c r="U942" s="354"/>
      <c r="V942" s="352"/>
      <c r="W942" s="354"/>
      <c r="X942" s="357"/>
      <c r="Y942" s="357"/>
      <c r="Z942" s="357"/>
      <c r="AA942" s="357"/>
      <c r="AB942" s="358"/>
      <c r="AC942" s="358"/>
      <c r="AD942" s="357"/>
    </row>
    <row x14ac:dyDescent="0.25" r="943" customHeight="1" ht="14.25">
      <c r="A943" s="352"/>
      <c r="B943" s="352"/>
      <c r="C943" s="352"/>
      <c r="D943" s="352"/>
      <c r="E943" s="352"/>
      <c r="F943" s="353"/>
      <c r="G943" s="354"/>
      <c r="H943" s="354"/>
      <c r="I943" s="352"/>
      <c r="J943" s="352"/>
      <c r="K943" s="352"/>
      <c r="L943" s="352"/>
      <c r="M943" s="352"/>
      <c r="N943" s="352"/>
      <c r="O943" s="355"/>
      <c r="P943" s="355"/>
      <c r="Q943" s="355"/>
      <c r="R943" s="355"/>
      <c r="S943" s="355"/>
      <c r="T943" s="355"/>
      <c r="U943" s="354"/>
      <c r="V943" s="352"/>
      <c r="W943" s="354"/>
      <c r="X943" s="357"/>
      <c r="Y943" s="357"/>
      <c r="Z943" s="357"/>
      <c r="AA943" s="357"/>
      <c r="AB943" s="358"/>
      <c r="AC943" s="358"/>
      <c r="AD943" s="357"/>
    </row>
    <row x14ac:dyDescent="0.25" r="944" customHeight="1" ht="14.25">
      <c r="A944" s="352"/>
      <c r="B944" s="352"/>
      <c r="C944" s="352"/>
      <c r="D944" s="352"/>
      <c r="E944" s="352"/>
      <c r="F944" s="353"/>
      <c r="G944" s="354"/>
      <c r="H944" s="354"/>
      <c r="I944" s="352"/>
      <c r="J944" s="352"/>
      <c r="K944" s="352"/>
      <c r="L944" s="352"/>
      <c r="M944" s="352"/>
      <c r="N944" s="352"/>
      <c r="O944" s="355"/>
      <c r="P944" s="355"/>
      <c r="Q944" s="355"/>
      <c r="R944" s="355"/>
      <c r="S944" s="355"/>
      <c r="T944" s="355"/>
      <c r="U944" s="354"/>
      <c r="V944" s="352"/>
      <c r="W944" s="354"/>
      <c r="X944" s="357"/>
      <c r="Y944" s="357"/>
      <c r="Z944" s="357"/>
      <c r="AA944" s="357"/>
      <c r="AB944" s="358"/>
      <c r="AC944" s="358"/>
      <c r="AD944" s="357"/>
    </row>
    <row x14ac:dyDescent="0.25" r="945" customHeight="1" ht="14.25">
      <c r="A945" s="352"/>
      <c r="B945" s="352"/>
      <c r="C945" s="352"/>
      <c r="D945" s="352"/>
      <c r="E945" s="352"/>
      <c r="F945" s="353"/>
      <c r="G945" s="354"/>
      <c r="H945" s="354"/>
      <c r="I945" s="352"/>
      <c r="J945" s="352"/>
      <c r="K945" s="352"/>
      <c r="L945" s="352"/>
      <c r="M945" s="352"/>
      <c r="N945" s="352"/>
      <c r="O945" s="355"/>
      <c r="P945" s="355"/>
      <c r="Q945" s="355"/>
      <c r="R945" s="355"/>
      <c r="S945" s="355"/>
      <c r="T945" s="355"/>
      <c r="U945" s="354"/>
      <c r="V945" s="352"/>
      <c r="W945" s="354"/>
      <c r="X945" s="357"/>
      <c r="Y945" s="357"/>
      <c r="Z945" s="357"/>
      <c r="AA945" s="357"/>
      <c r="AB945" s="358"/>
      <c r="AC945" s="358"/>
      <c r="AD945" s="357"/>
    </row>
    <row x14ac:dyDescent="0.25" r="946" customHeight="1" ht="14.25">
      <c r="A946" s="352"/>
      <c r="B946" s="352"/>
      <c r="C946" s="352"/>
      <c r="D946" s="352"/>
      <c r="E946" s="352"/>
      <c r="F946" s="353"/>
      <c r="G946" s="354"/>
      <c r="H946" s="354"/>
      <c r="I946" s="352"/>
      <c r="J946" s="352"/>
      <c r="K946" s="352"/>
      <c r="L946" s="352"/>
      <c r="M946" s="352"/>
      <c r="N946" s="352"/>
      <c r="O946" s="355"/>
      <c r="P946" s="355"/>
      <c r="Q946" s="355"/>
      <c r="R946" s="355"/>
      <c r="S946" s="355"/>
      <c r="T946" s="355"/>
      <c r="U946" s="354"/>
      <c r="V946" s="352"/>
      <c r="W946" s="354"/>
      <c r="X946" s="357"/>
      <c r="Y946" s="357"/>
      <c r="Z946" s="357"/>
      <c r="AA946" s="357"/>
      <c r="AB946" s="358"/>
      <c r="AC946" s="358"/>
      <c r="AD946" s="357"/>
    </row>
    <row x14ac:dyDescent="0.25" r="947" customHeight="1" ht="14.25">
      <c r="A947" s="352"/>
      <c r="B947" s="352"/>
      <c r="C947" s="352"/>
      <c r="D947" s="352"/>
      <c r="E947" s="352"/>
      <c r="F947" s="353"/>
      <c r="G947" s="354"/>
      <c r="H947" s="354"/>
      <c r="I947" s="352"/>
      <c r="J947" s="352"/>
      <c r="K947" s="352"/>
      <c r="L947" s="352"/>
      <c r="M947" s="352"/>
      <c r="N947" s="352"/>
      <c r="O947" s="355"/>
      <c r="P947" s="355"/>
      <c r="Q947" s="355"/>
      <c r="R947" s="355"/>
      <c r="S947" s="355"/>
      <c r="T947" s="355"/>
      <c r="U947" s="354"/>
      <c r="V947" s="352"/>
      <c r="W947" s="354"/>
      <c r="X947" s="357"/>
      <c r="Y947" s="357"/>
      <c r="Z947" s="357"/>
      <c r="AA947" s="357"/>
      <c r="AB947" s="358"/>
      <c r="AC947" s="358"/>
      <c r="AD947" s="357"/>
    </row>
    <row x14ac:dyDescent="0.25" r="948" customHeight="1" ht="14.25">
      <c r="A948" s="352"/>
      <c r="B948" s="352"/>
      <c r="C948" s="352"/>
      <c r="D948" s="352"/>
      <c r="E948" s="352"/>
      <c r="F948" s="353"/>
      <c r="G948" s="354"/>
      <c r="H948" s="354"/>
      <c r="I948" s="352"/>
      <c r="J948" s="352"/>
      <c r="K948" s="352"/>
      <c r="L948" s="352"/>
      <c r="M948" s="352"/>
      <c r="N948" s="352"/>
      <c r="O948" s="355"/>
      <c r="P948" s="355"/>
      <c r="Q948" s="355"/>
      <c r="R948" s="355"/>
      <c r="S948" s="355"/>
      <c r="T948" s="355"/>
      <c r="U948" s="354"/>
      <c r="V948" s="352"/>
      <c r="W948" s="354"/>
      <c r="X948" s="357"/>
      <c r="Y948" s="357"/>
      <c r="Z948" s="357"/>
      <c r="AA948" s="357"/>
      <c r="AB948" s="358"/>
      <c r="AC948" s="358"/>
      <c r="AD948" s="357"/>
    </row>
    <row x14ac:dyDescent="0.25" r="949" customHeight="1" ht="14.25">
      <c r="A949" s="352"/>
      <c r="B949" s="352"/>
      <c r="C949" s="352"/>
      <c r="D949" s="352"/>
      <c r="E949" s="352"/>
      <c r="F949" s="353"/>
      <c r="G949" s="354"/>
      <c r="H949" s="354"/>
      <c r="I949" s="352"/>
      <c r="J949" s="352"/>
      <c r="K949" s="352"/>
      <c r="L949" s="352"/>
      <c r="M949" s="352"/>
      <c r="N949" s="352"/>
      <c r="O949" s="355"/>
      <c r="P949" s="355"/>
      <c r="Q949" s="355"/>
      <c r="R949" s="355"/>
      <c r="S949" s="355"/>
      <c r="T949" s="355"/>
      <c r="U949" s="354"/>
      <c r="V949" s="352"/>
      <c r="W949" s="354"/>
      <c r="X949" s="357"/>
      <c r="Y949" s="357"/>
      <c r="Z949" s="357"/>
      <c r="AA949" s="357"/>
      <c r="AB949" s="358"/>
      <c r="AC949" s="358"/>
      <c r="AD949" s="357"/>
    </row>
    <row x14ac:dyDescent="0.25" r="950" customHeight="1" ht="14.25">
      <c r="A950" s="352"/>
      <c r="B950" s="352"/>
      <c r="C950" s="352"/>
      <c r="D950" s="352"/>
      <c r="E950" s="352"/>
      <c r="F950" s="353"/>
      <c r="G950" s="354"/>
      <c r="H950" s="354"/>
      <c r="I950" s="352"/>
      <c r="J950" s="352"/>
      <c r="K950" s="352"/>
      <c r="L950" s="352"/>
      <c r="M950" s="352"/>
      <c r="N950" s="352"/>
      <c r="O950" s="355"/>
      <c r="P950" s="355"/>
      <c r="Q950" s="355"/>
      <c r="R950" s="355"/>
      <c r="S950" s="355"/>
      <c r="T950" s="355"/>
      <c r="U950" s="354"/>
      <c r="V950" s="352"/>
      <c r="W950" s="354"/>
      <c r="X950" s="357"/>
      <c r="Y950" s="357"/>
      <c r="Z950" s="357"/>
      <c r="AA950" s="357"/>
      <c r="AB950" s="358"/>
      <c r="AC950" s="358"/>
      <c r="AD950" s="357"/>
    </row>
    <row x14ac:dyDescent="0.25" r="951" customHeight="1" ht="14.25">
      <c r="A951" s="352"/>
      <c r="B951" s="352"/>
      <c r="C951" s="352"/>
      <c r="D951" s="352"/>
      <c r="E951" s="352"/>
      <c r="F951" s="353"/>
      <c r="G951" s="354"/>
      <c r="H951" s="354"/>
      <c r="I951" s="352"/>
      <c r="J951" s="352"/>
      <c r="K951" s="352"/>
      <c r="L951" s="352"/>
      <c r="M951" s="352"/>
      <c r="N951" s="352"/>
      <c r="O951" s="355"/>
      <c r="P951" s="355"/>
      <c r="Q951" s="355"/>
      <c r="R951" s="355"/>
      <c r="S951" s="355"/>
      <c r="T951" s="355"/>
      <c r="U951" s="354"/>
      <c r="V951" s="352"/>
      <c r="W951" s="354"/>
      <c r="X951" s="357"/>
      <c r="Y951" s="357"/>
      <c r="Z951" s="357"/>
      <c r="AA951" s="357"/>
      <c r="AB951" s="358"/>
      <c r="AC951" s="358"/>
      <c r="AD951" s="357"/>
    </row>
    <row x14ac:dyDescent="0.25" r="952" customHeight="1" ht="14.25">
      <c r="A952" s="352"/>
      <c r="B952" s="352"/>
      <c r="C952" s="352"/>
      <c r="D952" s="352"/>
      <c r="E952" s="352"/>
      <c r="F952" s="353"/>
      <c r="G952" s="354"/>
      <c r="H952" s="354"/>
      <c r="I952" s="352"/>
      <c r="J952" s="352"/>
      <c r="K952" s="352"/>
      <c r="L952" s="352"/>
      <c r="M952" s="352"/>
      <c r="N952" s="352"/>
      <c r="O952" s="355"/>
      <c r="P952" s="355"/>
      <c r="Q952" s="355"/>
      <c r="R952" s="355"/>
      <c r="S952" s="355"/>
      <c r="T952" s="355"/>
      <c r="U952" s="354"/>
      <c r="V952" s="352"/>
      <c r="W952" s="354"/>
      <c r="X952" s="357"/>
      <c r="Y952" s="357"/>
      <c r="Z952" s="357"/>
      <c r="AA952" s="357"/>
      <c r="AB952" s="358"/>
      <c r="AC952" s="358"/>
      <c r="AD952" s="357"/>
    </row>
    <row x14ac:dyDescent="0.25" r="953" customHeight="1" ht="14.25">
      <c r="A953" s="352"/>
      <c r="B953" s="352"/>
      <c r="C953" s="352"/>
      <c r="D953" s="352"/>
      <c r="E953" s="352"/>
      <c r="F953" s="353"/>
      <c r="G953" s="354"/>
      <c r="H953" s="354"/>
      <c r="I953" s="352"/>
      <c r="J953" s="352"/>
      <c r="K953" s="352"/>
      <c r="L953" s="352"/>
      <c r="M953" s="352"/>
      <c r="N953" s="352"/>
      <c r="O953" s="355"/>
      <c r="P953" s="355"/>
      <c r="Q953" s="355"/>
      <c r="R953" s="355"/>
      <c r="S953" s="355"/>
      <c r="T953" s="355"/>
      <c r="U953" s="354"/>
      <c r="V953" s="352"/>
      <c r="W953" s="354"/>
      <c r="X953" s="357"/>
      <c r="Y953" s="357"/>
      <c r="Z953" s="357"/>
      <c r="AA953" s="357"/>
      <c r="AB953" s="358"/>
      <c r="AC953" s="358"/>
      <c r="AD953" s="357"/>
    </row>
    <row x14ac:dyDescent="0.25" r="954" customHeight="1" ht="14.25">
      <c r="A954" s="352"/>
      <c r="B954" s="352"/>
      <c r="C954" s="352"/>
      <c r="D954" s="352"/>
      <c r="E954" s="352"/>
      <c r="F954" s="353"/>
      <c r="G954" s="354"/>
      <c r="H954" s="354"/>
      <c r="I954" s="352"/>
      <c r="J954" s="352"/>
      <c r="K954" s="352"/>
      <c r="L954" s="352"/>
      <c r="M954" s="352"/>
      <c r="N954" s="352"/>
      <c r="O954" s="355"/>
      <c r="P954" s="355"/>
      <c r="Q954" s="355"/>
      <c r="R954" s="355"/>
      <c r="S954" s="355"/>
      <c r="T954" s="355"/>
      <c r="U954" s="354"/>
      <c r="V954" s="352"/>
      <c r="W954" s="354"/>
      <c r="X954" s="357"/>
      <c r="Y954" s="357"/>
      <c r="Z954" s="357"/>
      <c r="AA954" s="357"/>
      <c r="AB954" s="358"/>
      <c r="AC954" s="358"/>
      <c r="AD954" s="357"/>
    </row>
    <row x14ac:dyDescent="0.25" r="955" customHeight="1" ht="14.25">
      <c r="A955" s="352"/>
      <c r="B955" s="352"/>
      <c r="C955" s="352"/>
      <c r="D955" s="352"/>
      <c r="E955" s="352"/>
      <c r="F955" s="353"/>
      <c r="G955" s="354"/>
      <c r="H955" s="354"/>
      <c r="I955" s="352"/>
      <c r="J955" s="352"/>
      <c r="K955" s="352"/>
      <c r="L955" s="352"/>
      <c r="M955" s="352"/>
      <c r="N955" s="352"/>
      <c r="O955" s="355"/>
      <c r="P955" s="355"/>
      <c r="Q955" s="355"/>
      <c r="R955" s="355"/>
      <c r="S955" s="355"/>
      <c r="T955" s="355"/>
      <c r="U955" s="354"/>
      <c r="V955" s="352"/>
      <c r="W955" s="354"/>
      <c r="X955" s="357"/>
      <c r="Y955" s="357"/>
      <c r="Z955" s="357"/>
      <c r="AA955" s="357"/>
      <c r="AB955" s="358"/>
      <c r="AC955" s="358"/>
      <c r="AD955" s="357"/>
    </row>
    <row x14ac:dyDescent="0.25" r="956" customHeight="1" ht="14.25">
      <c r="A956" s="352"/>
      <c r="B956" s="352"/>
      <c r="C956" s="352"/>
      <c r="D956" s="352"/>
      <c r="E956" s="352"/>
      <c r="F956" s="353"/>
      <c r="G956" s="354"/>
      <c r="H956" s="354"/>
      <c r="I956" s="352"/>
      <c r="J956" s="352"/>
      <c r="K956" s="352"/>
      <c r="L956" s="352"/>
      <c r="M956" s="352"/>
      <c r="N956" s="352"/>
      <c r="O956" s="355"/>
      <c r="P956" s="355"/>
      <c r="Q956" s="355"/>
      <c r="R956" s="355"/>
      <c r="S956" s="355"/>
      <c r="T956" s="355"/>
      <c r="U956" s="354"/>
      <c r="V956" s="352"/>
      <c r="W956" s="354"/>
      <c r="X956" s="357"/>
      <c r="Y956" s="357"/>
      <c r="Z956" s="357"/>
      <c r="AA956" s="357"/>
      <c r="AB956" s="358"/>
      <c r="AC956" s="358"/>
      <c r="AD956" s="357"/>
    </row>
    <row x14ac:dyDescent="0.25" r="957" customHeight="1" ht="14.25">
      <c r="A957" s="352"/>
      <c r="B957" s="352"/>
      <c r="C957" s="352"/>
      <c r="D957" s="352"/>
      <c r="E957" s="352"/>
      <c r="F957" s="353"/>
      <c r="G957" s="354"/>
      <c r="H957" s="354"/>
      <c r="I957" s="352"/>
      <c r="J957" s="352"/>
      <c r="K957" s="352"/>
      <c r="L957" s="352"/>
      <c r="M957" s="352"/>
      <c r="N957" s="352"/>
      <c r="O957" s="355"/>
      <c r="P957" s="355"/>
      <c r="Q957" s="355"/>
      <c r="R957" s="355"/>
      <c r="S957" s="355"/>
      <c r="T957" s="355"/>
      <c r="U957" s="354"/>
      <c r="V957" s="352"/>
      <c r="W957" s="354"/>
      <c r="X957" s="357"/>
      <c r="Y957" s="357"/>
      <c r="Z957" s="357"/>
      <c r="AA957" s="357"/>
      <c r="AB957" s="358"/>
      <c r="AC957" s="358"/>
      <c r="AD957" s="357"/>
    </row>
    <row x14ac:dyDescent="0.25" r="958" customHeight="1" ht="14.25">
      <c r="A958" s="352"/>
      <c r="B958" s="352"/>
      <c r="C958" s="352"/>
      <c r="D958" s="352"/>
      <c r="E958" s="352"/>
      <c r="F958" s="353"/>
      <c r="G958" s="354"/>
      <c r="H958" s="354"/>
      <c r="I958" s="352"/>
      <c r="J958" s="352"/>
      <c r="K958" s="352"/>
      <c r="L958" s="352"/>
      <c r="M958" s="352"/>
      <c r="N958" s="352"/>
      <c r="O958" s="355"/>
      <c r="P958" s="355"/>
      <c r="Q958" s="355"/>
      <c r="R958" s="355"/>
      <c r="S958" s="355"/>
      <c r="T958" s="355"/>
      <c r="U958" s="354"/>
      <c r="V958" s="352"/>
      <c r="W958" s="354"/>
      <c r="X958" s="357"/>
      <c r="Y958" s="357"/>
      <c r="Z958" s="357"/>
      <c r="AA958" s="357"/>
      <c r="AB958" s="358"/>
      <c r="AC958" s="358"/>
      <c r="AD958" s="357"/>
    </row>
    <row x14ac:dyDescent="0.25" r="959" customHeight="1" ht="14.25">
      <c r="A959" s="352"/>
      <c r="B959" s="352"/>
      <c r="C959" s="352"/>
      <c r="D959" s="352"/>
      <c r="E959" s="352"/>
      <c r="F959" s="353"/>
      <c r="G959" s="354"/>
      <c r="H959" s="354"/>
      <c r="I959" s="352"/>
      <c r="J959" s="352"/>
      <c r="K959" s="352"/>
      <c r="L959" s="352"/>
      <c r="M959" s="352"/>
      <c r="N959" s="352"/>
      <c r="O959" s="355"/>
      <c r="P959" s="355"/>
      <c r="Q959" s="355"/>
      <c r="R959" s="355"/>
      <c r="S959" s="355"/>
      <c r="T959" s="355"/>
      <c r="U959" s="354"/>
      <c r="V959" s="352"/>
      <c r="W959" s="354"/>
      <c r="X959" s="357"/>
      <c r="Y959" s="357"/>
      <c r="Z959" s="357"/>
      <c r="AA959" s="357"/>
      <c r="AB959" s="358"/>
      <c r="AC959" s="358"/>
      <c r="AD959" s="357"/>
    </row>
    <row x14ac:dyDescent="0.25" r="960" customHeight="1" ht="14.25">
      <c r="A960" s="352"/>
      <c r="B960" s="352"/>
      <c r="C960" s="352"/>
      <c r="D960" s="352"/>
      <c r="E960" s="352"/>
      <c r="F960" s="353"/>
      <c r="G960" s="354"/>
      <c r="H960" s="354"/>
      <c r="I960" s="352"/>
      <c r="J960" s="352"/>
      <c r="K960" s="352"/>
      <c r="L960" s="352"/>
      <c r="M960" s="352"/>
      <c r="N960" s="352"/>
      <c r="O960" s="355"/>
      <c r="P960" s="355"/>
      <c r="Q960" s="355"/>
      <c r="R960" s="355"/>
      <c r="S960" s="355"/>
      <c r="T960" s="355"/>
      <c r="U960" s="354"/>
      <c r="V960" s="352"/>
      <c r="W960" s="354"/>
      <c r="X960" s="357"/>
      <c r="Y960" s="357"/>
      <c r="Z960" s="357"/>
      <c r="AA960" s="357"/>
      <c r="AB960" s="358"/>
      <c r="AC960" s="358"/>
      <c r="AD960" s="357"/>
    </row>
    <row x14ac:dyDescent="0.25" r="961" customHeight="1" ht="14.25">
      <c r="A961" s="352"/>
      <c r="B961" s="352"/>
      <c r="C961" s="352"/>
      <c r="D961" s="352"/>
      <c r="E961" s="352"/>
      <c r="F961" s="353"/>
      <c r="G961" s="354"/>
      <c r="H961" s="354"/>
      <c r="I961" s="352"/>
      <c r="J961" s="352"/>
      <c r="K961" s="352"/>
      <c r="L961" s="352"/>
      <c r="M961" s="352"/>
      <c r="N961" s="352"/>
      <c r="O961" s="355"/>
      <c r="P961" s="355"/>
      <c r="Q961" s="355"/>
      <c r="R961" s="355"/>
      <c r="S961" s="355"/>
      <c r="T961" s="355"/>
      <c r="U961" s="354"/>
      <c r="V961" s="352"/>
      <c r="W961" s="354"/>
      <c r="X961" s="357"/>
      <c r="Y961" s="357"/>
      <c r="Z961" s="357"/>
      <c r="AA961" s="357"/>
      <c r="AB961" s="358"/>
      <c r="AC961" s="358"/>
      <c r="AD961" s="357"/>
    </row>
    <row x14ac:dyDescent="0.25" r="962" customHeight="1" ht="14.25">
      <c r="A962" s="352"/>
      <c r="B962" s="352"/>
      <c r="C962" s="352"/>
      <c r="D962" s="352"/>
      <c r="E962" s="352"/>
      <c r="F962" s="353"/>
      <c r="G962" s="354"/>
      <c r="H962" s="354"/>
      <c r="I962" s="352"/>
      <c r="J962" s="352"/>
      <c r="K962" s="352"/>
      <c r="L962" s="352"/>
      <c r="M962" s="352"/>
      <c r="N962" s="352"/>
      <c r="O962" s="355"/>
      <c r="P962" s="355"/>
      <c r="Q962" s="355"/>
      <c r="R962" s="355"/>
      <c r="S962" s="355"/>
      <c r="T962" s="355"/>
      <c r="U962" s="354"/>
      <c r="V962" s="352"/>
      <c r="W962" s="354"/>
      <c r="X962" s="357"/>
      <c r="Y962" s="357"/>
      <c r="Z962" s="357"/>
      <c r="AA962" s="357"/>
      <c r="AB962" s="358"/>
      <c r="AC962" s="358"/>
      <c r="AD962" s="357"/>
    </row>
    <row x14ac:dyDescent="0.25" r="963" customHeight="1" ht="14.25">
      <c r="A963" s="352"/>
      <c r="B963" s="352"/>
      <c r="C963" s="352"/>
      <c r="D963" s="352"/>
      <c r="E963" s="352"/>
      <c r="F963" s="353"/>
      <c r="G963" s="354"/>
      <c r="H963" s="354"/>
      <c r="I963" s="352"/>
      <c r="J963" s="352"/>
      <c r="K963" s="352"/>
      <c r="L963" s="352"/>
      <c r="M963" s="352"/>
      <c r="N963" s="352"/>
      <c r="O963" s="355"/>
      <c r="P963" s="355"/>
      <c r="Q963" s="355"/>
      <c r="R963" s="355"/>
      <c r="S963" s="355"/>
      <c r="T963" s="355"/>
      <c r="U963" s="354"/>
      <c r="V963" s="352"/>
      <c r="W963" s="354"/>
      <c r="X963" s="357"/>
      <c r="Y963" s="357"/>
      <c r="Z963" s="357"/>
      <c r="AA963" s="357"/>
      <c r="AB963" s="358"/>
      <c r="AC963" s="358"/>
      <c r="AD963" s="357"/>
    </row>
    <row x14ac:dyDescent="0.25" r="964" customHeight="1" ht="14.25">
      <c r="A964" s="352"/>
      <c r="B964" s="352"/>
      <c r="C964" s="352"/>
      <c r="D964" s="352"/>
      <c r="E964" s="352"/>
      <c r="F964" s="353"/>
      <c r="G964" s="354"/>
      <c r="H964" s="354"/>
      <c r="I964" s="352"/>
      <c r="J964" s="352"/>
      <c r="K964" s="352"/>
      <c r="L964" s="352"/>
      <c r="M964" s="352"/>
      <c r="N964" s="352"/>
      <c r="O964" s="355"/>
      <c r="P964" s="355"/>
      <c r="Q964" s="355"/>
      <c r="R964" s="355"/>
      <c r="S964" s="355"/>
      <c r="T964" s="355"/>
      <c r="U964" s="354"/>
      <c r="V964" s="352"/>
      <c r="W964" s="354"/>
      <c r="X964" s="357"/>
      <c r="Y964" s="357"/>
      <c r="Z964" s="357"/>
      <c r="AA964" s="357"/>
      <c r="AB964" s="358"/>
      <c r="AC964" s="358"/>
      <c r="AD964" s="357"/>
    </row>
    <row x14ac:dyDescent="0.25" r="965" customHeight="1" ht="14.25">
      <c r="A965" s="352"/>
      <c r="B965" s="352"/>
      <c r="C965" s="352"/>
      <c r="D965" s="352"/>
      <c r="E965" s="352"/>
      <c r="F965" s="353"/>
      <c r="G965" s="354"/>
      <c r="H965" s="354"/>
      <c r="I965" s="352"/>
      <c r="J965" s="352"/>
      <c r="K965" s="352"/>
      <c r="L965" s="352"/>
      <c r="M965" s="352"/>
      <c r="N965" s="352"/>
      <c r="O965" s="355"/>
      <c r="P965" s="355"/>
      <c r="Q965" s="355"/>
      <c r="R965" s="355"/>
      <c r="S965" s="355"/>
      <c r="T965" s="355"/>
      <c r="U965" s="354"/>
      <c r="V965" s="352"/>
      <c r="W965" s="354"/>
      <c r="X965" s="357"/>
      <c r="Y965" s="357"/>
      <c r="Z965" s="357"/>
      <c r="AA965" s="357"/>
      <c r="AB965" s="358"/>
      <c r="AC965" s="358"/>
      <c r="AD965" s="357"/>
    </row>
    <row x14ac:dyDescent="0.25" r="966" customHeight="1" ht="14.25">
      <c r="A966" s="352"/>
      <c r="B966" s="352"/>
      <c r="C966" s="352"/>
      <c r="D966" s="352"/>
      <c r="E966" s="352"/>
      <c r="F966" s="353"/>
      <c r="G966" s="354"/>
      <c r="H966" s="354"/>
      <c r="I966" s="352"/>
      <c r="J966" s="352"/>
      <c r="K966" s="352"/>
      <c r="L966" s="352"/>
      <c r="M966" s="352"/>
      <c r="N966" s="352"/>
      <c r="O966" s="355"/>
      <c r="P966" s="355"/>
      <c r="Q966" s="355"/>
      <c r="R966" s="355"/>
      <c r="S966" s="355"/>
      <c r="T966" s="355"/>
      <c r="U966" s="354"/>
      <c r="V966" s="352"/>
      <c r="W966" s="354"/>
      <c r="X966" s="357"/>
      <c r="Y966" s="357"/>
      <c r="Z966" s="357"/>
      <c r="AA966" s="357"/>
      <c r="AB966" s="358"/>
      <c r="AC966" s="358"/>
      <c r="AD966" s="357"/>
    </row>
    <row x14ac:dyDescent="0.25" r="967" customHeight="1" ht="14.25">
      <c r="A967" s="352"/>
      <c r="B967" s="352"/>
      <c r="C967" s="352"/>
      <c r="D967" s="352"/>
      <c r="E967" s="352"/>
      <c r="F967" s="353"/>
      <c r="G967" s="354"/>
      <c r="H967" s="354"/>
      <c r="I967" s="352"/>
      <c r="J967" s="352"/>
      <c r="K967" s="352"/>
      <c r="L967" s="352"/>
      <c r="M967" s="352"/>
      <c r="N967" s="352"/>
      <c r="O967" s="355"/>
      <c r="P967" s="355"/>
      <c r="Q967" s="355"/>
      <c r="R967" s="355"/>
      <c r="S967" s="355"/>
      <c r="T967" s="355"/>
      <c r="U967" s="354"/>
      <c r="V967" s="352"/>
      <c r="W967" s="354"/>
      <c r="X967" s="357"/>
      <c r="Y967" s="357"/>
      <c r="Z967" s="357"/>
      <c r="AA967" s="357"/>
      <c r="AB967" s="358"/>
      <c r="AC967" s="358"/>
      <c r="AD967" s="357"/>
    </row>
    <row x14ac:dyDescent="0.25" r="968" customHeight="1" ht="14.25">
      <c r="A968" s="352"/>
      <c r="B968" s="352"/>
      <c r="C968" s="352"/>
      <c r="D968" s="352"/>
      <c r="E968" s="352"/>
      <c r="F968" s="353"/>
      <c r="G968" s="354"/>
      <c r="H968" s="354"/>
      <c r="I968" s="352"/>
      <c r="J968" s="352"/>
      <c r="K968" s="352"/>
      <c r="L968" s="352"/>
      <c r="M968" s="352"/>
      <c r="N968" s="352"/>
      <c r="O968" s="355"/>
      <c r="P968" s="355"/>
      <c r="Q968" s="355"/>
      <c r="R968" s="355"/>
      <c r="S968" s="355"/>
      <c r="T968" s="355"/>
      <c r="U968" s="354"/>
      <c r="V968" s="352"/>
      <c r="W968" s="354"/>
      <c r="X968" s="357"/>
      <c r="Y968" s="357"/>
      <c r="Z968" s="357"/>
      <c r="AA968" s="357"/>
      <c r="AB968" s="358"/>
      <c r="AC968" s="358"/>
      <c r="AD968" s="357"/>
    </row>
    <row x14ac:dyDescent="0.25" r="969" customHeight="1" ht="14.25">
      <c r="A969" s="352"/>
      <c r="B969" s="352"/>
      <c r="C969" s="352"/>
      <c r="D969" s="352"/>
      <c r="E969" s="352"/>
      <c r="F969" s="353"/>
      <c r="G969" s="354"/>
      <c r="H969" s="354"/>
      <c r="I969" s="352"/>
      <c r="J969" s="352"/>
      <c r="K969" s="352"/>
      <c r="L969" s="352"/>
      <c r="M969" s="352"/>
      <c r="N969" s="352"/>
      <c r="O969" s="355"/>
      <c r="P969" s="355"/>
      <c r="Q969" s="355"/>
      <c r="R969" s="355"/>
      <c r="S969" s="355"/>
      <c r="T969" s="355"/>
      <c r="U969" s="354"/>
      <c r="V969" s="352"/>
      <c r="W969" s="354"/>
      <c r="X969" s="357"/>
      <c r="Y969" s="357"/>
      <c r="Z969" s="357"/>
      <c r="AA969" s="357"/>
      <c r="AB969" s="358"/>
      <c r="AC969" s="358"/>
      <c r="AD969" s="357"/>
    </row>
    <row x14ac:dyDescent="0.25" r="970" customHeight="1" ht="14.25">
      <c r="A970" s="352"/>
      <c r="B970" s="352"/>
      <c r="C970" s="352"/>
      <c r="D970" s="352"/>
      <c r="E970" s="352"/>
      <c r="F970" s="353"/>
      <c r="G970" s="354"/>
      <c r="H970" s="354"/>
      <c r="I970" s="352"/>
      <c r="J970" s="352"/>
      <c r="K970" s="352"/>
      <c r="L970" s="352"/>
      <c r="M970" s="352"/>
      <c r="N970" s="352"/>
      <c r="O970" s="355"/>
      <c r="P970" s="355"/>
      <c r="Q970" s="355"/>
      <c r="R970" s="355"/>
      <c r="S970" s="355"/>
      <c r="T970" s="355"/>
      <c r="U970" s="354"/>
      <c r="V970" s="352"/>
      <c r="W970" s="354"/>
      <c r="X970" s="357"/>
      <c r="Y970" s="357"/>
      <c r="Z970" s="357"/>
      <c r="AA970" s="357"/>
      <c r="AB970" s="358"/>
      <c r="AC970" s="358"/>
      <c r="AD970" s="357"/>
    </row>
    <row x14ac:dyDescent="0.25" r="971" customHeight="1" ht="14.25">
      <c r="A971" s="352"/>
      <c r="B971" s="352"/>
      <c r="C971" s="352"/>
      <c r="D971" s="352"/>
      <c r="E971" s="352"/>
      <c r="F971" s="353"/>
      <c r="G971" s="354"/>
      <c r="H971" s="354"/>
      <c r="I971" s="352"/>
      <c r="J971" s="352"/>
      <c r="K971" s="352"/>
      <c r="L971" s="352"/>
      <c r="M971" s="352"/>
      <c r="N971" s="352"/>
      <c r="O971" s="355"/>
      <c r="P971" s="355"/>
      <c r="Q971" s="355"/>
      <c r="R971" s="355"/>
      <c r="S971" s="355"/>
      <c r="T971" s="355"/>
      <c r="U971" s="354"/>
      <c r="V971" s="352"/>
      <c r="W971" s="354"/>
      <c r="X971" s="357"/>
      <c r="Y971" s="357"/>
      <c r="Z971" s="357"/>
      <c r="AA971" s="357"/>
      <c r="AB971" s="358"/>
      <c r="AC971" s="358"/>
      <c r="AD971" s="357"/>
    </row>
    <row x14ac:dyDescent="0.25" r="972" customHeight="1" ht="14.25">
      <c r="A972" s="352"/>
      <c r="B972" s="352"/>
      <c r="C972" s="352"/>
      <c r="D972" s="352"/>
      <c r="E972" s="352"/>
      <c r="F972" s="353"/>
      <c r="G972" s="354"/>
      <c r="H972" s="354"/>
      <c r="I972" s="352"/>
      <c r="J972" s="352"/>
      <c r="K972" s="352"/>
      <c r="L972" s="352"/>
      <c r="M972" s="352"/>
      <c r="N972" s="352"/>
      <c r="O972" s="355"/>
      <c r="P972" s="355"/>
      <c r="Q972" s="355"/>
      <c r="R972" s="355"/>
      <c r="S972" s="355"/>
      <c r="T972" s="355"/>
      <c r="U972" s="354"/>
      <c r="V972" s="352"/>
      <c r="W972" s="354"/>
      <c r="X972" s="357"/>
      <c r="Y972" s="357"/>
      <c r="Z972" s="357"/>
      <c r="AA972" s="357"/>
      <c r="AB972" s="358"/>
      <c r="AC972" s="358"/>
      <c r="AD972" s="357"/>
    </row>
    <row x14ac:dyDescent="0.25" r="973" customHeight="1" ht="14.25">
      <c r="A973" s="352"/>
      <c r="B973" s="352"/>
      <c r="C973" s="352"/>
      <c r="D973" s="352"/>
      <c r="E973" s="352"/>
      <c r="F973" s="353"/>
      <c r="G973" s="354"/>
      <c r="H973" s="354"/>
      <c r="I973" s="352"/>
      <c r="J973" s="352"/>
      <c r="K973" s="352"/>
      <c r="L973" s="352"/>
      <c r="M973" s="352"/>
      <c r="N973" s="352"/>
      <c r="O973" s="355"/>
      <c r="P973" s="355"/>
      <c r="Q973" s="355"/>
      <c r="R973" s="355"/>
      <c r="S973" s="355"/>
      <c r="T973" s="355"/>
      <c r="U973" s="354"/>
      <c r="V973" s="352"/>
      <c r="W973" s="354"/>
      <c r="X973" s="357"/>
      <c r="Y973" s="357"/>
      <c r="Z973" s="357"/>
      <c r="AA973" s="357"/>
      <c r="AB973" s="358"/>
      <c r="AC973" s="358"/>
      <c r="AD973" s="357"/>
    </row>
    <row x14ac:dyDescent="0.25" r="974" customHeight="1" ht="14.25">
      <c r="A974" s="352"/>
      <c r="B974" s="352"/>
      <c r="C974" s="352"/>
      <c r="D974" s="352"/>
      <c r="E974" s="352"/>
      <c r="F974" s="353"/>
      <c r="G974" s="354"/>
      <c r="H974" s="354"/>
      <c r="I974" s="352"/>
      <c r="J974" s="352"/>
      <c r="K974" s="352"/>
      <c r="L974" s="352"/>
      <c r="M974" s="352"/>
      <c r="N974" s="352"/>
      <c r="O974" s="355"/>
      <c r="P974" s="355"/>
      <c r="Q974" s="355"/>
      <c r="R974" s="355"/>
      <c r="S974" s="355"/>
      <c r="T974" s="355"/>
      <c r="U974" s="354"/>
      <c r="V974" s="352"/>
      <c r="W974" s="354"/>
      <c r="X974" s="357"/>
      <c r="Y974" s="357"/>
      <c r="Z974" s="357"/>
      <c r="AA974" s="357"/>
      <c r="AB974" s="358"/>
      <c r="AC974" s="358"/>
      <c r="AD974" s="357"/>
    </row>
    <row x14ac:dyDescent="0.25" r="975" customHeight="1" ht="14.25">
      <c r="A975" s="352"/>
      <c r="B975" s="352"/>
      <c r="C975" s="352"/>
      <c r="D975" s="352"/>
      <c r="E975" s="352"/>
      <c r="F975" s="353"/>
      <c r="G975" s="354"/>
      <c r="H975" s="354"/>
      <c r="I975" s="352"/>
      <c r="J975" s="352"/>
      <c r="K975" s="352"/>
      <c r="L975" s="352"/>
      <c r="M975" s="352"/>
      <c r="N975" s="352"/>
      <c r="O975" s="355"/>
      <c r="P975" s="355"/>
      <c r="Q975" s="355"/>
      <c r="R975" s="355"/>
      <c r="S975" s="355"/>
      <c r="T975" s="355"/>
      <c r="U975" s="354"/>
      <c r="V975" s="352"/>
      <c r="W975" s="354"/>
      <c r="X975" s="357"/>
      <c r="Y975" s="357"/>
      <c r="Z975" s="357"/>
      <c r="AA975" s="357"/>
      <c r="AB975" s="358"/>
      <c r="AC975" s="358"/>
      <c r="AD975" s="357"/>
    </row>
    <row x14ac:dyDescent="0.25" r="976" customHeight="1" ht="14.25">
      <c r="A976" s="352"/>
      <c r="B976" s="352"/>
      <c r="C976" s="352"/>
      <c r="D976" s="352"/>
      <c r="E976" s="352"/>
      <c r="F976" s="353"/>
      <c r="G976" s="354"/>
      <c r="H976" s="354"/>
      <c r="I976" s="352"/>
      <c r="J976" s="352"/>
      <c r="K976" s="352"/>
      <c r="L976" s="352"/>
      <c r="M976" s="352"/>
      <c r="N976" s="352"/>
      <c r="O976" s="355"/>
      <c r="P976" s="355"/>
      <c r="Q976" s="355"/>
      <c r="R976" s="355"/>
      <c r="S976" s="355"/>
      <c r="T976" s="355"/>
      <c r="U976" s="354"/>
      <c r="V976" s="352"/>
      <c r="W976" s="354"/>
      <c r="X976" s="357"/>
      <c r="Y976" s="357"/>
      <c r="Z976" s="357"/>
      <c r="AA976" s="357"/>
      <c r="AB976" s="358"/>
      <c r="AC976" s="358"/>
      <c r="AD976" s="357"/>
    </row>
    <row x14ac:dyDescent="0.25" r="977" customHeight="1" ht="14.25">
      <c r="A977" s="352"/>
      <c r="B977" s="352"/>
      <c r="C977" s="352"/>
      <c r="D977" s="352"/>
      <c r="E977" s="352"/>
      <c r="F977" s="353"/>
      <c r="G977" s="354"/>
      <c r="H977" s="354"/>
      <c r="I977" s="352"/>
      <c r="J977" s="352"/>
      <c r="K977" s="352"/>
      <c r="L977" s="352"/>
      <c r="M977" s="352"/>
      <c r="N977" s="352"/>
      <c r="O977" s="355"/>
      <c r="P977" s="355"/>
      <c r="Q977" s="355"/>
      <c r="R977" s="355"/>
      <c r="S977" s="355"/>
      <c r="T977" s="355"/>
      <c r="U977" s="354"/>
      <c r="V977" s="352"/>
      <c r="W977" s="354"/>
      <c r="X977" s="357"/>
      <c r="Y977" s="357"/>
      <c r="Z977" s="357"/>
      <c r="AA977" s="357"/>
      <c r="AB977" s="358"/>
      <c r="AC977" s="358"/>
      <c r="AD977" s="357"/>
    </row>
    <row x14ac:dyDescent="0.25" r="978" customHeight="1" ht="14.25">
      <c r="A978" s="352"/>
      <c r="B978" s="352"/>
      <c r="C978" s="352"/>
      <c r="D978" s="352"/>
      <c r="E978" s="352"/>
      <c r="F978" s="353"/>
      <c r="G978" s="354"/>
      <c r="H978" s="354"/>
      <c r="I978" s="352"/>
      <c r="J978" s="352"/>
      <c r="K978" s="352"/>
      <c r="L978" s="352"/>
      <c r="M978" s="352"/>
      <c r="N978" s="352"/>
      <c r="O978" s="355"/>
      <c r="P978" s="355"/>
      <c r="Q978" s="355"/>
      <c r="R978" s="355"/>
      <c r="S978" s="355"/>
      <c r="T978" s="355"/>
      <c r="U978" s="354"/>
      <c r="V978" s="352"/>
      <c r="W978" s="354"/>
      <c r="X978" s="357"/>
      <c r="Y978" s="357"/>
      <c r="Z978" s="357"/>
      <c r="AA978" s="357"/>
      <c r="AB978" s="358"/>
      <c r="AC978" s="358"/>
      <c r="AD978" s="357"/>
    </row>
    <row x14ac:dyDescent="0.25" r="979" customHeight="1" ht="14.25">
      <c r="A979" s="352"/>
      <c r="B979" s="352"/>
      <c r="C979" s="352"/>
      <c r="D979" s="352"/>
      <c r="E979" s="352"/>
      <c r="F979" s="353"/>
      <c r="G979" s="354"/>
      <c r="H979" s="354"/>
      <c r="I979" s="352"/>
      <c r="J979" s="352"/>
      <c r="K979" s="352"/>
      <c r="L979" s="352"/>
      <c r="M979" s="352"/>
      <c r="N979" s="352"/>
      <c r="O979" s="355"/>
      <c r="P979" s="355"/>
      <c r="Q979" s="355"/>
      <c r="R979" s="355"/>
      <c r="S979" s="355"/>
      <c r="T979" s="355"/>
      <c r="U979" s="354"/>
      <c r="V979" s="352"/>
      <c r="W979" s="354"/>
      <c r="X979" s="357"/>
      <c r="Y979" s="357"/>
      <c r="Z979" s="357"/>
      <c r="AA979" s="357"/>
      <c r="AB979" s="358"/>
      <c r="AC979" s="358"/>
      <c r="AD979" s="357"/>
    </row>
    <row x14ac:dyDescent="0.25" r="980" customHeight="1" ht="14.25">
      <c r="A980" s="352"/>
      <c r="B980" s="352"/>
      <c r="C980" s="352"/>
      <c r="D980" s="352"/>
      <c r="E980" s="352"/>
      <c r="F980" s="353"/>
      <c r="G980" s="354"/>
      <c r="H980" s="354"/>
      <c r="I980" s="352"/>
      <c r="J980" s="352"/>
      <c r="K980" s="352"/>
      <c r="L980" s="352"/>
      <c r="M980" s="352"/>
      <c r="N980" s="352"/>
      <c r="O980" s="355"/>
      <c r="P980" s="355"/>
      <c r="Q980" s="355"/>
      <c r="R980" s="355"/>
      <c r="S980" s="355"/>
      <c r="T980" s="355"/>
      <c r="U980" s="354"/>
      <c r="V980" s="352"/>
      <c r="W980" s="354"/>
      <c r="X980" s="357"/>
      <c r="Y980" s="357"/>
      <c r="Z980" s="357"/>
      <c r="AA980" s="357"/>
      <c r="AB980" s="358"/>
      <c r="AC980" s="358"/>
      <c r="AD980" s="357"/>
    </row>
    <row x14ac:dyDescent="0.25" r="981" customHeight="1" ht="14.25">
      <c r="A981" s="352"/>
      <c r="B981" s="352"/>
      <c r="C981" s="352"/>
      <c r="D981" s="352"/>
      <c r="E981" s="352"/>
      <c r="F981" s="353"/>
      <c r="G981" s="354"/>
      <c r="H981" s="354"/>
      <c r="I981" s="352"/>
      <c r="J981" s="352"/>
      <c r="K981" s="352"/>
      <c r="L981" s="352"/>
      <c r="M981" s="352"/>
      <c r="N981" s="352"/>
      <c r="O981" s="355"/>
      <c r="P981" s="355"/>
      <c r="Q981" s="355"/>
      <c r="R981" s="355"/>
      <c r="S981" s="355"/>
      <c r="T981" s="355"/>
      <c r="U981" s="354"/>
      <c r="V981" s="352"/>
      <c r="W981" s="354"/>
      <c r="X981" s="357"/>
      <c r="Y981" s="357"/>
      <c r="Z981" s="357"/>
      <c r="AA981" s="357"/>
      <c r="AB981" s="358"/>
      <c r="AC981" s="358"/>
      <c r="AD981" s="357"/>
    </row>
    <row x14ac:dyDescent="0.25" r="982" customHeight="1" ht="14.25">
      <c r="A982" s="352"/>
      <c r="B982" s="352"/>
      <c r="C982" s="352"/>
      <c r="D982" s="352"/>
      <c r="E982" s="352"/>
      <c r="F982" s="353"/>
      <c r="G982" s="354"/>
      <c r="H982" s="354"/>
      <c r="I982" s="352"/>
      <c r="J982" s="352"/>
      <c r="K982" s="352"/>
      <c r="L982" s="352"/>
      <c r="M982" s="352"/>
      <c r="N982" s="352"/>
      <c r="O982" s="355"/>
      <c r="P982" s="355"/>
      <c r="Q982" s="355"/>
      <c r="R982" s="355"/>
      <c r="S982" s="355"/>
      <c r="T982" s="355"/>
      <c r="U982" s="354"/>
      <c r="V982" s="352"/>
      <c r="W982" s="354"/>
      <c r="X982" s="357"/>
      <c r="Y982" s="357"/>
      <c r="Z982" s="357"/>
      <c r="AA982" s="357"/>
      <c r="AB982" s="358"/>
      <c r="AC982" s="358"/>
      <c r="AD982" s="357"/>
    </row>
    <row x14ac:dyDescent="0.25" r="983" customHeight="1" ht="14.25">
      <c r="A983" s="352"/>
      <c r="B983" s="352"/>
      <c r="C983" s="352"/>
      <c r="D983" s="352"/>
      <c r="E983" s="352"/>
      <c r="F983" s="353"/>
      <c r="G983" s="354"/>
      <c r="H983" s="354"/>
      <c r="I983" s="352"/>
      <c r="J983" s="352"/>
      <c r="K983" s="352"/>
      <c r="L983" s="352"/>
      <c r="M983" s="352"/>
      <c r="N983" s="352"/>
      <c r="O983" s="355"/>
      <c r="P983" s="355"/>
      <c r="Q983" s="355"/>
      <c r="R983" s="355"/>
      <c r="S983" s="355"/>
      <c r="T983" s="355"/>
      <c r="U983" s="354"/>
      <c r="V983" s="352"/>
      <c r="W983" s="354"/>
      <c r="X983" s="357"/>
      <c r="Y983" s="357"/>
      <c r="Z983" s="357"/>
      <c r="AA983" s="357"/>
      <c r="AB983" s="358"/>
      <c r="AC983" s="358"/>
      <c r="AD983" s="357"/>
    </row>
    <row x14ac:dyDescent="0.25" r="984" customHeight="1" ht="14.25">
      <c r="A984" s="352"/>
      <c r="B984" s="352"/>
      <c r="C984" s="352"/>
      <c r="D984" s="352"/>
      <c r="E984" s="352"/>
      <c r="F984" s="353"/>
      <c r="G984" s="354"/>
      <c r="H984" s="354"/>
      <c r="I984" s="352"/>
      <c r="J984" s="352"/>
      <c r="K984" s="352"/>
      <c r="L984" s="352"/>
      <c r="M984" s="352"/>
      <c r="N984" s="352"/>
      <c r="O984" s="355"/>
      <c r="P984" s="355"/>
      <c r="Q984" s="355"/>
      <c r="R984" s="355"/>
      <c r="S984" s="355"/>
      <c r="T984" s="355"/>
      <c r="U984" s="354"/>
      <c r="V984" s="352"/>
      <c r="W984" s="354"/>
      <c r="X984" s="357"/>
      <c r="Y984" s="357"/>
      <c r="Z984" s="357"/>
      <c r="AA984" s="357"/>
      <c r="AB984" s="358"/>
      <c r="AC984" s="358"/>
      <c r="AD984" s="357"/>
    </row>
    <row x14ac:dyDescent="0.25" r="985" customHeight="1" ht="14.25">
      <c r="A985" s="352"/>
      <c r="B985" s="352"/>
      <c r="C985" s="352"/>
      <c r="D985" s="352"/>
      <c r="E985" s="352"/>
      <c r="F985" s="353"/>
      <c r="G985" s="354"/>
      <c r="H985" s="354"/>
      <c r="I985" s="352"/>
      <c r="J985" s="352"/>
      <c r="K985" s="352"/>
      <c r="L985" s="352"/>
      <c r="M985" s="352"/>
      <c r="N985" s="352"/>
      <c r="O985" s="355"/>
      <c r="P985" s="355"/>
      <c r="Q985" s="355"/>
      <c r="R985" s="355"/>
      <c r="S985" s="355"/>
      <c r="T985" s="355"/>
      <c r="U985" s="354"/>
      <c r="V985" s="352"/>
      <c r="W985" s="354"/>
      <c r="X985" s="357"/>
      <c r="Y985" s="357"/>
      <c r="Z985" s="357"/>
      <c r="AA985" s="357"/>
      <c r="AB985" s="358"/>
      <c r="AC985" s="358"/>
      <c r="AD985" s="357"/>
    </row>
    <row x14ac:dyDescent="0.25" r="986" customHeight="1" ht="14.25">
      <c r="A986" s="352"/>
      <c r="B986" s="352"/>
      <c r="C986" s="352"/>
      <c r="D986" s="352"/>
      <c r="E986" s="352"/>
      <c r="F986" s="353"/>
      <c r="G986" s="354"/>
      <c r="H986" s="354"/>
      <c r="I986" s="352"/>
      <c r="J986" s="352"/>
      <c r="K986" s="352"/>
      <c r="L986" s="352"/>
      <c r="M986" s="352"/>
      <c r="N986" s="352"/>
      <c r="O986" s="355"/>
      <c r="P986" s="355"/>
      <c r="Q986" s="355"/>
      <c r="R986" s="355"/>
      <c r="S986" s="355"/>
      <c r="T986" s="355"/>
      <c r="U986" s="354"/>
      <c r="V986" s="352"/>
      <c r="W986" s="354"/>
      <c r="X986" s="357"/>
      <c r="Y986" s="357"/>
      <c r="Z986" s="357"/>
      <c r="AA986" s="357"/>
      <c r="AB986" s="358"/>
      <c r="AC986" s="358"/>
      <c r="AD986" s="357"/>
    </row>
    <row x14ac:dyDescent="0.25" r="987" customHeight="1" ht="14.25">
      <c r="A987" s="352"/>
      <c r="B987" s="352"/>
      <c r="C987" s="352"/>
      <c r="D987" s="352"/>
      <c r="E987" s="352"/>
      <c r="F987" s="353"/>
      <c r="G987" s="354"/>
      <c r="H987" s="354"/>
      <c r="I987" s="352"/>
      <c r="J987" s="352"/>
      <c r="K987" s="352"/>
      <c r="L987" s="352"/>
      <c r="M987" s="352"/>
      <c r="N987" s="352"/>
      <c r="O987" s="355"/>
      <c r="P987" s="355"/>
      <c r="Q987" s="355"/>
      <c r="R987" s="355"/>
      <c r="S987" s="355"/>
      <c r="T987" s="355"/>
      <c r="U987" s="354"/>
      <c r="V987" s="352"/>
      <c r="W987" s="354"/>
      <c r="X987" s="357"/>
      <c r="Y987" s="357"/>
      <c r="Z987" s="357"/>
      <c r="AA987" s="357"/>
      <c r="AB987" s="358"/>
      <c r="AC987" s="358"/>
      <c r="AD987" s="357"/>
    </row>
    <row x14ac:dyDescent="0.25" r="988" customHeight="1" ht="14.25">
      <c r="A988" s="352"/>
      <c r="B988" s="352"/>
      <c r="C988" s="352"/>
      <c r="D988" s="352"/>
      <c r="E988" s="352"/>
      <c r="F988" s="353"/>
      <c r="G988" s="354"/>
      <c r="H988" s="354"/>
      <c r="I988" s="352"/>
      <c r="J988" s="352"/>
      <c r="K988" s="352"/>
      <c r="L988" s="352"/>
      <c r="M988" s="352"/>
      <c r="N988" s="352"/>
      <c r="O988" s="355"/>
      <c r="P988" s="355"/>
      <c r="Q988" s="355"/>
      <c r="R988" s="355"/>
      <c r="S988" s="355"/>
      <c r="T988" s="355"/>
      <c r="U988" s="354"/>
      <c r="V988" s="352"/>
      <c r="W988" s="354"/>
      <c r="X988" s="357"/>
      <c r="Y988" s="357"/>
      <c r="Z988" s="357"/>
      <c r="AA988" s="357"/>
      <c r="AB988" s="358"/>
      <c r="AC988" s="358"/>
      <c r="AD988" s="357"/>
    </row>
    <row x14ac:dyDescent="0.25" r="989" customHeight="1" ht="14.25">
      <c r="A989" s="352"/>
      <c r="B989" s="352"/>
      <c r="C989" s="352"/>
      <c r="D989" s="352"/>
      <c r="E989" s="352"/>
      <c r="F989" s="353"/>
      <c r="G989" s="354"/>
      <c r="H989" s="354"/>
      <c r="I989" s="352"/>
      <c r="J989" s="352"/>
      <c r="K989" s="352"/>
      <c r="L989" s="352"/>
      <c r="M989" s="352"/>
      <c r="N989" s="352"/>
      <c r="O989" s="355"/>
      <c r="P989" s="355"/>
      <c r="Q989" s="355"/>
      <c r="R989" s="355"/>
      <c r="S989" s="355"/>
      <c r="T989" s="355"/>
      <c r="U989" s="354"/>
      <c r="V989" s="352"/>
      <c r="W989" s="354"/>
      <c r="X989" s="357"/>
      <c r="Y989" s="357"/>
      <c r="Z989" s="357"/>
      <c r="AA989" s="357"/>
      <c r="AB989" s="358"/>
      <c r="AC989" s="358"/>
      <c r="AD989" s="357"/>
    </row>
    <row x14ac:dyDescent="0.25" r="990" customHeight="1" ht="14.25">
      <c r="A990" s="352"/>
      <c r="B990" s="352"/>
      <c r="C990" s="352"/>
      <c r="D990" s="352"/>
      <c r="E990" s="352"/>
      <c r="F990" s="353"/>
      <c r="G990" s="354"/>
      <c r="H990" s="354"/>
      <c r="I990" s="352"/>
      <c r="J990" s="352"/>
      <c r="K990" s="352"/>
      <c r="L990" s="352"/>
      <c r="M990" s="352"/>
      <c r="N990" s="352"/>
      <c r="O990" s="355"/>
      <c r="P990" s="355"/>
      <c r="Q990" s="355"/>
      <c r="R990" s="355"/>
      <c r="S990" s="355"/>
      <c r="T990" s="355"/>
      <c r="U990" s="354"/>
      <c r="V990" s="352"/>
      <c r="W990" s="354"/>
      <c r="X990" s="357"/>
      <c r="Y990" s="357"/>
      <c r="Z990" s="357"/>
      <c r="AA990" s="357"/>
      <c r="AB990" s="358"/>
      <c r="AC990" s="358"/>
      <c r="AD990" s="357"/>
    </row>
    <row x14ac:dyDescent="0.25" r="991" customHeight="1" ht="14.25">
      <c r="A991" s="352"/>
      <c r="B991" s="352"/>
      <c r="C991" s="352"/>
      <c r="D991" s="352"/>
      <c r="E991" s="352"/>
      <c r="F991" s="353"/>
      <c r="G991" s="354"/>
      <c r="H991" s="354"/>
      <c r="I991" s="352"/>
      <c r="J991" s="352"/>
      <c r="K991" s="352"/>
      <c r="L991" s="352"/>
      <c r="M991" s="352"/>
      <c r="N991" s="352"/>
      <c r="O991" s="355"/>
      <c r="P991" s="355"/>
      <c r="Q991" s="355"/>
      <c r="R991" s="355"/>
      <c r="S991" s="355"/>
      <c r="T991" s="355"/>
      <c r="U991" s="354"/>
      <c r="V991" s="352"/>
      <c r="W991" s="354"/>
      <c r="X991" s="357"/>
      <c r="Y991" s="357"/>
      <c r="Z991" s="357"/>
      <c r="AA991" s="357"/>
      <c r="AB991" s="358"/>
      <c r="AC991" s="358"/>
      <c r="AD991" s="357"/>
    </row>
    <row x14ac:dyDescent="0.25" r="992" customHeight="1" ht="14.25">
      <c r="A992" s="352"/>
      <c r="B992" s="352"/>
      <c r="C992" s="352"/>
      <c r="D992" s="352"/>
      <c r="E992" s="352"/>
      <c r="F992" s="353"/>
      <c r="G992" s="354"/>
      <c r="H992" s="354"/>
      <c r="I992" s="352"/>
      <c r="J992" s="352"/>
      <c r="K992" s="352"/>
      <c r="L992" s="352"/>
      <c r="M992" s="352"/>
      <c r="N992" s="352"/>
      <c r="O992" s="355"/>
      <c r="P992" s="355"/>
      <c r="Q992" s="355"/>
      <c r="R992" s="355"/>
      <c r="S992" s="355"/>
      <c r="T992" s="355"/>
      <c r="U992" s="354"/>
      <c r="V992" s="352"/>
      <c r="W992" s="354"/>
      <c r="X992" s="357"/>
      <c r="Y992" s="357"/>
      <c r="Z992" s="357"/>
      <c r="AA992" s="357"/>
      <c r="AB992" s="358"/>
      <c r="AC992" s="358"/>
      <c r="AD992" s="357"/>
    </row>
    <row x14ac:dyDescent="0.25" r="993" customHeight="1" ht="14.25">
      <c r="A993" s="352"/>
      <c r="B993" s="352"/>
      <c r="C993" s="352"/>
      <c r="D993" s="352"/>
      <c r="E993" s="352"/>
      <c r="F993" s="353"/>
      <c r="G993" s="354"/>
      <c r="H993" s="354"/>
      <c r="I993" s="352"/>
      <c r="J993" s="352"/>
      <c r="K993" s="352"/>
      <c r="L993" s="352"/>
      <c r="M993" s="352"/>
      <c r="N993" s="352"/>
      <c r="O993" s="355"/>
      <c r="P993" s="355"/>
      <c r="Q993" s="355"/>
      <c r="R993" s="355"/>
      <c r="S993" s="355"/>
      <c r="T993" s="355"/>
      <c r="U993" s="354"/>
      <c r="V993" s="352"/>
      <c r="W993" s="354"/>
      <c r="X993" s="357"/>
      <c r="Y993" s="357"/>
      <c r="Z993" s="357"/>
      <c r="AA993" s="357"/>
      <c r="AB993" s="358"/>
      <c r="AC993" s="358"/>
      <c r="AD993" s="357"/>
    </row>
    <row x14ac:dyDescent="0.25" r="994" customHeight="1" ht="14.25">
      <c r="A994" s="352"/>
      <c r="B994" s="352"/>
      <c r="C994" s="352"/>
      <c r="D994" s="352"/>
      <c r="E994" s="352"/>
      <c r="F994" s="353"/>
      <c r="G994" s="354"/>
      <c r="H994" s="354"/>
      <c r="I994" s="352"/>
      <c r="J994" s="352"/>
      <c r="K994" s="352"/>
      <c r="L994" s="352"/>
      <c r="M994" s="352"/>
      <c r="N994" s="352"/>
      <c r="O994" s="355"/>
      <c r="P994" s="355"/>
      <c r="Q994" s="355"/>
      <c r="R994" s="355"/>
      <c r="S994" s="355"/>
      <c r="T994" s="355"/>
      <c r="U994" s="354"/>
      <c r="V994" s="352"/>
      <c r="W994" s="354"/>
      <c r="X994" s="357"/>
      <c r="Y994" s="357"/>
      <c r="Z994" s="357"/>
      <c r="AA994" s="357"/>
      <c r="AB994" s="358"/>
      <c r="AC994" s="358"/>
      <c r="AD994" s="357"/>
    </row>
    <row x14ac:dyDescent="0.25" r="995" customHeight="1" ht="14.25">
      <c r="A995" s="352"/>
      <c r="B995" s="352"/>
      <c r="C995" s="352"/>
      <c r="D995" s="352"/>
      <c r="E995" s="352"/>
      <c r="F995" s="353"/>
      <c r="G995" s="354"/>
      <c r="H995" s="354"/>
      <c r="I995" s="352"/>
      <c r="J995" s="352"/>
      <c r="K995" s="352"/>
      <c r="L995" s="352"/>
      <c r="M995" s="352"/>
      <c r="N995" s="352"/>
      <c r="O995" s="355"/>
      <c r="P995" s="355"/>
      <c r="Q995" s="355"/>
      <c r="R995" s="355"/>
      <c r="S995" s="355"/>
      <c r="T995" s="355"/>
      <c r="U995" s="354"/>
      <c r="V995" s="352"/>
      <c r="W995" s="354"/>
      <c r="X995" s="357"/>
      <c r="Y995" s="357"/>
      <c r="Z995" s="357"/>
      <c r="AA995" s="357"/>
      <c r="AB995" s="358"/>
      <c r="AC995" s="358"/>
      <c r="AD995" s="357"/>
    </row>
    <row x14ac:dyDescent="0.25" r="996" customHeight="1" ht="14.25">
      <c r="A996" s="352"/>
      <c r="B996" s="352"/>
      <c r="C996" s="352"/>
      <c r="D996" s="352"/>
      <c r="E996" s="352"/>
      <c r="F996" s="353"/>
      <c r="G996" s="354"/>
      <c r="H996" s="354"/>
      <c r="I996" s="352"/>
      <c r="J996" s="352"/>
      <c r="K996" s="352"/>
      <c r="L996" s="352"/>
      <c r="M996" s="352"/>
      <c r="N996" s="352"/>
      <c r="O996" s="355"/>
      <c r="P996" s="355"/>
      <c r="Q996" s="355"/>
      <c r="R996" s="355"/>
      <c r="S996" s="355"/>
      <c r="T996" s="355"/>
      <c r="U996" s="354"/>
      <c r="V996" s="352"/>
      <c r="W996" s="354"/>
      <c r="X996" s="357"/>
      <c r="Y996" s="357"/>
      <c r="Z996" s="357"/>
      <c r="AA996" s="357"/>
      <c r="AB996" s="358"/>
      <c r="AC996" s="358"/>
      <c r="AD996" s="357"/>
    </row>
    <row x14ac:dyDescent="0.25" r="997" customHeight="1" ht="14.25">
      <c r="A997" s="352"/>
      <c r="B997" s="352"/>
      <c r="C997" s="352"/>
      <c r="D997" s="352"/>
      <c r="E997" s="352"/>
      <c r="F997" s="353"/>
      <c r="G997" s="354"/>
      <c r="H997" s="354"/>
      <c r="I997" s="352"/>
      <c r="J997" s="352"/>
      <c r="K997" s="352"/>
      <c r="L997" s="352"/>
      <c r="M997" s="352"/>
      <c r="N997" s="352"/>
      <c r="O997" s="355"/>
      <c r="P997" s="355"/>
      <c r="Q997" s="355"/>
      <c r="R997" s="355"/>
      <c r="S997" s="355"/>
      <c r="T997" s="355"/>
      <c r="U997" s="354"/>
      <c r="V997" s="352"/>
      <c r="W997" s="354"/>
      <c r="X997" s="357"/>
      <c r="Y997" s="357"/>
      <c r="Z997" s="357"/>
      <c r="AA997" s="357"/>
      <c r="AB997" s="358"/>
      <c r="AC997" s="358"/>
      <c r="AD997" s="357"/>
    </row>
    <row x14ac:dyDescent="0.25" r="998" customHeight="1" ht="14.25">
      <c r="A998" s="352"/>
      <c r="B998" s="352"/>
      <c r="C998" s="352"/>
      <c r="D998" s="352"/>
      <c r="E998" s="352"/>
      <c r="F998" s="353"/>
      <c r="G998" s="354"/>
      <c r="H998" s="354"/>
      <c r="I998" s="352"/>
      <c r="J998" s="352"/>
      <c r="K998" s="352"/>
      <c r="L998" s="352"/>
      <c r="M998" s="352"/>
      <c r="N998" s="352"/>
      <c r="O998" s="355"/>
      <c r="P998" s="355"/>
      <c r="Q998" s="355"/>
      <c r="R998" s="355"/>
      <c r="S998" s="355"/>
      <c r="T998" s="355"/>
      <c r="U998" s="354"/>
      <c r="V998" s="352"/>
      <c r="W998" s="354"/>
      <c r="X998" s="357"/>
      <c r="Y998" s="357"/>
      <c r="Z998" s="357"/>
      <c r="AA998" s="357"/>
      <c r="AB998" s="358"/>
      <c r="AC998" s="358"/>
      <c r="AD998" s="357"/>
    </row>
    <row x14ac:dyDescent="0.25" r="999" customHeight="1" ht="14.25">
      <c r="A999" s="352"/>
      <c r="B999" s="352"/>
      <c r="C999" s="352"/>
      <c r="D999" s="352"/>
      <c r="E999" s="352"/>
      <c r="F999" s="353"/>
      <c r="G999" s="354"/>
      <c r="H999" s="354"/>
      <c r="I999" s="352"/>
      <c r="J999" s="352"/>
      <c r="K999" s="352"/>
      <c r="L999" s="352"/>
      <c r="M999" s="352"/>
      <c r="N999" s="352"/>
      <c r="O999" s="355"/>
      <c r="P999" s="355"/>
      <c r="Q999" s="355"/>
      <c r="R999" s="355"/>
      <c r="S999" s="355"/>
      <c r="T999" s="355"/>
      <c r="U999" s="354"/>
      <c r="V999" s="352"/>
      <c r="W999" s="354"/>
      <c r="X999" s="357"/>
      <c r="Y999" s="357"/>
      <c r="Z999" s="357"/>
      <c r="AA999" s="357"/>
      <c r="AB999" s="358"/>
      <c r="AC999" s="358"/>
      <c r="AD999" s="357"/>
    </row>
    <row x14ac:dyDescent="0.25" r="1000" customHeight="1" ht="14.25">
      <c r="A1000" s="352"/>
      <c r="B1000" s="352"/>
      <c r="C1000" s="352"/>
      <c r="D1000" s="352"/>
      <c r="E1000" s="352"/>
      <c r="F1000" s="353"/>
      <c r="G1000" s="354"/>
      <c r="H1000" s="354"/>
      <c r="I1000" s="352"/>
      <c r="J1000" s="352"/>
      <c r="K1000" s="352"/>
      <c r="L1000" s="352"/>
      <c r="M1000" s="352"/>
      <c r="N1000" s="352"/>
      <c r="O1000" s="355"/>
      <c r="P1000" s="355"/>
      <c r="Q1000" s="355"/>
      <c r="R1000" s="355"/>
      <c r="S1000" s="355"/>
      <c r="T1000" s="355"/>
      <c r="U1000" s="354"/>
      <c r="V1000" s="352"/>
      <c r="W1000" s="354"/>
      <c r="X1000" s="357"/>
      <c r="Y1000" s="357"/>
      <c r="Z1000" s="357"/>
      <c r="AA1000" s="357"/>
      <c r="AB1000" s="358"/>
      <c r="AC1000" s="358"/>
      <c r="AD1000" s="357"/>
    </row>
  </sheetData>
  <mergeCells count="10">
    <mergeCell ref="A2:D2"/>
    <mergeCell ref="E2:N2"/>
    <mergeCell ref="O2:Q2"/>
    <mergeCell ref="R2:V2"/>
    <mergeCell ref="W2:Z2"/>
    <mergeCell ref="AA2:AC2"/>
    <mergeCell ref="B13:G13"/>
    <mergeCell ref="B14:C14"/>
    <mergeCell ref="D14:E14"/>
    <mergeCell ref="F14:G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87" width="18.290714285714284" customWidth="1" bestFit="1"/>
    <col min="2" max="2" style="187" width="12.576428571428572" customWidth="1" bestFit="1"/>
    <col min="3" max="3" style="187" width="12.576428571428572" customWidth="1" bestFit="1"/>
    <col min="4" max="4" style="187" width="12.576428571428572" customWidth="1" bestFit="1"/>
    <col min="5" max="5" style="13" width="18.576428571428572" customWidth="1" bestFit="1"/>
    <col min="6" max="6" style="13" width="18.576428571428572" customWidth="1" bestFit="1"/>
    <col min="7" max="7" style="187" width="18.576428571428572" customWidth="1" bestFit="1"/>
    <col min="8" max="8" style="57" width="18.576428571428572" customWidth="1" bestFit="1"/>
    <col min="9" max="9" style="14" width="36.57642857142857" customWidth="1" bestFit="1"/>
    <col min="10" max="10" style="14" width="8.719285714285713" customWidth="1" bestFit="1"/>
    <col min="11" max="11" style="14" width="8.719285714285713" customWidth="1" bestFit="1"/>
    <col min="12" max="12" style="14" width="8.719285714285713" customWidth="1" bestFit="1"/>
    <col min="13" max="13" style="14" width="8.719285714285713" customWidth="1" bestFit="1"/>
    <col min="14" max="14" style="14" width="8.719285714285713" customWidth="1" bestFit="1"/>
    <col min="15" max="15" style="14" width="8.719285714285713" customWidth="1" bestFit="1"/>
    <col min="16" max="16" style="14" width="8.719285714285713" customWidth="1" bestFit="1"/>
    <col min="17" max="17" style="14" width="8.719285714285713" customWidth="1" bestFit="1"/>
    <col min="18" max="18" style="14" width="8.719285714285713" customWidth="1" bestFit="1"/>
    <col min="19" max="19" style="14" width="8.719285714285713" customWidth="1" bestFit="1"/>
    <col min="20" max="20" style="14" width="8.719285714285713" customWidth="1" bestFit="1"/>
    <col min="21" max="21" style="14" width="8.719285714285713" customWidth="1" bestFit="1"/>
    <col min="22" max="22" style="14" width="8.719285714285713" customWidth="1" bestFit="1"/>
    <col min="23" max="23" style="14" width="8.719285714285713" customWidth="1" bestFit="1"/>
    <col min="24" max="24" style="14" width="8.719285714285713" customWidth="1" bestFit="1"/>
    <col min="25" max="25" style="14" width="8.719285714285713" customWidth="1" bestFit="1"/>
    <col min="26" max="26" style="14" width="8.719285714285713" customWidth="1" bestFit="1"/>
  </cols>
  <sheetData>
    <row x14ac:dyDescent="0.25" r="1" customHeight="1" ht="14.25">
      <c r="A1" s="155"/>
      <c r="B1" s="156"/>
      <c r="C1" s="156"/>
      <c r="D1" s="156"/>
      <c r="E1" s="189" t="s">
        <v>540</v>
      </c>
      <c r="F1" s="156"/>
      <c r="G1" s="156"/>
      <c r="H1" s="190"/>
      <c r="I1" s="135"/>
      <c r="J1" s="8"/>
      <c r="K1" s="8"/>
      <c r="L1" s="8"/>
      <c r="M1" s="8"/>
      <c r="N1" s="8"/>
      <c r="O1" s="8"/>
      <c r="P1" s="8"/>
      <c r="Q1" s="8"/>
      <c r="R1" s="8"/>
      <c r="S1" s="8"/>
      <c r="T1" s="8"/>
      <c r="U1" s="8"/>
      <c r="V1" s="8"/>
      <c r="W1" s="8"/>
      <c r="X1" s="8"/>
      <c r="Y1" s="8"/>
      <c r="Z1" s="8"/>
    </row>
    <row x14ac:dyDescent="0.25" r="2" customHeight="1" ht="14.25">
      <c r="A2" s="159" t="s">
        <v>541</v>
      </c>
      <c r="B2" s="160" t="s">
        <v>542</v>
      </c>
      <c r="C2" s="160" t="s">
        <v>543</v>
      </c>
      <c r="D2" s="160" t="s">
        <v>544</v>
      </c>
      <c r="E2" s="191" t="s">
        <v>545</v>
      </c>
      <c r="F2" s="191" t="s">
        <v>546</v>
      </c>
      <c r="G2" s="160" t="s">
        <v>547</v>
      </c>
      <c r="H2" s="192" t="s">
        <v>548</v>
      </c>
      <c r="I2" s="164" t="s">
        <v>537</v>
      </c>
      <c r="J2" s="2"/>
      <c r="K2" s="2"/>
      <c r="L2" s="2"/>
      <c r="M2" s="2"/>
      <c r="N2" s="2"/>
      <c r="O2" s="2"/>
      <c r="P2" s="2"/>
      <c r="Q2" s="2"/>
      <c r="R2" s="2"/>
      <c r="S2" s="2"/>
      <c r="T2" s="2"/>
      <c r="U2" s="2"/>
      <c r="V2" s="2"/>
      <c r="W2" s="2"/>
      <c r="X2" s="2"/>
      <c r="Y2" s="2"/>
      <c r="Z2" s="2"/>
    </row>
    <row x14ac:dyDescent="0.25" r="3" customHeight="1" ht="14.25">
      <c r="A3" s="165" t="s">
        <v>413</v>
      </c>
      <c r="B3" s="166"/>
      <c r="C3" s="166"/>
      <c r="D3" s="166"/>
      <c r="E3" s="193"/>
      <c r="F3" s="193"/>
      <c r="G3" s="194"/>
      <c r="H3" s="195">
        <f>IF(G3="","",IFERROR(G3/E3,0))</f>
      </c>
      <c r="I3" s="172"/>
      <c r="J3" s="8"/>
      <c r="K3" s="8"/>
      <c r="L3" s="8"/>
      <c r="M3" s="8"/>
      <c r="N3" s="8"/>
      <c r="O3" s="8"/>
      <c r="P3" s="8"/>
      <c r="Q3" s="8"/>
      <c r="R3" s="8"/>
      <c r="S3" s="8"/>
      <c r="T3" s="8"/>
      <c r="U3" s="8"/>
      <c r="V3" s="8"/>
      <c r="W3" s="8"/>
      <c r="X3" s="8"/>
      <c r="Y3" s="8"/>
      <c r="Z3" s="8"/>
    </row>
    <row x14ac:dyDescent="0.25" r="4" customHeight="1" ht="14.25">
      <c r="A4" s="173" t="s">
        <v>444</v>
      </c>
      <c r="B4" s="174"/>
      <c r="C4" s="174"/>
      <c r="D4" s="196"/>
      <c r="E4" s="197">
        <f>E6</f>
      </c>
      <c r="F4" s="198">
        <v>1</v>
      </c>
      <c r="G4" s="199"/>
      <c r="H4" s="200">
        <f>IF(G4="","",IFERROR(G4/E4,0))</f>
      </c>
      <c r="I4" s="180"/>
      <c r="J4" s="8"/>
      <c r="K4" s="8"/>
      <c r="L4" s="8"/>
      <c r="M4" s="8"/>
      <c r="N4" s="8"/>
      <c r="O4" s="8"/>
      <c r="P4" s="8"/>
      <c r="Q4" s="8"/>
      <c r="R4" s="8"/>
      <c r="S4" s="8"/>
      <c r="T4" s="8"/>
      <c r="U4" s="8"/>
      <c r="V4" s="8"/>
      <c r="W4" s="8"/>
      <c r="X4" s="8"/>
      <c r="Y4" s="8"/>
      <c r="Z4" s="8"/>
    </row>
    <row x14ac:dyDescent="0.25" r="5" customHeight="1" ht="14.25">
      <c r="A5" s="173" t="s">
        <v>462</v>
      </c>
      <c r="B5" s="174"/>
      <c r="C5" s="174"/>
      <c r="D5" s="196"/>
      <c r="E5" s="201">
        <f>E6</f>
      </c>
      <c r="F5" s="202">
        <v>1</v>
      </c>
      <c r="G5" s="199"/>
      <c r="H5" s="200">
        <f>IF(G5="","",IFERROR(G5/E5,0))</f>
      </c>
      <c r="I5" s="180"/>
      <c r="J5" s="8"/>
      <c r="K5" s="8"/>
      <c r="L5" s="8"/>
      <c r="M5" s="8"/>
      <c r="N5" s="8"/>
      <c r="O5" s="8"/>
      <c r="P5" s="8"/>
      <c r="Q5" s="8"/>
      <c r="R5" s="8"/>
      <c r="S5" s="8"/>
      <c r="T5" s="8"/>
      <c r="U5" s="8"/>
      <c r="V5" s="8"/>
      <c r="W5" s="8"/>
      <c r="X5" s="8"/>
      <c r="Y5" s="8"/>
      <c r="Z5" s="8"/>
    </row>
    <row x14ac:dyDescent="0.25" r="6" customHeight="1" ht="14.25">
      <c r="A6" s="173" t="s">
        <v>474</v>
      </c>
      <c r="B6" s="174"/>
      <c r="C6" s="174"/>
      <c r="D6" s="196"/>
      <c r="E6" s="203">
        <f>E3*F3</f>
      </c>
      <c r="F6" s="204">
        <v>1</v>
      </c>
      <c r="G6" s="199"/>
      <c r="H6" s="205">
        <f>IF(G6="","",IFERROR(G6/E6,0))</f>
      </c>
      <c r="I6" s="180"/>
      <c r="J6" s="8"/>
      <c r="K6" s="8"/>
      <c r="L6" s="8"/>
      <c r="M6" s="8"/>
      <c r="N6" s="8"/>
      <c r="O6" s="8"/>
      <c r="P6" s="8"/>
      <c r="Q6" s="8"/>
      <c r="R6" s="8"/>
      <c r="S6" s="8"/>
      <c r="T6" s="8"/>
      <c r="U6" s="8"/>
      <c r="V6" s="8"/>
      <c r="W6" s="8"/>
      <c r="X6" s="8"/>
      <c r="Y6" s="8"/>
      <c r="Z6" s="8"/>
    </row>
    <row x14ac:dyDescent="0.25" r="7" customHeight="1" ht="14.25">
      <c r="A7" s="182"/>
      <c r="B7" s="182"/>
      <c r="C7" s="182"/>
      <c r="D7" s="182"/>
      <c r="E7" s="10"/>
      <c r="F7" s="10"/>
      <c r="G7" s="206"/>
      <c r="H7" s="185">
        <f>SUM(H3:H6)</f>
      </c>
      <c r="I7" s="8"/>
      <c r="J7" s="8"/>
      <c r="K7" s="8"/>
      <c r="L7" s="8"/>
      <c r="M7" s="8"/>
      <c r="N7" s="8"/>
      <c r="O7" s="8"/>
      <c r="P7" s="8"/>
      <c r="Q7" s="8"/>
      <c r="R7" s="8"/>
      <c r="S7" s="8"/>
      <c r="T7" s="8"/>
      <c r="U7" s="8"/>
      <c r="V7" s="8"/>
      <c r="W7" s="8"/>
      <c r="X7" s="8"/>
      <c r="Y7" s="8"/>
      <c r="Z7" s="8"/>
    </row>
    <row x14ac:dyDescent="0.25" r="8" customHeight="1" ht="14.25">
      <c r="A8" s="182"/>
      <c r="B8" s="182"/>
      <c r="C8" s="182"/>
      <c r="D8" s="182"/>
      <c r="E8" s="10"/>
      <c r="F8" s="10"/>
      <c r="G8" s="206"/>
      <c r="H8" s="206">
        <f>IF(G8="","",IFERROR(G8/E8,0))</f>
      </c>
      <c r="I8" s="8"/>
      <c r="J8" s="8"/>
      <c r="K8" s="8"/>
      <c r="L8" s="8"/>
      <c r="M8" s="8"/>
      <c r="N8" s="8"/>
      <c r="O8" s="8"/>
      <c r="P8" s="8"/>
      <c r="Q8" s="8"/>
      <c r="R8" s="8"/>
      <c r="S8" s="8"/>
      <c r="T8" s="8"/>
      <c r="U8" s="8"/>
      <c r="V8" s="8"/>
      <c r="W8" s="8"/>
      <c r="X8" s="8"/>
      <c r="Y8" s="8"/>
      <c r="Z8" s="8"/>
    </row>
    <row x14ac:dyDescent="0.25" r="9" customHeight="1" ht="14.25">
      <c r="A9" s="182"/>
      <c r="B9" s="182"/>
      <c r="C9" s="182"/>
      <c r="D9" s="182"/>
      <c r="E9" s="10"/>
      <c r="F9" s="10"/>
      <c r="G9" s="206"/>
      <c r="H9" s="206">
        <f>IF(G9="","",IFERROR(G9/E9,0))</f>
      </c>
      <c r="I9" s="8"/>
      <c r="J9" s="8"/>
      <c r="K9" s="8"/>
      <c r="L9" s="8"/>
      <c r="M9" s="8"/>
      <c r="N9" s="8"/>
      <c r="O9" s="8"/>
      <c r="P9" s="8"/>
      <c r="Q9" s="8"/>
      <c r="R9" s="8"/>
      <c r="S9" s="8"/>
      <c r="T9" s="8"/>
      <c r="U9" s="8"/>
      <c r="V9" s="8"/>
      <c r="W9" s="8"/>
      <c r="X9" s="8"/>
      <c r="Y9" s="8"/>
      <c r="Z9" s="8"/>
    </row>
    <row x14ac:dyDescent="0.25" r="10" customHeight="1" ht="14.25">
      <c r="A10" s="182"/>
      <c r="B10" s="182"/>
      <c r="C10" s="182"/>
      <c r="D10" s="182"/>
      <c r="E10" s="10"/>
      <c r="F10" s="10"/>
      <c r="G10" s="206"/>
      <c r="H10" s="206">
        <f>IF(G10="","",IFERROR(G10/E10,0))</f>
      </c>
      <c r="I10" s="8"/>
      <c r="J10" s="8"/>
      <c r="K10" s="8"/>
      <c r="L10" s="8"/>
      <c r="M10" s="8"/>
      <c r="N10" s="8"/>
      <c r="O10" s="8"/>
      <c r="P10" s="8"/>
      <c r="Q10" s="8"/>
      <c r="R10" s="8"/>
      <c r="S10" s="8"/>
      <c r="T10" s="8"/>
      <c r="U10" s="8"/>
      <c r="V10" s="8"/>
      <c r="W10" s="8"/>
      <c r="X10" s="8"/>
      <c r="Y10" s="8"/>
      <c r="Z10" s="8"/>
    </row>
    <row x14ac:dyDescent="0.25" r="11" customHeight="1" ht="14.25">
      <c r="A11" s="182"/>
      <c r="B11" s="182"/>
      <c r="C11" s="182"/>
      <c r="D11" s="182"/>
      <c r="E11" s="10"/>
      <c r="F11" s="10"/>
      <c r="G11" s="206"/>
      <c r="H11" s="206">
        <f>IF(G11="","",IFERROR(G11/E11,0))</f>
      </c>
      <c r="I11" s="8"/>
      <c r="J11" s="8"/>
      <c r="K11" s="8"/>
      <c r="L11" s="8"/>
      <c r="M11" s="8"/>
      <c r="N11" s="8"/>
      <c r="O11" s="8"/>
      <c r="P11" s="8"/>
      <c r="Q11" s="8"/>
      <c r="R11" s="8"/>
      <c r="S11" s="8"/>
      <c r="T11" s="8"/>
      <c r="U11" s="8"/>
      <c r="V11" s="8"/>
      <c r="W11" s="8"/>
      <c r="X11" s="8"/>
      <c r="Y11" s="8"/>
      <c r="Z11" s="8"/>
    </row>
    <row x14ac:dyDescent="0.25" r="12" customHeight="1" ht="14.25">
      <c r="A12" s="182"/>
      <c r="B12" s="182"/>
      <c r="C12" s="182"/>
      <c r="D12" s="182"/>
      <c r="E12" s="10"/>
      <c r="F12" s="10"/>
      <c r="G12" s="206"/>
      <c r="H12" s="206">
        <f>IF(G12="","",IFERROR(G12/E12,0))</f>
      </c>
      <c r="I12" s="8"/>
      <c r="J12" s="8"/>
      <c r="K12" s="8"/>
      <c r="L12" s="8"/>
      <c r="M12" s="8"/>
      <c r="N12" s="8"/>
      <c r="O12" s="8"/>
      <c r="P12" s="8"/>
      <c r="Q12" s="8"/>
      <c r="R12" s="8"/>
      <c r="S12" s="8"/>
      <c r="T12" s="8"/>
      <c r="U12" s="8"/>
      <c r="V12" s="8"/>
      <c r="W12" s="8"/>
      <c r="X12" s="8"/>
      <c r="Y12" s="8"/>
      <c r="Z12" s="8"/>
    </row>
    <row x14ac:dyDescent="0.25" r="13" customHeight="1" ht="14.25">
      <c r="A13" s="182"/>
      <c r="B13" s="182"/>
      <c r="C13" s="182"/>
      <c r="D13" s="182"/>
      <c r="E13" s="10"/>
      <c r="F13" s="10"/>
      <c r="G13" s="206"/>
      <c r="H13" s="206">
        <f>IF(G13="","",IFERROR(G13/E13,0))</f>
      </c>
      <c r="I13" s="8"/>
      <c r="J13" s="8"/>
      <c r="K13" s="8"/>
      <c r="L13" s="8"/>
      <c r="M13" s="8"/>
      <c r="N13" s="8"/>
      <c r="O13" s="8"/>
      <c r="P13" s="8"/>
      <c r="Q13" s="8"/>
      <c r="R13" s="8"/>
      <c r="S13" s="8"/>
      <c r="T13" s="8"/>
      <c r="U13" s="8"/>
      <c r="V13" s="8"/>
      <c r="W13" s="8"/>
      <c r="X13" s="8"/>
      <c r="Y13" s="8"/>
      <c r="Z13" s="8"/>
    </row>
    <row x14ac:dyDescent="0.25" r="14" customHeight="1" ht="14.25">
      <c r="A14" s="182"/>
      <c r="B14" s="182"/>
      <c r="C14" s="182"/>
      <c r="D14" s="182"/>
      <c r="E14" s="10"/>
      <c r="F14" s="10"/>
      <c r="G14" s="206"/>
      <c r="H14" s="206">
        <f>IF(G14="","",IFERROR(G14/E14,0))</f>
      </c>
      <c r="I14" s="8"/>
      <c r="J14" s="8"/>
      <c r="K14" s="8"/>
      <c r="L14" s="8"/>
      <c r="M14" s="8"/>
      <c r="N14" s="8"/>
      <c r="O14" s="8"/>
      <c r="P14" s="8"/>
      <c r="Q14" s="8"/>
      <c r="R14" s="8"/>
      <c r="S14" s="8"/>
      <c r="T14" s="8"/>
      <c r="U14" s="8"/>
      <c r="V14" s="8"/>
      <c r="W14" s="8"/>
      <c r="X14" s="8"/>
      <c r="Y14" s="8"/>
      <c r="Z14" s="8"/>
    </row>
    <row x14ac:dyDescent="0.25" r="15" customHeight="1" ht="14.25">
      <c r="A15" s="182"/>
      <c r="B15" s="182"/>
      <c r="C15" s="182"/>
      <c r="D15" s="182"/>
      <c r="E15" s="10"/>
      <c r="F15" s="10"/>
      <c r="G15" s="206"/>
      <c r="H15" s="206">
        <f>IF(G15="","",IFERROR(G15/E15,0))</f>
      </c>
      <c r="I15" s="8"/>
      <c r="J15" s="8"/>
      <c r="K15" s="8"/>
      <c r="L15" s="8"/>
      <c r="M15" s="8"/>
      <c r="N15" s="8"/>
      <c r="O15" s="8"/>
      <c r="P15" s="8"/>
      <c r="Q15" s="8"/>
      <c r="R15" s="8"/>
      <c r="S15" s="8"/>
      <c r="T15" s="8"/>
      <c r="U15" s="8"/>
      <c r="V15" s="8"/>
      <c r="W15" s="8"/>
      <c r="X15" s="8"/>
      <c r="Y15" s="8"/>
      <c r="Z15" s="8"/>
    </row>
    <row x14ac:dyDescent="0.25" r="16" customHeight="1" ht="14.25">
      <c r="A16" s="182"/>
      <c r="B16" s="182"/>
      <c r="C16" s="182"/>
      <c r="D16" s="182"/>
      <c r="E16" s="10"/>
      <c r="F16" s="10"/>
      <c r="G16" s="206"/>
      <c r="H16" s="206">
        <f>IF(G16="","",IFERROR(G16/E16,0))</f>
      </c>
      <c r="I16" s="8"/>
      <c r="J16" s="8"/>
      <c r="K16" s="8"/>
      <c r="L16" s="8"/>
      <c r="M16" s="8"/>
      <c r="N16" s="8"/>
      <c r="O16" s="8"/>
      <c r="P16" s="8"/>
      <c r="Q16" s="8"/>
      <c r="R16" s="8"/>
      <c r="S16" s="8"/>
      <c r="T16" s="8"/>
      <c r="U16" s="8"/>
      <c r="V16" s="8"/>
      <c r="W16" s="8"/>
      <c r="X16" s="8"/>
      <c r="Y16" s="8"/>
      <c r="Z16" s="8"/>
    </row>
    <row x14ac:dyDescent="0.25" r="17" customHeight="1" ht="14.25">
      <c r="A17" s="182"/>
      <c r="B17" s="182"/>
      <c r="C17" s="182"/>
      <c r="D17" s="182"/>
      <c r="E17" s="10"/>
      <c r="F17" s="10"/>
      <c r="G17" s="206"/>
      <c r="H17" s="206">
        <f>IF(G17="","",IFERROR(G17/E17,0))</f>
      </c>
      <c r="I17" s="8"/>
      <c r="J17" s="8"/>
      <c r="K17" s="8"/>
      <c r="L17" s="8"/>
      <c r="M17" s="8"/>
      <c r="N17" s="8"/>
      <c r="O17" s="8"/>
      <c r="P17" s="8"/>
      <c r="Q17" s="8"/>
      <c r="R17" s="8"/>
      <c r="S17" s="8"/>
      <c r="T17" s="8"/>
      <c r="U17" s="8"/>
      <c r="V17" s="8"/>
      <c r="W17" s="8"/>
      <c r="X17" s="8"/>
      <c r="Y17" s="8"/>
      <c r="Z17" s="8"/>
    </row>
    <row x14ac:dyDescent="0.25" r="18" customHeight="1" ht="14.25">
      <c r="A18" s="182"/>
      <c r="B18" s="182"/>
      <c r="C18" s="182"/>
      <c r="D18" s="182"/>
      <c r="E18" s="10"/>
      <c r="F18" s="10"/>
      <c r="G18" s="206"/>
      <c r="H18" s="206">
        <f>IF(G18="","",IFERROR(G18/E18,0))</f>
      </c>
      <c r="I18" s="8"/>
      <c r="J18" s="8"/>
      <c r="K18" s="8"/>
      <c r="L18" s="8"/>
      <c r="M18" s="8"/>
      <c r="N18" s="8"/>
      <c r="O18" s="8"/>
      <c r="P18" s="8"/>
      <c r="Q18" s="8"/>
      <c r="R18" s="8"/>
      <c r="S18" s="8"/>
      <c r="T18" s="8"/>
      <c r="U18" s="8"/>
      <c r="V18" s="8"/>
      <c r="W18" s="8"/>
      <c r="X18" s="8"/>
      <c r="Y18" s="8"/>
      <c r="Z18" s="8"/>
    </row>
    <row x14ac:dyDescent="0.25" r="19" customHeight="1" ht="14.25">
      <c r="A19" s="182"/>
      <c r="B19" s="182"/>
      <c r="C19" s="182"/>
      <c r="D19" s="182"/>
      <c r="E19" s="10"/>
      <c r="F19" s="10"/>
      <c r="G19" s="206"/>
      <c r="H19" s="206">
        <f>IF(G19="","",IFERROR(G19/E19,0))</f>
      </c>
      <c r="I19" s="8"/>
      <c r="J19" s="8"/>
      <c r="K19" s="8"/>
      <c r="L19" s="8"/>
      <c r="M19" s="8"/>
      <c r="N19" s="8"/>
      <c r="O19" s="8"/>
      <c r="P19" s="8"/>
      <c r="Q19" s="8"/>
      <c r="R19" s="8"/>
      <c r="S19" s="8"/>
      <c r="T19" s="8"/>
      <c r="U19" s="8"/>
      <c r="V19" s="8"/>
      <c r="W19" s="8"/>
      <c r="X19" s="8"/>
      <c r="Y19" s="8"/>
      <c r="Z19" s="8"/>
    </row>
    <row x14ac:dyDescent="0.25" r="20" customHeight="1" ht="14.25">
      <c r="A20" s="182"/>
      <c r="B20" s="182"/>
      <c r="C20" s="182"/>
      <c r="D20" s="182"/>
      <c r="E20" s="10"/>
      <c r="F20" s="10"/>
      <c r="G20" s="206"/>
      <c r="H20" s="206">
        <f>IF(G20="","",IFERROR(G20/E20,0))</f>
      </c>
      <c r="I20" s="8"/>
      <c r="J20" s="8"/>
      <c r="K20" s="8"/>
      <c r="L20" s="8"/>
      <c r="M20" s="8"/>
      <c r="N20" s="8"/>
      <c r="O20" s="8"/>
      <c r="P20" s="8"/>
      <c r="Q20" s="8"/>
      <c r="R20" s="8"/>
      <c r="S20" s="8"/>
      <c r="T20" s="8"/>
      <c r="U20" s="8"/>
      <c r="V20" s="8"/>
      <c r="W20" s="8"/>
      <c r="X20" s="8"/>
      <c r="Y20" s="8"/>
      <c r="Z20" s="8"/>
    </row>
    <row x14ac:dyDescent="0.25" r="21" customHeight="1" ht="14.25">
      <c r="A21" s="182"/>
      <c r="B21" s="182"/>
      <c r="C21" s="182"/>
      <c r="D21" s="182"/>
      <c r="E21" s="10"/>
      <c r="F21" s="10"/>
      <c r="G21" s="206"/>
      <c r="H21" s="206">
        <f>IF(G21="","",IFERROR(G21/E21,0))</f>
      </c>
      <c r="I21" s="8"/>
      <c r="J21" s="8"/>
      <c r="K21" s="8"/>
      <c r="L21" s="8"/>
      <c r="M21" s="8"/>
      <c r="N21" s="8"/>
      <c r="O21" s="8"/>
      <c r="P21" s="8"/>
      <c r="Q21" s="8"/>
      <c r="R21" s="8"/>
      <c r="S21" s="8"/>
      <c r="T21" s="8"/>
      <c r="U21" s="8"/>
      <c r="V21" s="8"/>
      <c r="W21" s="8"/>
      <c r="X21" s="8"/>
      <c r="Y21" s="8"/>
      <c r="Z21" s="8"/>
    </row>
    <row x14ac:dyDescent="0.25" r="22" customHeight="1" ht="14.25">
      <c r="A22" s="182"/>
      <c r="B22" s="182"/>
      <c r="C22" s="182"/>
      <c r="D22" s="182"/>
      <c r="E22" s="10"/>
      <c r="F22" s="10"/>
      <c r="G22" s="206"/>
      <c r="H22" s="206">
        <f>IF(G22="","",IFERROR(G22/E22,0))</f>
      </c>
      <c r="I22" s="8"/>
      <c r="J22" s="8"/>
      <c r="K22" s="8"/>
      <c r="L22" s="8"/>
      <c r="M22" s="8"/>
      <c r="N22" s="8"/>
      <c r="O22" s="8"/>
      <c r="P22" s="8"/>
      <c r="Q22" s="8"/>
      <c r="R22" s="8"/>
      <c r="S22" s="8"/>
      <c r="T22" s="8"/>
      <c r="U22" s="8"/>
      <c r="V22" s="8"/>
      <c r="W22" s="8"/>
      <c r="X22" s="8"/>
      <c r="Y22" s="8"/>
      <c r="Z22" s="8"/>
    </row>
    <row x14ac:dyDescent="0.25" r="23" customHeight="1" ht="14.25">
      <c r="A23" s="182"/>
      <c r="B23" s="182"/>
      <c r="C23" s="182"/>
      <c r="D23" s="182"/>
      <c r="E23" s="10"/>
      <c r="F23" s="10"/>
      <c r="G23" s="206"/>
      <c r="H23" s="206">
        <f>IF(G23="","",IFERROR(G23/E23,0))</f>
      </c>
      <c r="I23" s="8"/>
      <c r="J23" s="8"/>
      <c r="K23" s="8"/>
      <c r="L23" s="8"/>
      <c r="M23" s="8"/>
      <c r="N23" s="8"/>
      <c r="O23" s="8"/>
      <c r="P23" s="8"/>
      <c r="Q23" s="8"/>
      <c r="R23" s="8"/>
      <c r="S23" s="8"/>
      <c r="T23" s="8"/>
      <c r="U23" s="8"/>
      <c r="V23" s="8"/>
      <c r="W23" s="8"/>
      <c r="X23" s="8"/>
      <c r="Y23" s="8"/>
      <c r="Z23" s="8"/>
    </row>
    <row x14ac:dyDescent="0.25" r="24" customHeight="1" ht="14.25">
      <c r="A24" s="182"/>
      <c r="B24" s="182"/>
      <c r="C24" s="182"/>
      <c r="D24" s="182"/>
      <c r="E24" s="10"/>
      <c r="F24" s="10"/>
      <c r="G24" s="206"/>
      <c r="H24" s="206">
        <f>IF(G24="","",IFERROR(G24/E24,0))</f>
      </c>
      <c r="I24" s="8"/>
      <c r="J24" s="8"/>
      <c r="K24" s="8"/>
      <c r="L24" s="8"/>
      <c r="M24" s="8"/>
      <c r="N24" s="8"/>
      <c r="O24" s="8"/>
      <c r="P24" s="8"/>
      <c r="Q24" s="8"/>
      <c r="R24" s="8"/>
      <c r="S24" s="8"/>
      <c r="T24" s="8"/>
      <c r="U24" s="8"/>
      <c r="V24" s="8"/>
      <c r="W24" s="8"/>
      <c r="X24" s="8"/>
      <c r="Y24" s="8"/>
      <c r="Z24" s="8"/>
    </row>
    <row x14ac:dyDescent="0.25" r="25" customHeight="1" ht="14.25">
      <c r="A25" s="182"/>
      <c r="B25" s="182"/>
      <c r="C25" s="182"/>
      <c r="D25" s="182"/>
      <c r="E25" s="10"/>
      <c r="F25" s="10"/>
      <c r="G25" s="206"/>
      <c r="H25" s="206">
        <f>IF(G25="","",IFERROR(G25/E25,0))</f>
      </c>
      <c r="I25" s="8"/>
      <c r="J25" s="8"/>
      <c r="K25" s="8"/>
      <c r="L25" s="8"/>
      <c r="M25" s="8"/>
      <c r="N25" s="8"/>
      <c r="O25" s="8"/>
      <c r="P25" s="8"/>
      <c r="Q25" s="8"/>
      <c r="R25" s="8"/>
      <c r="S25" s="8"/>
      <c r="T25" s="8"/>
      <c r="U25" s="8"/>
      <c r="V25" s="8"/>
      <c r="W25" s="8"/>
      <c r="X25" s="8"/>
      <c r="Y25" s="8"/>
      <c r="Z25" s="8"/>
    </row>
    <row x14ac:dyDescent="0.25" r="26" customHeight="1" ht="14.25">
      <c r="A26" s="182"/>
      <c r="B26" s="182"/>
      <c r="C26" s="182"/>
      <c r="D26" s="182"/>
      <c r="E26" s="10"/>
      <c r="F26" s="10"/>
      <c r="G26" s="206"/>
      <c r="H26" s="206">
        <f>IF(G26="","",IFERROR(G26/E26,0))</f>
      </c>
      <c r="I26" s="8"/>
      <c r="J26" s="8"/>
      <c r="K26" s="8"/>
      <c r="L26" s="8"/>
      <c r="M26" s="8"/>
      <c r="N26" s="8"/>
      <c r="O26" s="8"/>
      <c r="P26" s="8"/>
      <c r="Q26" s="8"/>
      <c r="R26" s="8"/>
      <c r="S26" s="8"/>
      <c r="T26" s="8"/>
      <c r="U26" s="8"/>
      <c r="V26" s="8"/>
      <c r="W26" s="8"/>
      <c r="X26" s="8"/>
      <c r="Y26" s="8"/>
      <c r="Z26" s="8"/>
    </row>
    <row x14ac:dyDescent="0.25" r="27" customHeight="1" ht="14.25">
      <c r="A27" s="182"/>
      <c r="B27" s="182"/>
      <c r="C27" s="182"/>
      <c r="D27" s="182"/>
      <c r="E27" s="10"/>
      <c r="F27" s="10"/>
      <c r="G27" s="206"/>
      <c r="H27" s="206">
        <f>IF(G27="","",IFERROR(G27/E27,0))</f>
      </c>
      <c r="I27" s="8"/>
      <c r="J27" s="8"/>
      <c r="K27" s="8"/>
      <c r="L27" s="8"/>
      <c r="M27" s="8"/>
      <c r="N27" s="8"/>
      <c r="O27" s="8"/>
      <c r="P27" s="8"/>
      <c r="Q27" s="8"/>
      <c r="R27" s="8"/>
      <c r="S27" s="8"/>
      <c r="T27" s="8"/>
      <c r="U27" s="8"/>
      <c r="V27" s="8"/>
      <c r="W27" s="8"/>
      <c r="X27" s="8"/>
      <c r="Y27" s="8"/>
      <c r="Z27" s="8"/>
    </row>
    <row x14ac:dyDescent="0.25" r="28" customHeight="1" ht="14.25">
      <c r="A28" s="182"/>
      <c r="B28" s="182"/>
      <c r="C28" s="182"/>
      <c r="D28" s="182"/>
      <c r="E28" s="10"/>
      <c r="F28" s="10"/>
      <c r="G28" s="206"/>
      <c r="H28" s="206">
        <f>IF(G28="","",IFERROR(G28/E28,0))</f>
      </c>
      <c r="I28" s="8"/>
      <c r="J28" s="8"/>
      <c r="K28" s="8"/>
      <c r="L28" s="8"/>
      <c r="M28" s="8"/>
      <c r="N28" s="8"/>
      <c r="O28" s="8"/>
      <c r="P28" s="8"/>
      <c r="Q28" s="8"/>
      <c r="R28" s="8"/>
      <c r="S28" s="8"/>
      <c r="T28" s="8"/>
      <c r="U28" s="8"/>
      <c r="V28" s="8"/>
      <c r="W28" s="8"/>
      <c r="X28" s="8"/>
      <c r="Y28" s="8"/>
      <c r="Z28" s="8"/>
    </row>
    <row x14ac:dyDescent="0.25" r="29" customHeight="1" ht="14.25">
      <c r="A29" s="182"/>
      <c r="B29" s="182"/>
      <c r="C29" s="182"/>
      <c r="D29" s="182"/>
      <c r="E29" s="10"/>
      <c r="F29" s="10"/>
      <c r="G29" s="206"/>
      <c r="H29" s="206">
        <f>IF(G29="","",IFERROR(G29/E29,0))</f>
      </c>
      <c r="I29" s="8"/>
      <c r="J29" s="8"/>
      <c r="K29" s="8"/>
      <c r="L29" s="8"/>
      <c r="M29" s="8"/>
      <c r="N29" s="8"/>
      <c r="O29" s="8"/>
      <c r="P29" s="8"/>
      <c r="Q29" s="8"/>
      <c r="R29" s="8"/>
      <c r="S29" s="8"/>
      <c r="T29" s="8"/>
      <c r="U29" s="8"/>
      <c r="V29" s="8"/>
      <c r="W29" s="8"/>
      <c r="X29" s="8"/>
      <c r="Y29" s="8"/>
      <c r="Z29" s="8"/>
    </row>
    <row x14ac:dyDescent="0.25" r="30" customHeight="1" ht="14.25">
      <c r="A30" s="182"/>
      <c r="B30" s="182"/>
      <c r="C30" s="182"/>
      <c r="D30" s="182"/>
      <c r="E30" s="10"/>
      <c r="F30" s="10"/>
      <c r="G30" s="206"/>
      <c r="H30" s="206">
        <f>IF(G30="","",IFERROR(G30/E30,0))</f>
      </c>
      <c r="I30" s="8"/>
      <c r="J30" s="8"/>
      <c r="K30" s="8"/>
      <c r="L30" s="8"/>
      <c r="M30" s="8"/>
      <c r="N30" s="8"/>
      <c r="O30" s="8"/>
      <c r="P30" s="8"/>
      <c r="Q30" s="8"/>
      <c r="R30" s="8"/>
      <c r="S30" s="8"/>
      <c r="T30" s="8"/>
      <c r="U30" s="8"/>
      <c r="V30" s="8"/>
      <c r="W30" s="8"/>
      <c r="X30" s="8"/>
      <c r="Y30" s="8"/>
      <c r="Z30" s="8"/>
    </row>
    <row x14ac:dyDescent="0.25" r="31" customHeight="1" ht="14.25">
      <c r="A31" s="182"/>
      <c r="B31" s="182"/>
      <c r="C31" s="182"/>
      <c r="D31" s="182"/>
      <c r="E31" s="10"/>
      <c r="F31" s="10"/>
      <c r="G31" s="206"/>
      <c r="H31" s="206">
        <f>IF(G31="","",IFERROR(G31/E31,0))</f>
      </c>
      <c r="I31" s="8"/>
      <c r="J31" s="8"/>
      <c r="K31" s="8"/>
      <c r="L31" s="8"/>
      <c r="M31" s="8"/>
      <c r="N31" s="8"/>
      <c r="O31" s="8"/>
      <c r="P31" s="8"/>
      <c r="Q31" s="8"/>
      <c r="R31" s="8"/>
      <c r="S31" s="8"/>
      <c r="T31" s="8"/>
      <c r="U31" s="8"/>
      <c r="V31" s="8"/>
      <c r="W31" s="8"/>
      <c r="X31" s="8"/>
      <c r="Y31" s="8"/>
      <c r="Z31" s="8"/>
    </row>
    <row x14ac:dyDescent="0.25" r="32" customHeight="1" ht="14.25">
      <c r="A32" s="182"/>
      <c r="B32" s="182"/>
      <c r="C32" s="182"/>
      <c r="D32" s="182"/>
      <c r="E32" s="10"/>
      <c r="F32" s="10"/>
      <c r="G32" s="206"/>
      <c r="H32" s="206">
        <f>IF(G32="","",IFERROR(G32/E32,0))</f>
      </c>
      <c r="I32" s="8"/>
      <c r="J32" s="8"/>
      <c r="K32" s="8"/>
      <c r="L32" s="8"/>
      <c r="M32" s="8"/>
      <c r="N32" s="8"/>
      <c r="O32" s="8"/>
      <c r="P32" s="8"/>
      <c r="Q32" s="8"/>
      <c r="R32" s="8"/>
      <c r="S32" s="8"/>
      <c r="T32" s="8"/>
      <c r="U32" s="8"/>
      <c r="V32" s="8"/>
      <c r="W32" s="8"/>
      <c r="X32" s="8"/>
      <c r="Y32" s="8"/>
      <c r="Z32" s="8"/>
    </row>
    <row x14ac:dyDescent="0.25" r="33" customHeight="1" ht="14.25">
      <c r="A33" s="182"/>
      <c r="B33" s="182"/>
      <c r="C33" s="182"/>
      <c r="D33" s="182"/>
      <c r="E33" s="10"/>
      <c r="F33" s="10"/>
      <c r="G33" s="206"/>
      <c r="H33" s="206">
        <f>IF(G33="","",IFERROR(G33/E33,0))</f>
      </c>
      <c r="I33" s="8"/>
      <c r="J33" s="8"/>
      <c r="K33" s="8"/>
      <c r="L33" s="8"/>
      <c r="M33" s="8"/>
      <c r="N33" s="8"/>
      <c r="O33" s="8"/>
      <c r="P33" s="8"/>
      <c r="Q33" s="8"/>
      <c r="R33" s="8"/>
      <c r="S33" s="8"/>
      <c r="T33" s="8"/>
      <c r="U33" s="8"/>
      <c r="V33" s="8"/>
      <c r="W33" s="8"/>
      <c r="X33" s="8"/>
      <c r="Y33" s="8"/>
      <c r="Z33" s="8"/>
    </row>
    <row x14ac:dyDescent="0.25" r="34" customHeight="1" ht="14.25">
      <c r="A34" s="182"/>
      <c r="B34" s="182"/>
      <c r="C34" s="182"/>
      <c r="D34" s="182"/>
      <c r="E34" s="10"/>
      <c r="F34" s="10"/>
      <c r="G34" s="206"/>
      <c r="H34" s="206">
        <f>IF(G34="","",IFERROR(G34/E34,0))</f>
      </c>
      <c r="I34" s="8"/>
      <c r="J34" s="8"/>
      <c r="K34" s="8"/>
      <c r="L34" s="8"/>
      <c r="M34" s="8"/>
      <c r="N34" s="8"/>
      <c r="O34" s="8"/>
      <c r="P34" s="8"/>
      <c r="Q34" s="8"/>
      <c r="R34" s="8"/>
      <c r="S34" s="8"/>
      <c r="T34" s="8"/>
      <c r="U34" s="8"/>
      <c r="V34" s="8"/>
      <c r="W34" s="8"/>
      <c r="X34" s="8"/>
      <c r="Y34" s="8"/>
      <c r="Z34" s="8"/>
    </row>
    <row x14ac:dyDescent="0.25" r="35" customHeight="1" ht="14.25">
      <c r="A35" s="182"/>
      <c r="B35" s="182"/>
      <c r="C35" s="182"/>
      <c r="D35" s="182"/>
      <c r="E35" s="10"/>
      <c r="F35" s="10"/>
      <c r="G35" s="206"/>
      <c r="H35" s="206">
        <f>IF(G35="","",IFERROR(G35/E35,0))</f>
      </c>
      <c r="I35" s="8"/>
      <c r="J35" s="8"/>
      <c r="K35" s="8"/>
      <c r="L35" s="8"/>
      <c r="M35" s="8"/>
      <c r="N35" s="8"/>
      <c r="O35" s="8"/>
      <c r="P35" s="8"/>
      <c r="Q35" s="8"/>
      <c r="R35" s="8"/>
      <c r="S35" s="8"/>
      <c r="T35" s="8"/>
      <c r="U35" s="8"/>
      <c r="V35" s="8"/>
      <c r="W35" s="8"/>
      <c r="X35" s="8"/>
      <c r="Y35" s="8"/>
      <c r="Z35" s="8"/>
    </row>
    <row x14ac:dyDescent="0.25" r="36" customHeight="1" ht="14.25">
      <c r="A36" s="182"/>
      <c r="B36" s="182"/>
      <c r="C36" s="182"/>
      <c r="D36" s="182"/>
      <c r="E36" s="10"/>
      <c r="F36" s="10"/>
      <c r="G36" s="206"/>
      <c r="H36" s="206">
        <f>IF(G36="","",IFERROR(G36/E36,0))</f>
      </c>
      <c r="I36" s="8"/>
      <c r="J36" s="8"/>
      <c r="K36" s="8"/>
      <c r="L36" s="8"/>
      <c r="M36" s="8"/>
      <c r="N36" s="8"/>
      <c r="O36" s="8"/>
      <c r="P36" s="8"/>
      <c r="Q36" s="8"/>
      <c r="R36" s="8"/>
      <c r="S36" s="8"/>
      <c r="T36" s="8"/>
      <c r="U36" s="8"/>
      <c r="V36" s="8"/>
      <c r="W36" s="8"/>
      <c r="X36" s="8"/>
      <c r="Y36" s="8"/>
      <c r="Z36" s="8"/>
    </row>
    <row x14ac:dyDescent="0.25" r="37" customHeight="1" ht="14.25">
      <c r="A37" s="182"/>
      <c r="B37" s="182"/>
      <c r="C37" s="182"/>
      <c r="D37" s="182"/>
      <c r="E37" s="10"/>
      <c r="F37" s="10"/>
      <c r="G37" s="206"/>
      <c r="H37" s="206">
        <f>IF(G37="","",IFERROR(G37/E37,0))</f>
      </c>
      <c r="I37" s="8"/>
      <c r="J37" s="8"/>
      <c r="K37" s="8"/>
      <c r="L37" s="8"/>
      <c r="M37" s="8"/>
      <c r="N37" s="8"/>
      <c r="O37" s="8"/>
      <c r="P37" s="8"/>
      <c r="Q37" s="8"/>
      <c r="R37" s="8"/>
      <c r="S37" s="8"/>
      <c r="T37" s="8"/>
      <c r="U37" s="8"/>
      <c r="V37" s="8"/>
      <c r="W37" s="8"/>
      <c r="X37" s="8"/>
      <c r="Y37" s="8"/>
      <c r="Z37" s="8"/>
    </row>
    <row x14ac:dyDescent="0.25" r="38" customHeight="1" ht="14.25">
      <c r="A38" s="182"/>
      <c r="B38" s="182"/>
      <c r="C38" s="182"/>
      <c r="D38" s="182"/>
      <c r="E38" s="10"/>
      <c r="F38" s="10"/>
      <c r="G38" s="206"/>
      <c r="H38" s="206">
        <f>IF(G38="","",IFERROR(G38/E38,0))</f>
      </c>
      <c r="I38" s="8"/>
      <c r="J38" s="8"/>
      <c r="K38" s="8"/>
      <c r="L38" s="8"/>
      <c r="M38" s="8"/>
      <c r="N38" s="8"/>
      <c r="O38" s="8"/>
      <c r="P38" s="8"/>
      <c r="Q38" s="8"/>
      <c r="R38" s="8"/>
      <c r="S38" s="8"/>
      <c r="T38" s="8"/>
      <c r="U38" s="8"/>
      <c r="V38" s="8"/>
      <c r="W38" s="8"/>
      <c r="X38" s="8"/>
      <c r="Y38" s="8"/>
      <c r="Z38" s="8"/>
    </row>
    <row x14ac:dyDescent="0.25" r="39" customHeight="1" ht="14.25">
      <c r="A39" s="182"/>
      <c r="B39" s="182"/>
      <c r="C39" s="182"/>
      <c r="D39" s="182"/>
      <c r="E39" s="10"/>
      <c r="F39" s="10"/>
      <c r="G39" s="206"/>
      <c r="H39" s="206">
        <f>IF(G39="","",IFERROR(G39/E39,0))</f>
      </c>
      <c r="I39" s="8"/>
      <c r="J39" s="8"/>
      <c r="K39" s="8"/>
      <c r="L39" s="8"/>
      <c r="M39" s="8"/>
      <c r="N39" s="8"/>
      <c r="O39" s="8"/>
      <c r="P39" s="8"/>
      <c r="Q39" s="8"/>
      <c r="R39" s="8"/>
      <c r="S39" s="8"/>
      <c r="T39" s="8"/>
      <c r="U39" s="8"/>
      <c r="V39" s="8"/>
      <c r="W39" s="8"/>
      <c r="X39" s="8"/>
      <c r="Y39" s="8"/>
      <c r="Z39" s="8"/>
    </row>
    <row x14ac:dyDescent="0.25" r="40" customHeight="1" ht="14.25">
      <c r="A40" s="182"/>
      <c r="B40" s="182"/>
      <c r="C40" s="182"/>
      <c r="D40" s="182"/>
      <c r="E40" s="10"/>
      <c r="F40" s="10"/>
      <c r="G40" s="206"/>
      <c r="H40" s="206">
        <f>IF(G40="","",IFERROR(G40/E40,0))</f>
      </c>
      <c r="I40" s="8"/>
      <c r="J40" s="8"/>
      <c r="K40" s="8"/>
      <c r="L40" s="8"/>
      <c r="M40" s="8"/>
      <c r="N40" s="8"/>
      <c r="O40" s="8"/>
      <c r="P40" s="8"/>
      <c r="Q40" s="8"/>
      <c r="R40" s="8"/>
      <c r="S40" s="8"/>
      <c r="T40" s="8"/>
      <c r="U40" s="8"/>
      <c r="V40" s="8"/>
      <c r="W40" s="8"/>
      <c r="X40" s="8"/>
      <c r="Y40" s="8"/>
      <c r="Z40" s="8"/>
    </row>
    <row x14ac:dyDescent="0.25" r="41" customHeight="1" ht="14.25">
      <c r="A41" s="182"/>
      <c r="B41" s="182"/>
      <c r="C41" s="182"/>
      <c r="D41" s="182"/>
      <c r="E41" s="10"/>
      <c r="F41" s="10"/>
      <c r="G41" s="206"/>
      <c r="H41" s="206">
        <f>IF(G41="","",IFERROR(G41/E41,0))</f>
      </c>
      <c r="I41" s="8"/>
      <c r="J41" s="8"/>
      <c r="K41" s="8"/>
      <c r="L41" s="8"/>
      <c r="M41" s="8"/>
      <c r="N41" s="8"/>
      <c r="O41" s="8"/>
      <c r="P41" s="8"/>
      <c r="Q41" s="8"/>
      <c r="R41" s="8"/>
      <c r="S41" s="8"/>
      <c r="T41" s="8"/>
      <c r="U41" s="8"/>
      <c r="V41" s="8"/>
      <c r="W41" s="8"/>
      <c r="X41" s="8"/>
      <c r="Y41" s="8"/>
      <c r="Z41" s="8"/>
    </row>
    <row x14ac:dyDescent="0.25" r="42" customHeight="1" ht="14.25">
      <c r="A42" s="182"/>
      <c r="B42" s="182"/>
      <c r="C42" s="182"/>
      <c r="D42" s="182"/>
      <c r="E42" s="10"/>
      <c r="F42" s="10"/>
      <c r="G42" s="206"/>
      <c r="H42" s="206">
        <f>IF(G42="","",IFERROR(G42/E42,0))</f>
      </c>
      <c r="I42" s="8"/>
      <c r="J42" s="8"/>
      <c r="K42" s="8"/>
      <c r="L42" s="8"/>
      <c r="M42" s="8"/>
      <c r="N42" s="8"/>
      <c r="O42" s="8"/>
      <c r="P42" s="8"/>
      <c r="Q42" s="8"/>
      <c r="R42" s="8"/>
      <c r="S42" s="8"/>
      <c r="T42" s="8"/>
      <c r="U42" s="8"/>
      <c r="V42" s="8"/>
      <c r="W42" s="8"/>
      <c r="X42" s="8"/>
      <c r="Y42" s="8"/>
      <c r="Z42" s="8"/>
    </row>
    <row x14ac:dyDescent="0.25" r="43" customHeight="1" ht="14.25">
      <c r="A43" s="182"/>
      <c r="B43" s="182"/>
      <c r="C43" s="182"/>
      <c r="D43" s="182"/>
      <c r="E43" s="10"/>
      <c r="F43" s="10"/>
      <c r="G43" s="206"/>
      <c r="H43" s="206">
        <f>IF(G43="","",IFERROR(G43/E43,0))</f>
      </c>
      <c r="I43" s="8"/>
      <c r="J43" s="8"/>
      <c r="K43" s="8"/>
      <c r="L43" s="8"/>
      <c r="M43" s="8"/>
      <c r="N43" s="8"/>
      <c r="O43" s="8"/>
      <c r="P43" s="8"/>
      <c r="Q43" s="8"/>
      <c r="R43" s="8"/>
      <c r="S43" s="8"/>
      <c r="T43" s="8"/>
      <c r="U43" s="8"/>
      <c r="V43" s="8"/>
      <c r="W43" s="8"/>
      <c r="X43" s="8"/>
      <c r="Y43" s="8"/>
      <c r="Z43" s="8"/>
    </row>
    <row x14ac:dyDescent="0.25" r="44" customHeight="1" ht="14.25">
      <c r="A44" s="182"/>
      <c r="B44" s="182"/>
      <c r="C44" s="182"/>
      <c r="D44" s="182"/>
      <c r="E44" s="10"/>
      <c r="F44" s="10"/>
      <c r="G44" s="206"/>
      <c r="H44" s="206">
        <f>IF(G44="","",IFERROR(G44/E44,0))</f>
      </c>
      <c r="I44" s="8"/>
      <c r="J44" s="8"/>
      <c r="K44" s="8"/>
      <c r="L44" s="8"/>
      <c r="M44" s="8"/>
      <c r="N44" s="8"/>
      <c r="O44" s="8"/>
      <c r="P44" s="8"/>
      <c r="Q44" s="8"/>
      <c r="R44" s="8"/>
      <c r="S44" s="8"/>
      <c r="T44" s="8"/>
      <c r="U44" s="8"/>
      <c r="V44" s="8"/>
      <c r="W44" s="8"/>
      <c r="X44" s="8"/>
      <c r="Y44" s="8"/>
      <c r="Z44" s="8"/>
    </row>
    <row x14ac:dyDescent="0.25" r="45" customHeight="1" ht="14.25">
      <c r="A45" s="182"/>
      <c r="B45" s="182"/>
      <c r="C45" s="182"/>
      <c r="D45" s="182"/>
      <c r="E45" s="10"/>
      <c r="F45" s="10"/>
      <c r="G45" s="206"/>
      <c r="H45" s="206">
        <f>IF(G45="","",IFERROR(G45/E45,0))</f>
      </c>
      <c r="I45" s="8"/>
      <c r="J45" s="8"/>
      <c r="K45" s="8"/>
      <c r="L45" s="8"/>
      <c r="M45" s="8"/>
      <c r="N45" s="8"/>
      <c r="O45" s="8"/>
      <c r="P45" s="8"/>
      <c r="Q45" s="8"/>
      <c r="R45" s="8"/>
      <c r="S45" s="8"/>
      <c r="T45" s="8"/>
      <c r="U45" s="8"/>
      <c r="V45" s="8"/>
      <c r="W45" s="8"/>
      <c r="X45" s="8"/>
      <c r="Y45" s="8"/>
      <c r="Z45" s="8"/>
    </row>
    <row x14ac:dyDescent="0.25" r="46" customHeight="1" ht="14.25">
      <c r="A46" s="182"/>
      <c r="B46" s="182"/>
      <c r="C46" s="182"/>
      <c r="D46" s="182"/>
      <c r="E46" s="10"/>
      <c r="F46" s="10"/>
      <c r="G46" s="206"/>
      <c r="H46" s="206">
        <f>IF(G46="","",IFERROR(G46/E46,0))</f>
      </c>
      <c r="I46" s="8"/>
      <c r="J46" s="8"/>
      <c r="K46" s="8"/>
      <c r="L46" s="8"/>
      <c r="M46" s="8"/>
      <c r="N46" s="8"/>
      <c r="O46" s="8"/>
      <c r="P46" s="8"/>
      <c r="Q46" s="8"/>
      <c r="R46" s="8"/>
      <c r="S46" s="8"/>
      <c r="T46" s="8"/>
      <c r="U46" s="8"/>
      <c r="V46" s="8"/>
      <c r="W46" s="8"/>
      <c r="X46" s="8"/>
      <c r="Y46" s="8"/>
      <c r="Z46" s="8"/>
    </row>
    <row x14ac:dyDescent="0.25" r="47" customHeight="1" ht="14.25">
      <c r="A47" s="182"/>
      <c r="B47" s="182"/>
      <c r="C47" s="182"/>
      <c r="D47" s="182"/>
      <c r="E47" s="10"/>
      <c r="F47" s="10"/>
      <c r="G47" s="206"/>
      <c r="H47" s="206">
        <f>IF(G47="","",IFERROR(G47/E47,0))</f>
      </c>
      <c r="I47" s="8"/>
      <c r="J47" s="8"/>
      <c r="K47" s="8"/>
      <c r="L47" s="8"/>
      <c r="M47" s="8"/>
      <c r="N47" s="8"/>
      <c r="O47" s="8"/>
      <c r="P47" s="8"/>
      <c r="Q47" s="8"/>
      <c r="R47" s="8"/>
      <c r="S47" s="8"/>
      <c r="T47" s="8"/>
      <c r="U47" s="8"/>
      <c r="V47" s="8"/>
      <c r="W47" s="8"/>
      <c r="X47" s="8"/>
      <c r="Y47" s="8"/>
      <c r="Z47" s="8"/>
    </row>
    <row x14ac:dyDescent="0.25" r="48" customHeight="1" ht="14.25">
      <c r="A48" s="182"/>
      <c r="B48" s="182"/>
      <c r="C48" s="182"/>
      <c r="D48" s="182"/>
      <c r="E48" s="10"/>
      <c r="F48" s="10"/>
      <c r="G48" s="206"/>
      <c r="H48" s="206">
        <f>IF(G48="","",IFERROR(G48/E48,0))</f>
      </c>
      <c r="I48" s="8"/>
      <c r="J48" s="8"/>
      <c r="K48" s="8"/>
      <c r="L48" s="8"/>
      <c r="M48" s="8"/>
      <c r="N48" s="8"/>
      <c r="O48" s="8"/>
      <c r="P48" s="8"/>
      <c r="Q48" s="8"/>
      <c r="R48" s="8"/>
      <c r="S48" s="8"/>
      <c r="T48" s="8"/>
      <c r="U48" s="8"/>
      <c r="V48" s="8"/>
      <c r="W48" s="8"/>
      <c r="X48" s="8"/>
      <c r="Y48" s="8"/>
      <c r="Z48" s="8"/>
    </row>
    <row x14ac:dyDescent="0.25" r="49" customHeight="1" ht="14.25">
      <c r="A49" s="182"/>
      <c r="B49" s="182"/>
      <c r="C49" s="182"/>
      <c r="D49" s="182"/>
      <c r="E49" s="10"/>
      <c r="F49" s="10"/>
      <c r="G49" s="206"/>
      <c r="H49" s="206">
        <f>IF(G49="","",IFERROR(G49/E49,0))</f>
      </c>
      <c r="I49" s="8"/>
      <c r="J49" s="8"/>
      <c r="K49" s="8"/>
      <c r="L49" s="8"/>
      <c r="M49" s="8"/>
      <c r="N49" s="8"/>
      <c r="O49" s="8"/>
      <c r="P49" s="8"/>
      <c r="Q49" s="8"/>
      <c r="R49" s="8"/>
      <c r="S49" s="8"/>
      <c r="T49" s="8"/>
      <c r="U49" s="8"/>
      <c r="V49" s="8"/>
      <c r="W49" s="8"/>
      <c r="X49" s="8"/>
      <c r="Y49" s="8"/>
      <c r="Z49" s="8"/>
    </row>
    <row x14ac:dyDescent="0.25" r="50" customHeight="1" ht="14.25">
      <c r="A50" s="182"/>
      <c r="B50" s="182"/>
      <c r="C50" s="182"/>
      <c r="D50" s="182"/>
      <c r="E50" s="10"/>
      <c r="F50" s="10"/>
      <c r="G50" s="206"/>
      <c r="H50" s="206">
        <f>IF(G50="","",IFERROR(G50/E50,0))</f>
      </c>
      <c r="I50" s="8"/>
      <c r="J50" s="8"/>
      <c r="K50" s="8"/>
      <c r="L50" s="8"/>
      <c r="M50" s="8"/>
      <c r="N50" s="8"/>
      <c r="O50" s="8"/>
      <c r="P50" s="8"/>
      <c r="Q50" s="8"/>
      <c r="R50" s="8"/>
      <c r="S50" s="8"/>
      <c r="T50" s="8"/>
      <c r="U50" s="8"/>
      <c r="V50" s="8"/>
      <c r="W50" s="8"/>
      <c r="X50" s="8"/>
      <c r="Y50" s="8"/>
      <c r="Z50" s="8"/>
    </row>
    <row x14ac:dyDescent="0.25" r="51" customHeight="1" ht="14.25">
      <c r="A51" s="182"/>
      <c r="B51" s="182"/>
      <c r="C51" s="182"/>
      <c r="D51" s="182"/>
      <c r="E51" s="10"/>
      <c r="F51" s="10"/>
      <c r="G51" s="206"/>
      <c r="H51" s="206">
        <f>IF(G51="","",IFERROR(G51/E51,0))</f>
      </c>
      <c r="I51" s="8"/>
      <c r="J51" s="8"/>
      <c r="K51" s="8"/>
      <c r="L51" s="8"/>
      <c r="M51" s="8"/>
      <c r="N51" s="8"/>
      <c r="O51" s="8"/>
      <c r="P51" s="8"/>
      <c r="Q51" s="8"/>
      <c r="R51" s="8"/>
      <c r="S51" s="8"/>
      <c r="T51" s="8"/>
      <c r="U51" s="8"/>
      <c r="V51" s="8"/>
      <c r="W51" s="8"/>
      <c r="X51" s="8"/>
      <c r="Y51" s="8"/>
      <c r="Z51" s="8"/>
    </row>
    <row x14ac:dyDescent="0.25" r="52" customHeight="1" ht="14.25">
      <c r="A52" s="182"/>
      <c r="B52" s="182"/>
      <c r="C52" s="182"/>
      <c r="D52" s="182"/>
      <c r="E52" s="10"/>
      <c r="F52" s="10"/>
      <c r="G52" s="206"/>
      <c r="H52" s="206">
        <f>IF(G52="","",IFERROR(G52/E52,0))</f>
      </c>
      <c r="I52" s="8"/>
      <c r="J52" s="8"/>
      <c r="K52" s="8"/>
      <c r="L52" s="8"/>
      <c r="M52" s="8"/>
      <c r="N52" s="8"/>
      <c r="O52" s="8"/>
      <c r="P52" s="8"/>
      <c r="Q52" s="8"/>
      <c r="R52" s="8"/>
      <c r="S52" s="8"/>
      <c r="T52" s="8"/>
      <c r="U52" s="8"/>
      <c r="V52" s="8"/>
      <c r="W52" s="8"/>
      <c r="X52" s="8"/>
      <c r="Y52" s="8"/>
      <c r="Z52" s="8"/>
    </row>
    <row x14ac:dyDescent="0.25" r="53" customHeight="1" ht="14.25">
      <c r="A53" s="182"/>
      <c r="B53" s="182"/>
      <c r="C53" s="182"/>
      <c r="D53" s="182"/>
      <c r="E53" s="10"/>
      <c r="F53" s="10"/>
      <c r="G53" s="206"/>
      <c r="H53" s="206">
        <f>IF(G53="","",IFERROR(G53/E53,0))</f>
      </c>
      <c r="I53" s="8"/>
      <c r="J53" s="8"/>
      <c r="K53" s="8"/>
      <c r="L53" s="8"/>
      <c r="M53" s="8"/>
      <c r="N53" s="8"/>
      <c r="O53" s="8"/>
      <c r="P53" s="8"/>
      <c r="Q53" s="8"/>
      <c r="R53" s="8"/>
      <c r="S53" s="8"/>
      <c r="T53" s="8"/>
      <c r="U53" s="8"/>
      <c r="V53" s="8"/>
      <c r="W53" s="8"/>
      <c r="X53" s="8"/>
      <c r="Y53" s="8"/>
      <c r="Z53" s="8"/>
    </row>
    <row x14ac:dyDescent="0.25" r="54" customHeight="1" ht="14.25">
      <c r="A54" s="182"/>
      <c r="B54" s="182"/>
      <c r="C54" s="182"/>
      <c r="D54" s="182"/>
      <c r="E54" s="10"/>
      <c r="F54" s="10"/>
      <c r="G54" s="206"/>
      <c r="H54" s="206">
        <f>IF(G54="","",IFERROR(G54/E54,0))</f>
      </c>
      <c r="I54" s="8"/>
      <c r="J54" s="8"/>
      <c r="K54" s="8"/>
      <c r="L54" s="8"/>
      <c r="M54" s="8"/>
      <c r="N54" s="8"/>
      <c r="O54" s="8"/>
      <c r="P54" s="8"/>
      <c r="Q54" s="8"/>
      <c r="R54" s="8"/>
      <c r="S54" s="8"/>
      <c r="T54" s="8"/>
      <c r="U54" s="8"/>
      <c r="V54" s="8"/>
      <c r="W54" s="8"/>
      <c r="X54" s="8"/>
      <c r="Y54" s="8"/>
      <c r="Z54" s="8"/>
    </row>
    <row x14ac:dyDescent="0.25" r="55" customHeight="1" ht="14.25">
      <c r="A55" s="182"/>
      <c r="B55" s="182"/>
      <c r="C55" s="182"/>
      <c r="D55" s="182"/>
      <c r="E55" s="10"/>
      <c r="F55" s="10"/>
      <c r="G55" s="206"/>
      <c r="H55" s="206">
        <f>IF(G55="","",IFERROR(G55/E55,0))</f>
      </c>
      <c r="I55" s="8"/>
      <c r="J55" s="8"/>
      <c r="K55" s="8"/>
      <c r="L55" s="8"/>
      <c r="M55" s="8"/>
      <c r="N55" s="8"/>
      <c r="O55" s="8"/>
      <c r="P55" s="8"/>
      <c r="Q55" s="8"/>
      <c r="R55" s="8"/>
      <c r="S55" s="8"/>
      <c r="T55" s="8"/>
      <c r="U55" s="8"/>
      <c r="V55" s="8"/>
      <c r="W55" s="8"/>
      <c r="X55" s="8"/>
      <c r="Y55" s="8"/>
      <c r="Z55" s="8"/>
    </row>
    <row x14ac:dyDescent="0.25" r="56" customHeight="1" ht="14.25">
      <c r="A56" s="182"/>
      <c r="B56" s="182"/>
      <c r="C56" s="182"/>
      <c r="D56" s="182"/>
      <c r="E56" s="10"/>
      <c r="F56" s="10"/>
      <c r="G56" s="206"/>
      <c r="H56" s="206">
        <f>IF(G56="","",IFERROR(G56/E56,0))</f>
      </c>
      <c r="I56" s="8"/>
      <c r="J56" s="8"/>
      <c r="K56" s="8"/>
      <c r="L56" s="8"/>
      <c r="M56" s="8"/>
      <c r="N56" s="8"/>
      <c r="O56" s="8"/>
      <c r="P56" s="8"/>
      <c r="Q56" s="8"/>
      <c r="R56" s="8"/>
      <c r="S56" s="8"/>
      <c r="T56" s="8"/>
      <c r="U56" s="8"/>
      <c r="V56" s="8"/>
      <c r="W56" s="8"/>
      <c r="X56" s="8"/>
      <c r="Y56" s="8"/>
      <c r="Z56" s="8"/>
    </row>
    <row x14ac:dyDescent="0.25" r="57" customHeight="1" ht="14.25">
      <c r="A57" s="182"/>
      <c r="B57" s="182"/>
      <c r="C57" s="182"/>
      <c r="D57" s="182"/>
      <c r="E57" s="10"/>
      <c r="F57" s="10"/>
      <c r="G57" s="206"/>
      <c r="H57" s="206">
        <f>IF(G57="","",IFERROR(G57/E57,0))</f>
      </c>
      <c r="I57" s="8"/>
      <c r="J57" s="8"/>
      <c r="K57" s="8"/>
      <c r="L57" s="8"/>
      <c r="M57" s="8"/>
      <c r="N57" s="8"/>
      <c r="O57" s="8"/>
      <c r="P57" s="8"/>
      <c r="Q57" s="8"/>
      <c r="R57" s="8"/>
      <c r="S57" s="8"/>
      <c r="T57" s="8"/>
      <c r="U57" s="8"/>
      <c r="V57" s="8"/>
      <c r="W57" s="8"/>
      <c r="X57" s="8"/>
      <c r="Y57" s="8"/>
      <c r="Z57" s="8"/>
    </row>
    <row x14ac:dyDescent="0.25" r="58" customHeight="1" ht="14.25">
      <c r="A58" s="182"/>
      <c r="B58" s="182"/>
      <c r="C58" s="182"/>
      <c r="D58" s="182"/>
      <c r="E58" s="10"/>
      <c r="F58" s="10"/>
      <c r="G58" s="206"/>
      <c r="H58" s="206">
        <f>IF(G58="","",IFERROR(G58/E58,0))</f>
      </c>
      <c r="I58" s="8"/>
      <c r="J58" s="8"/>
      <c r="K58" s="8"/>
      <c r="L58" s="8"/>
      <c r="M58" s="8"/>
      <c r="N58" s="8"/>
      <c r="O58" s="8"/>
      <c r="P58" s="8"/>
      <c r="Q58" s="8"/>
      <c r="R58" s="8"/>
      <c r="S58" s="8"/>
      <c r="T58" s="8"/>
      <c r="U58" s="8"/>
      <c r="V58" s="8"/>
      <c r="W58" s="8"/>
      <c r="X58" s="8"/>
      <c r="Y58" s="8"/>
      <c r="Z58" s="8"/>
    </row>
    <row x14ac:dyDescent="0.25" r="59" customHeight="1" ht="14.25">
      <c r="A59" s="182"/>
      <c r="B59" s="182"/>
      <c r="C59" s="182"/>
      <c r="D59" s="182"/>
      <c r="E59" s="10"/>
      <c r="F59" s="10"/>
      <c r="G59" s="206"/>
      <c r="H59" s="206">
        <f>IF(G59="","",IFERROR(G59/E59,0))</f>
      </c>
      <c r="I59" s="8"/>
      <c r="J59" s="8"/>
      <c r="K59" s="8"/>
      <c r="L59" s="8"/>
      <c r="M59" s="8"/>
      <c r="N59" s="8"/>
      <c r="O59" s="8"/>
      <c r="P59" s="8"/>
      <c r="Q59" s="8"/>
      <c r="R59" s="8"/>
      <c r="S59" s="8"/>
      <c r="T59" s="8"/>
      <c r="U59" s="8"/>
      <c r="V59" s="8"/>
      <c r="W59" s="8"/>
      <c r="X59" s="8"/>
      <c r="Y59" s="8"/>
      <c r="Z59" s="8"/>
    </row>
    <row x14ac:dyDescent="0.25" r="60" customHeight="1" ht="14.25">
      <c r="A60" s="182"/>
      <c r="B60" s="182"/>
      <c r="C60" s="182"/>
      <c r="D60" s="182"/>
      <c r="E60" s="10"/>
      <c r="F60" s="10"/>
      <c r="G60" s="206"/>
      <c r="H60" s="206">
        <f>IF(G60="","",IFERROR(G60/E60,0))</f>
      </c>
      <c r="I60" s="8"/>
      <c r="J60" s="8"/>
      <c r="K60" s="8"/>
      <c r="L60" s="8"/>
      <c r="M60" s="8"/>
      <c r="N60" s="8"/>
      <c r="O60" s="8"/>
      <c r="P60" s="8"/>
      <c r="Q60" s="8"/>
      <c r="R60" s="8"/>
      <c r="S60" s="8"/>
      <c r="T60" s="8"/>
      <c r="U60" s="8"/>
      <c r="V60" s="8"/>
      <c r="W60" s="8"/>
      <c r="X60" s="8"/>
      <c r="Y60" s="8"/>
      <c r="Z60" s="8"/>
    </row>
    <row x14ac:dyDescent="0.25" r="61" customHeight="1" ht="14.25">
      <c r="A61" s="182"/>
      <c r="B61" s="182"/>
      <c r="C61" s="182"/>
      <c r="D61" s="182"/>
      <c r="E61" s="10"/>
      <c r="F61" s="10"/>
      <c r="G61" s="206"/>
      <c r="H61" s="206">
        <f>IF(G61="","",IFERROR(G61/E61,0))</f>
      </c>
      <c r="I61" s="8"/>
      <c r="J61" s="8"/>
      <c r="K61" s="8"/>
      <c r="L61" s="8"/>
      <c r="M61" s="8"/>
      <c r="N61" s="8"/>
      <c r="O61" s="8"/>
      <c r="P61" s="8"/>
      <c r="Q61" s="8"/>
      <c r="R61" s="8"/>
      <c r="S61" s="8"/>
      <c r="T61" s="8"/>
      <c r="U61" s="8"/>
      <c r="V61" s="8"/>
      <c r="W61" s="8"/>
      <c r="X61" s="8"/>
      <c r="Y61" s="8"/>
      <c r="Z61" s="8"/>
    </row>
    <row x14ac:dyDescent="0.25" r="62" customHeight="1" ht="14.25">
      <c r="A62" s="182"/>
      <c r="B62" s="182"/>
      <c r="C62" s="182"/>
      <c r="D62" s="182"/>
      <c r="E62" s="10"/>
      <c r="F62" s="10"/>
      <c r="G62" s="206"/>
      <c r="H62" s="206">
        <f>IF(G62="","",IFERROR(G62/E62,0))</f>
      </c>
      <c r="I62" s="8"/>
      <c r="J62" s="8"/>
      <c r="K62" s="8"/>
      <c r="L62" s="8"/>
      <c r="M62" s="8"/>
      <c r="N62" s="8"/>
      <c r="O62" s="8"/>
      <c r="P62" s="8"/>
      <c r="Q62" s="8"/>
      <c r="R62" s="8"/>
      <c r="S62" s="8"/>
      <c r="T62" s="8"/>
      <c r="U62" s="8"/>
      <c r="V62" s="8"/>
      <c r="W62" s="8"/>
      <c r="X62" s="8"/>
      <c r="Y62" s="8"/>
      <c r="Z62" s="8"/>
    </row>
    <row x14ac:dyDescent="0.25" r="63" customHeight="1" ht="14.25">
      <c r="A63" s="182"/>
      <c r="B63" s="182"/>
      <c r="C63" s="182"/>
      <c r="D63" s="182"/>
      <c r="E63" s="10"/>
      <c r="F63" s="10"/>
      <c r="G63" s="206"/>
      <c r="H63" s="206">
        <f>IF(G63="","",IFERROR(G63/E63,0))</f>
      </c>
      <c r="I63" s="8"/>
      <c r="J63" s="8"/>
      <c r="K63" s="8"/>
      <c r="L63" s="8"/>
      <c r="M63" s="8"/>
      <c r="N63" s="8"/>
      <c r="O63" s="8"/>
      <c r="P63" s="8"/>
      <c r="Q63" s="8"/>
      <c r="R63" s="8"/>
      <c r="S63" s="8"/>
      <c r="T63" s="8"/>
      <c r="U63" s="8"/>
      <c r="V63" s="8"/>
      <c r="W63" s="8"/>
      <c r="X63" s="8"/>
      <c r="Y63" s="8"/>
      <c r="Z63" s="8"/>
    </row>
    <row x14ac:dyDescent="0.25" r="64" customHeight="1" ht="14.25">
      <c r="A64" s="182"/>
      <c r="B64" s="182"/>
      <c r="C64" s="182"/>
      <c r="D64" s="182"/>
      <c r="E64" s="10"/>
      <c r="F64" s="10"/>
      <c r="G64" s="206"/>
      <c r="H64" s="206">
        <f>IF(G64="","",IFERROR(G64/E64,0))</f>
      </c>
      <c r="I64" s="8"/>
      <c r="J64" s="8"/>
      <c r="K64" s="8"/>
      <c r="L64" s="8"/>
      <c r="M64" s="8"/>
      <c r="N64" s="8"/>
      <c r="O64" s="8"/>
      <c r="P64" s="8"/>
      <c r="Q64" s="8"/>
      <c r="R64" s="8"/>
      <c r="S64" s="8"/>
      <c r="T64" s="8"/>
      <c r="U64" s="8"/>
      <c r="V64" s="8"/>
      <c r="W64" s="8"/>
      <c r="X64" s="8"/>
      <c r="Y64" s="8"/>
      <c r="Z64" s="8"/>
    </row>
    <row x14ac:dyDescent="0.25" r="65" customHeight="1" ht="14.25">
      <c r="A65" s="182"/>
      <c r="B65" s="182"/>
      <c r="C65" s="182"/>
      <c r="D65" s="182"/>
      <c r="E65" s="10"/>
      <c r="F65" s="10"/>
      <c r="G65" s="206"/>
      <c r="H65" s="206">
        <f>IF(G65="","",IFERROR(G65/E65,0))</f>
      </c>
      <c r="I65" s="8"/>
      <c r="J65" s="8"/>
      <c r="K65" s="8"/>
      <c r="L65" s="8"/>
      <c r="M65" s="8"/>
      <c r="N65" s="8"/>
      <c r="O65" s="8"/>
      <c r="P65" s="8"/>
      <c r="Q65" s="8"/>
      <c r="R65" s="8"/>
      <c r="S65" s="8"/>
      <c r="T65" s="8"/>
      <c r="U65" s="8"/>
      <c r="V65" s="8"/>
      <c r="W65" s="8"/>
      <c r="X65" s="8"/>
      <c r="Y65" s="8"/>
      <c r="Z65" s="8"/>
    </row>
    <row x14ac:dyDescent="0.25" r="66" customHeight="1" ht="14.25">
      <c r="A66" s="182"/>
      <c r="B66" s="182"/>
      <c r="C66" s="182"/>
      <c r="D66" s="182"/>
      <c r="E66" s="10"/>
      <c r="F66" s="10"/>
      <c r="G66" s="206"/>
      <c r="H66" s="206">
        <f>IF(G66="","",IFERROR(G66/E66,0))</f>
      </c>
      <c r="I66" s="8"/>
      <c r="J66" s="8"/>
      <c r="K66" s="8"/>
      <c r="L66" s="8"/>
      <c r="M66" s="8"/>
      <c r="N66" s="8"/>
      <c r="O66" s="8"/>
      <c r="P66" s="8"/>
      <c r="Q66" s="8"/>
      <c r="R66" s="8"/>
      <c r="S66" s="8"/>
      <c r="T66" s="8"/>
      <c r="U66" s="8"/>
      <c r="V66" s="8"/>
      <c r="W66" s="8"/>
      <c r="X66" s="8"/>
      <c r="Y66" s="8"/>
      <c r="Z66" s="8"/>
    </row>
    <row x14ac:dyDescent="0.25" r="67" customHeight="1" ht="14.25">
      <c r="A67" s="182"/>
      <c r="B67" s="182"/>
      <c r="C67" s="182"/>
      <c r="D67" s="182"/>
      <c r="E67" s="10"/>
      <c r="F67" s="10"/>
      <c r="G67" s="206"/>
      <c r="H67" s="206">
        <f>IF(G67="","",IFERROR(G67/E67,0))</f>
      </c>
      <c r="I67" s="8"/>
      <c r="J67" s="8"/>
      <c r="K67" s="8"/>
      <c r="L67" s="8"/>
      <c r="M67" s="8"/>
      <c r="N67" s="8"/>
      <c r="O67" s="8"/>
      <c r="P67" s="8"/>
      <c r="Q67" s="8"/>
      <c r="R67" s="8"/>
      <c r="S67" s="8"/>
      <c r="T67" s="8"/>
      <c r="U67" s="8"/>
      <c r="V67" s="8"/>
      <c r="W67" s="8"/>
      <c r="X67" s="8"/>
      <c r="Y67" s="8"/>
      <c r="Z67" s="8"/>
    </row>
    <row x14ac:dyDescent="0.25" r="68" customHeight="1" ht="14.25">
      <c r="A68" s="182"/>
      <c r="B68" s="182"/>
      <c r="C68" s="182"/>
      <c r="D68" s="182"/>
      <c r="E68" s="10"/>
      <c r="F68" s="10"/>
      <c r="G68" s="206"/>
      <c r="H68" s="206">
        <f>IF(G68="","",IFERROR(G68/E68,0))</f>
      </c>
      <c r="I68" s="8"/>
      <c r="J68" s="8"/>
      <c r="K68" s="8"/>
      <c r="L68" s="8"/>
      <c r="M68" s="8"/>
      <c r="N68" s="8"/>
      <c r="O68" s="8"/>
      <c r="P68" s="8"/>
      <c r="Q68" s="8"/>
      <c r="R68" s="8"/>
      <c r="S68" s="8"/>
      <c r="T68" s="8"/>
      <c r="U68" s="8"/>
      <c r="V68" s="8"/>
      <c r="W68" s="8"/>
      <c r="X68" s="8"/>
      <c r="Y68" s="8"/>
      <c r="Z68" s="8"/>
    </row>
    <row x14ac:dyDescent="0.25" r="69" customHeight="1" ht="14.25">
      <c r="A69" s="182"/>
      <c r="B69" s="182"/>
      <c r="C69" s="182"/>
      <c r="D69" s="182"/>
      <c r="E69" s="10"/>
      <c r="F69" s="10"/>
      <c r="G69" s="206"/>
      <c r="H69" s="206">
        <f>IF(G69="","",IFERROR(G69/E69,0))</f>
      </c>
      <c r="I69" s="8"/>
      <c r="J69" s="8"/>
      <c r="K69" s="8"/>
      <c r="L69" s="8"/>
      <c r="M69" s="8"/>
      <c r="N69" s="8"/>
      <c r="O69" s="8"/>
      <c r="P69" s="8"/>
      <c r="Q69" s="8"/>
      <c r="R69" s="8"/>
      <c r="S69" s="8"/>
      <c r="T69" s="8"/>
      <c r="U69" s="8"/>
      <c r="V69" s="8"/>
      <c r="W69" s="8"/>
      <c r="X69" s="8"/>
      <c r="Y69" s="8"/>
      <c r="Z69" s="8"/>
    </row>
    <row x14ac:dyDescent="0.25" r="70" customHeight="1" ht="14.25">
      <c r="A70" s="182"/>
      <c r="B70" s="182"/>
      <c r="C70" s="182"/>
      <c r="D70" s="182"/>
      <c r="E70" s="10"/>
      <c r="F70" s="10"/>
      <c r="G70" s="206"/>
      <c r="H70" s="206">
        <f>IF(G70="","",IFERROR(G70/E70,0))</f>
      </c>
      <c r="I70" s="8"/>
      <c r="J70" s="8"/>
      <c r="K70" s="8"/>
      <c r="L70" s="8"/>
      <c r="M70" s="8"/>
      <c r="N70" s="8"/>
      <c r="O70" s="8"/>
      <c r="P70" s="8"/>
      <c r="Q70" s="8"/>
      <c r="R70" s="8"/>
      <c r="S70" s="8"/>
      <c r="T70" s="8"/>
      <c r="U70" s="8"/>
      <c r="V70" s="8"/>
      <c r="W70" s="8"/>
      <c r="X70" s="8"/>
      <c r="Y70" s="8"/>
      <c r="Z70" s="8"/>
    </row>
    <row x14ac:dyDescent="0.25" r="71" customHeight="1" ht="14.25">
      <c r="A71" s="182"/>
      <c r="B71" s="182"/>
      <c r="C71" s="182"/>
      <c r="D71" s="182"/>
      <c r="E71" s="10"/>
      <c r="F71" s="10"/>
      <c r="G71" s="206"/>
      <c r="H71" s="206">
        <f>IF(G71="","",IFERROR(G71/E71,0))</f>
      </c>
      <c r="I71" s="8"/>
      <c r="J71" s="8"/>
      <c r="K71" s="8"/>
      <c r="L71" s="8"/>
      <c r="M71" s="8"/>
      <c r="N71" s="8"/>
      <c r="O71" s="8"/>
      <c r="P71" s="8"/>
      <c r="Q71" s="8"/>
      <c r="R71" s="8"/>
      <c r="S71" s="8"/>
      <c r="T71" s="8"/>
      <c r="U71" s="8"/>
      <c r="V71" s="8"/>
      <c r="W71" s="8"/>
      <c r="X71" s="8"/>
      <c r="Y71" s="8"/>
      <c r="Z71" s="8"/>
    </row>
    <row x14ac:dyDescent="0.25" r="72" customHeight="1" ht="14.25">
      <c r="A72" s="182"/>
      <c r="B72" s="182"/>
      <c r="C72" s="182"/>
      <c r="D72" s="182"/>
      <c r="E72" s="10"/>
      <c r="F72" s="10"/>
      <c r="G72" s="206"/>
      <c r="H72" s="206">
        <f>IF(G72="","",IFERROR(G72/E72,0))</f>
      </c>
      <c r="I72" s="8"/>
      <c r="J72" s="8"/>
      <c r="K72" s="8"/>
      <c r="L72" s="8"/>
      <c r="M72" s="8"/>
      <c r="N72" s="8"/>
      <c r="O72" s="8"/>
      <c r="P72" s="8"/>
      <c r="Q72" s="8"/>
      <c r="R72" s="8"/>
      <c r="S72" s="8"/>
      <c r="T72" s="8"/>
      <c r="U72" s="8"/>
      <c r="V72" s="8"/>
      <c r="W72" s="8"/>
      <c r="X72" s="8"/>
      <c r="Y72" s="8"/>
      <c r="Z72" s="8"/>
    </row>
    <row x14ac:dyDescent="0.25" r="73" customHeight="1" ht="14.25">
      <c r="A73" s="182"/>
      <c r="B73" s="182"/>
      <c r="C73" s="182"/>
      <c r="D73" s="182"/>
      <c r="E73" s="10"/>
      <c r="F73" s="10"/>
      <c r="G73" s="206"/>
      <c r="H73" s="206">
        <f>IF(G73="","",IFERROR(G73/E73,0))</f>
      </c>
      <c r="I73" s="8"/>
      <c r="J73" s="8"/>
      <c r="K73" s="8"/>
      <c r="L73" s="8"/>
      <c r="M73" s="8"/>
      <c r="N73" s="8"/>
      <c r="O73" s="8"/>
      <c r="P73" s="8"/>
      <c r="Q73" s="8"/>
      <c r="R73" s="8"/>
      <c r="S73" s="8"/>
      <c r="T73" s="8"/>
      <c r="U73" s="8"/>
      <c r="V73" s="8"/>
      <c r="W73" s="8"/>
      <c r="X73" s="8"/>
      <c r="Y73" s="8"/>
      <c r="Z73" s="8"/>
    </row>
    <row x14ac:dyDescent="0.25" r="74" customHeight="1" ht="14.25">
      <c r="A74" s="182"/>
      <c r="B74" s="182"/>
      <c r="C74" s="182"/>
      <c r="D74" s="182"/>
      <c r="E74" s="10"/>
      <c r="F74" s="10"/>
      <c r="G74" s="206"/>
      <c r="H74" s="206">
        <f>IF(G74="","",IFERROR(G74/E74,0))</f>
      </c>
      <c r="I74" s="8"/>
      <c r="J74" s="8"/>
      <c r="K74" s="8"/>
      <c r="L74" s="8"/>
      <c r="M74" s="8"/>
      <c r="N74" s="8"/>
      <c r="O74" s="8"/>
      <c r="P74" s="8"/>
      <c r="Q74" s="8"/>
      <c r="R74" s="8"/>
      <c r="S74" s="8"/>
      <c r="T74" s="8"/>
      <c r="U74" s="8"/>
      <c r="V74" s="8"/>
      <c r="W74" s="8"/>
      <c r="X74" s="8"/>
      <c r="Y74" s="8"/>
      <c r="Z74" s="8"/>
    </row>
    <row x14ac:dyDescent="0.25" r="75" customHeight="1" ht="14.25">
      <c r="A75" s="182"/>
      <c r="B75" s="182"/>
      <c r="C75" s="182"/>
      <c r="D75" s="182"/>
      <c r="E75" s="10"/>
      <c r="F75" s="10"/>
      <c r="G75" s="206"/>
      <c r="H75" s="206">
        <f>IF(G75="","",IFERROR(G75/E75,0))</f>
      </c>
      <c r="I75" s="8"/>
      <c r="J75" s="8"/>
      <c r="K75" s="8"/>
      <c r="L75" s="8"/>
      <c r="M75" s="8"/>
      <c r="N75" s="8"/>
      <c r="O75" s="8"/>
      <c r="P75" s="8"/>
      <c r="Q75" s="8"/>
      <c r="R75" s="8"/>
      <c r="S75" s="8"/>
      <c r="T75" s="8"/>
      <c r="U75" s="8"/>
      <c r="V75" s="8"/>
      <c r="W75" s="8"/>
      <c r="X75" s="8"/>
      <c r="Y75" s="8"/>
      <c r="Z75" s="8"/>
    </row>
    <row x14ac:dyDescent="0.25" r="76" customHeight="1" ht="14.25">
      <c r="A76" s="182"/>
      <c r="B76" s="182"/>
      <c r="C76" s="182"/>
      <c r="D76" s="182"/>
      <c r="E76" s="10"/>
      <c r="F76" s="10"/>
      <c r="G76" s="206"/>
      <c r="H76" s="206">
        <f>IF(G76="","",IFERROR(G76/E76,0))</f>
      </c>
      <c r="I76" s="8"/>
      <c r="J76" s="8"/>
      <c r="K76" s="8"/>
      <c r="L76" s="8"/>
      <c r="M76" s="8"/>
      <c r="N76" s="8"/>
      <c r="O76" s="8"/>
      <c r="P76" s="8"/>
      <c r="Q76" s="8"/>
      <c r="R76" s="8"/>
      <c r="S76" s="8"/>
      <c r="T76" s="8"/>
      <c r="U76" s="8"/>
      <c r="V76" s="8"/>
      <c r="W76" s="8"/>
      <c r="X76" s="8"/>
      <c r="Y76" s="8"/>
      <c r="Z76" s="8"/>
    </row>
    <row x14ac:dyDescent="0.25" r="77" customHeight="1" ht="14.25">
      <c r="A77" s="182"/>
      <c r="B77" s="182"/>
      <c r="C77" s="182"/>
      <c r="D77" s="182"/>
      <c r="E77" s="10"/>
      <c r="F77" s="10"/>
      <c r="G77" s="206"/>
      <c r="H77" s="206">
        <f>IF(G77="","",IFERROR(G77/E77,0))</f>
      </c>
      <c r="I77" s="8"/>
      <c r="J77" s="8"/>
      <c r="K77" s="8"/>
      <c r="L77" s="8"/>
      <c r="M77" s="8"/>
      <c r="N77" s="8"/>
      <c r="O77" s="8"/>
      <c r="P77" s="8"/>
      <c r="Q77" s="8"/>
      <c r="R77" s="8"/>
      <c r="S77" s="8"/>
      <c r="T77" s="8"/>
      <c r="U77" s="8"/>
      <c r="V77" s="8"/>
      <c r="W77" s="8"/>
      <c r="X77" s="8"/>
      <c r="Y77" s="8"/>
      <c r="Z77" s="8"/>
    </row>
    <row x14ac:dyDescent="0.25" r="78" customHeight="1" ht="14.25">
      <c r="A78" s="182"/>
      <c r="B78" s="182"/>
      <c r="C78" s="182"/>
      <c r="D78" s="182"/>
      <c r="E78" s="10"/>
      <c r="F78" s="10"/>
      <c r="G78" s="206"/>
      <c r="H78" s="206">
        <f>IF(G78="","",IFERROR(G78/E78,0))</f>
      </c>
      <c r="I78" s="8"/>
      <c r="J78" s="8"/>
      <c r="K78" s="8"/>
      <c r="L78" s="8"/>
      <c r="M78" s="8"/>
      <c r="N78" s="8"/>
      <c r="O78" s="8"/>
      <c r="P78" s="8"/>
      <c r="Q78" s="8"/>
      <c r="R78" s="8"/>
      <c r="S78" s="8"/>
      <c r="T78" s="8"/>
      <c r="U78" s="8"/>
      <c r="V78" s="8"/>
      <c r="W78" s="8"/>
      <c r="X78" s="8"/>
      <c r="Y78" s="8"/>
      <c r="Z78" s="8"/>
    </row>
    <row x14ac:dyDescent="0.25" r="79" customHeight="1" ht="14.25">
      <c r="A79" s="182"/>
      <c r="B79" s="182"/>
      <c r="C79" s="182"/>
      <c r="D79" s="182"/>
      <c r="E79" s="10"/>
      <c r="F79" s="10"/>
      <c r="G79" s="206"/>
      <c r="H79" s="206">
        <f>IF(G79="","",IFERROR(G79/E79,0))</f>
      </c>
      <c r="I79" s="8"/>
      <c r="J79" s="8"/>
      <c r="K79" s="8"/>
      <c r="L79" s="8"/>
      <c r="M79" s="8"/>
      <c r="N79" s="8"/>
      <c r="O79" s="8"/>
      <c r="P79" s="8"/>
      <c r="Q79" s="8"/>
      <c r="R79" s="8"/>
      <c r="S79" s="8"/>
      <c r="T79" s="8"/>
      <c r="U79" s="8"/>
      <c r="V79" s="8"/>
      <c r="W79" s="8"/>
      <c r="X79" s="8"/>
      <c r="Y79" s="8"/>
      <c r="Z79" s="8"/>
    </row>
    <row x14ac:dyDescent="0.25" r="80" customHeight="1" ht="14.25">
      <c r="A80" s="182"/>
      <c r="B80" s="182"/>
      <c r="C80" s="182"/>
      <c r="D80" s="182"/>
      <c r="E80" s="10"/>
      <c r="F80" s="10"/>
      <c r="G80" s="206"/>
      <c r="H80" s="206">
        <f>IF(G80="","",IFERROR(G80/E80,0))</f>
      </c>
      <c r="I80" s="8"/>
      <c r="J80" s="8"/>
      <c r="K80" s="8"/>
      <c r="L80" s="8"/>
      <c r="M80" s="8"/>
      <c r="N80" s="8"/>
      <c r="O80" s="8"/>
      <c r="P80" s="8"/>
      <c r="Q80" s="8"/>
      <c r="R80" s="8"/>
      <c r="S80" s="8"/>
      <c r="T80" s="8"/>
      <c r="U80" s="8"/>
      <c r="V80" s="8"/>
      <c r="W80" s="8"/>
      <c r="X80" s="8"/>
      <c r="Y80" s="8"/>
      <c r="Z80" s="8"/>
    </row>
    <row x14ac:dyDescent="0.25" r="81" customHeight="1" ht="14.25">
      <c r="A81" s="182"/>
      <c r="B81" s="182"/>
      <c r="C81" s="182"/>
      <c r="D81" s="182"/>
      <c r="E81" s="10"/>
      <c r="F81" s="10"/>
      <c r="G81" s="206"/>
      <c r="H81" s="206">
        <f>IF(G81="","",IFERROR(G81/E81,0))</f>
      </c>
      <c r="I81" s="8"/>
      <c r="J81" s="8"/>
      <c r="K81" s="8"/>
      <c r="L81" s="8"/>
      <c r="M81" s="8"/>
      <c r="N81" s="8"/>
      <c r="O81" s="8"/>
      <c r="P81" s="8"/>
      <c r="Q81" s="8"/>
      <c r="R81" s="8"/>
      <c r="S81" s="8"/>
      <c r="T81" s="8"/>
      <c r="U81" s="8"/>
      <c r="V81" s="8"/>
      <c r="W81" s="8"/>
      <c r="X81" s="8"/>
      <c r="Y81" s="8"/>
      <c r="Z81" s="8"/>
    </row>
    <row x14ac:dyDescent="0.25" r="82" customHeight="1" ht="14.25">
      <c r="A82" s="182"/>
      <c r="B82" s="182"/>
      <c r="C82" s="182"/>
      <c r="D82" s="182"/>
      <c r="E82" s="10"/>
      <c r="F82" s="10"/>
      <c r="G82" s="206"/>
      <c r="H82" s="206">
        <f>IF(G82="","",IFERROR(G82/E82,0))</f>
      </c>
      <c r="I82" s="8"/>
      <c r="J82" s="8"/>
      <c r="K82" s="8"/>
      <c r="L82" s="8"/>
      <c r="M82" s="8"/>
      <c r="N82" s="8"/>
      <c r="O82" s="8"/>
      <c r="P82" s="8"/>
      <c r="Q82" s="8"/>
      <c r="R82" s="8"/>
      <c r="S82" s="8"/>
      <c r="T82" s="8"/>
      <c r="U82" s="8"/>
      <c r="V82" s="8"/>
      <c r="W82" s="8"/>
      <c r="X82" s="8"/>
      <c r="Y82" s="8"/>
      <c r="Z82" s="8"/>
    </row>
    <row x14ac:dyDescent="0.25" r="83" customHeight="1" ht="14.25">
      <c r="A83" s="182"/>
      <c r="B83" s="182"/>
      <c r="C83" s="182"/>
      <c r="D83" s="182"/>
      <c r="E83" s="10"/>
      <c r="F83" s="10"/>
      <c r="G83" s="206"/>
      <c r="H83" s="206">
        <f>IF(G83="","",IFERROR(G83/E83,0))</f>
      </c>
      <c r="I83" s="8"/>
      <c r="J83" s="8"/>
      <c r="K83" s="8"/>
      <c r="L83" s="8"/>
      <c r="M83" s="8"/>
      <c r="N83" s="8"/>
      <c r="O83" s="8"/>
      <c r="P83" s="8"/>
      <c r="Q83" s="8"/>
      <c r="R83" s="8"/>
      <c r="S83" s="8"/>
      <c r="T83" s="8"/>
      <c r="U83" s="8"/>
      <c r="V83" s="8"/>
      <c r="W83" s="8"/>
      <c r="X83" s="8"/>
      <c r="Y83" s="8"/>
      <c r="Z83" s="8"/>
    </row>
    <row x14ac:dyDescent="0.25" r="84" customHeight="1" ht="14.25">
      <c r="A84" s="182"/>
      <c r="B84" s="182"/>
      <c r="C84" s="182"/>
      <c r="D84" s="182"/>
      <c r="E84" s="10"/>
      <c r="F84" s="10"/>
      <c r="G84" s="206"/>
      <c r="H84" s="206">
        <f>IF(G84="","",IFERROR(G84/E84,0))</f>
      </c>
      <c r="I84" s="8"/>
      <c r="J84" s="8"/>
      <c r="K84" s="8"/>
      <c r="L84" s="8"/>
      <c r="M84" s="8"/>
      <c r="N84" s="8"/>
      <c r="O84" s="8"/>
      <c r="P84" s="8"/>
      <c r="Q84" s="8"/>
      <c r="R84" s="8"/>
      <c r="S84" s="8"/>
      <c r="T84" s="8"/>
      <c r="U84" s="8"/>
      <c r="V84" s="8"/>
      <c r="W84" s="8"/>
      <c r="X84" s="8"/>
      <c r="Y84" s="8"/>
      <c r="Z84" s="8"/>
    </row>
    <row x14ac:dyDescent="0.25" r="85" customHeight="1" ht="14.25">
      <c r="A85" s="182"/>
      <c r="B85" s="182"/>
      <c r="C85" s="182"/>
      <c r="D85" s="182"/>
      <c r="E85" s="10"/>
      <c r="F85" s="10"/>
      <c r="G85" s="206"/>
      <c r="H85" s="206">
        <f>IF(G85="","",IFERROR(G85/E85,0))</f>
      </c>
      <c r="I85" s="8"/>
      <c r="J85" s="8"/>
      <c r="K85" s="8"/>
      <c r="L85" s="8"/>
      <c r="M85" s="8"/>
      <c r="N85" s="8"/>
      <c r="O85" s="8"/>
      <c r="P85" s="8"/>
      <c r="Q85" s="8"/>
      <c r="R85" s="8"/>
      <c r="S85" s="8"/>
      <c r="T85" s="8"/>
      <c r="U85" s="8"/>
      <c r="V85" s="8"/>
      <c r="W85" s="8"/>
      <c r="X85" s="8"/>
      <c r="Y85" s="8"/>
      <c r="Z85" s="8"/>
    </row>
    <row x14ac:dyDescent="0.25" r="86" customHeight="1" ht="14.25">
      <c r="A86" s="182"/>
      <c r="B86" s="182"/>
      <c r="C86" s="182"/>
      <c r="D86" s="182"/>
      <c r="E86" s="10"/>
      <c r="F86" s="10"/>
      <c r="G86" s="206"/>
      <c r="H86" s="206">
        <f>IF(G86="","",IFERROR(G86/E86,0))</f>
      </c>
      <c r="I86" s="8"/>
      <c r="J86" s="8"/>
      <c r="K86" s="8"/>
      <c r="L86" s="8"/>
      <c r="M86" s="8"/>
      <c r="N86" s="8"/>
      <c r="O86" s="8"/>
      <c r="P86" s="8"/>
      <c r="Q86" s="8"/>
      <c r="R86" s="8"/>
      <c r="S86" s="8"/>
      <c r="T86" s="8"/>
      <c r="U86" s="8"/>
      <c r="V86" s="8"/>
      <c r="W86" s="8"/>
      <c r="X86" s="8"/>
      <c r="Y86" s="8"/>
      <c r="Z86" s="8"/>
    </row>
    <row x14ac:dyDescent="0.25" r="87" customHeight="1" ht="14.25">
      <c r="A87" s="182"/>
      <c r="B87" s="182"/>
      <c r="C87" s="182"/>
      <c r="D87" s="182"/>
      <c r="E87" s="10"/>
      <c r="F87" s="10"/>
      <c r="G87" s="206"/>
      <c r="H87" s="206">
        <f>IF(G87="","",IFERROR(G87/E87,0))</f>
      </c>
      <c r="I87" s="8"/>
      <c r="J87" s="8"/>
      <c r="K87" s="8"/>
      <c r="L87" s="8"/>
      <c r="M87" s="8"/>
      <c r="N87" s="8"/>
      <c r="O87" s="8"/>
      <c r="P87" s="8"/>
      <c r="Q87" s="8"/>
      <c r="R87" s="8"/>
      <c r="S87" s="8"/>
      <c r="T87" s="8"/>
      <c r="U87" s="8"/>
      <c r="V87" s="8"/>
      <c r="W87" s="8"/>
      <c r="X87" s="8"/>
      <c r="Y87" s="8"/>
      <c r="Z87" s="8"/>
    </row>
    <row x14ac:dyDescent="0.25" r="88" customHeight="1" ht="14.25">
      <c r="A88" s="182"/>
      <c r="B88" s="182"/>
      <c r="C88" s="182"/>
      <c r="D88" s="182"/>
      <c r="E88" s="10"/>
      <c r="F88" s="10"/>
      <c r="G88" s="206"/>
      <c r="H88" s="206">
        <f>IF(G88="","",IFERROR(G88/E88,0))</f>
      </c>
      <c r="I88" s="8"/>
      <c r="J88" s="8"/>
      <c r="K88" s="8"/>
      <c r="L88" s="8"/>
      <c r="M88" s="8"/>
      <c r="N88" s="8"/>
      <c r="O88" s="8"/>
      <c r="P88" s="8"/>
      <c r="Q88" s="8"/>
      <c r="R88" s="8"/>
      <c r="S88" s="8"/>
      <c r="T88" s="8"/>
      <c r="U88" s="8"/>
      <c r="V88" s="8"/>
      <c r="W88" s="8"/>
      <c r="X88" s="8"/>
      <c r="Y88" s="8"/>
      <c r="Z88" s="8"/>
    </row>
    <row x14ac:dyDescent="0.25" r="89" customHeight="1" ht="14.25">
      <c r="A89" s="182"/>
      <c r="B89" s="182"/>
      <c r="C89" s="182"/>
      <c r="D89" s="182"/>
      <c r="E89" s="10"/>
      <c r="F89" s="10"/>
      <c r="G89" s="206"/>
      <c r="H89" s="206">
        <f>IF(G89="","",IFERROR(G89/E89,0))</f>
      </c>
      <c r="I89" s="8"/>
      <c r="J89" s="8"/>
      <c r="K89" s="8"/>
      <c r="L89" s="8"/>
      <c r="M89" s="8"/>
      <c r="N89" s="8"/>
      <c r="O89" s="8"/>
      <c r="P89" s="8"/>
      <c r="Q89" s="8"/>
      <c r="R89" s="8"/>
      <c r="S89" s="8"/>
      <c r="T89" s="8"/>
      <c r="U89" s="8"/>
      <c r="V89" s="8"/>
      <c r="W89" s="8"/>
      <c r="X89" s="8"/>
      <c r="Y89" s="8"/>
      <c r="Z89" s="8"/>
    </row>
    <row x14ac:dyDescent="0.25" r="90" customHeight="1" ht="14.25">
      <c r="A90" s="182"/>
      <c r="B90" s="182"/>
      <c r="C90" s="182"/>
      <c r="D90" s="182"/>
      <c r="E90" s="10"/>
      <c r="F90" s="10"/>
      <c r="G90" s="206"/>
      <c r="H90" s="206">
        <f>IF(G90="","",IFERROR(G90/E90,0))</f>
      </c>
      <c r="I90" s="8"/>
      <c r="J90" s="8"/>
      <c r="K90" s="8"/>
      <c r="L90" s="8"/>
      <c r="M90" s="8"/>
      <c r="N90" s="8"/>
      <c r="O90" s="8"/>
      <c r="P90" s="8"/>
      <c r="Q90" s="8"/>
      <c r="R90" s="8"/>
      <c r="S90" s="8"/>
      <c r="T90" s="8"/>
      <c r="U90" s="8"/>
      <c r="V90" s="8"/>
      <c r="W90" s="8"/>
      <c r="X90" s="8"/>
      <c r="Y90" s="8"/>
      <c r="Z90" s="8"/>
    </row>
    <row x14ac:dyDescent="0.25" r="91" customHeight="1" ht="14.25">
      <c r="A91" s="182"/>
      <c r="B91" s="182"/>
      <c r="C91" s="182"/>
      <c r="D91" s="182"/>
      <c r="E91" s="10"/>
      <c r="F91" s="10"/>
      <c r="G91" s="206"/>
      <c r="H91" s="206">
        <f>IF(G91="","",IFERROR(G91/E91,0))</f>
      </c>
      <c r="I91" s="8"/>
      <c r="J91" s="8"/>
      <c r="K91" s="8"/>
      <c r="L91" s="8"/>
      <c r="M91" s="8"/>
      <c r="N91" s="8"/>
      <c r="O91" s="8"/>
      <c r="P91" s="8"/>
      <c r="Q91" s="8"/>
      <c r="R91" s="8"/>
      <c r="S91" s="8"/>
      <c r="T91" s="8"/>
      <c r="U91" s="8"/>
      <c r="V91" s="8"/>
      <c r="W91" s="8"/>
      <c r="X91" s="8"/>
      <c r="Y91" s="8"/>
      <c r="Z91" s="8"/>
    </row>
    <row x14ac:dyDescent="0.25" r="92" customHeight="1" ht="14.25">
      <c r="A92" s="182"/>
      <c r="B92" s="182"/>
      <c r="C92" s="182"/>
      <c r="D92" s="182"/>
      <c r="E92" s="10"/>
      <c r="F92" s="10"/>
      <c r="G92" s="206"/>
      <c r="H92" s="206">
        <f>IF(G92="","",IFERROR(G92/E92,0))</f>
      </c>
      <c r="I92" s="8"/>
      <c r="J92" s="8"/>
      <c r="K92" s="8"/>
      <c r="L92" s="8"/>
      <c r="M92" s="8"/>
      <c r="N92" s="8"/>
      <c r="O92" s="8"/>
      <c r="P92" s="8"/>
      <c r="Q92" s="8"/>
      <c r="R92" s="8"/>
      <c r="S92" s="8"/>
      <c r="T92" s="8"/>
      <c r="U92" s="8"/>
      <c r="V92" s="8"/>
      <c r="W92" s="8"/>
      <c r="X92" s="8"/>
      <c r="Y92" s="8"/>
      <c r="Z92" s="8"/>
    </row>
    <row x14ac:dyDescent="0.25" r="93" customHeight="1" ht="14.25">
      <c r="A93" s="182"/>
      <c r="B93" s="182"/>
      <c r="C93" s="182"/>
      <c r="D93" s="182"/>
      <c r="E93" s="10"/>
      <c r="F93" s="10"/>
      <c r="G93" s="206"/>
      <c r="H93" s="206">
        <f>IF(G93="","",IFERROR(G93/E93,0))</f>
      </c>
      <c r="I93" s="8"/>
      <c r="J93" s="8"/>
      <c r="K93" s="8"/>
      <c r="L93" s="8"/>
      <c r="M93" s="8"/>
      <c r="N93" s="8"/>
      <c r="O93" s="8"/>
      <c r="P93" s="8"/>
      <c r="Q93" s="8"/>
      <c r="R93" s="8"/>
      <c r="S93" s="8"/>
      <c r="T93" s="8"/>
      <c r="U93" s="8"/>
      <c r="V93" s="8"/>
      <c r="W93" s="8"/>
      <c r="X93" s="8"/>
      <c r="Y93" s="8"/>
      <c r="Z93" s="8"/>
    </row>
    <row x14ac:dyDescent="0.25" r="94" customHeight="1" ht="14.25">
      <c r="A94" s="182"/>
      <c r="B94" s="182"/>
      <c r="C94" s="182"/>
      <c r="D94" s="182"/>
      <c r="E94" s="10"/>
      <c r="F94" s="10"/>
      <c r="G94" s="206"/>
      <c r="H94" s="206">
        <f>IF(G94="","",IFERROR(G94/E94,0))</f>
      </c>
      <c r="I94" s="8"/>
      <c r="J94" s="8"/>
      <c r="K94" s="8"/>
      <c r="L94" s="8"/>
      <c r="M94" s="8"/>
      <c r="N94" s="8"/>
      <c r="O94" s="8"/>
      <c r="P94" s="8"/>
      <c r="Q94" s="8"/>
      <c r="R94" s="8"/>
      <c r="S94" s="8"/>
      <c r="T94" s="8"/>
      <c r="U94" s="8"/>
      <c r="V94" s="8"/>
      <c r="W94" s="8"/>
      <c r="X94" s="8"/>
      <c r="Y94" s="8"/>
      <c r="Z94" s="8"/>
    </row>
    <row x14ac:dyDescent="0.25" r="95" customHeight="1" ht="14.25">
      <c r="A95" s="182"/>
      <c r="B95" s="182"/>
      <c r="C95" s="182"/>
      <c r="D95" s="182"/>
      <c r="E95" s="10"/>
      <c r="F95" s="10"/>
      <c r="G95" s="206"/>
      <c r="H95" s="206">
        <f>IF(G95="","",IFERROR(G95/E95,0))</f>
      </c>
      <c r="I95" s="8"/>
      <c r="J95" s="8"/>
      <c r="K95" s="8"/>
      <c r="L95" s="8"/>
      <c r="M95" s="8"/>
      <c r="N95" s="8"/>
      <c r="O95" s="8"/>
      <c r="P95" s="8"/>
      <c r="Q95" s="8"/>
      <c r="R95" s="8"/>
      <c r="S95" s="8"/>
      <c r="T95" s="8"/>
      <c r="U95" s="8"/>
      <c r="V95" s="8"/>
      <c r="W95" s="8"/>
      <c r="X95" s="8"/>
      <c r="Y95" s="8"/>
      <c r="Z95" s="8"/>
    </row>
    <row x14ac:dyDescent="0.25" r="96" customHeight="1" ht="14.25">
      <c r="A96" s="182"/>
      <c r="B96" s="182"/>
      <c r="C96" s="182"/>
      <c r="D96" s="182"/>
      <c r="E96" s="10"/>
      <c r="F96" s="10"/>
      <c r="G96" s="206"/>
      <c r="H96" s="206">
        <f>IF(G96="","",IFERROR(G96/E96,0))</f>
      </c>
      <c r="I96" s="8"/>
      <c r="J96" s="8"/>
      <c r="K96" s="8"/>
      <c r="L96" s="8"/>
      <c r="M96" s="8"/>
      <c r="N96" s="8"/>
      <c r="O96" s="8"/>
      <c r="P96" s="8"/>
      <c r="Q96" s="8"/>
      <c r="R96" s="8"/>
      <c r="S96" s="8"/>
      <c r="T96" s="8"/>
      <c r="U96" s="8"/>
      <c r="V96" s="8"/>
      <c r="W96" s="8"/>
      <c r="X96" s="8"/>
      <c r="Y96" s="8"/>
      <c r="Z96" s="8"/>
    </row>
    <row x14ac:dyDescent="0.25" r="97" customHeight="1" ht="14.25">
      <c r="A97" s="182"/>
      <c r="B97" s="182"/>
      <c r="C97" s="182"/>
      <c r="D97" s="182"/>
      <c r="E97" s="10"/>
      <c r="F97" s="10"/>
      <c r="G97" s="206"/>
      <c r="H97" s="206">
        <f>IF(G97="","",IFERROR(G97/E97,0))</f>
      </c>
      <c r="I97" s="8"/>
      <c r="J97" s="8"/>
      <c r="K97" s="8"/>
      <c r="L97" s="8"/>
      <c r="M97" s="8"/>
      <c r="N97" s="8"/>
      <c r="O97" s="8"/>
      <c r="P97" s="8"/>
      <c r="Q97" s="8"/>
      <c r="R97" s="8"/>
      <c r="S97" s="8"/>
      <c r="T97" s="8"/>
      <c r="U97" s="8"/>
      <c r="V97" s="8"/>
      <c r="W97" s="8"/>
      <c r="X97" s="8"/>
      <c r="Y97" s="8"/>
      <c r="Z97" s="8"/>
    </row>
    <row x14ac:dyDescent="0.25" r="98" customHeight="1" ht="14.25">
      <c r="A98" s="182"/>
      <c r="B98" s="182"/>
      <c r="C98" s="182"/>
      <c r="D98" s="182"/>
      <c r="E98" s="10"/>
      <c r="F98" s="10"/>
      <c r="G98" s="206"/>
      <c r="H98" s="206">
        <f>IF(G98="","",IFERROR(G98/E98,0))</f>
      </c>
      <c r="I98" s="8"/>
      <c r="J98" s="8"/>
      <c r="K98" s="8"/>
      <c r="L98" s="8"/>
      <c r="M98" s="8"/>
      <c r="N98" s="8"/>
      <c r="O98" s="8"/>
      <c r="P98" s="8"/>
      <c r="Q98" s="8"/>
      <c r="R98" s="8"/>
      <c r="S98" s="8"/>
      <c r="T98" s="8"/>
      <c r="U98" s="8"/>
      <c r="V98" s="8"/>
      <c r="W98" s="8"/>
      <c r="X98" s="8"/>
      <c r="Y98" s="8"/>
      <c r="Z98" s="8"/>
    </row>
    <row x14ac:dyDescent="0.25" r="99" customHeight="1" ht="14.25">
      <c r="A99" s="182"/>
      <c r="B99" s="182"/>
      <c r="C99" s="182"/>
      <c r="D99" s="182"/>
      <c r="E99" s="10"/>
      <c r="F99" s="10"/>
      <c r="G99" s="206"/>
      <c r="H99" s="206">
        <f>IF(G99="","",IFERROR(G99/E99,0))</f>
      </c>
      <c r="I99" s="8"/>
      <c r="J99" s="8"/>
      <c r="K99" s="8"/>
      <c r="L99" s="8"/>
      <c r="M99" s="8"/>
      <c r="N99" s="8"/>
      <c r="O99" s="8"/>
      <c r="P99" s="8"/>
      <c r="Q99" s="8"/>
      <c r="R99" s="8"/>
      <c r="S99" s="8"/>
      <c r="T99" s="8"/>
      <c r="U99" s="8"/>
      <c r="V99" s="8"/>
      <c r="W99" s="8"/>
      <c r="X99" s="8"/>
      <c r="Y99" s="8"/>
      <c r="Z99" s="8"/>
    </row>
    <row x14ac:dyDescent="0.25" r="100" customHeight="1" ht="14.25">
      <c r="A100" s="182"/>
      <c r="B100" s="182"/>
      <c r="C100" s="182"/>
      <c r="D100" s="182"/>
      <c r="E100" s="10"/>
      <c r="F100" s="10"/>
      <c r="G100" s="206"/>
      <c r="H100" s="206">
        <f>IF(G100="","",IFERROR(G100/E100,0))</f>
      </c>
      <c r="I100" s="8"/>
      <c r="J100" s="8"/>
      <c r="K100" s="8"/>
      <c r="L100" s="8"/>
      <c r="M100" s="8"/>
      <c r="N100" s="8"/>
      <c r="O100" s="8"/>
      <c r="P100" s="8"/>
      <c r="Q100" s="8"/>
      <c r="R100" s="8"/>
      <c r="S100" s="8"/>
      <c r="T100" s="8"/>
      <c r="U100" s="8"/>
      <c r="V100" s="8"/>
      <c r="W100" s="8"/>
      <c r="X100" s="8"/>
      <c r="Y100" s="8"/>
      <c r="Z100" s="8"/>
    </row>
    <row x14ac:dyDescent="0.25" r="101" customHeight="1" ht="14.25">
      <c r="A101" s="182"/>
      <c r="B101" s="182"/>
      <c r="C101" s="182"/>
      <c r="D101" s="182"/>
      <c r="E101" s="10"/>
      <c r="F101" s="10"/>
      <c r="G101" s="206"/>
      <c r="H101" s="206">
        <f>IF(G101="","",IFERROR(G101/E101,0))</f>
      </c>
      <c r="I101" s="8"/>
      <c r="J101" s="8"/>
      <c r="K101" s="8"/>
      <c r="L101" s="8"/>
      <c r="M101" s="8"/>
      <c r="N101" s="8"/>
      <c r="O101" s="8"/>
      <c r="P101" s="8"/>
      <c r="Q101" s="8"/>
      <c r="R101" s="8"/>
      <c r="S101" s="8"/>
      <c r="T101" s="8"/>
      <c r="U101" s="8"/>
      <c r="V101" s="8"/>
      <c r="W101" s="8"/>
      <c r="X101" s="8"/>
      <c r="Y101" s="8"/>
      <c r="Z101" s="8"/>
    </row>
    <row x14ac:dyDescent="0.25" r="102" customHeight="1" ht="14.25">
      <c r="A102" s="182"/>
      <c r="B102" s="182"/>
      <c r="C102" s="182"/>
      <c r="D102" s="182"/>
      <c r="E102" s="10"/>
      <c r="F102" s="10"/>
      <c r="G102" s="206"/>
      <c r="H102" s="206">
        <f>IF(G102="","",IFERROR(G102/E102,0))</f>
      </c>
      <c r="I102" s="8"/>
      <c r="J102" s="8"/>
      <c r="K102" s="8"/>
      <c r="L102" s="8"/>
      <c r="M102" s="8"/>
      <c r="N102" s="8"/>
      <c r="O102" s="8"/>
      <c r="P102" s="8"/>
      <c r="Q102" s="8"/>
      <c r="R102" s="8"/>
      <c r="S102" s="8"/>
      <c r="T102" s="8"/>
      <c r="U102" s="8"/>
      <c r="V102" s="8"/>
      <c r="W102" s="8"/>
      <c r="X102" s="8"/>
      <c r="Y102" s="8"/>
      <c r="Z102" s="8"/>
    </row>
    <row x14ac:dyDescent="0.25" r="103" customHeight="1" ht="14.25">
      <c r="A103" s="182"/>
      <c r="B103" s="182"/>
      <c r="C103" s="182"/>
      <c r="D103" s="182"/>
      <c r="E103" s="10"/>
      <c r="F103" s="10"/>
      <c r="G103" s="206"/>
      <c r="H103" s="206">
        <f>IF(G103="","",IFERROR(G103/E103,0))</f>
      </c>
      <c r="I103" s="8"/>
      <c r="J103" s="8"/>
      <c r="K103" s="8"/>
      <c r="L103" s="8"/>
      <c r="M103" s="8"/>
      <c r="N103" s="8"/>
      <c r="O103" s="8"/>
      <c r="P103" s="8"/>
      <c r="Q103" s="8"/>
      <c r="R103" s="8"/>
      <c r="S103" s="8"/>
      <c r="T103" s="8"/>
      <c r="U103" s="8"/>
      <c r="V103" s="8"/>
      <c r="W103" s="8"/>
      <c r="X103" s="8"/>
      <c r="Y103" s="8"/>
      <c r="Z103" s="8"/>
    </row>
    <row x14ac:dyDescent="0.25" r="104" customHeight="1" ht="14.25">
      <c r="A104" s="182"/>
      <c r="B104" s="182"/>
      <c r="C104" s="182"/>
      <c r="D104" s="182"/>
      <c r="E104" s="10"/>
      <c r="F104" s="10"/>
      <c r="G104" s="206"/>
      <c r="H104" s="206">
        <f>IF(G104="","",IFERROR(G104/E104,0))</f>
      </c>
      <c r="I104" s="8"/>
      <c r="J104" s="8"/>
      <c r="K104" s="8"/>
      <c r="L104" s="8"/>
      <c r="M104" s="8"/>
      <c r="N104" s="8"/>
      <c r="O104" s="8"/>
      <c r="P104" s="8"/>
      <c r="Q104" s="8"/>
      <c r="R104" s="8"/>
      <c r="S104" s="8"/>
      <c r="T104" s="8"/>
      <c r="U104" s="8"/>
      <c r="V104" s="8"/>
      <c r="W104" s="8"/>
      <c r="X104" s="8"/>
      <c r="Y104" s="8"/>
      <c r="Z104" s="8"/>
    </row>
    <row x14ac:dyDescent="0.25" r="105" customHeight="1" ht="14.25">
      <c r="A105" s="182"/>
      <c r="B105" s="182"/>
      <c r="C105" s="182"/>
      <c r="D105" s="182"/>
      <c r="E105" s="10"/>
      <c r="F105" s="10"/>
      <c r="G105" s="206"/>
      <c r="H105" s="206">
        <f>IF(G105="","",IFERROR(G105/E105,0))</f>
      </c>
      <c r="I105" s="8"/>
      <c r="J105" s="8"/>
      <c r="K105" s="8"/>
      <c r="L105" s="8"/>
      <c r="M105" s="8"/>
      <c r="N105" s="8"/>
      <c r="O105" s="8"/>
      <c r="P105" s="8"/>
      <c r="Q105" s="8"/>
      <c r="R105" s="8"/>
      <c r="S105" s="8"/>
      <c r="T105" s="8"/>
      <c r="U105" s="8"/>
      <c r="V105" s="8"/>
      <c r="W105" s="8"/>
      <c r="X105" s="8"/>
      <c r="Y105" s="8"/>
      <c r="Z105" s="8"/>
    </row>
    <row x14ac:dyDescent="0.25" r="106" customHeight="1" ht="14.25">
      <c r="A106" s="182"/>
      <c r="B106" s="182"/>
      <c r="C106" s="182"/>
      <c r="D106" s="182"/>
      <c r="E106" s="10"/>
      <c r="F106" s="10"/>
      <c r="G106" s="206"/>
      <c r="H106" s="206">
        <f>IF(G106="","",IFERROR(G106/E106,0))</f>
      </c>
      <c r="I106" s="8"/>
      <c r="J106" s="8"/>
      <c r="K106" s="8"/>
      <c r="L106" s="8"/>
      <c r="M106" s="8"/>
      <c r="N106" s="8"/>
      <c r="O106" s="8"/>
      <c r="P106" s="8"/>
      <c r="Q106" s="8"/>
      <c r="R106" s="8"/>
      <c r="S106" s="8"/>
      <c r="T106" s="8"/>
      <c r="U106" s="8"/>
      <c r="V106" s="8"/>
      <c r="W106" s="8"/>
      <c r="X106" s="8"/>
      <c r="Y106" s="8"/>
      <c r="Z106" s="8"/>
    </row>
    <row x14ac:dyDescent="0.25" r="107" customHeight="1" ht="14.25">
      <c r="A107" s="182"/>
      <c r="B107" s="182"/>
      <c r="C107" s="182"/>
      <c r="D107" s="182"/>
      <c r="E107" s="10"/>
      <c r="F107" s="10"/>
      <c r="G107" s="206"/>
      <c r="H107" s="206">
        <f>IF(G107="","",IFERROR(G107/E107,0))</f>
      </c>
      <c r="I107" s="8"/>
      <c r="J107" s="8"/>
      <c r="K107" s="8"/>
      <c r="L107" s="8"/>
      <c r="M107" s="8"/>
      <c r="N107" s="8"/>
      <c r="O107" s="8"/>
      <c r="P107" s="8"/>
      <c r="Q107" s="8"/>
      <c r="R107" s="8"/>
      <c r="S107" s="8"/>
      <c r="T107" s="8"/>
      <c r="U107" s="8"/>
      <c r="V107" s="8"/>
      <c r="W107" s="8"/>
      <c r="X107" s="8"/>
      <c r="Y107" s="8"/>
      <c r="Z107" s="8"/>
    </row>
    <row x14ac:dyDescent="0.25" r="108" customHeight="1" ht="14.25">
      <c r="A108" s="182"/>
      <c r="B108" s="182"/>
      <c r="C108" s="182"/>
      <c r="D108" s="182"/>
      <c r="E108" s="10"/>
      <c r="F108" s="10"/>
      <c r="G108" s="206"/>
      <c r="H108" s="206">
        <f>IF(G108="","",IFERROR(G108/E108,0))</f>
      </c>
      <c r="I108" s="8"/>
      <c r="J108" s="8"/>
      <c r="K108" s="8"/>
      <c r="L108" s="8"/>
      <c r="M108" s="8"/>
      <c r="N108" s="8"/>
      <c r="O108" s="8"/>
      <c r="P108" s="8"/>
      <c r="Q108" s="8"/>
      <c r="R108" s="8"/>
      <c r="S108" s="8"/>
      <c r="T108" s="8"/>
      <c r="U108" s="8"/>
      <c r="V108" s="8"/>
      <c r="W108" s="8"/>
      <c r="X108" s="8"/>
      <c r="Y108" s="8"/>
      <c r="Z108" s="8"/>
    </row>
    <row x14ac:dyDescent="0.25" r="109" customHeight="1" ht="14.25">
      <c r="A109" s="182"/>
      <c r="B109" s="182"/>
      <c r="C109" s="182"/>
      <c r="D109" s="182"/>
      <c r="E109" s="10"/>
      <c r="F109" s="10"/>
      <c r="G109" s="206"/>
      <c r="H109" s="206">
        <f>IF(G109="","",IFERROR(G109/E109,0))</f>
      </c>
      <c r="I109" s="8"/>
      <c r="J109" s="8"/>
      <c r="K109" s="8"/>
      <c r="L109" s="8"/>
      <c r="M109" s="8"/>
      <c r="N109" s="8"/>
      <c r="O109" s="8"/>
      <c r="P109" s="8"/>
      <c r="Q109" s="8"/>
      <c r="R109" s="8"/>
      <c r="S109" s="8"/>
      <c r="T109" s="8"/>
      <c r="U109" s="8"/>
      <c r="V109" s="8"/>
      <c r="W109" s="8"/>
      <c r="X109" s="8"/>
      <c r="Y109" s="8"/>
      <c r="Z109" s="8"/>
    </row>
    <row x14ac:dyDescent="0.25" r="110" customHeight="1" ht="14.25">
      <c r="A110" s="182"/>
      <c r="B110" s="182"/>
      <c r="C110" s="182"/>
      <c r="D110" s="182"/>
      <c r="E110" s="10"/>
      <c r="F110" s="10"/>
      <c r="G110" s="206"/>
      <c r="H110" s="206">
        <f>IF(G110="","",IFERROR(G110/E110,0))</f>
      </c>
      <c r="I110" s="8"/>
      <c r="J110" s="8"/>
      <c r="K110" s="8"/>
      <c r="L110" s="8"/>
      <c r="M110" s="8"/>
      <c r="N110" s="8"/>
      <c r="O110" s="8"/>
      <c r="P110" s="8"/>
      <c r="Q110" s="8"/>
      <c r="R110" s="8"/>
      <c r="S110" s="8"/>
      <c r="T110" s="8"/>
      <c r="U110" s="8"/>
      <c r="V110" s="8"/>
      <c r="W110" s="8"/>
      <c r="X110" s="8"/>
      <c r="Y110" s="8"/>
      <c r="Z110" s="8"/>
    </row>
    <row x14ac:dyDescent="0.25" r="111" customHeight="1" ht="14.25">
      <c r="A111" s="182"/>
      <c r="B111" s="182"/>
      <c r="C111" s="182"/>
      <c r="D111" s="182"/>
      <c r="E111" s="10"/>
      <c r="F111" s="10"/>
      <c r="G111" s="206"/>
      <c r="H111" s="206">
        <f>IF(G111="","",IFERROR(G111/E111,0))</f>
      </c>
      <c r="I111" s="8"/>
      <c r="J111" s="8"/>
      <c r="K111" s="8"/>
      <c r="L111" s="8"/>
      <c r="M111" s="8"/>
      <c r="N111" s="8"/>
      <c r="O111" s="8"/>
      <c r="P111" s="8"/>
      <c r="Q111" s="8"/>
      <c r="R111" s="8"/>
      <c r="S111" s="8"/>
      <c r="T111" s="8"/>
      <c r="U111" s="8"/>
      <c r="V111" s="8"/>
      <c r="W111" s="8"/>
      <c r="X111" s="8"/>
      <c r="Y111" s="8"/>
      <c r="Z111" s="8"/>
    </row>
    <row x14ac:dyDescent="0.25" r="112" customHeight="1" ht="14.25">
      <c r="A112" s="182"/>
      <c r="B112" s="182"/>
      <c r="C112" s="182"/>
      <c r="D112" s="182"/>
      <c r="E112" s="10"/>
      <c r="F112" s="10"/>
      <c r="G112" s="206"/>
      <c r="H112" s="206">
        <f>IF(G112="","",IFERROR(G112/E112,0))</f>
      </c>
      <c r="I112" s="8"/>
      <c r="J112" s="8"/>
      <c r="K112" s="8"/>
      <c r="L112" s="8"/>
      <c r="M112" s="8"/>
      <c r="N112" s="8"/>
      <c r="O112" s="8"/>
      <c r="P112" s="8"/>
      <c r="Q112" s="8"/>
      <c r="R112" s="8"/>
      <c r="S112" s="8"/>
      <c r="T112" s="8"/>
      <c r="U112" s="8"/>
      <c r="V112" s="8"/>
      <c r="W112" s="8"/>
      <c r="X112" s="8"/>
      <c r="Y112" s="8"/>
      <c r="Z112" s="8"/>
    </row>
    <row x14ac:dyDescent="0.25" r="113" customHeight="1" ht="14.25">
      <c r="A113" s="182"/>
      <c r="B113" s="182"/>
      <c r="C113" s="182"/>
      <c r="D113" s="182"/>
      <c r="E113" s="10"/>
      <c r="F113" s="10"/>
      <c r="G113" s="206"/>
      <c r="H113" s="206">
        <f>IF(G113="","",IFERROR(G113/E113,0))</f>
      </c>
      <c r="I113" s="8"/>
      <c r="J113" s="8"/>
      <c r="K113" s="8"/>
      <c r="L113" s="8"/>
      <c r="M113" s="8"/>
      <c r="N113" s="8"/>
      <c r="O113" s="8"/>
      <c r="P113" s="8"/>
      <c r="Q113" s="8"/>
      <c r="R113" s="8"/>
      <c r="S113" s="8"/>
      <c r="T113" s="8"/>
      <c r="U113" s="8"/>
      <c r="V113" s="8"/>
      <c r="W113" s="8"/>
      <c r="X113" s="8"/>
      <c r="Y113" s="8"/>
      <c r="Z113" s="8"/>
    </row>
    <row x14ac:dyDescent="0.25" r="114" customHeight="1" ht="14.25">
      <c r="A114" s="182"/>
      <c r="B114" s="182"/>
      <c r="C114" s="182"/>
      <c r="D114" s="182"/>
      <c r="E114" s="10"/>
      <c r="F114" s="10"/>
      <c r="G114" s="206"/>
      <c r="H114" s="206">
        <f>IF(G114="","",IFERROR(G114/E114,0))</f>
      </c>
      <c r="I114" s="8"/>
      <c r="J114" s="8"/>
      <c r="K114" s="8"/>
      <c r="L114" s="8"/>
      <c r="M114" s="8"/>
      <c r="N114" s="8"/>
      <c r="O114" s="8"/>
      <c r="P114" s="8"/>
      <c r="Q114" s="8"/>
      <c r="R114" s="8"/>
      <c r="S114" s="8"/>
      <c r="T114" s="8"/>
      <c r="U114" s="8"/>
      <c r="V114" s="8"/>
      <c r="W114" s="8"/>
      <c r="X114" s="8"/>
      <c r="Y114" s="8"/>
      <c r="Z114" s="8"/>
    </row>
    <row x14ac:dyDescent="0.25" r="115" customHeight="1" ht="14.25">
      <c r="A115" s="182"/>
      <c r="B115" s="182"/>
      <c r="C115" s="182"/>
      <c r="D115" s="182"/>
      <c r="E115" s="10"/>
      <c r="F115" s="10"/>
      <c r="G115" s="206"/>
      <c r="H115" s="206">
        <f>IF(G115="","",IFERROR(G115/E115,0))</f>
      </c>
      <c r="I115" s="8"/>
      <c r="J115" s="8"/>
      <c r="K115" s="8"/>
      <c r="L115" s="8"/>
      <c r="M115" s="8"/>
      <c r="N115" s="8"/>
      <c r="O115" s="8"/>
      <c r="P115" s="8"/>
      <c r="Q115" s="8"/>
      <c r="R115" s="8"/>
      <c r="S115" s="8"/>
      <c r="T115" s="8"/>
      <c r="U115" s="8"/>
      <c r="V115" s="8"/>
      <c r="W115" s="8"/>
      <c r="X115" s="8"/>
      <c r="Y115" s="8"/>
      <c r="Z115" s="8"/>
    </row>
    <row x14ac:dyDescent="0.25" r="116" customHeight="1" ht="14.25">
      <c r="A116" s="182"/>
      <c r="B116" s="182"/>
      <c r="C116" s="182"/>
      <c r="D116" s="182"/>
      <c r="E116" s="10"/>
      <c r="F116" s="10"/>
      <c r="G116" s="206"/>
      <c r="H116" s="206">
        <f>IF(G116="","",IFERROR(G116/E116,0))</f>
      </c>
      <c r="I116" s="8"/>
      <c r="J116" s="8"/>
      <c r="K116" s="8"/>
      <c r="L116" s="8"/>
      <c r="M116" s="8"/>
      <c r="N116" s="8"/>
      <c r="O116" s="8"/>
      <c r="P116" s="8"/>
      <c r="Q116" s="8"/>
      <c r="R116" s="8"/>
      <c r="S116" s="8"/>
      <c r="T116" s="8"/>
      <c r="U116" s="8"/>
      <c r="V116" s="8"/>
      <c r="W116" s="8"/>
      <c r="X116" s="8"/>
      <c r="Y116" s="8"/>
      <c r="Z116" s="8"/>
    </row>
    <row x14ac:dyDescent="0.25" r="117" customHeight="1" ht="14.25">
      <c r="A117" s="182"/>
      <c r="B117" s="182"/>
      <c r="C117" s="182"/>
      <c r="D117" s="182"/>
      <c r="E117" s="10"/>
      <c r="F117" s="10"/>
      <c r="G117" s="206"/>
      <c r="H117" s="206">
        <f>IF(G117="","",IFERROR(G117/E117,0))</f>
      </c>
      <c r="I117" s="8"/>
      <c r="J117" s="8"/>
      <c r="K117" s="8"/>
      <c r="L117" s="8"/>
      <c r="M117" s="8"/>
      <c r="N117" s="8"/>
      <c r="O117" s="8"/>
      <c r="P117" s="8"/>
      <c r="Q117" s="8"/>
      <c r="R117" s="8"/>
      <c r="S117" s="8"/>
      <c r="T117" s="8"/>
      <c r="U117" s="8"/>
      <c r="V117" s="8"/>
      <c r="W117" s="8"/>
      <c r="X117" s="8"/>
      <c r="Y117" s="8"/>
      <c r="Z117" s="8"/>
    </row>
    <row x14ac:dyDescent="0.25" r="118" customHeight="1" ht="14.25">
      <c r="A118" s="182"/>
      <c r="B118" s="182"/>
      <c r="C118" s="182"/>
      <c r="D118" s="182"/>
      <c r="E118" s="10"/>
      <c r="F118" s="10"/>
      <c r="G118" s="206"/>
      <c r="H118" s="206">
        <f>IF(G118="","",IFERROR(G118/E118,0))</f>
      </c>
      <c r="I118" s="8"/>
      <c r="J118" s="8"/>
      <c r="K118" s="8"/>
      <c r="L118" s="8"/>
      <c r="M118" s="8"/>
      <c r="N118" s="8"/>
      <c r="O118" s="8"/>
      <c r="P118" s="8"/>
      <c r="Q118" s="8"/>
      <c r="R118" s="8"/>
      <c r="S118" s="8"/>
      <c r="T118" s="8"/>
      <c r="U118" s="8"/>
      <c r="V118" s="8"/>
      <c r="W118" s="8"/>
      <c r="X118" s="8"/>
      <c r="Y118" s="8"/>
      <c r="Z118" s="8"/>
    </row>
    <row x14ac:dyDescent="0.25" r="119" customHeight="1" ht="14.25">
      <c r="A119" s="182"/>
      <c r="B119" s="182"/>
      <c r="C119" s="182"/>
      <c r="D119" s="182"/>
      <c r="E119" s="10"/>
      <c r="F119" s="10"/>
      <c r="G119" s="206"/>
      <c r="H119" s="206">
        <f>IF(G119="","",IFERROR(G119/E119,0))</f>
      </c>
      <c r="I119" s="8"/>
      <c r="J119" s="8"/>
      <c r="K119" s="8"/>
      <c r="L119" s="8"/>
      <c r="M119" s="8"/>
      <c r="N119" s="8"/>
      <c r="O119" s="8"/>
      <c r="P119" s="8"/>
      <c r="Q119" s="8"/>
      <c r="R119" s="8"/>
      <c r="S119" s="8"/>
      <c r="T119" s="8"/>
      <c r="U119" s="8"/>
      <c r="V119" s="8"/>
      <c r="W119" s="8"/>
      <c r="X119" s="8"/>
      <c r="Y119" s="8"/>
      <c r="Z119" s="8"/>
    </row>
    <row x14ac:dyDescent="0.25" r="120" customHeight="1" ht="14.25">
      <c r="A120" s="182"/>
      <c r="B120" s="182"/>
      <c r="C120" s="182"/>
      <c r="D120" s="182"/>
      <c r="E120" s="10"/>
      <c r="F120" s="10"/>
      <c r="G120" s="206"/>
      <c r="H120" s="206">
        <f>IF(G120="","",IFERROR(G120/E120,0))</f>
      </c>
      <c r="I120" s="8"/>
      <c r="J120" s="8"/>
      <c r="K120" s="8"/>
      <c r="L120" s="8"/>
      <c r="M120" s="8"/>
      <c r="N120" s="8"/>
      <c r="O120" s="8"/>
      <c r="P120" s="8"/>
      <c r="Q120" s="8"/>
      <c r="R120" s="8"/>
      <c r="S120" s="8"/>
      <c r="T120" s="8"/>
      <c r="U120" s="8"/>
      <c r="V120" s="8"/>
      <c r="W120" s="8"/>
      <c r="X120" s="8"/>
      <c r="Y120" s="8"/>
      <c r="Z120" s="8"/>
    </row>
    <row x14ac:dyDescent="0.25" r="121" customHeight="1" ht="14.25">
      <c r="A121" s="182"/>
      <c r="B121" s="182"/>
      <c r="C121" s="182"/>
      <c r="D121" s="182"/>
      <c r="E121" s="10"/>
      <c r="F121" s="10"/>
      <c r="G121" s="206"/>
      <c r="H121" s="206">
        <f>IF(G121="","",IFERROR(G121/E121,0))</f>
      </c>
      <c r="I121" s="8"/>
      <c r="J121" s="8"/>
      <c r="K121" s="8"/>
      <c r="L121" s="8"/>
      <c r="M121" s="8"/>
      <c r="N121" s="8"/>
      <c r="O121" s="8"/>
      <c r="P121" s="8"/>
      <c r="Q121" s="8"/>
      <c r="R121" s="8"/>
      <c r="S121" s="8"/>
      <c r="T121" s="8"/>
      <c r="U121" s="8"/>
      <c r="V121" s="8"/>
      <c r="W121" s="8"/>
      <c r="X121" s="8"/>
      <c r="Y121" s="8"/>
      <c r="Z121" s="8"/>
    </row>
    <row x14ac:dyDescent="0.25" r="122" customHeight="1" ht="14.25">
      <c r="A122" s="182"/>
      <c r="B122" s="182"/>
      <c r="C122" s="182"/>
      <c r="D122" s="182"/>
      <c r="E122" s="10"/>
      <c r="F122" s="10"/>
      <c r="G122" s="206"/>
      <c r="H122" s="206">
        <f>IF(G122="","",IFERROR(G122/E122,0))</f>
      </c>
      <c r="I122" s="8"/>
      <c r="J122" s="8"/>
      <c r="K122" s="8"/>
      <c r="L122" s="8"/>
      <c r="M122" s="8"/>
      <c r="N122" s="8"/>
      <c r="O122" s="8"/>
      <c r="P122" s="8"/>
      <c r="Q122" s="8"/>
      <c r="R122" s="8"/>
      <c r="S122" s="8"/>
      <c r="T122" s="8"/>
      <c r="U122" s="8"/>
      <c r="V122" s="8"/>
      <c r="W122" s="8"/>
      <c r="X122" s="8"/>
      <c r="Y122" s="8"/>
      <c r="Z122" s="8"/>
    </row>
    <row x14ac:dyDescent="0.25" r="123" customHeight="1" ht="14.25">
      <c r="A123" s="182"/>
      <c r="B123" s="182"/>
      <c r="C123" s="182"/>
      <c r="D123" s="182"/>
      <c r="E123" s="10"/>
      <c r="F123" s="10"/>
      <c r="G123" s="206"/>
      <c r="H123" s="206">
        <f>IF(G123="","",IFERROR(G123/E123,0))</f>
      </c>
      <c r="I123" s="8"/>
      <c r="J123" s="8"/>
      <c r="K123" s="8"/>
      <c r="L123" s="8"/>
      <c r="M123" s="8"/>
      <c r="N123" s="8"/>
      <c r="O123" s="8"/>
      <c r="P123" s="8"/>
      <c r="Q123" s="8"/>
      <c r="R123" s="8"/>
      <c r="S123" s="8"/>
      <c r="T123" s="8"/>
      <c r="U123" s="8"/>
      <c r="V123" s="8"/>
      <c r="W123" s="8"/>
      <c r="X123" s="8"/>
      <c r="Y123" s="8"/>
      <c r="Z123" s="8"/>
    </row>
    <row x14ac:dyDescent="0.25" r="124" customHeight="1" ht="14.25">
      <c r="A124" s="182"/>
      <c r="B124" s="182"/>
      <c r="C124" s="182"/>
      <c r="D124" s="182"/>
      <c r="E124" s="10"/>
      <c r="F124" s="10"/>
      <c r="G124" s="206"/>
      <c r="H124" s="206">
        <f>IF(G124="","",IFERROR(G124/E124,0))</f>
      </c>
      <c r="I124" s="8"/>
      <c r="J124" s="8"/>
      <c r="K124" s="8"/>
      <c r="L124" s="8"/>
      <c r="M124" s="8"/>
      <c r="N124" s="8"/>
      <c r="O124" s="8"/>
      <c r="P124" s="8"/>
      <c r="Q124" s="8"/>
      <c r="R124" s="8"/>
      <c r="S124" s="8"/>
      <c r="T124" s="8"/>
      <c r="U124" s="8"/>
      <c r="V124" s="8"/>
      <c r="W124" s="8"/>
      <c r="X124" s="8"/>
      <c r="Y124" s="8"/>
      <c r="Z124" s="8"/>
    </row>
    <row x14ac:dyDescent="0.25" r="125" customHeight="1" ht="14.25">
      <c r="A125" s="182"/>
      <c r="B125" s="182"/>
      <c r="C125" s="182"/>
      <c r="D125" s="182"/>
      <c r="E125" s="10"/>
      <c r="F125" s="10"/>
      <c r="G125" s="206"/>
      <c r="H125" s="206">
        <f>IF(G125="","",IFERROR(G125/E125,0))</f>
      </c>
      <c r="I125" s="8"/>
      <c r="J125" s="8"/>
      <c r="K125" s="8"/>
      <c r="L125" s="8"/>
      <c r="M125" s="8"/>
      <c r="N125" s="8"/>
      <c r="O125" s="8"/>
      <c r="P125" s="8"/>
      <c r="Q125" s="8"/>
      <c r="R125" s="8"/>
      <c r="S125" s="8"/>
      <c r="T125" s="8"/>
      <c r="U125" s="8"/>
      <c r="V125" s="8"/>
      <c r="W125" s="8"/>
      <c r="X125" s="8"/>
      <c r="Y125" s="8"/>
      <c r="Z125" s="8"/>
    </row>
    <row x14ac:dyDescent="0.25" r="126" customHeight="1" ht="14.25">
      <c r="A126" s="182"/>
      <c r="B126" s="182"/>
      <c r="C126" s="182"/>
      <c r="D126" s="182"/>
      <c r="E126" s="10"/>
      <c r="F126" s="10"/>
      <c r="G126" s="206"/>
      <c r="H126" s="206">
        <f>IF(G126="","",IFERROR(G126/E126,0))</f>
      </c>
      <c r="I126" s="8"/>
      <c r="J126" s="8"/>
      <c r="K126" s="8"/>
      <c r="L126" s="8"/>
      <c r="M126" s="8"/>
      <c r="N126" s="8"/>
      <c r="O126" s="8"/>
      <c r="P126" s="8"/>
      <c r="Q126" s="8"/>
      <c r="R126" s="8"/>
      <c r="S126" s="8"/>
      <c r="T126" s="8"/>
      <c r="U126" s="8"/>
      <c r="V126" s="8"/>
      <c r="W126" s="8"/>
      <c r="X126" s="8"/>
      <c r="Y126" s="8"/>
      <c r="Z126" s="8"/>
    </row>
    <row x14ac:dyDescent="0.25" r="127" customHeight="1" ht="14.25">
      <c r="A127" s="182"/>
      <c r="B127" s="182"/>
      <c r="C127" s="182"/>
      <c r="D127" s="182"/>
      <c r="E127" s="10"/>
      <c r="F127" s="10"/>
      <c r="G127" s="206"/>
      <c r="H127" s="206">
        <f>IF(G127="","",IFERROR(G127/E127,0))</f>
      </c>
      <c r="I127" s="8"/>
      <c r="J127" s="8"/>
      <c r="K127" s="8"/>
      <c r="L127" s="8"/>
      <c r="M127" s="8"/>
      <c r="N127" s="8"/>
      <c r="O127" s="8"/>
      <c r="P127" s="8"/>
      <c r="Q127" s="8"/>
      <c r="R127" s="8"/>
      <c r="S127" s="8"/>
      <c r="T127" s="8"/>
      <c r="U127" s="8"/>
      <c r="V127" s="8"/>
      <c r="W127" s="8"/>
      <c r="X127" s="8"/>
      <c r="Y127" s="8"/>
      <c r="Z127" s="8"/>
    </row>
    <row x14ac:dyDescent="0.25" r="128" customHeight="1" ht="14.25">
      <c r="A128" s="182"/>
      <c r="B128" s="182"/>
      <c r="C128" s="182"/>
      <c r="D128" s="182"/>
      <c r="E128" s="10"/>
      <c r="F128" s="10"/>
      <c r="G128" s="206"/>
      <c r="H128" s="206">
        <f>IF(G128="","",IFERROR(G128/E128,0))</f>
      </c>
      <c r="I128" s="8"/>
      <c r="J128" s="8"/>
      <c r="K128" s="8"/>
      <c r="L128" s="8"/>
      <c r="M128" s="8"/>
      <c r="N128" s="8"/>
      <c r="O128" s="8"/>
      <c r="P128" s="8"/>
      <c r="Q128" s="8"/>
      <c r="R128" s="8"/>
      <c r="S128" s="8"/>
      <c r="T128" s="8"/>
      <c r="U128" s="8"/>
      <c r="V128" s="8"/>
      <c r="W128" s="8"/>
      <c r="X128" s="8"/>
      <c r="Y128" s="8"/>
      <c r="Z128" s="8"/>
    </row>
    <row x14ac:dyDescent="0.25" r="129" customHeight="1" ht="14.25">
      <c r="A129" s="182"/>
      <c r="B129" s="182"/>
      <c r="C129" s="182"/>
      <c r="D129" s="182"/>
      <c r="E129" s="10"/>
      <c r="F129" s="10"/>
      <c r="G129" s="206"/>
      <c r="H129" s="206">
        <f>IF(G129="","",IFERROR(G129/E129,0))</f>
      </c>
      <c r="I129" s="8"/>
      <c r="J129" s="8"/>
      <c r="K129" s="8"/>
      <c r="L129" s="8"/>
      <c r="M129" s="8"/>
      <c r="N129" s="8"/>
      <c r="O129" s="8"/>
      <c r="P129" s="8"/>
      <c r="Q129" s="8"/>
      <c r="R129" s="8"/>
      <c r="S129" s="8"/>
      <c r="T129" s="8"/>
      <c r="U129" s="8"/>
      <c r="V129" s="8"/>
      <c r="W129" s="8"/>
      <c r="X129" s="8"/>
      <c r="Y129" s="8"/>
      <c r="Z129" s="8"/>
    </row>
    <row x14ac:dyDescent="0.25" r="130" customHeight="1" ht="14.25">
      <c r="A130" s="182"/>
      <c r="B130" s="182"/>
      <c r="C130" s="182"/>
      <c r="D130" s="182"/>
      <c r="E130" s="10"/>
      <c r="F130" s="10"/>
      <c r="G130" s="206"/>
      <c r="H130" s="206">
        <f>IF(G130="","",IFERROR(G130/E130,0))</f>
      </c>
      <c r="I130" s="8"/>
      <c r="J130" s="8"/>
      <c r="K130" s="8"/>
      <c r="L130" s="8"/>
      <c r="M130" s="8"/>
      <c r="N130" s="8"/>
      <c r="O130" s="8"/>
      <c r="P130" s="8"/>
      <c r="Q130" s="8"/>
      <c r="R130" s="8"/>
      <c r="S130" s="8"/>
      <c r="T130" s="8"/>
      <c r="U130" s="8"/>
      <c r="V130" s="8"/>
      <c r="W130" s="8"/>
      <c r="X130" s="8"/>
      <c r="Y130" s="8"/>
      <c r="Z130" s="8"/>
    </row>
    <row x14ac:dyDescent="0.25" r="131" customHeight="1" ht="14.25">
      <c r="A131" s="182"/>
      <c r="B131" s="182"/>
      <c r="C131" s="182"/>
      <c r="D131" s="182"/>
      <c r="E131" s="10"/>
      <c r="F131" s="10"/>
      <c r="G131" s="206"/>
      <c r="H131" s="206">
        <f>IF(G131="","",IFERROR(G131/E131,0))</f>
      </c>
      <c r="I131" s="8"/>
      <c r="J131" s="8"/>
      <c r="K131" s="8"/>
      <c r="L131" s="8"/>
      <c r="M131" s="8"/>
      <c r="N131" s="8"/>
      <c r="O131" s="8"/>
      <c r="P131" s="8"/>
      <c r="Q131" s="8"/>
      <c r="R131" s="8"/>
      <c r="S131" s="8"/>
      <c r="T131" s="8"/>
      <c r="U131" s="8"/>
      <c r="V131" s="8"/>
      <c r="W131" s="8"/>
      <c r="X131" s="8"/>
      <c r="Y131" s="8"/>
      <c r="Z131" s="8"/>
    </row>
    <row x14ac:dyDescent="0.25" r="132" customHeight="1" ht="14.25">
      <c r="A132" s="182"/>
      <c r="B132" s="182"/>
      <c r="C132" s="182"/>
      <c r="D132" s="182"/>
      <c r="E132" s="10"/>
      <c r="F132" s="10"/>
      <c r="G132" s="206"/>
      <c r="H132" s="206">
        <f>IF(G132="","",IFERROR(G132/E132,0))</f>
      </c>
      <c r="I132" s="8"/>
      <c r="J132" s="8"/>
      <c r="K132" s="8"/>
      <c r="L132" s="8"/>
      <c r="M132" s="8"/>
      <c r="N132" s="8"/>
      <c r="O132" s="8"/>
      <c r="P132" s="8"/>
      <c r="Q132" s="8"/>
      <c r="R132" s="8"/>
      <c r="S132" s="8"/>
      <c r="T132" s="8"/>
      <c r="U132" s="8"/>
      <c r="V132" s="8"/>
      <c r="W132" s="8"/>
      <c r="X132" s="8"/>
      <c r="Y132" s="8"/>
      <c r="Z132" s="8"/>
    </row>
    <row x14ac:dyDescent="0.25" r="133" customHeight="1" ht="14.25">
      <c r="A133" s="182"/>
      <c r="B133" s="182"/>
      <c r="C133" s="182"/>
      <c r="D133" s="182"/>
      <c r="E133" s="10"/>
      <c r="F133" s="10"/>
      <c r="G133" s="206"/>
      <c r="H133" s="206">
        <f>IF(G133="","",IFERROR(G133/E133,0))</f>
      </c>
      <c r="I133" s="8"/>
      <c r="J133" s="8"/>
      <c r="K133" s="8"/>
      <c r="L133" s="8"/>
      <c r="M133" s="8"/>
      <c r="N133" s="8"/>
      <c r="O133" s="8"/>
      <c r="P133" s="8"/>
      <c r="Q133" s="8"/>
      <c r="R133" s="8"/>
      <c r="S133" s="8"/>
      <c r="T133" s="8"/>
      <c r="U133" s="8"/>
      <c r="V133" s="8"/>
      <c r="W133" s="8"/>
      <c r="X133" s="8"/>
      <c r="Y133" s="8"/>
      <c r="Z133" s="8"/>
    </row>
    <row x14ac:dyDescent="0.25" r="134" customHeight="1" ht="14.25">
      <c r="A134" s="182"/>
      <c r="B134" s="182"/>
      <c r="C134" s="182"/>
      <c r="D134" s="182"/>
      <c r="E134" s="10"/>
      <c r="F134" s="10"/>
      <c r="G134" s="206"/>
      <c r="H134" s="206">
        <f>IF(G134="","",IFERROR(G134/E134,0))</f>
      </c>
      <c r="I134" s="8"/>
      <c r="J134" s="8"/>
      <c r="K134" s="8"/>
      <c r="L134" s="8"/>
      <c r="M134" s="8"/>
      <c r="N134" s="8"/>
      <c r="O134" s="8"/>
      <c r="P134" s="8"/>
      <c r="Q134" s="8"/>
      <c r="R134" s="8"/>
      <c r="S134" s="8"/>
      <c r="T134" s="8"/>
      <c r="U134" s="8"/>
      <c r="V134" s="8"/>
      <c r="W134" s="8"/>
      <c r="X134" s="8"/>
      <c r="Y134" s="8"/>
      <c r="Z134" s="8"/>
    </row>
    <row x14ac:dyDescent="0.25" r="135" customHeight="1" ht="14.25">
      <c r="A135" s="182"/>
      <c r="B135" s="182"/>
      <c r="C135" s="182"/>
      <c r="D135" s="182"/>
      <c r="E135" s="10"/>
      <c r="F135" s="10"/>
      <c r="G135" s="206"/>
      <c r="H135" s="206">
        <f>IF(G135="","",IFERROR(G135/E135,0))</f>
      </c>
      <c r="I135" s="8"/>
      <c r="J135" s="8"/>
      <c r="K135" s="8"/>
      <c r="L135" s="8"/>
      <c r="M135" s="8"/>
      <c r="N135" s="8"/>
      <c r="O135" s="8"/>
      <c r="P135" s="8"/>
      <c r="Q135" s="8"/>
      <c r="R135" s="8"/>
      <c r="S135" s="8"/>
      <c r="T135" s="8"/>
      <c r="U135" s="8"/>
      <c r="V135" s="8"/>
      <c r="W135" s="8"/>
      <c r="X135" s="8"/>
      <c r="Y135" s="8"/>
      <c r="Z135" s="8"/>
    </row>
    <row x14ac:dyDescent="0.25" r="136" customHeight="1" ht="14.25">
      <c r="A136" s="182"/>
      <c r="B136" s="182"/>
      <c r="C136" s="182"/>
      <c r="D136" s="182"/>
      <c r="E136" s="10"/>
      <c r="F136" s="10"/>
      <c r="G136" s="206"/>
      <c r="H136" s="206">
        <f>IF(G136="","",IFERROR(G136/E136,0))</f>
      </c>
      <c r="I136" s="8"/>
      <c r="J136" s="8"/>
      <c r="K136" s="8"/>
      <c r="L136" s="8"/>
      <c r="M136" s="8"/>
      <c r="N136" s="8"/>
      <c r="O136" s="8"/>
      <c r="P136" s="8"/>
      <c r="Q136" s="8"/>
      <c r="R136" s="8"/>
      <c r="S136" s="8"/>
      <c r="T136" s="8"/>
      <c r="U136" s="8"/>
      <c r="V136" s="8"/>
      <c r="W136" s="8"/>
      <c r="X136" s="8"/>
      <c r="Y136" s="8"/>
      <c r="Z136" s="8"/>
    </row>
    <row x14ac:dyDescent="0.25" r="137" customHeight="1" ht="14.25">
      <c r="A137" s="182"/>
      <c r="B137" s="182"/>
      <c r="C137" s="182"/>
      <c r="D137" s="182"/>
      <c r="E137" s="10"/>
      <c r="F137" s="10"/>
      <c r="G137" s="206"/>
      <c r="H137" s="206">
        <f>IF(G137="","",IFERROR(G137/E137,0))</f>
      </c>
      <c r="I137" s="8"/>
      <c r="J137" s="8"/>
      <c r="K137" s="8"/>
      <c r="L137" s="8"/>
      <c r="M137" s="8"/>
      <c r="N137" s="8"/>
      <c r="O137" s="8"/>
      <c r="P137" s="8"/>
      <c r="Q137" s="8"/>
      <c r="R137" s="8"/>
      <c r="S137" s="8"/>
      <c r="T137" s="8"/>
      <c r="U137" s="8"/>
      <c r="V137" s="8"/>
      <c r="W137" s="8"/>
      <c r="X137" s="8"/>
      <c r="Y137" s="8"/>
      <c r="Z137" s="8"/>
    </row>
    <row x14ac:dyDescent="0.25" r="138" customHeight="1" ht="14.25">
      <c r="A138" s="182"/>
      <c r="B138" s="182"/>
      <c r="C138" s="182"/>
      <c r="D138" s="182"/>
      <c r="E138" s="10"/>
      <c r="F138" s="10"/>
      <c r="G138" s="206"/>
      <c r="H138" s="206">
        <f>IF(G138="","",IFERROR(G138/E138,0))</f>
      </c>
      <c r="I138" s="8"/>
      <c r="J138" s="8"/>
      <c r="K138" s="8"/>
      <c r="L138" s="8"/>
      <c r="M138" s="8"/>
      <c r="N138" s="8"/>
      <c r="O138" s="8"/>
      <c r="P138" s="8"/>
      <c r="Q138" s="8"/>
      <c r="R138" s="8"/>
      <c r="S138" s="8"/>
      <c r="T138" s="8"/>
      <c r="U138" s="8"/>
      <c r="V138" s="8"/>
      <c r="W138" s="8"/>
      <c r="X138" s="8"/>
      <c r="Y138" s="8"/>
      <c r="Z138" s="8"/>
    </row>
    <row x14ac:dyDescent="0.25" r="139" customHeight="1" ht="14.25">
      <c r="A139" s="182"/>
      <c r="B139" s="182"/>
      <c r="C139" s="182"/>
      <c r="D139" s="182"/>
      <c r="E139" s="10"/>
      <c r="F139" s="10"/>
      <c r="G139" s="206"/>
      <c r="H139" s="206">
        <f>IF(G139="","",IFERROR(G139/E139,0))</f>
      </c>
      <c r="I139" s="8"/>
      <c r="J139" s="8"/>
      <c r="K139" s="8"/>
      <c r="L139" s="8"/>
      <c r="M139" s="8"/>
      <c r="N139" s="8"/>
      <c r="O139" s="8"/>
      <c r="P139" s="8"/>
      <c r="Q139" s="8"/>
      <c r="R139" s="8"/>
      <c r="S139" s="8"/>
      <c r="T139" s="8"/>
      <c r="U139" s="8"/>
      <c r="V139" s="8"/>
      <c r="W139" s="8"/>
      <c r="X139" s="8"/>
      <c r="Y139" s="8"/>
      <c r="Z139" s="8"/>
    </row>
    <row x14ac:dyDescent="0.25" r="140" customHeight="1" ht="14.25">
      <c r="A140" s="182"/>
      <c r="B140" s="182"/>
      <c r="C140" s="182"/>
      <c r="D140" s="182"/>
      <c r="E140" s="10"/>
      <c r="F140" s="10"/>
      <c r="G140" s="206"/>
      <c r="H140" s="206">
        <f>IF(G140="","",IFERROR(G140/E140,0))</f>
      </c>
      <c r="I140" s="8"/>
      <c r="J140" s="8"/>
      <c r="K140" s="8"/>
      <c r="L140" s="8"/>
      <c r="M140" s="8"/>
      <c r="N140" s="8"/>
      <c r="O140" s="8"/>
      <c r="P140" s="8"/>
      <c r="Q140" s="8"/>
      <c r="R140" s="8"/>
      <c r="S140" s="8"/>
      <c r="T140" s="8"/>
      <c r="U140" s="8"/>
      <c r="V140" s="8"/>
      <c r="W140" s="8"/>
      <c r="X140" s="8"/>
      <c r="Y140" s="8"/>
      <c r="Z140" s="8"/>
    </row>
    <row x14ac:dyDescent="0.25" r="141" customHeight="1" ht="14.25">
      <c r="A141" s="182"/>
      <c r="B141" s="182"/>
      <c r="C141" s="182"/>
      <c r="D141" s="182"/>
      <c r="E141" s="10"/>
      <c r="F141" s="10"/>
      <c r="G141" s="206"/>
      <c r="H141" s="206">
        <f>IF(G141="","",IFERROR(G141/E141,0))</f>
      </c>
      <c r="I141" s="8"/>
      <c r="J141" s="8"/>
      <c r="K141" s="8"/>
      <c r="L141" s="8"/>
      <c r="M141" s="8"/>
      <c r="N141" s="8"/>
      <c r="O141" s="8"/>
      <c r="P141" s="8"/>
      <c r="Q141" s="8"/>
      <c r="R141" s="8"/>
      <c r="S141" s="8"/>
      <c r="T141" s="8"/>
      <c r="U141" s="8"/>
      <c r="V141" s="8"/>
      <c r="W141" s="8"/>
      <c r="X141" s="8"/>
      <c r="Y141" s="8"/>
      <c r="Z141" s="8"/>
    </row>
    <row x14ac:dyDescent="0.25" r="142" customHeight="1" ht="14.25">
      <c r="A142" s="182"/>
      <c r="B142" s="182"/>
      <c r="C142" s="182"/>
      <c r="D142" s="182"/>
      <c r="E142" s="10"/>
      <c r="F142" s="10"/>
      <c r="G142" s="206"/>
      <c r="H142" s="206">
        <f>IF(G142="","",IFERROR(G142/E142,0))</f>
      </c>
      <c r="I142" s="8"/>
      <c r="J142" s="8"/>
      <c r="K142" s="8"/>
      <c r="L142" s="8"/>
      <c r="M142" s="8"/>
      <c r="N142" s="8"/>
      <c r="O142" s="8"/>
      <c r="P142" s="8"/>
      <c r="Q142" s="8"/>
      <c r="R142" s="8"/>
      <c r="S142" s="8"/>
      <c r="T142" s="8"/>
      <c r="U142" s="8"/>
      <c r="V142" s="8"/>
      <c r="W142" s="8"/>
      <c r="X142" s="8"/>
      <c r="Y142" s="8"/>
      <c r="Z142" s="8"/>
    </row>
    <row x14ac:dyDescent="0.25" r="143" customHeight="1" ht="14.25">
      <c r="A143" s="182"/>
      <c r="B143" s="182"/>
      <c r="C143" s="182"/>
      <c r="D143" s="182"/>
      <c r="E143" s="10"/>
      <c r="F143" s="10"/>
      <c r="G143" s="206"/>
      <c r="H143" s="206">
        <f>IF(G143="","",IFERROR(G143/E143,0))</f>
      </c>
      <c r="I143" s="8"/>
      <c r="J143" s="8"/>
      <c r="K143" s="8"/>
      <c r="L143" s="8"/>
      <c r="M143" s="8"/>
      <c r="N143" s="8"/>
      <c r="O143" s="8"/>
      <c r="P143" s="8"/>
      <c r="Q143" s="8"/>
      <c r="R143" s="8"/>
      <c r="S143" s="8"/>
      <c r="T143" s="8"/>
      <c r="U143" s="8"/>
      <c r="V143" s="8"/>
      <c r="W143" s="8"/>
      <c r="X143" s="8"/>
      <c r="Y143" s="8"/>
      <c r="Z143" s="8"/>
    </row>
    <row x14ac:dyDescent="0.25" r="144" customHeight="1" ht="14.25">
      <c r="A144" s="182"/>
      <c r="B144" s="182"/>
      <c r="C144" s="182"/>
      <c r="D144" s="182"/>
      <c r="E144" s="10"/>
      <c r="F144" s="10"/>
      <c r="G144" s="206"/>
      <c r="H144" s="206">
        <f>IF(G144="","",IFERROR(G144/E144,0))</f>
      </c>
      <c r="I144" s="8"/>
      <c r="J144" s="8"/>
      <c r="K144" s="8"/>
      <c r="L144" s="8"/>
      <c r="M144" s="8"/>
      <c r="N144" s="8"/>
      <c r="O144" s="8"/>
      <c r="P144" s="8"/>
      <c r="Q144" s="8"/>
      <c r="R144" s="8"/>
      <c r="S144" s="8"/>
      <c r="T144" s="8"/>
      <c r="U144" s="8"/>
      <c r="V144" s="8"/>
      <c r="W144" s="8"/>
      <c r="X144" s="8"/>
      <c r="Y144" s="8"/>
      <c r="Z144" s="8"/>
    </row>
    <row x14ac:dyDescent="0.25" r="145" customHeight="1" ht="14.25">
      <c r="A145" s="182"/>
      <c r="B145" s="182"/>
      <c r="C145" s="182"/>
      <c r="D145" s="182"/>
      <c r="E145" s="10"/>
      <c r="F145" s="10"/>
      <c r="G145" s="206"/>
      <c r="H145" s="206">
        <f>IF(G145="","",IFERROR(G145/E145,0))</f>
      </c>
      <c r="I145" s="8"/>
      <c r="J145" s="8"/>
      <c r="K145" s="8"/>
      <c r="L145" s="8"/>
      <c r="M145" s="8"/>
      <c r="N145" s="8"/>
      <c r="O145" s="8"/>
      <c r="P145" s="8"/>
      <c r="Q145" s="8"/>
      <c r="R145" s="8"/>
      <c r="S145" s="8"/>
      <c r="T145" s="8"/>
      <c r="U145" s="8"/>
      <c r="V145" s="8"/>
      <c r="W145" s="8"/>
      <c r="X145" s="8"/>
      <c r="Y145" s="8"/>
      <c r="Z145" s="8"/>
    </row>
    <row x14ac:dyDescent="0.25" r="146" customHeight="1" ht="14.25">
      <c r="A146" s="182"/>
      <c r="B146" s="182"/>
      <c r="C146" s="182"/>
      <c r="D146" s="182"/>
      <c r="E146" s="10"/>
      <c r="F146" s="10"/>
      <c r="G146" s="206"/>
      <c r="H146" s="206">
        <f>IF(G146="","",IFERROR(G146/E146,0))</f>
      </c>
      <c r="I146" s="8"/>
      <c r="J146" s="8"/>
      <c r="K146" s="8"/>
      <c r="L146" s="8"/>
      <c r="M146" s="8"/>
      <c r="N146" s="8"/>
      <c r="O146" s="8"/>
      <c r="P146" s="8"/>
      <c r="Q146" s="8"/>
      <c r="R146" s="8"/>
      <c r="S146" s="8"/>
      <c r="T146" s="8"/>
      <c r="U146" s="8"/>
      <c r="V146" s="8"/>
      <c r="W146" s="8"/>
      <c r="X146" s="8"/>
      <c r="Y146" s="8"/>
      <c r="Z146" s="8"/>
    </row>
    <row x14ac:dyDescent="0.25" r="147" customHeight="1" ht="14.25">
      <c r="A147" s="182"/>
      <c r="B147" s="182"/>
      <c r="C147" s="182"/>
      <c r="D147" s="182"/>
      <c r="E147" s="10"/>
      <c r="F147" s="10"/>
      <c r="G147" s="206"/>
      <c r="H147" s="206">
        <f>IF(G147="","",IFERROR(G147/E147,0))</f>
      </c>
      <c r="I147" s="8"/>
      <c r="J147" s="8"/>
      <c r="K147" s="8"/>
      <c r="L147" s="8"/>
      <c r="M147" s="8"/>
      <c r="N147" s="8"/>
      <c r="O147" s="8"/>
      <c r="P147" s="8"/>
      <c r="Q147" s="8"/>
      <c r="R147" s="8"/>
      <c r="S147" s="8"/>
      <c r="T147" s="8"/>
      <c r="U147" s="8"/>
      <c r="V147" s="8"/>
      <c r="W147" s="8"/>
      <c r="X147" s="8"/>
      <c r="Y147" s="8"/>
      <c r="Z147" s="8"/>
    </row>
    <row x14ac:dyDescent="0.25" r="148" customHeight="1" ht="14.25">
      <c r="A148" s="182"/>
      <c r="B148" s="182"/>
      <c r="C148" s="182"/>
      <c r="D148" s="182"/>
      <c r="E148" s="10"/>
      <c r="F148" s="10"/>
      <c r="G148" s="206"/>
      <c r="H148" s="206">
        <f>IF(G148="","",IFERROR(G148/E148,0))</f>
      </c>
      <c r="I148" s="8"/>
      <c r="J148" s="8"/>
      <c r="K148" s="8"/>
      <c r="L148" s="8"/>
      <c r="M148" s="8"/>
      <c r="N148" s="8"/>
      <c r="O148" s="8"/>
      <c r="P148" s="8"/>
      <c r="Q148" s="8"/>
      <c r="R148" s="8"/>
      <c r="S148" s="8"/>
      <c r="T148" s="8"/>
      <c r="U148" s="8"/>
      <c r="V148" s="8"/>
      <c r="W148" s="8"/>
      <c r="X148" s="8"/>
      <c r="Y148" s="8"/>
      <c r="Z148" s="8"/>
    </row>
    <row x14ac:dyDescent="0.25" r="149" customHeight="1" ht="14.25">
      <c r="A149" s="182"/>
      <c r="B149" s="182"/>
      <c r="C149" s="182"/>
      <c r="D149" s="182"/>
      <c r="E149" s="10"/>
      <c r="F149" s="10"/>
      <c r="G149" s="206"/>
      <c r="H149" s="206">
        <f>IF(G149="","",IFERROR(G149/E149,0))</f>
      </c>
      <c r="I149" s="8"/>
      <c r="J149" s="8"/>
      <c r="K149" s="8"/>
      <c r="L149" s="8"/>
      <c r="M149" s="8"/>
      <c r="N149" s="8"/>
      <c r="O149" s="8"/>
      <c r="P149" s="8"/>
      <c r="Q149" s="8"/>
      <c r="R149" s="8"/>
      <c r="S149" s="8"/>
      <c r="T149" s="8"/>
      <c r="U149" s="8"/>
      <c r="V149" s="8"/>
      <c r="W149" s="8"/>
      <c r="X149" s="8"/>
      <c r="Y149" s="8"/>
      <c r="Z149" s="8"/>
    </row>
    <row x14ac:dyDescent="0.25" r="150" customHeight="1" ht="14.25">
      <c r="A150" s="182"/>
      <c r="B150" s="182"/>
      <c r="C150" s="182"/>
      <c r="D150" s="182"/>
      <c r="E150" s="10"/>
      <c r="F150" s="10"/>
      <c r="G150" s="206"/>
      <c r="H150" s="206">
        <f>IF(G150="","",IFERROR(G150/E150,0))</f>
      </c>
      <c r="I150" s="8"/>
      <c r="J150" s="8"/>
      <c r="K150" s="8"/>
      <c r="L150" s="8"/>
      <c r="M150" s="8"/>
      <c r="N150" s="8"/>
      <c r="O150" s="8"/>
      <c r="P150" s="8"/>
      <c r="Q150" s="8"/>
      <c r="R150" s="8"/>
      <c r="S150" s="8"/>
      <c r="T150" s="8"/>
      <c r="U150" s="8"/>
      <c r="V150" s="8"/>
      <c r="W150" s="8"/>
      <c r="X150" s="8"/>
      <c r="Y150" s="8"/>
      <c r="Z150" s="8"/>
    </row>
    <row x14ac:dyDescent="0.25" r="151" customHeight="1" ht="14.25">
      <c r="A151" s="182"/>
      <c r="B151" s="182"/>
      <c r="C151" s="182"/>
      <c r="D151" s="182"/>
      <c r="E151" s="10"/>
      <c r="F151" s="10"/>
      <c r="G151" s="206"/>
      <c r="H151" s="206">
        <f>IF(G151="","",IFERROR(G151/E151,0))</f>
      </c>
      <c r="I151" s="8"/>
      <c r="J151" s="8"/>
      <c r="K151" s="8"/>
      <c r="L151" s="8"/>
      <c r="M151" s="8"/>
      <c r="N151" s="8"/>
      <c r="O151" s="8"/>
      <c r="P151" s="8"/>
      <c r="Q151" s="8"/>
      <c r="R151" s="8"/>
      <c r="S151" s="8"/>
      <c r="T151" s="8"/>
      <c r="U151" s="8"/>
      <c r="V151" s="8"/>
      <c r="W151" s="8"/>
      <c r="X151" s="8"/>
      <c r="Y151" s="8"/>
      <c r="Z151" s="8"/>
    </row>
    <row x14ac:dyDescent="0.25" r="152" customHeight="1" ht="14.25">
      <c r="A152" s="182"/>
      <c r="B152" s="182"/>
      <c r="C152" s="182"/>
      <c r="D152" s="182"/>
      <c r="E152" s="10"/>
      <c r="F152" s="10"/>
      <c r="G152" s="206"/>
      <c r="H152" s="206">
        <f>IF(G152="","",IFERROR(G152/E152,0))</f>
      </c>
      <c r="I152" s="8"/>
      <c r="J152" s="8"/>
      <c r="K152" s="8"/>
      <c r="L152" s="8"/>
      <c r="M152" s="8"/>
      <c r="N152" s="8"/>
      <c r="O152" s="8"/>
      <c r="P152" s="8"/>
      <c r="Q152" s="8"/>
      <c r="R152" s="8"/>
      <c r="S152" s="8"/>
      <c r="T152" s="8"/>
      <c r="U152" s="8"/>
      <c r="V152" s="8"/>
      <c r="W152" s="8"/>
      <c r="X152" s="8"/>
      <c r="Y152" s="8"/>
      <c r="Z152" s="8"/>
    </row>
    <row x14ac:dyDescent="0.25" r="153" customHeight="1" ht="14.25">
      <c r="A153" s="182"/>
      <c r="B153" s="182"/>
      <c r="C153" s="182"/>
      <c r="D153" s="182"/>
      <c r="E153" s="10"/>
      <c r="F153" s="10"/>
      <c r="G153" s="206"/>
      <c r="H153" s="206">
        <f>IF(G153="","",IFERROR(G153/E153,0))</f>
      </c>
      <c r="I153" s="8"/>
      <c r="J153" s="8"/>
      <c r="K153" s="8"/>
      <c r="L153" s="8"/>
      <c r="M153" s="8"/>
      <c r="N153" s="8"/>
      <c r="O153" s="8"/>
      <c r="P153" s="8"/>
      <c r="Q153" s="8"/>
      <c r="R153" s="8"/>
      <c r="S153" s="8"/>
      <c r="T153" s="8"/>
      <c r="U153" s="8"/>
      <c r="V153" s="8"/>
      <c r="W153" s="8"/>
      <c r="X153" s="8"/>
      <c r="Y153" s="8"/>
      <c r="Z153" s="8"/>
    </row>
    <row x14ac:dyDescent="0.25" r="154" customHeight="1" ht="14.25">
      <c r="A154" s="182"/>
      <c r="B154" s="182"/>
      <c r="C154" s="182"/>
      <c r="D154" s="182"/>
      <c r="E154" s="10"/>
      <c r="F154" s="10"/>
      <c r="G154" s="206"/>
      <c r="H154" s="206">
        <f>IF(G154="","",IFERROR(G154/E154,0))</f>
      </c>
      <c r="I154" s="8"/>
      <c r="J154" s="8"/>
      <c r="K154" s="8"/>
      <c r="L154" s="8"/>
      <c r="M154" s="8"/>
      <c r="N154" s="8"/>
      <c r="O154" s="8"/>
      <c r="P154" s="8"/>
      <c r="Q154" s="8"/>
      <c r="R154" s="8"/>
      <c r="S154" s="8"/>
      <c r="T154" s="8"/>
      <c r="U154" s="8"/>
      <c r="V154" s="8"/>
      <c r="W154" s="8"/>
      <c r="X154" s="8"/>
      <c r="Y154" s="8"/>
      <c r="Z154" s="8"/>
    </row>
    <row x14ac:dyDescent="0.25" r="155" customHeight="1" ht="14.25">
      <c r="A155" s="182"/>
      <c r="B155" s="182"/>
      <c r="C155" s="182"/>
      <c r="D155" s="182"/>
      <c r="E155" s="10"/>
      <c r="F155" s="10"/>
      <c r="G155" s="206"/>
      <c r="H155" s="206">
        <f>IF(G155="","",IFERROR(G155/E155,0))</f>
      </c>
      <c r="I155" s="8"/>
      <c r="J155" s="8"/>
      <c r="K155" s="8"/>
      <c r="L155" s="8"/>
      <c r="M155" s="8"/>
      <c r="N155" s="8"/>
      <c r="O155" s="8"/>
      <c r="P155" s="8"/>
      <c r="Q155" s="8"/>
      <c r="R155" s="8"/>
      <c r="S155" s="8"/>
      <c r="T155" s="8"/>
      <c r="U155" s="8"/>
      <c r="V155" s="8"/>
      <c r="W155" s="8"/>
      <c r="X155" s="8"/>
      <c r="Y155" s="8"/>
      <c r="Z155" s="8"/>
    </row>
    <row x14ac:dyDescent="0.25" r="156" customHeight="1" ht="14.25">
      <c r="A156" s="182"/>
      <c r="B156" s="182"/>
      <c r="C156" s="182"/>
      <c r="D156" s="182"/>
      <c r="E156" s="10"/>
      <c r="F156" s="10"/>
      <c r="G156" s="206"/>
      <c r="H156" s="206">
        <f>IF(G156="","",IFERROR(G156/E156,0))</f>
      </c>
      <c r="I156" s="8"/>
      <c r="J156" s="8"/>
      <c r="K156" s="8"/>
      <c r="L156" s="8"/>
      <c r="M156" s="8"/>
      <c r="N156" s="8"/>
      <c r="O156" s="8"/>
      <c r="P156" s="8"/>
      <c r="Q156" s="8"/>
      <c r="R156" s="8"/>
      <c r="S156" s="8"/>
      <c r="T156" s="8"/>
      <c r="U156" s="8"/>
      <c r="V156" s="8"/>
      <c r="W156" s="8"/>
      <c r="X156" s="8"/>
      <c r="Y156" s="8"/>
      <c r="Z156" s="8"/>
    </row>
    <row x14ac:dyDescent="0.25" r="157" customHeight="1" ht="14.25">
      <c r="A157" s="182"/>
      <c r="B157" s="182"/>
      <c r="C157" s="182"/>
      <c r="D157" s="182"/>
      <c r="E157" s="10"/>
      <c r="F157" s="10"/>
      <c r="G157" s="206"/>
      <c r="H157" s="206">
        <f>IF(G157="","",IFERROR(G157/E157,0))</f>
      </c>
      <c r="I157" s="8"/>
      <c r="J157" s="8"/>
      <c r="K157" s="8"/>
      <c r="L157" s="8"/>
      <c r="M157" s="8"/>
      <c r="N157" s="8"/>
      <c r="O157" s="8"/>
      <c r="P157" s="8"/>
      <c r="Q157" s="8"/>
      <c r="R157" s="8"/>
      <c r="S157" s="8"/>
      <c r="T157" s="8"/>
      <c r="U157" s="8"/>
      <c r="V157" s="8"/>
      <c r="W157" s="8"/>
      <c r="X157" s="8"/>
      <c r="Y157" s="8"/>
      <c r="Z157" s="8"/>
    </row>
    <row x14ac:dyDescent="0.25" r="158" customHeight="1" ht="14.25">
      <c r="A158" s="182"/>
      <c r="B158" s="182"/>
      <c r="C158" s="182"/>
      <c r="D158" s="182"/>
      <c r="E158" s="10"/>
      <c r="F158" s="10"/>
      <c r="G158" s="206"/>
      <c r="H158" s="206">
        <f>IF(G158="","",IFERROR(G158/E158,0))</f>
      </c>
      <c r="I158" s="8"/>
      <c r="J158" s="8"/>
      <c r="K158" s="8"/>
      <c r="L158" s="8"/>
      <c r="M158" s="8"/>
      <c r="N158" s="8"/>
      <c r="O158" s="8"/>
      <c r="P158" s="8"/>
      <c r="Q158" s="8"/>
      <c r="R158" s="8"/>
      <c r="S158" s="8"/>
      <c r="T158" s="8"/>
      <c r="U158" s="8"/>
      <c r="V158" s="8"/>
      <c r="W158" s="8"/>
      <c r="X158" s="8"/>
      <c r="Y158" s="8"/>
      <c r="Z158" s="8"/>
    </row>
    <row x14ac:dyDescent="0.25" r="159" customHeight="1" ht="14.25">
      <c r="A159" s="182"/>
      <c r="B159" s="182"/>
      <c r="C159" s="182"/>
      <c r="D159" s="182"/>
      <c r="E159" s="10"/>
      <c r="F159" s="10"/>
      <c r="G159" s="206"/>
      <c r="H159" s="206">
        <f>IF(G159="","",IFERROR(G159/E159,0))</f>
      </c>
      <c r="I159" s="8"/>
      <c r="J159" s="8"/>
      <c r="K159" s="8"/>
      <c r="L159" s="8"/>
      <c r="M159" s="8"/>
      <c r="N159" s="8"/>
      <c r="O159" s="8"/>
      <c r="P159" s="8"/>
      <c r="Q159" s="8"/>
      <c r="R159" s="8"/>
      <c r="S159" s="8"/>
      <c r="T159" s="8"/>
      <c r="U159" s="8"/>
      <c r="V159" s="8"/>
      <c r="W159" s="8"/>
      <c r="X159" s="8"/>
      <c r="Y159" s="8"/>
      <c r="Z159" s="8"/>
    </row>
    <row x14ac:dyDescent="0.25" r="160" customHeight="1" ht="14.25">
      <c r="A160" s="182"/>
      <c r="B160" s="182"/>
      <c r="C160" s="182"/>
      <c r="D160" s="182"/>
      <c r="E160" s="10"/>
      <c r="F160" s="10"/>
      <c r="G160" s="206"/>
      <c r="H160" s="206">
        <f>IF(G160="","",IFERROR(G160/E160,0))</f>
      </c>
      <c r="I160" s="8"/>
      <c r="J160" s="8"/>
      <c r="K160" s="8"/>
      <c r="L160" s="8"/>
      <c r="M160" s="8"/>
      <c r="N160" s="8"/>
      <c r="O160" s="8"/>
      <c r="P160" s="8"/>
      <c r="Q160" s="8"/>
      <c r="R160" s="8"/>
      <c r="S160" s="8"/>
      <c r="T160" s="8"/>
      <c r="U160" s="8"/>
      <c r="V160" s="8"/>
      <c r="W160" s="8"/>
      <c r="X160" s="8"/>
      <c r="Y160" s="8"/>
      <c r="Z160" s="8"/>
    </row>
    <row x14ac:dyDescent="0.25" r="161" customHeight="1" ht="14.25">
      <c r="A161" s="182"/>
      <c r="B161" s="182"/>
      <c r="C161" s="182"/>
      <c r="D161" s="182"/>
      <c r="E161" s="10"/>
      <c r="F161" s="10"/>
      <c r="G161" s="206"/>
      <c r="H161" s="206">
        <f>IF(G161="","",IFERROR(G161/E161,0))</f>
      </c>
      <c r="I161" s="8"/>
      <c r="J161" s="8"/>
      <c r="K161" s="8"/>
      <c r="L161" s="8"/>
      <c r="M161" s="8"/>
      <c r="N161" s="8"/>
      <c r="O161" s="8"/>
      <c r="P161" s="8"/>
      <c r="Q161" s="8"/>
      <c r="R161" s="8"/>
      <c r="S161" s="8"/>
      <c r="T161" s="8"/>
      <c r="U161" s="8"/>
      <c r="V161" s="8"/>
      <c r="W161" s="8"/>
      <c r="X161" s="8"/>
      <c r="Y161" s="8"/>
      <c r="Z161" s="8"/>
    </row>
    <row x14ac:dyDescent="0.25" r="162" customHeight="1" ht="14.25">
      <c r="A162" s="182"/>
      <c r="B162" s="182"/>
      <c r="C162" s="182"/>
      <c r="D162" s="182"/>
      <c r="E162" s="10"/>
      <c r="F162" s="10"/>
      <c r="G162" s="206"/>
      <c r="H162" s="206">
        <f>IF(G162="","",IFERROR(G162/E162,0))</f>
      </c>
      <c r="I162" s="8"/>
      <c r="J162" s="8"/>
      <c r="K162" s="8"/>
      <c r="L162" s="8"/>
      <c r="M162" s="8"/>
      <c r="N162" s="8"/>
      <c r="O162" s="8"/>
      <c r="P162" s="8"/>
      <c r="Q162" s="8"/>
      <c r="R162" s="8"/>
      <c r="S162" s="8"/>
      <c r="T162" s="8"/>
      <c r="U162" s="8"/>
      <c r="V162" s="8"/>
      <c r="W162" s="8"/>
      <c r="X162" s="8"/>
      <c r="Y162" s="8"/>
      <c r="Z162" s="8"/>
    </row>
    <row x14ac:dyDescent="0.25" r="163" customHeight="1" ht="14.25">
      <c r="A163" s="182"/>
      <c r="B163" s="182"/>
      <c r="C163" s="182"/>
      <c r="D163" s="182"/>
      <c r="E163" s="10"/>
      <c r="F163" s="10"/>
      <c r="G163" s="206"/>
      <c r="H163" s="206">
        <f>IF(G163="","",IFERROR(G163/E163,0))</f>
      </c>
      <c r="I163" s="8"/>
      <c r="J163" s="8"/>
      <c r="K163" s="8"/>
      <c r="L163" s="8"/>
      <c r="M163" s="8"/>
      <c r="N163" s="8"/>
      <c r="O163" s="8"/>
      <c r="P163" s="8"/>
      <c r="Q163" s="8"/>
      <c r="R163" s="8"/>
      <c r="S163" s="8"/>
      <c r="T163" s="8"/>
      <c r="U163" s="8"/>
      <c r="V163" s="8"/>
      <c r="W163" s="8"/>
      <c r="X163" s="8"/>
      <c r="Y163" s="8"/>
      <c r="Z163" s="8"/>
    </row>
    <row x14ac:dyDescent="0.25" r="164" customHeight="1" ht="14.25">
      <c r="A164" s="182"/>
      <c r="B164" s="182"/>
      <c r="C164" s="182"/>
      <c r="D164" s="182"/>
      <c r="E164" s="10"/>
      <c r="F164" s="10"/>
      <c r="G164" s="206"/>
      <c r="H164" s="206">
        <f>IF(G164="","",IFERROR(G164/E164,0))</f>
      </c>
      <c r="I164" s="8"/>
      <c r="J164" s="8"/>
      <c r="K164" s="8"/>
      <c r="L164" s="8"/>
      <c r="M164" s="8"/>
      <c r="N164" s="8"/>
      <c r="O164" s="8"/>
      <c r="P164" s="8"/>
      <c r="Q164" s="8"/>
      <c r="R164" s="8"/>
      <c r="S164" s="8"/>
      <c r="T164" s="8"/>
      <c r="U164" s="8"/>
      <c r="V164" s="8"/>
      <c r="W164" s="8"/>
      <c r="X164" s="8"/>
      <c r="Y164" s="8"/>
      <c r="Z164" s="8"/>
    </row>
    <row x14ac:dyDescent="0.25" r="165" customHeight="1" ht="14.25">
      <c r="A165" s="182"/>
      <c r="B165" s="182"/>
      <c r="C165" s="182"/>
      <c r="D165" s="182"/>
      <c r="E165" s="10"/>
      <c r="F165" s="10"/>
      <c r="G165" s="206"/>
      <c r="H165" s="206">
        <f>IF(G165="","",IFERROR(G165/E165,0))</f>
      </c>
      <c r="I165" s="8"/>
      <c r="J165" s="8"/>
      <c r="K165" s="8"/>
      <c r="L165" s="8"/>
      <c r="M165" s="8"/>
      <c r="N165" s="8"/>
      <c r="O165" s="8"/>
      <c r="P165" s="8"/>
      <c r="Q165" s="8"/>
      <c r="R165" s="8"/>
      <c r="S165" s="8"/>
      <c r="T165" s="8"/>
      <c r="U165" s="8"/>
      <c r="V165" s="8"/>
      <c r="W165" s="8"/>
      <c r="X165" s="8"/>
      <c r="Y165" s="8"/>
      <c r="Z165" s="8"/>
    </row>
    <row x14ac:dyDescent="0.25" r="166" customHeight="1" ht="14.25">
      <c r="A166" s="182"/>
      <c r="B166" s="182"/>
      <c r="C166" s="182"/>
      <c r="D166" s="182"/>
      <c r="E166" s="10"/>
      <c r="F166" s="10"/>
      <c r="G166" s="206"/>
      <c r="H166" s="206">
        <f>IF(G166="","",IFERROR(G166/E166,0))</f>
      </c>
      <c r="I166" s="8"/>
      <c r="J166" s="8"/>
      <c r="K166" s="8"/>
      <c r="L166" s="8"/>
      <c r="M166" s="8"/>
      <c r="N166" s="8"/>
      <c r="O166" s="8"/>
      <c r="P166" s="8"/>
      <c r="Q166" s="8"/>
      <c r="R166" s="8"/>
      <c r="S166" s="8"/>
      <c r="T166" s="8"/>
      <c r="U166" s="8"/>
      <c r="V166" s="8"/>
      <c r="W166" s="8"/>
      <c r="X166" s="8"/>
      <c r="Y166" s="8"/>
      <c r="Z166" s="8"/>
    </row>
    <row x14ac:dyDescent="0.25" r="167" customHeight="1" ht="14.25">
      <c r="A167" s="182"/>
      <c r="B167" s="182"/>
      <c r="C167" s="182"/>
      <c r="D167" s="182"/>
      <c r="E167" s="10"/>
      <c r="F167" s="10"/>
      <c r="G167" s="206"/>
      <c r="H167" s="206">
        <f>IF(G167="","",IFERROR(G167/E167,0))</f>
      </c>
      <c r="I167" s="8"/>
      <c r="J167" s="8"/>
      <c r="K167" s="8"/>
      <c r="L167" s="8"/>
      <c r="M167" s="8"/>
      <c r="N167" s="8"/>
      <c r="O167" s="8"/>
      <c r="P167" s="8"/>
      <c r="Q167" s="8"/>
      <c r="R167" s="8"/>
      <c r="S167" s="8"/>
      <c r="T167" s="8"/>
      <c r="U167" s="8"/>
      <c r="V167" s="8"/>
      <c r="W167" s="8"/>
      <c r="X167" s="8"/>
      <c r="Y167" s="8"/>
      <c r="Z167" s="8"/>
    </row>
    <row x14ac:dyDescent="0.25" r="168" customHeight="1" ht="14.25">
      <c r="A168" s="182"/>
      <c r="B168" s="182"/>
      <c r="C168" s="182"/>
      <c r="D168" s="182"/>
      <c r="E168" s="10"/>
      <c r="F168" s="10"/>
      <c r="G168" s="206"/>
      <c r="H168" s="206">
        <f>IF(G168="","",IFERROR(G168/E168,0))</f>
      </c>
      <c r="I168" s="8"/>
      <c r="J168" s="8"/>
      <c r="K168" s="8"/>
      <c r="L168" s="8"/>
      <c r="M168" s="8"/>
      <c r="N168" s="8"/>
      <c r="O168" s="8"/>
      <c r="P168" s="8"/>
      <c r="Q168" s="8"/>
      <c r="R168" s="8"/>
      <c r="S168" s="8"/>
      <c r="T168" s="8"/>
      <c r="U168" s="8"/>
      <c r="V168" s="8"/>
      <c r="W168" s="8"/>
      <c r="X168" s="8"/>
      <c r="Y168" s="8"/>
      <c r="Z168" s="8"/>
    </row>
    <row x14ac:dyDescent="0.25" r="169" customHeight="1" ht="14.25">
      <c r="A169" s="182"/>
      <c r="B169" s="182"/>
      <c r="C169" s="182"/>
      <c r="D169" s="182"/>
      <c r="E169" s="10"/>
      <c r="F169" s="10"/>
      <c r="G169" s="206"/>
      <c r="H169" s="206">
        <f>IF(G169="","",IFERROR(G169/E169,0))</f>
      </c>
      <c r="I169" s="8"/>
      <c r="J169" s="8"/>
      <c r="K169" s="8"/>
      <c r="L169" s="8"/>
      <c r="M169" s="8"/>
      <c r="N169" s="8"/>
      <c r="O169" s="8"/>
      <c r="P169" s="8"/>
      <c r="Q169" s="8"/>
      <c r="R169" s="8"/>
      <c r="S169" s="8"/>
      <c r="T169" s="8"/>
      <c r="U169" s="8"/>
      <c r="V169" s="8"/>
      <c r="W169" s="8"/>
      <c r="X169" s="8"/>
      <c r="Y169" s="8"/>
      <c r="Z169" s="8"/>
    </row>
    <row x14ac:dyDescent="0.25" r="170" customHeight="1" ht="14.25">
      <c r="A170" s="182"/>
      <c r="B170" s="182"/>
      <c r="C170" s="182"/>
      <c r="D170" s="182"/>
      <c r="E170" s="10"/>
      <c r="F170" s="10"/>
      <c r="G170" s="206"/>
      <c r="H170" s="206">
        <f>IF(G170="","",IFERROR(G170/E170,0))</f>
      </c>
      <c r="I170" s="8"/>
      <c r="J170" s="8"/>
      <c r="K170" s="8"/>
      <c r="L170" s="8"/>
      <c r="M170" s="8"/>
      <c r="N170" s="8"/>
      <c r="O170" s="8"/>
      <c r="P170" s="8"/>
      <c r="Q170" s="8"/>
      <c r="R170" s="8"/>
      <c r="S170" s="8"/>
      <c r="T170" s="8"/>
      <c r="U170" s="8"/>
      <c r="V170" s="8"/>
      <c r="W170" s="8"/>
      <c r="X170" s="8"/>
      <c r="Y170" s="8"/>
      <c r="Z170" s="8"/>
    </row>
    <row x14ac:dyDescent="0.25" r="171" customHeight="1" ht="14.25">
      <c r="A171" s="182"/>
      <c r="B171" s="182"/>
      <c r="C171" s="182"/>
      <c r="D171" s="182"/>
      <c r="E171" s="10"/>
      <c r="F171" s="10"/>
      <c r="G171" s="206"/>
      <c r="H171" s="206">
        <f>IF(G171="","",IFERROR(G171/E171,0))</f>
      </c>
      <c r="I171" s="8"/>
      <c r="J171" s="8"/>
      <c r="K171" s="8"/>
      <c r="L171" s="8"/>
      <c r="M171" s="8"/>
      <c r="N171" s="8"/>
      <c r="O171" s="8"/>
      <c r="P171" s="8"/>
      <c r="Q171" s="8"/>
      <c r="R171" s="8"/>
      <c r="S171" s="8"/>
      <c r="T171" s="8"/>
      <c r="U171" s="8"/>
      <c r="V171" s="8"/>
      <c r="W171" s="8"/>
      <c r="X171" s="8"/>
      <c r="Y171" s="8"/>
      <c r="Z171" s="8"/>
    </row>
    <row x14ac:dyDescent="0.25" r="172" customHeight="1" ht="14.25">
      <c r="A172" s="182"/>
      <c r="B172" s="182"/>
      <c r="C172" s="182"/>
      <c r="D172" s="182"/>
      <c r="E172" s="10"/>
      <c r="F172" s="10"/>
      <c r="G172" s="206"/>
      <c r="H172" s="206">
        <f>IF(G172="","",IFERROR(G172/E172,0))</f>
      </c>
      <c r="I172" s="8"/>
      <c r="J172" s="8"/>
      <c r="K172" s="8"/>
      <c r="L172" s="8"/>
      <c r="M172" s="8"/>
      <c r="N172" s="8"/>
      <c r="O172" s="8"/>
      <c r="P172" s="8"/>
      <c r="Q172" s="8"/>
      <c r="R172" s="8"/>
      <c r="S172" s="8"/>
      <c r="T172" s="8"/>
      <c r="U172" s="8"/>
      <c r="V172" s="8"/>
      <c r="W172" s="8"/>
      <c r="X172" s="8"/>
      <c r="Y172" s="8"/>
      <c r="Z172" s="8"/>
    </row>
    <row x14ac:dyDescent="0.25" r="173" customHeight="1" ht="14.25">
      <c r="A173" s="182"/>
      <c r="B173" s="182"/>
      <c r="C173" s="182"/>
      <c r="D173" s="182"/>
      <c r="E173" s="10"/>
      <c r="F173" s="10"/>
      <c r="G173" s="206"/>
      <c r="H173" s="206">
        <f>IF(G173="","",IFERROR(G173/E173,0))</f>
      </c>
      <c r="I173" s="8"/>
      <c r="J173" s="8"/>
      <c r="K173" s="8"/>
      <c r="L173" s="8"/>
      <c r="M173" s="8"/>
      <c r="N173" s="8"/>
      <c r="O173" s="8"/>
      <c r="P173" s="8"/>
      <c r="Q173" s="8"/>
      <c r="R173" s="8"/>
      <c r="S173" s="8"/>
      <c r="T173" s="8"/>
      <c r="U173" s="8"/>
      <c r="V173" s="8"/>
      <c r="W173" s="8"/>
      <c r="X173" s="8"/>
      <c r="Y173" s="8"/>
      <c r="Z173" s="8"/>
    </row>
    <row x14ac:dyDescent="0.25" r="174" customHeight="1" ht="14.25">
      <c r="A174" s="182"/>
      <c r="B174" s="182"/>
      <c r="C174" s="182"/>
      <c r="D174" s="182"/>
      <c r="E174" s="10"/>
      <c r="F174" s="10"/>
      <c r="G174" s="206"/>
      <c r="H174" s="206">
        <f>IF(G174="","",IFERROR(G174/E174,0))</f>
      </c>
      <c r="I174" s="8"/>
      <c r="J174" s="8"/>
      <c r="K174" s="8"/>
      <c r="L174" s="8"/>
      <c r="M174" s="8"/>
      <c r="N174" s="8"/>
      <c r="O174" s="8"/>
      <c r="P174" s="8"/>
      <c r="Q174" s="8"/>
      <c r="R174" s="8"/>
      <c r="S174" s="8"/>
      <c r="T174" s="8"/>
      <c r="U174" s="8"/>
      <c r="V174" s="8"/>
      <c r="W174" s="8"/>
      <c r="X174" s="8"/>
      <c r="Y174" s="8"/>
      <c r="Z174" s="8"/>
    </row>
    <row x14ac:dyDescent="0.25" r="175" customHeight="1" ht="14.25">
      <c r="A175" s="182"/>
      <c r="B175" s="182"/>
      <c r="C175" s="182"/>
      <c r="D175" s="182"/>
      <c r="E175" s="10"/>
      <c r="F175" s="10"/>
      <c r="G175" s="206"/>
      <c r="H175" s="206">
        <f>IF(G175="","",IFERROR(G175/E175,0))</f>
      </c>
      <c r="I175" s="8"/>
      <c r="J175" s="8"/>
      <c r="K175" s="8"/>
      <c r="L175" s="8"/>
      <c r="M175" s="8"/>
      <c r="N175" s="8"/>
      <c r="O175" s="8"/>
      <c r="P175" s="8"/>
      <c r="Q175" s="8"/>
      <c r="R175" s="8"/>
      <c r="S175" s="8"/>
      <c r="T175" s="8"/>
      <c r="U175" s="8"/>
      <c r="V175" s="8"/>
      <c r="W175" s="8"/>
      <c r="X175" s="8"/>
      <c r="Y175" s="8"/>
      <c r="Z175" s="8"/>
    </row>
    <row x14ac:dyDescent="0.25" r="176" customHeight="1" ht="14.25">
      <c r="A176" s="182"/>
      <c r="B176" s="182"/>
      <c r="C176" s="182"/>
      <c r="D176" s="182"/>
      <c r="E176" s="10"/>
      <c r="F176" s="10"/>
      <c r="G176" s="206"/>
      <c r="H176" s="206">
        <f>IF(G176="","",IFERROR(G176/E176,0))</f>
      </c>
      <c r="I176" s="8"/>
      <c r="J176" s="8"/>
      <c r="K176" s="8"/>
      <c r="L176" s="8"/>
      <c r="M176" s="8"/>
      <c r="N176" s="8"/>
      <c r="O176" s="8"/>
      <c r="P176" s="8"/>
      <c r="Q176" s="8"/>
      <c r="R176" s="8"/>
      <c r="S176" s="8"/>
      <c r="T176" s="8"/>
      <c r="U176" s="8"/>
      <c r="V176" s="8"/>
      <c r="W176" s="8"/>
      <c r="X176" s="8"/>
      <c r="Y176" s="8"/>
      <c r="Z176" s="8"/>
    </row>
    <row x14ac:dyDescent="0.25" r="177" customHeight="1" ht="14.25">
      <c r="A177" s="182"/>
      <c r="B177" s="182"/>
      <c r="C177" s="182"/>
      <c r="D177" s="182"/>
      <c r="E177" s="10"/>
      <c r="F177" s="10"/>
      <c r="G177" s="206"/>
      <c r="H177" s="206">
        <f>IF(G177="","",IFERROR(G177/E177,0))</f>
      </c>
      <c r="I177" s="8"/>
      <c r="J177" s="8"/>
      <c r="K177" s="8"/>
      <c r="L177" s="8"/>
      <c r="M177" s="8"/>
      <c r="N177" s="8"/>
      <c r="O177" s="8"/>
      <c r="P177" s="8"/>
      <c r="Q177" s="8"/>
      <c r="R177" s="8"/>
      <c r="S177" s="8"/>
      <c r="T177" s="8"/>
      <c r="U177" s="8"/>
      <c r="V177" s="8"/>
      <c r="W177" s="8"/>
      <c r="X177" s="8"/>
      <c r="Y177" s="8"/>
      <c r="Z177" s="8"/>
    </row>
    <row x14ac:dyDescent="0.25" r="178" customHeight="1" ht="14.25">
      <c r="A178" s="182"/>
      <c r="B178" s="182"/>
      <c r="C178" s="182"/>
      <c r="D178" s="182"/>
      <c r="E178" s="10"/>
      <c r="F178" s="10"/>
      <c r="G178" s="206"/>
      <c r="H178" s="206">
        <f>IF(G178="","",IFERROR(G178/E178,0))</f>
      </c>
      <c r="I178" s="8"/>
      <c r="J178" s="8"/>
      <c r="K178" s="8"/>
      <c r="L178" s="8"/>
      <c r="M178" s="8"/>
      <c r="N178" s="8"/>
      <c r="O178" s="8"/>
      <c r="P178" s="8"/>
      <c r="Q178" s="8"/>
      <c r="R178" s="8"/>
      <c r="S178" s="8"/>
      <c r="T178" s="8"/>
      <c r="U178" s="8"/>
      <c r="V178" s="8"/>
      <c r="W178" s="8"/>
      <c r="X178" s="8"/>
      <c r="Y178" s="8"/>
      <c r="Z178" s="8"/>
    </row>
    <row x14ac:dyDescent="0.25" r="179" customHeight="1" ht="14.25">
      <c r="A179" s="182"/>
      <c r="B179" s="182"/>
      <c r="C179" s="182"/>
      <c r="D179" s="182"/>
      <c r="E179" s="10"/>
      <c r="F179" s="10"/>
      <c r="G179" s="206"/>
      <c r="H179" s="206">
        <f>IF(G179="","",IFERROR(G179/E179,0))</f>
      </c>
      <c r="I179" s="8"/>
      <c r="J179" s="8"/>
      <c r="K179" s="8"/>
      <c r="L179" s="8"/>
      <c r="M179" s="8"/>
      <c r="N179" s="8"/>
      <c r="O179" s="8"/>
      <c r="P179" s="8"/>
      <c r="Q179" s="8"/>
      <c r="R179" s="8"/>
      <c r="S179" s="8"/>
      <c r="T179" s="8"/>
      <c r="U179" s="8"/>
      <c r="V179" s="8"/>
      <c r="W179" s="8"/>
      <c r="X179" s="8"/>
      <c r="Y179" s="8"/>
      <c r="Z179" s="8"/>
    </row>
    <row x14ac:dyDescent="0.25" r="180" customHeight="1" ht="14.25">
      <c r="A180" s="182"/>
      <c r="B180" s="182"/>
      <c r="C180" s="182"/>
      <c r="D180" s="182"/>
      <c r="E180" s="10"/>
      <c r="F180" s="10"/>
      <c r="G180" s="206"/>
      <c r="H180" s="206">
        <f>IF(G180="","",IFERROR(G180/E180,0))</f>
      </c>
      <c r="I180" s="8"/>
      <c r="J180" s="8"/>
      <c r="K180" s="8"/>
      <c r="L180" s="8"/>
      <c r="M180" s="8"/>
      <c r="N180" s="8"/>
      <c r="O180" s="8"/>
      <c r="P180" s="8"/>
      <c r="Q180" s="8"/>
      <c r="R180" s="8"/>
      <c r="S180" s="8"/>
      <c r="T180" s="8"/>
      <c r="U180" s="8"/>
      <c r="V180" s="8"/>
      <c r="W180" s="8"/>
      <c r="X180" s="8"/>
      <c r="Y180" s="8"/>
      <c r="Z180" s="8"/>
    </row>
    <row x14ac:dyDescent="0.25" r="181" customHeight="1" ht="14.25">
      <c r="A181" s="182"/>
      <c r="B181" s="182"/>
      <c r="C181" s="182"/>
      <c r="D181" s="182"/>
      <c r="E181" s="10"/>
      <c r="F181" s="10"/>
      <c r="G181" s="206"/>
      <c r="H181" s="206">
        <f>IF(G181="","",IFERROR(G181/E181,0))</f>
      </c>
      <c r="I181" s="8"/>
      <c r="J181" s="8"/>
      <c r="K181" s="8"/>
      <c r="L181" s="8"/>
      <c r="M181" s="8"/>
      <c r="N181" s="8"/>
      <c r="O181" s="8"/>
      <c r="P181" s="8"/>
      <c r="Q181" s="8"/>
      <c r="R181" s="8"/>
      <c r="S181" s="8"/>
      <c r="T181" s="8"/>
      <c r="U181" s="8"/>
      <c r="V181" s="8"/>
      <c r="W181" s="8"/>
      <c r="X181" s="8"/>
      <c r="Y181" s="8"/>
      <c r="Z181" s="8"/>
    </row>
    <row x14ac:dyDescent="0.25" r="182" customHeight="1" ht="14.25">
      <c r="A182" s="182"/>
      <c r="B182" s="182"/>
      <c r="C182" s="182"/>
      <c r="D182" s="182"/>
      <c r="E182" s="10"/>
      <c r="F182" s="10"/>
      <c r="G182" s="206"/>
      <c r="H182" s="206">
        <f>IF(G182="","",IFERROR(G182/E182,0))</f>
      </c>
      <c r="I182" s="8"/>
      <c r="J182" s="8"/>
      <c r="K182" s="8"/>
      <c r="L182" s="8"/>
      <c r="M182" s="8"/>
      <c r="N182" s="8"/>
      <c r="O182" s="8"/>
      <c r="P182" s="8"/>
      <c r="Q182" s="8"/>
      <c r="R182" s="8"/>
      <c r="S182" s="8"/>
      <c r="T182" s="8"/>
      <c r="U182" s="8"/>
      <c r="V182" s="8"/>
      <c r="W182" s="8"/>
      <c r="X182" s="8"/>
      <c r="Y182" s="8"/>
      <c r="Z182" s="8"/>
    </row>
    <row x14ac:dyDescent="0.25" r="183" customHeight="1" ht="14.25">
      <c r="A183" s="182"/>
      <c r="B183" s="182"/>
      <c r="C183" s="182"/>
      <c r="D183" s="182"/>
      <c r="E183" s="10"/>
      <c r="F183" s="10"/>
      <c r="G183" s="206"/>
      <c r="H183" s="206">
        <f>IF(G183="","",IFERROR(G183/E183,0))</f>
      </c>
      <c r="I183" s="8"/>
      <c r="J183" s="8"/>
      <c r="K183" s="8"/>
      <c r="L183" s="8"/>
      <c r="M183" s="8"/>
      <c r="N183" s="8"/>
      <c r="O183" s="8"/>
      <c r="P183" s="8"/>
      <c r="Q183" s="8"/>
      <c r="R183" s="8"/>
      <c r="S183" s="8"/>
      <c r="T183" s="8"/>
      <c r="U183" s="8"/>
      <c r="V183" s="8"/>
      <c r="W183" s="8"/>
      <c r="X183" s="8"/>
      <c r="Y183" s="8"/>
      <c r="Z183" s="8"/>
    </row>
    <row x14ac:dyDescent="0.25" r="184" customHeight="1" ht="14.25">
      <c r="A184" s="182"/>
      <c r="B184" s="182"/>
      <c r="C184" s="182"/>
      <c r="D184" s="182"/>
      <c r="E184" s="10"/>
      <c r="F184" s="10"/>
      <c r="G184" s="206"/>
      <c r="H184" s="206">
        <f>IF(G184="","",IFERROR(G184/E184,0))</f>
      </c>
      <c r="I184" s="8"/>
      <c r="J184" s="8"/>
      <c r="K184" s="8"/>
      <c r="L184" s="8"/>
      <c r="M184" s="8"/>
      <c r="N184" s="8"/>
      <c r="O184" s="8"/>
      <c r="P184" s="8"/>
      <c r="Q184" s="8"/>
      <c r="R184" s="8"/>
      <c r="S184" s="8"/>
      <c r="T184" s="8"/>
      <c r="U184" s="8"/>
      <c r="V184" s="8"/>
      <c r="W184" s="8"/>
      <c r="X184" s="8"/>
      <c r="Y184" s="8"/>
      <c r="Z184" s="8"/>
    </row>
    <row x14ac:dyDescent="0.25" r="185" customHeight="1" ht="14.25">
      <c r="A185" s="182"/>
      <c r="B185" s="182"/>
      <c r="C185" s="182"/>
      <c r="D185" s="182"/>
      <c r="E185" s="10"/>
      <c r="F185" s="10"/>
      <c r="G185" s="206"/>
      <c r="H185" s="206">
        <f>IF(G185="","",IFERROR(G185/E185,0))</f>
      </c>
      <c r="I185" s="8"/>
      <c r="J185" s="8"/>
      <c r="K185" s="8"/>
      <c r="L185" s="8"/>
      <c r="M185" s="8"/>
      <c r="N185" s="8"/>
      <c r="O185" s="8"/>
      <c r="P185" s="8"/>
      <c r="Q185" s="8"/>
      <c r="R185" s="8"/>
      <c r="S185" s="8"/>
      <c r="T185" s="8"/>
      <c r="U185" s="8"/>
      <c r="V185" s="8"/>
      <c r="W185" s="8"/>
      <c r="X185" s="8"/>
      <c r="Y185" s="8"/>
      <c r="Z185" s="8"/>
    </row>
    <row x14ac:dyDescent="0.25" r="186" customHeight="1" ht="14.25">
      <c r="A186" s="182"/>
      <c r="B186" s="182"/>
      <c r="C186" s="182"/>
      <c r="D186" s="182"/>
      <c r="E186" s="10"/>
      <c r="F186" s="10"/>
      <c r="G186" s="206"/>
      <c r="H186" s="206">
        <f>IF(G186="","",IFERROR(G186/E186,0))</f>
      </c>
      <c r="I186" s="8"/>
      <c r="J186" s="8"/>
      <c r="K186" s="8"/>
      <c r="L186" s="8"/>
      <c r="M186" s="8"/>
      <c r="N186" s="8"/>
      <c r="O186" s="8"/>
      <c r="P186" s="8"/>
      <c r="Q186" s="8"/>
      <c r="R186" s="8"/>
      <c r="S186" s="8"/>
      <c r="T186" s="8"/>
      <c r="U186" s="8"/>
      <c r="V186" s="8"/>
      <c r="W186" s="8"/>
      <c r="X186" s="8"/>
      <c r="Y186" s="8"/>
      <c r="Z186" s="8"/>
    </row>
    <row x14ac:dyDescent="0.25" r="187" customHeight="1" ht="14.25">
      <c r="A187" s="182"/>
      <c r="B187" s="182"/>
      <c r="C187" s="182"/>
      <c r="D187" s="182"/>
      <c r="E187" s="10"/>
      <c r="F187" s="10"/>
      <c r="G187" s="206"/>
      <c r="H187" s="206">
        <f>IF(G187="","",IFERROR(G187/E187,0))</f>
      </c>
      <c r="I187" s="8"/>
      <c r="J187" s="8"/>
      <c r="K187" s="8"/>
      <c r="L187" s="8"/>
      <c r="M187" s="8"/>
      <c r="N187" s="8"/>
      <c r="O187" s="8"/>
      <c r="P187" s="8"/>
      <c r="Q187" s="8"/>
      <c r="R187" s="8"/>
      <c r="S187" s="8"/>
      <c r="T187" s="8"/>
      <c r="U187" s="8"/>
      <c r="V187" s="8"/>
      <c r="W187" s="8"/>
      <c r="X187" s="8"/>
      <c r="Y187" s="8"/>
      <c r="Z187" s="8"/>
    </row>
    <row x14ac:dyDescent="0.25" r="188" customHeight="1" ht="14.25">
      <c r="A188" s="182"/>
      <c r="B188" s="182"/>
      <c r="C188" s="182"/>
      <c r="D188" s="182"/>
      <c r="E188" s="10"/>
      <c r="F188" s="10"/>
      <c r="G188" s="206"/>
      <c r="H188" s="206">
        <f>IF(G188="","",IFERROR(G188/E188,0))</f>
      </c>
      <c r="I188" s="8"/>
      <c r="J188" s="8"/>
      <c r="K188" s="8"/>
      <c r="L188" s="8"/>
      <c r="M188" s="8"/>
      <c r="N188" s="8"/>
      <c r="O188" s="8"/>
      <c r="P188" s="8"/>
      <c r="Q188" s="8"/>
      <c r="R188" s="8"/>
      <c r="S188" s="8"/>
      <c r="T188" s="8"/>
      <c r="U188" s="8"/>
      <c r="V188" s="8"/>
      <c r="W188" s="8"/>
      <c r="X188" s="8"/>
      <c r="Y188" s="8"/>
      <c r="Z188" s="8"/>
    </row>
    <row x14ac:dyDescent="0.25" r="189" customHeight="1" ht="14.25">
      <c r="A189" s="182"/>
      <c r="B189" s="182"/>
      <c r="C189" s="182"/>
      <c r="D189" s="182"/>
      <c r="E189" s="10"/>
      <c r="F189" s="10"/>
      <c r="G189" s="206"/>
      <c r="H189" s="206">
        <f>IF(G189="","",IFERROR(G189/E189,0))</f>
      </c>
      <c r="I189" s="8"/>
      <c r="J189" s="8"/>
      <c r="K189" s="8"/>
      <c r="L189" s="8"/>
      <c r="M189" s="8"/>
      <c r="N189" s="8"/>
      <c r="O189" s="8"/>
      <c r="P189" s="8"/>
      <c r="Q189" s="8"/>
      <c r="R189" s="8"/>
      <c r="S189" s="8"/>
      <c r="T189" s="8"/>
      <c r="U189" s="8"/>
      <c r="V189" s="8"/>
      <c r="W189" s="8"/>
      <c r="X189" s="8"/>
      <c r="Y189" s="8"/>
      <c r="Z189" s="8"/>
    </row>
    <row x14ac:dyDescent="0.25" r="190" customHeight="1" ht="14.25">
      <c r="A190" s="182"/>
      <c r="B190" s="182"/>
      <c r="C190" s="182"/>
      <c r="D190" s="182"/>
      <c r="E190" s="10"/>
      <c r="F190" s="10"/>
      <c r="G190" s="206"/>
      <c r="H190" s="206">
        <f>IF(G190="","",IFERROR(G190/E190,0))</f>
      </c>
      <c r="I190" s="8"/>
      <c r="J190" s="8"/>
      <c r="K190" s="8"/>
      <c r="L190" s="8"/>
      <c r="M190" s="8"/>
      <c r="N190" s="8"/>
      <c r="O190" s="8"/>
      <c r="P190" s="8"/>
      <c r="Q190" s="8"/>
      <c r="R190" s="8"/>
      <c r="S190" s="8"/>
      <c r="T190" s="8"/>
      <c r="U190" s="8"/>
      <c r="V190" s="8"/>
      <c r="W190" s="8"/>
      <c r="X190" s="8"/>
      <c r="Y190" s="8"/>
      <c r="Z190" s="8"/>
    </row>
    <row x14ac:dyDescent="0.25" r="191" customHeight="1" ht="14.25">
      <c r="A191" s="182"/>
      <c r="B191" s="182"/>
      <c r="C191" s="182"/>
      <c r="D191" s="182"/>
      <c r="E191" s="10"/>
      <c r="F191" s="10"/>
      <c r="G191" s="206"/>
      <c r="H191" s="206">
        <f>IF(G191="","",IFERROR(G191/E191,0))</f>
      </c>
      <c r="I191" s="8"/>
      <c r="J191" s="8"/>
      <c r="K191" s="8"/>
      <c r="L191" s="8"/>
      <c r="M191" s="8"/>
      <c r="N191" s="8"/>
      <c r="O191" s="8"/>
      <c r="P191" s="8"/>
      <c r="Q191" s="8"/>
      <c r="R191" s="8"/>
      <c r="S191" s="8"/>
      <c r="T191" s="8"/>
      <c r="U191" s="8"/>
      <c r="V191" s="8"/>
      <c r="W191" s="8"/>
      <c r="X191" s="8"/>
      <c r="Y191" s="8"/>
      <c r="Z191" s="8"/>
    </row>
    <row x14ac:dyDescent="0.25" r="192" customHeight="1" ht="14.25">
      <c r="A192" s="182"/>
      <c r="B192" s="182"/>
      <c r="C192" s="182"/>
      <c r="D192" s="182"/>
      <c r="E192" s="10"/>
      <c r="F192" s="10"/>
      <c r="G192" s="206"/>
      <c r="H192" s="206">
        <f>IF(G192="","",IFERROR(G192/E192,0))</f>
      </c>
      <c r="I192" s="8"/>
      <c r="J192" s="8"/>
      <c r="K192" s="8"/>
      <c r="L192" s="8"/>
      <c r="M192" s="8"/>
      <c r="N192" s="8"/>
      <c r="O192" s="8"/>
      <c r="P192" s="8"/>
      <c r="Q192" s="8"/>
      <c r="R192" s="8"/>
      <c r="S192" s="8"/>
      <c r="T192" s="8"/>
      <c r="U192" s="8"/>
      <c r="V192" s="8"/>
      <c r="W192" s="8"/>
      <c r="X192" s="8"/>
      <c r="Y192" s="8"/>
      <c r="Z192" s="8"/>
    </row>
    <row x14ac:dyDescent="0.25" r="193" customHeight="1" ht="14.25">
      <c r="A193" s="182"/>
      <c r="B193" s="182"/>
      <c r="C193" s="182"/>
      <c r="D193" s="182"/>
      <c r="E193" s="10"/>
      <c r="F193" s="10"/>
      <c r="G193" s="206"/>
      <c r="H193" s="206">
        <f>IF(G193="","",IFERROR(G193/E193,0))</f>
      </c>
      <c r="I193" s="8"/>
      <c r="J193" s="8"/>
      <c r="K193" s="8"/>
      <c r="L193" s="8"/>
      <c r="M193" s="8"/>
      <c r="N193" s="8"/>
      <c r="O193" s="8"/>
      <c r="P193" s="8"/>
      <c r="Q193" s="8"/>
      <c r="R193" s="8"/>
      <c r="S193" s="8"/>
      <c r="T193" s="8"/>
      <c r="U193" s="8"/>
      <c r="V193" s="8"/>
      <c r="W193" s="8"/>
      <c r="X193" s="8"/>
      <c r="Y193" s="8"/>
      <c r="Z193" s="8"/>
    </row>
    <row x14ac:dyDescent="0.25" r="194" customHeight="1" ht="14.25">
      <c r="A194" s="182"/>
      <c r="B194" s="182"/>
      <c r="C194" s="182"/>
      <c r="D194" s="182"/>
      <c r="E194" s="10"/>
      <c r="F194" s="10"/>
      <c r="G194" s="206"/>
      <c r="H194" s="206">
        <f>IF(G194="","",IFERROR(G194/E194,0))</f>
      </c>
      <c r="I194" s="8"/>
      <c r="J194" s="8"/>
      <c r="K194" s="8"/>
      <c r="L194" s="8"/>
      <c r="M194" s="8"/>
      <c r="N194" s="8"/>
      <c r="O194" s="8"/>
      <c r="P194" s="8"/>
      <c r="Q194" s="8"/>
      <c r="R194" s="8"/>
      <c r="S194" s="8"/>
      <c r="T194" s="8"/>
      <c r="U194" s="8"/>
      <c r="V194" s="8"/>
      <c r="W194" s="8"/>
      <c r="X194" s="8"/>
      <c r="Y194" s="8"/>
      <c r="Z194" s="8"/>
    </row>
    <row x14ac:dyDescent="0.25" r="195" customHeight="1" ht="14.25">
      <c r="A195" s="182"/>
      <c r="B195" s="182"/>
      <c r="C195" s="182"/>
      <c r="D195" s="182"/>
      <c r="E195" s="10"/>
      <c r="F195" s="10"/>
      <c r="G195" s="206"/>
      <c r="H195" s="206">
        <f>IF(G195="","",IFERROR(G195/E195,0))</f>
      </c>
      <c r="I195" s="8"/>
      <c r="J195" s="8"/>
      <c r="K195" s="8"/>
      <c r="L195" s="8"/>
      <c r="M195" s="8"/>
      <c r="N195" s="8"/>
      <c r="O195" s="8"/>
      <c r="P195" s="8"/>
      <c r="Q195" s="8"/>
      <c r="R195" s="8"/>
      <c r="S195" s="8"/>
      <c r="T195" s="8"/>
      <c r="U195" s="8"/>
      <c r="V195" s="8"/>
      <c r="W195" s="8"/>
      <c r="X195" s="8"/>
      <c r="Y195" s="8"/>
      <c r="Z195" s="8"/>
    </row>
    <row x14ac:dyDescent="0.25" r="196" customHeight="1" ht="14.25">
      <c r="A196" s="182"/>
      <c r="B196" s="182"/>
      <c r="C196" s="182"/>
      <c r="D196" s="182"/>
      <c r="E196" s="10"/>
      <c r="F196" s="10"/>
      <c r="G196" s="206"/>
      <c r="H196" s="206">
        <f>IF(G196="","",IFERROR(G196/E196,0))</f>
      </c>
      <c r="I196" s="8"/>
      <c r="J196" s="8"/>
      <c r="K196" s="8"/>
      <c r="L196" s="8"/>
      <c r="M196" s="8"/>
      <c r="N196" s="8"/>
      <c r="O196" s="8"/>
      <c r="P196" s="8"/>
      <c r="Q196" s="8"/>
      <c r="R196" s="8"/>
      <c r="S196" s="8"/>
      <c r="T196" s="8"/>
      <c r="U196" s="8"/>
      <c r="V196" s="8"/>
      <c r="W196" s="8"/>
      <c r="X196" s="8"/>
      <c r="Y196" s="8"/>
      <c r="Z196" s="8"/>
    </row>
    <row x14ac:dyDescent="0.25" r="197" customHeight="1" ht="14.25">
      <c r="A197" s="182"/>
      <c r="B197" s="182"/>
      <c r="C197" s="182"/>
      <c r="D197" s="182"/>
      <c r="E197" s="10"/>
      <c r="F197" s="10"/>
      <c r="G197" s="206"/>
      <c r="H197" s="206">
        <f>IF(G197="","",IFERROR(G197/E197,0))</f>
      </c>
      <c r="I197" s="8"/>
      <c r="J197" s="8"/>
      <c r="K197" s="8"/>
      <c r="L197" s="8"/>
      <c r="M197" s="8"/>
      <c r="N197" s="8"/>
      <c r="O197" s="8"/>
      <c r="P197" s="8"/>
      <c r="Q197" s="8"/>
      <c r="R197" s="8"/>
      <c r="S197" s="8"/>
      <c r="T197" s="8"/>
      <c r="U197" s="8"/>
      <c r="V197" s="8"/>
      <c r="W197" s="8"/>
      <c r="X197" s="8"/>
      <c r="Y197" s="8"/>
      <c r="Z197" s="8"/>
    </row>
    <row x14ac:dyDescent="0.25" r="198" customHeight="1" ht="14.25">
      <c r="A198" s="182"/>
      <c r="B198" s="182"/>
      <c r="C198" s="182"/>
      <c r="D198" s="182"/>
      <c r="E198" s="10"/>
      <c r="F198" s="10"/>
      <c r="G198" s="206"/>
      <c r="H198" s="206">
        <f>IF(G198="","",IFERROR(G198/E198,0))</f>
      </c>
      <c r="I198" s="8"/>
      <c r="J198" s="8"/>
      <c r="K198" s="8"/>
      <c r="L198" s="8"/>
      <c r="M198" s="8"/>
      <c r="N198" s="8"/>
      <c r="O198" s="8"/>
      <c r="P198" s="8"/>
      <c r="Q198" s="8"/>
      <c r="R198" s="8"/>
      <c r="S198" s="8"/>
      <c r="T198" s="8"/>
      <c r="U198" s="8"/>
      <c r="V198" s="8"/>
      <c r="W198" s="8"/>
      <c r="X198" s="8"/>
      <c r="Y198" s="8"/>
      <c r="Z198" s="8"/>
    </row>
    <row x14ac:dyDescent="0.25" r="199" customHeight="1" ht="14.25">
      <c r="A199" s="182"/>
      <c r="B199" s="182"/>
      <c r="C199" s="182"/>
      <c r="D199" s="182"/>
      <c r="E199" s="10"/>
      <c r="F199" s="10"/>
      <c r="G199" s="206"/>
      <c r="H199" s="206">
        <f>IF(G199="","",IFERROR(G199/E199,0))</f>
      </c>
      <c r="I199" s="8"/>
      <c r="J199" s="8"/>
      <c r="K199" s="8"/>
      <c r="L199" s="8"/>
      <c r="M199" s="8"/>
      <c r="N199" s="8"/>
      <c r="O199" s="8"/>
      <c r="P199" s="8"/>
      <c r="Q199" s="8"/>
      <c r="R199" s="8"/>
      <c r="S199" s="8"/>
      <c r="T199" s="8"/>
      <c r="U199" s="8"/>
      <c r="V199" s="8"/>
      <c r="W199" s="8"/>
      <c r="X199" s="8"/>
      <c r="Y199" s="8"/>
      <c r="Z199" s="8"/>
    </row>
    <row x14ac:dyDescent="0.25" r="200" customHeight="1" ht="14.25">
      <c r="A200" s="182"/>
      <c r="B200" s="182"/>
      <c r="C200" s="182"/>
      <c r="D200" s="182"/>
      <c r="E200" s="10"/>
      <c r="F200" s="10"/>
      <c r="G200" s="206"/>
      <c r="H200" s="206">
        <f>IF(G200="","",IFERROR(G200/E200,0))</f>
      </c>
      <c r="I200" s="8"/>
      <c r="J200" s="8"/>
      <c r="K200" s="8"/>
      <c r="L200" s="8"/>
      <c r="M200" s="8"/>
      <c r="N200" s="8"/>
      <c r="O200" s="8"/>
      <c r="P200" s="8"/>
      <c r="Q200" s="8"/>
      <c r="R200" s="8"/>
      <c r="S200" s="8"/>
      <c r="T200" s="8"/>
      <c r="U200" s="8"/>
      <c r="V200" s="8"/>
      <c r="W200" s="8"/>
      <c r="X200" s="8"/>
      <c r="Y200" s="8"/>
      <c r="Z200" s="8"/>
    </row>
    <row x14ac:dyDescent="0.25" r="201" customHeight="1" ht="14.25">
      <c r="A201" s="182"/>
      <c r="B201" s="182"/>
      <c r="C201" s="182"/>
      <c r="D201" s="182"/>
      <c r="E201" s="10"/>
      <c r="F201" s="10"/>
      <c r="G201" s="206"/>
      <c r="H201" s="206">
        <f>IF(G201="","",IFERROR(G201/E201,0))</f>
      </c>
      <c r="I201" s="8"/>
      <c r="J201" s="8"/>
      <c r="K201" s="8"/>
      <c r="L201" s="8"/>
      <c r="M201" s="8"/>
      <c r="N201" s="8"/>
      <c r="O201" s="8"/>
      <c r="P201" s="8"/>
      <c r="Q201" s="8"/>
      <c r="R201" s="8"/>
      <c r="S201" s="8"/>
      <c r="T201" s="8"/>
      <c r="U201" s="8"/>
      <c r="V201" s="8"/>
      <c r="W201" s="8"/>
      <c r="X201" s="8"/>
      <c r="Y201" s="8"/>
      <c r="Z201" s="8"/>
    </row>
    <row x14ac:dyDescent="0.25" r="202" customHeight="1" ht="14.25">
      <c r="A202" s="182"/>
      <c r="B202" s="182"/>
      <c r="C202" s="182"/>
      <c r="D202" s="182"/>
      <c r="E202" s="10"/>
      <c r="F202" s="10"/>
      <c r="G202" s="206"/>
      <c r="H202" s="206">
        <f>IF(G202="","",IFERROR(G202/E202,0))</f>
      </c>
      <c r="I202" s="8"/>
      <c r="J202" s="8"/>
      <c r="K202" s="8"/>
      <c r="L202" s="8"/>
      <c r="M202" s="8"/>
      <c r="N202" s="8"/>
      <c r="O202" s="8"/>
      <c r="P202" s="8"/>
      <c r="Q202" s="8"/>
      <c r="R202" s="8"/>
      <c r="S202" s="8"/>
      <c r="T202" s="8"/>
      <c r="U202" s="8"/>
      <c r="V202" s="8"/>
      <c r="W202" s="8"/>
      <c r="X202" s="8"/>
      <c r="Y202" s="8"/>
      <c r="Z202" s="8"/>
    </row>
    <row x14ac:dyDescent="0.25" r="203" customHeight="1" ht="14.25">
      <c r="A203" s="182"/>
      <c r="B203" s="182"/>
      <c r="C203" s="182"/>
      <c r="D203" s="182"/>
      <c r="E203" s="10"/>
      <c r="F203" s="10"/>
      <c r="G203" s="206"/>
      <c r="H203" s="206">
        <f>IF(G203="","",IFERROR(G203/E203,0))</f>
      </c>
      <c r="I203" s="8"/>
      <c r="J203" s="8"/>
      <c r="K203" s="8"/>
      <c r="L203" s="8"/>
      <c r="M203" s="8"/>
      <c r="N203" s="8"/>
      <c r="O203" s="8"/>
      <c r="P203" s="8"/>
      <c r="Q203" s="8"/>
      <c r="R203" s="8"/>
      <c r="S203" s="8"/>
      <c r="T203" s="8"/>
      <c r="U203" s="8"/>
      <c r="V203" s="8"/>
      <c r="W203" s="8"/>
      <c r="X203" s="8"/>
      <c r="Y203" s="8"/>
      <c r="Z203" s="8"/>
    </row>
    <row x14ac:dyDescent="0.25" r="204" customHeight="1" ht="14.25">
      <c r="A204" s="182"/>
      <c r="B204" s="182"/>
      <c r="C204" s="182"/>
      <c r="D204" s="182"/>
      <c r="E204" s="10"/>
      <c r="F204" s="10"/>
      <c r="G204" s="206"/>
      <c r="H204" s="206">
        <f>IF(G204="","",IFERROR(G204/E204,0))</f>
      </c>
      <c r="I204" s="8"/>
      <c r="J204" s="8"/>
      <c r="K204" s="8"/>
      <c r="L204" s="8"/>
      <c r="M204" s="8"/>
      <c r="N204" s="8"/>
      <c r="O204" s="8"/>
      <c r="P204" s="8"/>
      <c r="Q204" s="8"/>
      <c r="R204" s="8"/>
      <c r="S204" s="8"/>
      <c r="T204" s="8"/>
      <c r="U204" s="8"/>
      <c r="V204" s="8"/>
      <c r="W204" s="8"/>
      <c r="X204" s="8"/>
      <c r="Y204" s="8"/>
      <c r="Z204" s="8"/>
    </row>
    <row x14ac:dyDescent="0.25" r="205" customHeight="1" ht="14.25">
      <c r="A205" s="182"/>
      <c r="B205" s="182"/>
      <c r="C205" s="182"/>
      <c r="D205" s="182"/>
      <c r="E205" s="10"/>
      <c r="F205" s="10"/>
      <c r="G205" s="206"/>
      <c r="H205" s="206">
        <f>IF(G205="","",IFERROR(G205/E205,0))</f>
      </c>
      <c r="I205" s="8"/>
      <c r="J205" s="8"/>
      <c r="K205" s="8"/>
      <c r="L205" s="8"/>
      <c r="M205" s="8"/>
      <c r="N205" s="8"/>
      <c r="O205" s="8"/>
      <c r="P205" s="8"/>
      <c r="Q205" s="8"/>
      <c r="R205" s="8"/>
      <c r="S205" s="8"/>
      <c r="T205" s="8"/>
      <c r="U205" s="8"/>
      <c r="V205" s="8"/>
      <c r="W205" s="8"/>
      <c r="X205" s="8"/>
      <c r="Y205" s="8"/>
      <c r="Z205" s="8"/>
    </row>
    <row x14ac:dyDescent="0.25" r="206" customHeight="1" ht="14.25">
      <c r="A206" s="182"/>
      <c r="B206" s="182"/>
      <c r="C206" s="182"/>
      <c r="D206" s="182"/>
      <c r="E206" s="10"/>
      <c r="F206" s="10"/>
      <c r="G206" s="206"/>
      <c r="H206" s="206">
        <f>IF(G206="","",IFERROR(G206/E206,0))</f>
      </c>
      <c r="I206" s="8"/>
      <c r="J206" s="8"/>
      <c r="K206" s="8"/>
      <c r="L206" s="8"/>
      <c r="M206" s="8"/>
      <c r="N206" s="8"/>
      <c r="O206" s="8"/>
      <c r="P206" s="8"/>
      <c r="Q206" s="8"/>
      <c r="R206" s="8"/>
      <c r="S206" s="8"/>
      <c r="T206" s="8"/>
      <c r="U206" s="8"/>
      <c r="V206" s="8"/>
      <c r="W206" s="8"/>
      <c r="X206" s="8"/>
      <c r="Y206" s="8"/>
      <c r="Z206" s="8"/>
    </row>
    <row x14ac:dyDescent="0.25" r="207" customHeight="1" ht="14.25">
      <c r="A207" s="182"/>
      <c r="B207" s="182"/>
      <c r="C207" s="182"/>
      <c r="D207" s="182"/>
      <c r="E207" s="10"/>
      <c r="F207" s="10"/>
      <c r="G207" s="206"/>
      <c r="H207" s="206">
        <f>IF(G207="","",IFERROR(G207/E207,0))</f>
      </c>
      <c r="I207" s="8"/>
      <c r="J207" s="8"/>
      <c r="K207" s="8"/>
      <c r="L207" s="8"/>
      <c r="M207" s="8"/>
      <c r="N207" s="8"/>
      <c r="O207" s="8"/>
      <c r="P207" s="8"/>
      <c r="Q207" s="8"/>
      <c r="R207" s="8"/>
      <c r="S207" s="8"/>
      <c r="T207" s="8"/>
      <c r="U207" s="8"/>
      <c r="V207" s="8"/>
      <c r="W207" s="8"/>
      <c r="X207" s="8"/>
      <c r="Y207" s="8"/>
      <c r="Z207" s="8"/>
    </row>
    <row x14ac:dyDescent="0.25" r="208" customHeight="1" ht="14.25">
      <c r="A208" s="182"/>
      <c r="B208" s="182"/>
      <c r="C208" s="182"/>
      <c r="D208" s="182"/>
      <c r="E208" s="10"/>
      <c r="F208" s="10"/>
      <c r="G208" s="206"/>
      <c r="H208" s="206">
        <f>IF(G208="","",IFERROR(G208/E208,0))</f>
      </c>
      <c r="I208" s="8"/>
      <c r="J208" s="8"/>
      <c r="K208" s="8"/>
      <c r="L208" s="8"/>
      <c r="M208" s="8"/>
      <c r="N208" s="8"/>
      <c r="O208" s="8"/>
      <c r="P208" s="8"/>
      <c r="Q208" s="8"/>
      <c r="R208" s="8"/>
      <c r="S208" s="8"/>
      <c r="T208" s="8"/>
      <c r="U208" s="8"/>
      <c r="V208" s="8"/>
      <c r="W208" s="8"/>
      <c r="X208" s="8"/>
      <c r="Y208" s="8"/>
      <c r="Z208" s="8"/>
    </row>
    <row x14ac:dyDescent="0.25" r="209" customHeight="1" ht="14.25">
      <c r="A209" s="182"/>
      <c r="B209" s="182"/>
      <c r="C209" s="182"/>
      <c r="D209" s="182"/>
      <c r="E209" s="10"/>
      <c r="F209" s="10"/>
      <c r="G209" s="206"/>
      <c r="H209" s="206">
        <f>IF(G209="","",IFERROR(G209/E209,0))</f>
      </c>
      <c r="I209" s="8"/>
      <c r="J209" s="8"/>
      <c r="K209" s="8"/>
      <c r="L209" s="8"/>
      <c r="M209" s="8"/>
      <c r="N209" s="8"/>
      <c r="O209" s="8"/>
      <c r="P209" s="8"/>
      <c r="Q209" s="8"/>
      <c r="R209" s="8"/>
      <c r="S209" s="8"/>
      <c r="T209" s="8"/>
      <c r="U209" s="8"/>
      <c r="V209" s="8"/>
      <c r="W209" s="8"/>
      <c r="X209" s="8"/>
      <c r="Y209" s="8"/>
      <c r="Z209" s="8"/>
    </row>
    <row x14ac:dyDescent="0.25" r="210" customHeight="1" ht="14.25">
      <c r="A210" s="182"/>
      <c r="B210" s="182"/>
      <c r="C210" s="182"/>
      <c r="D210" s="182"/>
      <c r="E210" s="10"/>
      <c r="F210" s="10"/>
      <c r="G210" s="206"/>
      <c r="H210" s="206">
        <f>IF(G210="","",IFERROR(G210/E210,0))</f>
      </c>
      <c r="I210" s="8"/>
      <c r="J210" s="8"/>
      <c r="K210" s="8"/>
      <c r="L210" s="8"/>
      <c r="M210" s="8"/>
      <c r="N210" s="8"/>
      <c r="O210" s="8"/>
      <c r="P210" s="8"/>
      <c r="Q210" s="8"/>
      <c r="R210" s="8"/>
      <c r="S210" s="8"/>
      <c r="T210" s="8"/>
      <c r="U210" s="8"/>
      <c r="V210" s="8"/>
      <c r="W210" s="8"/>
      <c r="X210" s="8"/>
      <c r="Y210" s="8"/>
      <c r="Z210" s="8"/>
    </row>
    <row x14ac:dyDescent="0.25" r="211" customHeight="1" ht="14.25">
      <c r="A211" s="182"/>
      <c r="B211" s="182"/>
      <c r="C211" s="182"/>
      <c r="D211" s="182"/>
      <c r="E211" s="10"/>
      <c r="F211" s="10"/>
      <c r="G211" s="206"/>
      <c r="H211" s="206">
        <f>IF(G211="","",IFERROR(G211/E211,0))</f>
      </c>
      <c r="I211" s="8"/>
      <c r="J211" s="8"/>
      <c r="K211" s="8"/>
      <c r="L211" s="8"/>
      <c r="M211" s="8"/>
      <c r="N211" s="8"/>
      <c r="O211" s="8"/>
      <c r="P211" s="8"/>
      <c r="Q211" s="8"/>
      <c r="R211" s="8"/>
      <c r="S211" s="8"/>
      <c r="T211" s="8"/>
      <c r="U211" s="8"/>
      <c r="V211" s="8"/>
      <c r="W211" s="8"/>
      <c r="X211" s="8"/>
      <c r="Y211" s="8"/>
      <c r="Z211" s="8"/>
    </row>
    <row x14ac:dyDescent="0.25" r="212" customHeight="1" ht="14.25">
      <c r="A212" s="182"/>
      <c r="B212" s="182"/>
      <c r="C212" s="182"/>
      <c r="D212" s="182"/>
      <c r="E212" s="10"/>
      <c r="F212" s="10"/>
      <c r="G212" s="206"/>
      <c r="H212" s="206">
        <f>IF(G212="","",IFERROR(G212/E212,0))</f>
      </c>
      <c r="I212" s="8"/>
      <c r="J212" s="8"/>
      <c r="K212" s="8"/>
      <c r="L212" s="8"/>
      <c r="M212" s="8"/>
      <c r="N212" s="8"/>
      <c r="O212" s="8"/>
      <c r="P212" s="8"/>
      <c r="Q212" s="8"/>
      <c r="R212" s="8"/>
      <c r="S212" s="8"/>
      <c r="T212" s="8"/>
      <c r="U212" s="8"/>
      <c r="V212" s="8"/>
      <c r="W212" s="8"/>
      <c r="X212" s="8"/>
      <c r="Y212" s="8"/>
      <c r="Z212" s="8"/>
    </row>
    <row x14ac:dyDescent="0.25" r="213" customHeight="1" ht="14.25">
      <c r="A213" s="182"/>
      <c r="B213" s="182"/>
      <c r="C213" s="182"/>
      <c r="D213" s="182"/>
      <c r="E213" s="10"/>
      <c r="F213" s="10"/>
      <c r="G213" s="206"/>
      <c r="H213" s="206">
        <f>IF(G213="","",IFERROR(G213/E213,0))</f>
      </c>
      <c r="I213" s="8"/>
      <c r="J213" s="8"/>
      <c r="K213" s="8"/>
      <c r="L213" s="8"/>
      <c r="M213" s="8"/>
      <c r="N213" s="8"/>
      <c r="O213" s="8"/>
      <c r="P213" s="8"/>
      <c r="Q213" s="8"/>
      <c r="R213" s="8"/>
      <c r="S213" s="8"/>
      <c r="T213" s="8"/>
      <c r="U213" s="8"/>
      <c r="V213" s="8"/>
      <c r="W213" s="8"/>
      <c r="X213" s="8"/>
      <c r="Y213" s="8"/>
      <c r="Z213" s="8"/>
    </row>
    <row x14ac:dyDescent="0.25" r="214" customHeight="1" ht="14.25">
      <c r="A214" s="182"/>
      <c r="B214" s="182"/>
      <c r="C214" s="182"/>
      <c r="D214" s="182"/>
      <c r="E214" s="10"/>
      <c r="F214" s="10"/>
      <c r="G214" s="206"/>
      <c r="H214" s="206">
        <f>IF(G214="","",IFERROR(G214/E214,0))</f>
      </c>
      <c r="I214" s="8"/>
      <c r="J214" s="8"/>
      <c r="K214" s="8"/>
      <c r="L214" s="8"/>
      <c r="M214" s="8"/>
      <c r="N214" s="8"/>
      <c r="O214" s="8"/>
      <c r="P214" s="8"/>
      <c r="Q214" s="8"/>
      <c r="R214" s="8"/>
      <c r="S214" s="8"/>
      <c r="T214" s="8"/>
      <c r="U214" s="8"/>
      <c r="V214" s="8"/>
      <c r="W214" s="8"/>
      <c r="X214" s="8"/>
      <c r="Y214" s="8"/>
      <c r="Z214" s="8"/>
    </row>
    <row x14ac:dyDescent="0.25" r="215" customHeight="1" ht="14.25">
      <c r="A215" s="182"/>
      <c r="B215" s="182"/>
      <c r="C215" s="182"/>
      <c r="D215" s="182"/>
      <c r="E215" s="10"/>
      <c r="F215" s="10"/>
      <c r="G215" s="206"/>
      <c r="H215" s="206">
        <f>IF(G215="","",IFERROR(G215/E215,0))</f>
      </c>
      <c r="I215" s="8"/>
      <c r="J215" s="8"/>
      <c r="K215" s="8"/>
      <c r="L215" s="8"/>
      <c r="M215" s="8"/>
      <c r="N215" s="8"/>
      <c r="O215" s="8"/>
      <c r="P215" s="8"/>
      <c r="Q215" s="8"/>
      <c r="R215" s="8"/>
      <c r="S215" s="8"/>
      <c r="T215" s="8"/>
      <c r="U215" s="8"/>
      <c r="V215" s="8"/>
      <c r="W215" s="8"/>
      <c r="X215" s="8"/>
      <c r="Y215" s="8"/>
      <c r="Z215" s="8"/>
    </row>
    <row x14ac:dyDescent="0.25" r="216" customHeight="1" ht="14.25">
      <c r="A216" s="182"/>
      <c r="B216" s="182"/>
      <c r="C216" s="182"/>
      <c r="D216" s="182"/>
      <c r="E216" s="10"/>
      <c r="F216" s="10"/>
      <c r="G216" s="206"/>
      <c r="H216" s="206">
        <f>IF(G216="","",IFERROR(G216/E216,0))</f>
      </c>
      <c r="I216" s="8"/>
      <c r="J216" s="8"/>
      <c r="K216" s="8"/>
      <c r="L216" s="8"/>
      <c r="M216" s="8"/>
      <c r="N216" s="8"/>
      <c r="O216" s="8"/>
      <c r="P216" s="8"/>
      <c r="Q216" s="8"/>
      <c r="R216" s="8"/>
      <c r="S216" s="8"/>
      <c r="T216" s="8"/>
      <c r="U216" s="8"/>
      <c r="V216" s="8"/>
      <c r="W216" s="8"/>
      <c r="X216" s="8"/>
      <c r="Y216" s="8"/>
      <c r="Z216" s="8"/>
    </row>
    <row x14ac:dyDescent="0.25" r="217" customHeight="1" ht="14.25">
      <c r="A217" s="182"/>
      <c r="B217" s="182"/>
      <c r="C217" s="182"/>
      <c r="D217" s="182"/>
      <c r="E217" s="10"/>
      <c r="F217" s="10"/>
      <c r="G217" s="206"/>
      <c r="H217" s="206">
        <f>IF(G217="","",IFERROR(G217/E217,0))</f>
      </c>
      <c r="I217" s="8"/>
      <c r="J217" s="8"/>
      <c r="K217" s="8"/>
      <c r="L217" s="8"/>
      <c r="M217" s="8"/>
      <c r="N217" s="8"/>
      <c r="O217" s="8"/>
      <c r="P217" s="8"/>
      <c r="Q217" s="8"/>
      <c r="R217" s="8"/>
      <c r="S217" s="8"/>
      <c r="T217" s="8"/>
      <c r="U217" s="8"/>
      <c r="V217" s="8"/>
      <c r="W217" s="8"/>
      <c r="X217" s="8"/>
      <c r="Y217" s="8"/>
      <c r="Z217" s="8"/>
    </row>
    <row x14ac:dyDescent="0.25" r="218" customHeight="1" ht="14.25">
      <c r="A218" s="182"/>
      <c r="B218" s="182"/>
      <c r="C218" s="182"/>
      <c r="D218" s="182"/>
      <c r="E218" s="10"/>
      <c r="F218" s="10"/>
      <c r="G218" s="206"/>
      <c r="H218" s="206">
        <f>IF(G218="","",IFERROR(G218/E218,0))</f>
      </c>
      <c r="I218" s="8"/>
      <c r="J218" s="8"/>
      <c r="K218" s="8"/>
      <c r="L218" s="8"/>
      <c r="M218" s="8"/>
      <c r="N218" s="8"/>
      <c r="O218" s="8"/>
      <c r="P218" s="8"/>
      <c r="Q218" s="8"/>
      <c r="R218" s="8"/>
      <c r="S218" s="8"/>
      <c r="T218" s="8"/>
      <c r="U218" s="8"/>
      <c r="V218" s="8"/>
      <c r="W218" s="8"/>
      <c r="X218" s="8"/>
      <c r="Y218" s="8"/>
      <c r="Z218" s="8"/>
    </row>
    <row x14ac:dyDescent="0.25" r="219" customHeight="1" ht="14.25">
      <c r="A219" s="182"/>
      <c r="B219" s="182"/>
      <c r="C219" s="182"/>
      <c r="D219" s="182"/>
      <c r="E219" s="10"/>
      <c r="F219" s="10"/>
      <c r="G219" s="206"/>
      <c r="H219" s="206">
        <f>IF(G219="","",IFERROR(G219/E219,0))</f>
      </c>
      <c r="I219" s="8"/>
      <c r="J219" s="8"/>
      <c r="K219" s="8"/>
      <c r="L219" s="8"/>
      <c r="M219" s="8"/>
      <c r="N219" s="8"/>
      <c r="O219" s="8"/>
      <c r="P219" s="8"/>
      <c r="Q219" s="8"/>
      <c r="R219" s="8"/>
      <c r="S219" s="8"/>
      <c r="T219" s="8"/>
      <c r="U219" s="8"/>
      <c r="V219" s="8"/>
      <c r="W219" s="8"/>
      <c r="X219" s="8"/>
      <c r="Y219" s="8"/>
      <c r="Z219" s="8"/>
    </row>
    <row x14ac:dyDescent="0.25" r="220" customHeight="1" ht="14.25">
      <c r="A220" s="182"/>
      <c r="B220" s="182"/>
      <c r="C220" s="182"/>
      <c r="D220" s="182"/>
      <c r="E220" s="10"/>
      <c r="F220" s="10"/>
      <c r="G220" s="206"/>
      <c r="H220" s="206">
        <f>IF(G220="","",IFERROR(G220/E220,0))</f>
      </c>
      <c r="I220" s="8"/>
      <c r="J220" s="8"/>
      <c r="K220" s="8"/>
      <c r="L220" s="8"/>
      <c r="M220" s="8"/>
      <c r="N220" s="8"/>
      <c r="O220" s="8"/>
      <c r="P220" s="8"/>
      <c r="Q220" s="8"/>
      <c r="R220" s="8"/>
      <c r="S220" s="8"/>
      <c r="T220" s="8"/>
      <c r="U220" s="8"/>
      <c r="V220" s="8"/>
      <c r="W220" s="8"/>
      <c r="X220" s="8"/>
      <c r="Y220" s="8"/>
      <c r="Z220" s="8"/>
    </row>
    <row x14ac:dyDescent="0.25" r="221" customHeight="1" ht="14.25">
      <c r="A221" s="182"/>
      <c r="B221" s="182"/>
      <c r="C221" s="182"/>
      <c r="D221" s="182"/>
      <c r="E221" s="10"/>
      <c r="F221" s="10"/>
      <c r="G221" s="206"/>
      <c r="H221" s="206">
        <f>IF(G221="","",IFERROR(G221/E221,0))</f>
      </c>
      <c r="I221" s="8"/>
      <c r="J221" s="8"/>
      <c r="K221" s="8"/>
      <c r="L221" s="8"/>
      <c r="M221" s="8"/>
      <c r="N221" s="8"/>
      <c r="O221" s="8"/>
      <c r="P221" s="8"/>
      <c r="Q221" s="8"/>
      <c r="R221" s="8"/>
      <c r="S221" s="8"/>
      <c r="T221" s="8"/>
      <c r="U221" s="8"/>
      <c r="V221" s="8"/>
      <c r="W221" s="8"/>
      <c r="X221" s="8"/>
      <c r="Y221" s="8"/>
      <c r="Z221" s="8"/>
    </row>
    <row x14ac:dyDescent="0.25" r="222" customHeight="1" ht="14.25">
      <c r="A222" s="182"/>
      <c r="B222" s="182"/>
      <c r="C222" s="182"/>
      <c r="D222" s="182"/>
      <c r="E222" s="10"/>
      <c r="F222" s="10"/>
      <c r="G222" s="206"/>
      <c r="H222" s="206">
        <f>IF(G222="","",IFERROR(G222/E222,0))</f>
      </c>
      <c r="I222" s="8"/>
      <c r="J222" s="8"/>
      <c r="K222" s="8"/>
      <c r="L222" s="8"/>
      <c r="M222" s="8"/>
      <c r="N222" s="8"/>
      <c r="O222" s="8"/>
      <c r="P222" s="8"/>
      <c r="Q222" s="8"/>
      <c r="R222" s="8"/>
      <c r="S222" s="8"/>
      <c r="T222" s="8"/>
      <c r="U222" s="8"/>
      <c r="V222" s="8"/>
      <c r="W222" s="8"/>
      <c r="X222" s="8"/>
      <c r="Y222" s="8"/>
      <c r="Z222" s="8"/>
    </row>
    <row x14ac:dyDescent="0.25" r="223" customHeight="1" ht="14.25">
      <c r="A223" s="182"/>
      <c r="B223" s="182"/>
      <c r="C223" s="182"/>
      <c r="D223" s="182"/>
      <c r="E223" s="10"/>
      <c r="F223" s="10"/>
      <c r="G223" s="206"/>
      <c r="H223" s="206">
        <f>IF(G223="","",IFERROR(G223/E223,0))</f>
      </c>
      <c r="I223" s="8"/>
      <c r="J223" s="8"/>
      <c r="K223" s="8"/>
      <c r="L223" s="8"/>
      <c r="M223" s="8"/>
      <c r="N223" s="8"/>
      <c r="O223" s="8"/>
      <c r="P223" s="8"/>
      <c r="Q223" s="8"/>
      <c r="R223" s="8"/>
      <c r="S223" s="8"/>
      <c r="T223" s="8"/>
      <c r="U223" s="8"/>
      <c r="V223" s="8"/>
      <c r="W223" s="8"/>
      <c r="X223" s="8"/>
      <c r="Y223" s="8"/>
      <c r="Z223" s="8"/>
    </row>
    <row x14ac:dyDescent="0.25" r="224" customHeight="1" ht="14.25">
      <c r="A224" s="182"/>
      <c r="B224" s="182"/>
      <c r="C224" s="182"/>
      <c r="D224" s="182"/>
      <c r="E224" s="10"/>
      <c r="F224" s="10"/>
      <c r="G224" s="206"/>
      <c r="H224" s="206">
        <f>IF(G224="","",IFERROR(G224/E224,0))</f>
      </c>
      <c r="I224" s="8"/>
      <c r="J224" s="8"/>
      <c r="K224" s="8"/>
      <c r="L224" s="8"/>
      <c r="M224" s="8"/>
      <c r="N224" s="8"/>
      <c r="O224" s="8"/>
      <c r="P224" s="8"/>
      <c r="Q224" s="8"/>
      <c r="R224" s="8"/>
      <c r="S224" s="8"/>
      <c r="T224" s="8"/>
      <c r="U224" s="8"/>
      <c r="V224" s="8"/>
      <c r="W224" s="8"/>
      <c r="X224" s="8"/>
      <c r="Y224" s="8"/>
      <c r="Z224" s="8"/>
    </row>
    <row x14ac:dyDescent="0.25" r="225" customHeight="1" ht="14.25">
      <c r="A225" s="182"/>
      <c r="B225" s="182"/>
      <c r="C225" s="182"/>
      <c r="D225" s="182"/>
      <c r="E225" s="10"/>
      <c r="F225" s="10"/>
      <c r="G225" s="206"/>
      <c r="H225" s="206">
        <f>IF(G225="","",IFERROR(G225/E225,0))</f>
      </c>
      <c r="I225" s="8"/>
      <c r="J225" s="8"/>
      <c r="K225" s="8"/>
      <c r="L225" s="8"/>
      <c r="M225" s="8"/>
      <c r="N225" s="8"/>
      <c r="O225" s="8"/>
      <c r="P225" s="8"/>
      <c r="Q225" s="8"/>
      <c r="R225" s="8"/>
      <c r="S225" s="8"/>
      <c r="T225" s="8"/>
      <c r="U225" s="8"/>
      <c r="V225" s="8"/>
      <c r="W225" s="8"/>
      <c r="X225" s="8"/>
      <c r="Y225" s="8"/>
      <c r="Z225" s="8"/>
    </row>
    <row x14ac:dyDescent="0.25" r="226" customHeight="1" ht="14.25">
      <c r="A226" s="182"/>
      <c r="B226" s="182"/>
      <c r="C226" s="182"/>
      <c r="D226" s="182"/>
      <c r="E226" s="10"/>
      <c r="F226" s="10"/>
      <c r="G226" s="206"/>
      <c r="H226" s="206">
        <f>IF(G226="","",IFERROR(G226/E226,0))</f>
      </c>
      <c r="I226" s="8"/>
      <c r="J226" s="8"/>
      <c r="K226" s="8"/>
      <c r="L226" s="8"/>
      <c r="M226" s="8"/>
      <c r="N226" s="8"/>
      <c r="O226" s="8"/>
      <c r="P226" s="8"/>
      <c r="Q226" s="8"/>
      <c r="R226" s="8"/>
      <c r="S226" s="8"/>
      <c r="T226" s="8"/>
      <c r="U226" s="8"/>
      <c r="V226" s="8"/>
      <c r="W226" s="8"/>
      <c r="X226" s="8"/>
      <c r="Y226" s="8"/>
      <c r="Z226" s="8"/>
    </row>
    <row x14ac:dyDescent="0.25" r="227" customHeight="1" ht="14.25">
      <c r="A227" s="182"/>
      <c r="B227" s="182"/>
      <c r="C227" s="182"/>
      <c r="D227" s="182"/>
      <c r="E227" s="10"/>
      <c r="F227" s="10"/>
      <c r="G227" s="206"/>
      <c r="H227" s="206">
        <f>IF(G227="","",IFERROR(G227/E227,0))</f>
      </c>
      <c r="I227" s="8"/>
      <c r="J227" s="8"/>
      <c r="K227" s="8"/>
      <c r="L227" s="8"/>
      <c r="M227" s="8"/>
      <c r="N227" s="8"/>
      <c r="O227" s="8"/>
      <c r="P227" s="8"/>
      <c r="Q227" s="8"/>
      <c r="R227" s="8"/>
      <c r="S227" s="8"/>
      <c r="T227" s="8"/>
      <c r="U227" s="8"/>
      <c r="V227" s="8"/>
      <c r="W227" s="8"/>
      <c r="X227" s="8"/>
      <c r="Y227" s="8"/>
      <c r="Z227" s="8"/>
    </row>
    <row x14ac:dyDescent="0.25" r="228" customHeight="1" ht="14.25">
      <c r="A228" s="182"/>
      <c r="B228" s="182"/>
      <c r="C228" s="182"/>
      <c r="D228" s="182"/>
      <c r="E228" s="10"/>
      <c r="F228" s="10"/>
      <c r="G228" s="206"/>
      <c r="H228" s="206">
        <f>IF(G228="","",IFERROR(G228/E228,0))</f>
      </c>
      <c r="I228" s="8"/>
      <c r="J228" s="8"/>
      <c r="K228" s="8"/>
      <c r="L228" s="8"/>
      <c r="M228" s="8"/>
      <c r="N228" s="8"/>
      <c r="O228" s="8"/>
      <c r="P228" s="8"/>
      <c r="Q228" s="8"/>
      <c r="R228" s="8"/>
      <c r="S228" s="8"/>
      <c r="T228" s="8"/>
      <c r="U228" s="8"/>
      <c r="V228" s="8"/>
      <c r="W228" s="8"/>
      <c r="X228" s="8"/>
      <c r="Y228" s="8"/>
      <c r="Z228" s="8"/>
    </row>
    <row x14ac:dyDescent="0.25" r="229" customHeight="1" ht="14.25">
      <c r="A229" s="182"/>
      <c r="B229" s="182"/>
      <c r="C229" s="182"/>
      <c r="D229" s="182"/>
      <c r="E229" s="10"/>
      <c r="F229" s="10"/>
      <c r="G229" s="206"/>
      <c r="H229" s="206">
        <f>IF(G229="","",IFERROR(G229/E229,0))</f>
      </c>
      <c r="I229" s="8"/>
      <c r="J229" s="8"/>
      <c r="K229" s="8"/>
      <c r="L229" s="8"/>
      <c r="M229" s="8"/>
      <c r="N229" s="8"/>
      <c r="O229" s="8"/>
      <c r="P229" s="8"/>
      <c r="Q229" s="8"/>
      <c r="R229" s="8"/>
      <c r="S229" s="8"/>
      <c r="T229" s="8"/>
      <c r="U229" s="8"/>
      <c r="V229" s="8"/>
      <c r="W229" s="8"/>
      <c r="X229" s="8"/>
      <c r="Y229" s="8"/>
      <c r="Z229" s="8"/>
    </row>
    <row x14ac:dyDescent="0.25" r="230" customHeight="1" ht="14.25">
      <c r="A230" s="182"/>
      <c r="B230" s="182"/>
      <c r="C230" s="182"/>
      <c r="D230" s="182"/>
      <c r="E230" s="10"/>
      <c r="F230" s="10"/>
      <c r="G230" s="206"/>
      <c r="H230" s="206">
        <f>IF(G230="","",IFERROR(G230/E230,0))</f>
      </c>
      <c r="I230" s="8"/>
      <c r="J230" s="8"/>
      <c r="K230" s="8"/>
      <c r="L230" s="8"/>
      <c r="M230" s="8"/>
      <c r="N230" s="8"/>
      <c r="O230" s="8"/>
      <c r="P230" s="8"/>
      <c r="Q230" s="8"/>
      <c r="R230" s="8"/>
      <c r="S230" s="8"/>
      <c r="T230" s="8"/>
      <c r="U230" s="8"/>
      <c r="V230" s="8"/>
      <c r="W230" s="8"/>
      <c r="X230" s="8"/>
      <c r="Y230" s="8"/>
      <c r="Z230" s="8"/>
    </row>
    <row x14ac:dyDescent="0.25" r="231" customHeight="1" ht="14.25">
      <c r="A231" s="182"/>
      <c r="B231" s="182"/>
      <c r="C231" s="182"/>
      <c r="D231" s="182"/>
      <c r="E231" s="10"/>
      <c r="F231" s="10"/>
      <c r="G231" s="206"/>
      <c r="H231" s="206">
        <f>IF(G231="","",IFERROR(G231/E231,0))</f>
      </c>
      <c r="I231" s="8"/>
      <c r="J231" s="8"/>
      <c r="K231" s="8"/>
      <c r="L231" s="8"/>
      <c r="M231" s="8"/>
      <c r="N231" s="8"/>
      <c r="O231" s="8"/>
      <c r="P231" s="8"/>
      <c r="Q231" s="8"/>
      <c r="R231" s="8"/>
      <c r="S231" s="8"/>
      <c r="T231" s="8"/>
      <c r="U231" s="8"/>
      <c r="V231" s="8"/>
      <c r="W231" s="8"/>
      <c r="X231" s="8"/>
      <c r="Y231" s="8"/>
      <c r="Z231" s="8"/>
    </row>
    <row x14ac:dyDescent="0.25" r="232" customHeight="1" ht="14.25">
      <c r="A232" s="182"/>
      <c r="B232" s="182"/>
      <c r="C232" s="182"/>
      <c r="D232" s="182"/>
      <c r="E232" s="10"/>
      <c r="F232" s="10"/>
      <c r="G232" s="206"/>
      <c r="H232" s="206">
        <f>IF(G232="","",IFERROR(G232/E232,0))</f>
      </c>
      <c r="I232" s="8"/>
      <c r="J232" s="8"/>
      <c r="K232" s="8"/>
      <c r="L232" s="8"/>
      <c r="M232" s="8"/>
      <c r="N232" s="8"/>
      <c r="O232" s="8"/>
      <c r="P232" s="8"/>
      <c r="Q232" s="8"/>
      <c r="R232" s="8"/>
      <c r="S232" s="8"/>
      <c r="T232" s="8"/>
      <c r="U232" s="8"/>
      <c r="V232" s="8"/>
      <c r="W232" s="8"/>
      <c r="X232" s="8"/>
      <c r="Y232" s="8"/>
      <c r="Z232" s="8"/>
    </row>
    <row x14ac:dyDescent="0.25" r="233" customHeight="1" ht="14.25">
      <c r="A233" s="182"/>
      <c r="B233" s="182"/>
      <c r="C233" s="182"/>
      <c r="D233" s="182"/>
      <c r="E233" s="10"/>
      <c r="F233" s="10"/>
      <c r="G233" s="206"/>
      <c r="H233" s="206">
        <f>IF(G233="","",IFERROR(G233/E233,0))</f>
      </c>
      <c r="I233" s="8"/>
      <c r="J233" s="8"/>
      <c r="K233" s="8"/>
      <c r="L233" s="8"/>
      <c r="M233" s="8"/>
      <c r="N233" s="8"/>
      <c r="O233" s="8"/>
      <c r="P233" s="8"/>
      <c r="Q233" s="8"/>
      <c r="R233" s="8"/>
      <c r="S233" s="8"/>
      <c r="T233" s="8"/>
      <c r="U233" s="8"/>
      <c r="V233" s="8"/>
      <c r="W233" s="8"/>
      <c r="X233" s="8"/>
      <c r="Y233" s="8"/>
      <c r="Z233" s="8"/>
    </row>
    <row x14ac:dyDescent="0.25" r="234" customHeight="1" ht="14.25">
      <c r="A234" s="182"/>
      <c r="B234" s="182"/>
      <c r="C234" s="182"/>
      <c r="D234" s="182"/>
      <c r="E234" s="10"/>
      <c r="F234" s="10"/>
      <c r="G234" s="206"/>
      <c r="H234" s="206">
        <f>IF(G234="","",IFERROR(G234/E234,0))</f>
      </c>
      <c r="I234" s="8"/>
      <c r="J234" s="8"/>
      <c r="K234" s="8"/>
      <c r="L234" s="8"/>
      <c r="M234" s="8"/>
      <c r="N234" s="8"/>
      <c r="O234" s="8"/>
      <c r="P234" s="8"/>
      <c r="Q234" s="8"/>
      <c r="R234" s="8"/>
      <c r="S234" s="8"/>
      <c r="T234" s="8"/>
      <c r="U234" s="8"/>
      <c r="V234" s="8"/>
      <c r="W234" s="8"/>
      <c r="X234" s="8"/>
      <c r="Y234" s="8"/>
      <c r="Z234" s="8"/>
    </row>
    <row x14ac:dyDescent="0.25" r="235" customHeight="1" ht="14.25">
      <c r="A235" s="182"/>
      <c r="B235" s="182"/>
      <c r="C235" s="182"/>
      <c r="D235" s="182"/>
      <c r="E235" s="10"/>
      <c r="F235" s="10"/>
      <c r="G235" s="206"/>
      <c r="H235" s="206">
        <f>IF(G235="","",IFERROR(G235/E235,0))</f>
      </c>
      <c r="I235" s="8"/>
      <c r="J235" s="8"/>
      <c r="K235" s="8"/>
      <c r="L235" s="8"/>
      <c r="M235" s="8"/>
      <c r="N235" s="8"/>
      <c r="O235" s="8"/>
      <c r="P235" s="8"/>
      <c r="Q235" s="8"/>
      <c r="R235" s="8"/>
      <c r="S235" s="8"/>
      <c r="T235" s="8"/>
      <c r="U235" s="8"/>
      <c r="V235" s="8"/>
      <c r="W235" s="8"/>
      <c r="X235" s="8"/>
      <c r="Y235" s="8"/>
      <c r="Z235" s="8"/>
    </row>
    <row x14ac:dyDescent="0.25" r="236" customHeight="1" ht="14.25">
      <c r="A236" s="182"/>
      <c r="B236" s="182"/>
      <c r="C236" s="182"/>
      <c r="D236" s="182"/>
      <c r="E236" s="10"/>
      <c r="F236" s="10"/>
      <c r="G236" s="206"/>
      <c r="H236" s="206">
        <f>IF(G236="","",IFERROR(G236/E236,0))</f>
      </c>
      <c r="I236" s="8"/>
      <c r="J236" s="8"/>
      <c r="K236" s="8"/>
      <c r="L236" s="8"/>
      <c r="M236" s="8"/>
      <c r="N236" s="8"/>
      <c r="O236" s="8"/>
      <c r="P236" s="8"/>
      <c r="Q236" s="8"/>
      <c r="R236" s="8"/>
      <c r="S236" s="8"/>
      <c r="T236" s="8"/>
      <c r="U236" s="8"/>
      <c r="V236" s="8"/>
      <c r="W236" s="8"/>
      <c r="X236" s="8"/>
      <c r="Y236" s="8"/>
      <c r="Z236" s="8"/>
    </row>
    <row x14ac:dyDescent="0.25" r="237" customHeight="1" ht="14.25">
      <c r="A237" s="182"/>
      <c r="B237" s="182"/>
      <c r="C237" s="182"/>
      <c r="D237" s="182"/>
      <c r="E237" s="10"/>
      <c r="F237" s="10"/>
      <c r="G237" s="206"/>
      <c r="H237" s="206">
        <f>IF(G237="","",IFERROR(G237/E237,0))</f>
      </c>
      <c r="I237" s="8"/>
      <c r="J237" s="8"/>
      <c r="K237" s="8"/>
      <c r="L237" s="8"/>
      <c r="M237" s="8"/>
      <c r="N237" s="8"/>
      <c r="O237" s="8"/>
      <c r="P237" s="8"/>
      <c r="Q237" s="8"/>
      <c r="R237" s="8"/>
      <c r="S237" s="8"/>
      <c r="T237" s="8"/>
      <c r="U237" s="8"/>
      <c r="V237" s="8"/>
      <c r="W237" s="8"/>
      <c r="X237" s="8"/>
      <c r="Y237" s="8"/>
      <c r="Z237" s="8"/>
    </row>
    <row x14ac:dyDescent="0.25" r="238" customHeight="1" ht="14.25">
      <c r="A238" s="182"/>
      <c r="B238" s="182"/>
      <c r="C238" s="182"/>
      <c r="D238" s="182"/>
      <c r="E238" s="10"/>
      <c r="F238" s="10"/>
      <c r="G238" s="206"/>
      <c r="H238" s="206">
        <f>IF(G238="","",IFERROR(G238/E238,0))</f>
      </c>
      <c r="I238" s="8"/>
      <c r="J238" s="8"/>
      <c r="K238" s="8"/>
      <c r="L238" s="8"/>
      <c r="M238" s="8"/>
      <c r="N238" s="8"/>
      <c r="O238" s="8"/>
      <c r="P238" s="8"/>
      <c r="Q238" s="8"/>
      <c r="R238" s="8"/>
      <c r="S238" s="8"/>
      <c r="T238" s="8"/>
      <c r="U238" s="8"/>
      <c r="V238" s="8"/>
      <c r="W238" s="8"/>
      <c r="X238" s="8"/>
      <c r="Y238" s="8"/>
      <c r="Z238" s="8"/>
    </row>
    <row x14ac:dyDescent="0.25" r="239" customHeight="1" ht="14.25">
      <c r="A239" s="182"/>
      <c r="B239" s="182"/>
      <c r="C239" s="182"/>
      <c r="D239" s="182"/>
      <c r="E239" s="10"/>
      <c r="F239" s="10"/>
      <c r="G239" s="206"/>
      <c r="H239" s="206">
        <f>IF(G239="","",IFERROR(G239/E239,0))</f>
      </c>
      <c r="I239" s="8"/>
      <c r="J239" s="8"/>
      <c r="K239" s="8"/>
      <c r="L239" s="8"/>
      <c r="M239" s="8"/>
      <c r="N239" s="8"/>
      <c r="O239" s="8"/>
      <c r="P239" s="8"/>
      <c r="Q239" s="8"/>
      <c r="R239" s="8"/>
      <c r="S239" s="8"/>
      <c r="T239" s="8"/>
      <c r="U239" s="8"/>
      <c r="V239" s="8"/>
      <c r="W239" s="8"/>
      <c r="X239" s="8"/>
      <c r="Y239" s="8"/>
      <c r="Z239" s="8"/>
    </row>
    <row x14ac:dyDescent="0.25" r="240" customHeight="1" ht="14.25">
      <c r="A240" s="182"/>
      <c r="B240" s="182"/>
      <c r="C240" s="182"/>
      <c r="D240" s="182"/>
      <c r="E240" s="10"/>
      <c r="F240" s="10"/>
      <c r="G240" s="206"/>
      <c r="H240" s="206">
        <f>IF(G240="","",IFERROR(G240/E240,0))</f>
      </c>
      <c r="I240" s="8"/>
      <c r="J240" s="8"/>
      <c r="K240" s="8"/>
      <c r="L240" s="8"/>
      <c r="M240" s="8"/>
      <c r="N240" s="8"/>
      <c r="O240" s="8"/>
      <c r="P240" s="8"/>
      <c r="Q240" s="8"/>
      <c r="R240" s="8"/>
      <c r="S240" s="8"/>
      <c r="T240" s="8"/>
      <c r="U240" s="8"/>
      <c r="V240" s="8"/>
      <c r="W240" s="8"/>
      <c r="X240" s="8"/>
      <c r="Y240" s="8"/>
      <c r="Z240" s="8"/>
    </row>
    <row x14ac:dyDescent="0.25" r="241" customHeight="1" ht="14.25">
      <c r="A241" s="182"/>
      <c r="B241" s="182"/>
      <c r="C241" s="182"/>
      <c r="D241" s="182"/>
      <c r="E241" s="10"/>
      <c r="F241" s="10"/>
      <c r="G241" s="206"/>
      <c r="H241" s="206">
        <f>IF(G241="","",IFERROR(G241/E241,0))</f>
      </c>
      <c r="I241" s="8"/>
      <c r="J241" s="8"/>
      <c r="K241" s="8"/>
      <c r="L241" s="8"/>
      <c r="M241" s="8"/>
      <c r="N241" s="8"/>
      <c r="O241" s="8"/>
      <c r="P241" s="8"/>
      <c r="Q241" s="8"/>
      <c r="R241" s="8"/>
      <c r="S241" s="8"/>
      <c r="T241" s="8"/>
      <c r="U241" s="8"/>
      <c r="V241" s="8"/>
      <c r="W241" s="8"/>
      <c r="X241" s="8"/>
      <c r="Y241" s="8"/>
      <c r="Z241" s="8"/>
    </row>
    <row x14ac:dyDescent="0.25" r="242" customHeight="1" ht="14.25">
      <c r="A242" s="182"/>
      <c r="B242" s="182"/>
      <c r="C242" s="182"/>
      <c r="D242" s="182"/>
      <c r="E242" s="10"/>
      <c r="F242" s="10"/>
      <c r="G242" s="206"/>
      <c r="H242" s="206">
        <f>IF(G242="","",IFERROR(G242/E242,0))</f>
      </c>
      <c r="I242" s="8"/>
      <c r="J242" s="8"/>
      <c r="K242" s="8"/>
      <c r="L242" s="8"/>
      <c r="M242" s="8"/>
      <c r="N242" s="8"/>
      <c r="O242" s="8"/>
      <c r="P242" s="8"/>
      <c r="Q242" s="8"/>
      <c r="R242" s="8"/>
      <c r="S242" s="8"/>
      <c r="T242" s="8"/>
      <c r="U242" s="8"/>
      <c r="V242" s="8"/>
      <c r="W242" s="8"/>
      <c r="X242" s="8"/>
      <c r="Y242" s="8"/>
      <c r="Z242" s="8"/>
    </row>
    <row x14ac:dyDescent="0.25" r="243" customHeight="1" ht="14.25">
      <c r="A243" s="182"/>
      <c r="B243" s="182"/>
      <c r="C243" s="182"/>
      <c r="D243" s="182"/>
      <c r="E243" s="10"/>
      <c r="F243" s="10"/>
      <c r="G243" s="206"/>
      <c r="H243" s="206">
        <f>IF(G243="","",IFERROR(G243/E243,0))</f>
      </c>
      <c r="I243" s="8"/>
      <c r="J243" s="8"/>
      <c r="K243" s="8"/>
      <c r="L243" s="8"/>
      <c r="M243" s="8"/>
      <c r="N243" s="8"/>
      <c r="O243" s="8"/>
      <c r="P243" s="8"/>
      <c r="Q243" s="8"/>
      <c r="R243" s="8"/>
      <c r="S243" s="8"/>
      <c r="T243" s="8"/>
      <c r="U243" s="8"/>
      <c r="V243" s="8"/>
      <c r="W243" s="8"/>
      <c r="X243" s="8"/>
      <c r="Y243" s="8"/>
      <c r="Z243" s="8"/>
    </row>
    <row x14ac:dyDescent="0.25" r="244" customHeight="1" ht="14.25">
      <c r="A244" s="182"/>
      <c r="B244" s="182"/>
      <c r="C244" s="182"/>
      <c r="D244" s="182"/>
      <c r="E244" s="10"/>
      <c r="F244" s="10"/>
      <c r="G244" s="206"/>
      <c r="H244" s="206">
        <f>IF(G244="","",IFERROR(G244/E244,0))</f>
      </c>
      <c r="I244" s="8"/>
      <c r="J244" s="8"/>
      <c r="K244" s="8"/>
      <c r="L244" s="8"/>
      <c r="M244" s="8"/>
      <c r="N244" s="8"/>
      <c r="O244" s="8"/>
      <c r="P244" s="8"/>
      <c r="Q244" s="8"/>
      <c r="R244" s="8"/>
      <c r="S244" s="8"/>
      <c r="T244" s="8"/>
      <c r="U244" s="8"/>
      <c r="V244" s="8"/>
      <c r="W244" s="8"/>
      <c r="X244" s="8"/>
      <c r="Y244" s="8"/>
      <c r="Z244" s="8"/>
    </row>
    <row x14ac:dyDescent="0.25" r="245" customHeight="1" ht="14.25">
      <c r="A245" s="182"/>
      <c r="B245" s="182"/>
      <c r="C245" s="182"/>
      <c r="D245" s="182"/>
      <c r="E245" s="10"/>
      <c r="F245" s="10"/>
      <c r="G245" s="206"/>
      <c r="H245" s="206">
        <f>IF(G245="","",IFERROR(G245/E245,0))</f>
      </c>
      <c r="I245" s="8"/>
      <c r="J245" s="8"/>
      <c r="K245" s="8"/>
      <c r="L245" s="8"/>
      <c r="M245" s="8"/>
      <c r="N245" s="8"/>
      <c r="O245" s="8"/>
      <c r="P245" s="8"/>
      <c r="Q245" s="8"/>
      <c r="R245" s="8"/>
      <c r="S245" s="8"/>
      <c r="T245" s="8"/>
      <c r="U245" s="8"/>
      <c r="V245" s="8"/>
      <c r="W245" s="8"/>
      <c r="X245" s="8"/>
      <c r="Y245" s="8"/>
      <c r="Z245" s="8"/>
    </row>
    <row x14ac:dyDescent="0.25" r="246" customHeight="1" ht="14.25">
      <c r="A246" s="182"/>
      <c r="B246" s="182"/>
      <c r="C246" s="182"/>
      <c r="D246" s="182"/>
      <c r="E246" s="10"/>
      <c r="F246" s="10"/>
      <c r="G246" s="206"/>
      <c r="H246" s="206">
        <f>IF(G246="","",IFERROR(G246/E246,0))</f>
      </c>
      <c r="I246" s="8"/>
      <c r="J246" s="8"/>
      <c r="K246" s="8"/>
      <c r="L246" s="8"/>
      <c r="M246" s="8"/>
      <c r="N246" s="8"/>
      <c r="O246" s="8"/>
      <c r="P246" s="8"/>
      <c r="Q246" s="8"/>
      <c r="R246" s="8"/>
      <c r="S246" s="8"/>
      <c r="T246" s="8"/>
      <c r="U246" s="8"/>
      <c r="V246" s="8"/>
      <c r="W246" s="8"/>
      <c r="X246" s="8"/>
      <c r="Y246" s="8"/>
      <c r="Z246" s="8"/>
    </row>
    <row x14ac:dyDescent="0.25" r="247" customHeight="1" ht="14.25">
      <c r="A247" s="182"/>
      <c r="B247" s="182"/>
      <c r="C247" s="182"/>
      <c r="D247" s="182"/>
      <c r="E247" s="10"/>
      <c r="F247" s="10"/>
      <c r="G247" s="206"/>
      <c r="H247" s="206">
        <f>IF(G247="","",IFERROR(G247/E247,0))</f>
      </c>
      <c r="I247" s="8"/>
      <c r="J247" s="8"/>
      <c r="K247" s="8"/>
      <c r="L247" s="8"/>
      <c r="M247" s="8"/>
      <c r="N247" s="8"/>
      <c r="O247" s="8"/>
      <c r="P247" s="8"/>
      <c r="Q247" s="8"/>
      <c r="R247" s="8"/>
      <c r="S247" s="8"/>
      <c r="T247" s="8"/>
      <c r="U247" s="8"/>
      <c r="V247" s="8"/>
      <c r="W247" s="8"/>
      <c r="X247" s="8"/>
      <c r="Y247" s="8"/>
      <c r="Z247" s="8"/>
    </row>
    <row x14ac:dyDescent="0.25" r="248" customHeight="1" ht="14.25">
      <c r="A248" s="182"/>
      <c r="B248" s="182"/>
      <c r="C248" s="182"/>
      <c r="D248" s="182"/>
      <c r="E248" s="10"/>
      <c r="F248" s="10"/>
      <c r="G248" s="206"/>
      <c r="H248" s="206">
        <f>IF(G248="","",IFERROR(G248/E248,0))</f>
      </c>
      <c r="I248" s="8"/>
      <c r="J248" s="8"/>
      <c r="K248" s="8"/>
      <c r="L248" s="8"/>
      <c r="M248" s="8"/>
      <c r="N248" s="8"/>
      <c r="O248" s="8"/>
      <c r="P248" s="8"/>
      <c r="Q248" s="8"/>
      <c r="R248" s="8"/>
      <c r="S248" s="8"/>
      <c r="T248" s="8"/>
      <c r="U248" s="8"/>
      <c r="V248" s="8"/>
      <c r="W248" s="8"/>
      <c r="X248" s="8"/>
      <c r="Y248" s="8"/>
      <c r="Z248" s="8"/>
    </row>
    <row x14ac:dyDescent="0.25" r="249" customHeight="1" ht="14.25">
      <c r="A249" s="182"/>
      <c r="B249" s="182"/>
      <c r="C249" s="182"/>
      <c r="D249" s="182"/>
      <c r="E249" s="10"/>
      <c r="F249" s="10"/>
      <c r="G249" s="206"/>
      <c r="H249" s="206">
        <f>IF(G249="","",IFERROR(G249/E249,0))</f>
      </c>
      <c r="I249" s="8"/>
      <c r="J249" s="8"/>
      <c r="K249" s="8"/>
      <c r="L249" s="8"/>
      <c r="M249" s="8"/>
      <c r="N249" s="8"/>
      <c r="O249" s="8"/>
      <c r="P249" s="8"/>
      <c r="Q249" s="8"/>
      <c r="R249" s="8"/>
      <c r="S249" s="8"/>
      <c r="T249" s="8"/>
      <c r="U249" s="8"/>
      <c r="V249" s="8"/>
      <c r="W249" s="8"/>
      <c r="X249" s="8"/>
      <c r="Y249" s="8"/>
      <c r="Z249" s="8"/>
    </row>
    <row x14ac:dyDescent="0.25" r="250" customHeight="1" ht="14.25">
      <c r="A250" s="182"/>
      <c r="B250" s="182"/>
      <c r="C250" s="182"/>
      <c r="D250" s="182"/>
      <c r="E250" s="10"/>
      <c r="F250" s="10"/>
      <c r="G250" s="206"/>
      <c r="H250" s="206">
        <f>IF(G250="","",IFERROR(G250/E250,0))</f>
      </c>
      <c r="I250" s="8"/>
      <c r="J250" s="8"/>
      <c r="K250" s="8"/>
      <c r="L250" s="8"/>
      <c r="M250" s="8"/>
      <c r="N250" s="8"/>
      <c r="O250" s="8"/>
      <c r="P250" s="8"/>
      <c r="Q250" s="8"/>
      <c r="R250" s="8"/>
      <c r="S250" s="8"/>
      <c r="T250" s="8"/>
      <c r="U250" s="8"/>
      <c r="V250" s="8"/>
      <c r="W250" s="8"/>
      <c r="X250" s="8"/>
      <c r="Y250" s="8"/>
      <c r="Z250" s="8"/>
    </row>
    <row x14ac:dyDescent="0.25" r="251" customHeight="1" ht="14.25">
      <c r="A251" s="182"/>
      <c r="B251" s="182"/>
      <c r="C251" s="182"/>
      <c r="D251" s="182"/>
      <c r="E251" s="10"/>
      <c r="F251" s="10"/>
      <c r="G251" s="206"/>
      <c r="H251" s="206">
        <f>IF(G251="","",IFERROR(G251/E251,0))</f>
      </c>
      <c r="I251" s="8"/>
      <c r="J251" s="8"/>
      <c r="K251" s="8"/>
      <c r="L251" s="8"/>
      <c r="M251" s="8"/>
      <c r="N251" s="8"/>
      <c r="O251" s="8"/>
      <c r="P251" s="8"/>
      <c r="Q251" s="8"/>
      <c r="R251" s="8"/>
      <c r="S251" s="8"/>
      <c r="T251" s="8"/>
      <c r="U251" s="8"/>
      <c r="V251" s="8"/>
      <c r="W251" s="8"/>
      <c r="X251" s="8"/>
      <c r="Y251" s="8"/>
      <c r="Z251" s="8"/>
    </row>
    <row x14ac:dyDescent="0.25" r="252" customHeight="1" ht="14.25">
      <c r="A252" s="182"/>
      <c r="B252" s="182"/>
      <c r="C252" s="182"/>
      <c r="D252" s="182"/>
      <c r="E252" s="10"/>
      <c r="F252" s="10"/>
      <c r="G252" s="206"/>
      <c r="H252" s="206">
        <f>IF(G252="","",IFERROR(G252/E252,0))</f>
      </c>
      <c r="I252" s="8"/>
      <c r="J252" s="8"/>
      <c r="K252" s="8"/>
      <c r="L252" s="8"/>
      <c r="M252" s="8"/>
      <c r="N252" s="8"/>
      <c r="O252" s="8"/>
      <c r="P252" s="8"/>
      <c r="Q252" s="8"/>
      <c r="R252" s="8"/>
      <c r="S252" s="8"/>
      <c r="T252" s="8"/>
      <c r="U252" s="8"/>
      <c r="V252" s="8"/>
      <c r="W252" s="8"/>
      <c r="X252" s="8"/>
      <c r="Y252" s="8"/>
      <c r="Z252" s="8"/>
    </row>
    <row x14ac:dyDescent="0.25" r="253" customHeight="1" ht="14.25">
      <c r="A253" s="182"/>
      <c r="B253" s="182"/>
      <c r="C253" s="182"/>
      <c r="D253" s="182"/>
      <c r="E253" s="10"/>
      <c r="F253" s="10"/>
      <c r="G253" s="206"/>
      <c r="H253" s="206">
        <f>IF(G253="","",IFERROR(G253/E253,0))</f>
      </c>
      <c r="I253" s="8"/>
      <c r="J253" s="8"/>
      <c r="K253" s="8"/>
      <c r="L253" s="8"/>
      <c r="M253" s="8"/>
      <c r="N253" s="8"/>
      <c r="O253" s="8"/>
      <c r="P253" s="8"/>
      <c r="Q253" s="8"/>
      <c r="R253" s="8"/>
      <c r="S253" s="8"/>
      <c r="T253" s="8"/>
      <c r="U253" s="8"/>
      <c r="V253" s="8"/>
      <c r="W253" s="8"/>
      <c r="X253" s="8"/>
      <c r="Y253" s="8"/>
      <c r="Z253" s="8"/>
    </row>
    <row x14ac:dyDescent="0.25" r="254" customHeight="1" ht="14.25">
      <c r="A254" s="182"/>
      <c r="B254" s="182"/>
      <c r="C254" s="182"/>
      <c r="D254" s="182"/>
      <c r="E254" s="10"/>
      <c r="F254" s="10"/>
      <c r="G254" s="206"/>
      <c r="H254" s="206">
        <f>IF(G254="","",IFERROR(G254/E254,0))</f>
      </c>
      <c r="I254" s="8"/>
      <c r="J254" s="8"/>
      <c r="K254" s="8"/>
      <c r="L254" s="8"/>
      <c r="M254" s="8"/>
      <c r="N254" s="8"/>
      <c r="O254" s="8"/>
      <c r="P254" s="8"/>
      <c r="Q254" s="8"/>
      <c r="R254" s="8"/>
      <c r="S254" s="8"/>
      <c r="T254" s="8"/>
      <c r="U254" s="8"/>
      <c r="V254" s="8"/>
      <c r="W254" s="8"/>
      <c r="X254" s="8"/>
      <c r="Y254" s="8"/>
      <c r="Z254" s="8"/>
    </row>
    <row x14ac:dyDescent="0.25" r="255" customHeight="1" ht="14.25">
      <c r="A255" s="182"/>
      <c r="B255" s="182"/>
      <c r="C255" s="182"/>
      <c r="D255" s="182"/>
      <c r="E255" s="10"/>
      <c r="F255" s="10"/>
      <c r="G255" s="206"/>
      <c r="H255" s="206">
        <f>IF(G255="","",IFERROR(G255/E255,0))</f>
      </c>
      <c r="I255" s="8"/>
      <c r="J255" s="8"/>
      <c r="K255" s="8"/>
      <c r="L255" s="8"/>
      <c r="M255" s="8"/>
      <c r="N255" s="8"/>
      <c r="O255" s="8"/>
      <c r="P255" s="8"/>
      <c r="Q255" s="8"/>
      <c r="R255" s="8"/>
      <c r="S255" s="8"/>
      <c r="T255" s="8"/>
      <c r="U255" s="8"/>
      <c r="V255" s="8"/>
      <c r="W255" s="8"/>
      <c r="X255" s="8"/>
      <c r="Y255" s="8"/>
      <c r="Z255" s="8"/>
    </row>
    <row x14ac:dyDescent="0.25" r="256" customHeight="1" ht="14.25">
      <c r="A256" s="182"/>
      <c r="B256" s="182"/>
      <c r="C256" s="182"/>
      <c r="D256" s="182"/>
      <c r="E256" s="10"/>
      <c r="F256" s="10"/>
      <c r="G256" s="206"/>
      <c r="H256" s="206">
        <f>IF(G256="","",IFERROR(G256/E256,0))</f>
      </c>
      <c r="I256" s="8"/>
      <c r="J256" s="8"/>
      <c r="K256" s="8"/>
      <c r="L256" s="8"/>
      <c r="M256" s="8"/>
      <c r="N256" s="8"/>
      <c r="O256" s="8"/>
      <c r="P256" s="8"/>
      <c r="Q256" s="8"/>
      <c r="R256" s="8"/>
      <c r="S256" s="8"/>
      <c r="T256" s="8"/>
      <c r="U256" s="8"/>
      <c r="V256" s="8"/>
      <c r="W256" s="8"/>
      <c r="X256" s="8"/>
      <c r="Y256" s="8"/>
      <c r="Z256" s="8"/>
    </row>
    <row x14ac:dyDescent="0.25" r="257" customHeight="1" ht="14.25">
      <c r="A257" s="182"/>
      <c r="B257" s="182"/>
      <c r="C257" s="182"/>
      <c r="D257" s="182"/>
      <c r="E257" s="10"/>
      <c r="F257" s="10"/>
      <c r="G257" s="206"/>
      <c r="H257" s="206">
        <f>IF(G257="","",IFERROR(G257/E257,0))</f>
      </c>
      <c r="I257" s="8"/>
      <c r="J257" s="8"/>
      <c r="K257" s="8"/>
      <c r="L257" s="8"/>
      <c r="M257" s="8"/>
      <c r="N257" s="8"/>
      <c r="O257" s="8"/>
      <c r="P257" s="8"/>
      <c r="Q257" s="8"/>
      <c r="R257" s="8"/>
      <c r="S257" s="8"/>
      <c r="T257" s="8"/>
      <c r="U257" s="8"/>
      <c r="V257" s="8"/>
      <c r="W257" s="8"/>
      <c r="X257" s="8"/>
      <c r="Y257" s="8"/>
      <c r="Z257" s="8"/>
    </row>
    <row x14ac:dyDescent="0.25" r="258" customHeight="1" ht="14.25">
      <c r="A258" s="182"/>
      <c r="B258" s="182"/>
      <c r="C258" s="182"/>
      <c r="D258" s="182"/>
      <c r="E258" s="10"/>
      <c r="F258" s="10"/>
      <c r="G258" s="206"/>
      <c r="H258" s="206">
        <f>IF(G258="","",IFERROR(G258/E258,0))</f>
      </c>
      <c r="I258" s="8"/>
      <c r="J258" s="8"/>
      <c r="K258" s="8"/>
      <c r="L258" s="8"/>
      <c r="M258" s="8"/>
      <c r="N258" s="8"/>
      <c r="O258" s="8"/>
      <c r="P258" s="8"/>
      <c r="Q258" s="8"/>
      <c r="R258" s="8"/>
      <c r="S258" s="8"/>
      <c r="T258" s="8"/>
      <c r="U258" s="8"/>
      <c r="V258" s="8"/>
      <c r="W258" s="8"/>
      <c r="X258" s="8"/>
      <c r="Y258" s="8"/>
      <c r="Z258" s="8"/>
    </row>
    <row x14ac:dyDescent="0.25" r="259" customHeight="1" ht="14.25">
      <c r="A259" s="182"/>
      <c r="B259" s="182"/>
      <c r="C259" s="182"/>
      <c r="D259" s="182"/>
      <c r="E259" s="10"/>
      <c r="F259" s="10"/>
      <c r="G259" s="206"/>
      <c r="H259" s="206">
        <f>IF(G259="","",IFERROR(G259/E259,0))</f>
      </c>
      <c r="I259" s="8"/>
      <c r="J259" s="8"/>
      <c r="K259" s="8"/>
      <c r="L259" s="8"/>
      <c r="M259" s="8"/>
      <c r="N259" s="8"/>
      <c r="O259" s="8"/>
      <c r="P259" s="8"/>
      <c r="Q259" s="8"/>
      <c r="R259" s="8"/>
      <c r="S259" s="8"/>
      <c r="T259" s="8"/>
      <c r="U259" s="8"/>
      <c r="V259" s="8"/>
      <c r="W259" s="8"/>
      <c r="X259" s="8"/>
      <c r="Y259" s="8"/>
      <c r="Z259" s="8"/>
    </row>
    <row x14ac:dyDescent="0.25" r="260" customHeight="1" ht="14.25">
      <c r="A260" s="182"/>
      <c r="B260" s="182"/>
      <c r="C260" s="182"/>
      <c r="D260" s="182"/>
      <c r="E260" s="10"/>
      <c r="F260" s="10"/>
      <c r="G260" s="206"/>
      <c r="H260" s="206">
        <f>IF(G260="","",IFERROR(G260/E260,0))</f>
      </c>
      <c r="I260" s="8"/>
      <c r="J260" s="8"/>
      <c r="K260" s="8"/>
      <c r="L260" s="8"/>
      <c r="M260" s="8"/>
      <c r="N260" s="8"/>
      <c r="O260" s="8"/>
      <c r="P260" s="8"/>
      <c r="Q260" s="8"/>
      <c r="R260" s="8"/>
      <c r="S260" s="8"/>
      <c r="T260" s="8"/>
      <c r="U260" s="8"/>
      <c r="V260" s="8"/>
      <c r="W260" s="8"/>
      <c r="X260" s="8"/>
      <c r="Y260" s="8"/>
      <c r="Z260" s="8"/>
    </row>
    <row x14ac:dyDescent="0.25" r="261" customHeight="1" ht="14.25">
      <c r="A261" s="182"/>
      <c r="B261" s="182"/>
      <c r="C261" s="182"/>
      <c r="D261" s="182"/>
      <c r="E261" s="10"/>
      <c r="F261" s="10"/>
      <c r="G261" s="206"/>
      <c r="H261" s="206">
        <f>IF(G261="","",IFERROR(G261/E261,0))</f>
      </c>
      <c r="I261" s="8"/>
      <c r="J261" s="8"/>
      <c r="K261" s="8"/>
      <c r="L261" s="8"/>
      <c r="M261" s="8"/>
      <c r="N261" s="8"/>
      <c r="O261" s="8"/>
      <c r="P261" s="8"/>
      <c r="Q261" s="8"/>
      <c r="R261" s="8"/>
      <c r="S261" s="8"/>
      <c r="T261" s="8"/>
      <c r="U261" s="8"/>
      <c r="V261" s="8"/>
      <c r="W261" s="8"/>
      <c r="X261" s="8"/>
      <c r="Y261" s="8"/>
      <c r="Z261" s="8"/>
    </row>
    <row x14ac:dyDescent="0.25" r="262" customHeight="1" ht="14.25">
      <c r="A262" s="182"/>
      <c r="B262" s="182"/>
      <c r="C262" s="182"/>
      <c r="D262" s="182"/>
      <c r="E262" s="10"/>
      <c r="F262" s="10"/>
      <c r="G262" s="206"/>
      <c r="H262" s="206">
        <f>IF(G262="","",IFERROR(G262/E262,0))</f>
      </c>
      <c r="I262" s="8"/>
      <c r="J262" s="8"/>
      <c r="K262" s="8"/>
      <c r="L262" s="8"/>
      <c r="M262" s="8"/>
      <c r="N262" s="8"/>
      <c r="O262" s="8"/>
      <c r="P262" s="8"/>
      <c r="Q262" s="8"/>
      <c r="R262" s="8"/>
      <c r="S262" s="8"/>
      <c r="T262" s="8"/>
      <c r="U262" s="8"/>
      <c r="V262" s="8"/>
      <c r="W262" s="8"/>
      <c r="X262" s="8"/>
      <c r="Y262" s="8"/>
      <c r="Z262" s="8"/>
    </row>
    <row x14ac:dyDescent="0.25" r="263" customHeight="1" ht="14.25">
      <c r="A263" s="182"/>
      <c r="B263" s="182"/>
      <c r="C263" s="182"/>
      <c r="D263" s="182"/>
      <c r="E263" s="10"/>
      <c r="F263" s="10"/>
      <c r="G263" s="206"/>
      <c r="H263" s="206">
        <f>IF(G263="","",IFERROR(G263/E263,0))</f>
      </c>
      <c r="I263" s="8"/>
      <c r="J263" s="8"/>
      <c r="K263" s="8"/>
      <c r="L263" s="8"/>
      <c r="M263" s="8"/>
      <c r="N263" s="8"/>
      <c r="O263" s="8"/>
      <c r="P263" s="8"/>
      <c r="Q263" s="8"/>
      <c r="R263" s="8"/>
      <c r="S263" s="8"/>
      <c r="T263" s="8"/>
      <c r="U263" s="8"/>
      <c r="V263" s="8"/>
      <c r="W263" s="8"/>
      <c r="X263" s="8"/>
      <c r="Y263" s="8"/>
      <c r="Z263" s="8"/>
    </row>
    <row x14ac:dyDescent="0.25" r="264" customHeight="1" ht="14.25">
      <c r="A264" s="182"/>
      <c r="B264" s="182"/>
      <c r="C264" s="182"/>
      <c r="D264" s="182"/>
      <c r="E264" s="10"/>
      <c r="F264" s="10"/>
      <c r="G264" s="206"/>
      <c r="H264" s="206">
        <f>IF(G264="","",IFERROR(G264/E264,0))</f>
      </c>
      <c r="I264" s="8"/>
      <c r="J264" s="8"/>
      <c r="K264" s="8"/>
      <c r="L264" s="8"/>
      <c r="M264" s="8"/>
      <c r="N264" s="8"/>
      <c r="O264" s="8"/>
      <c r="P264" s="8"/>
      <c r="Q264" s="8"/>
      <c r="R264" s="8"/>
      <c r="S264" s="8"/>
      <c r="T264" s="8"/>
      <c r="U264" s="8"/>
      <c r="V264" s="8"/>
      <c r="W264" s="8"/>
      <c r="X264" s="8"/>
      <c r="Y264" s="8"/>
      <c r="Z264" s="8"/>
    </row>
    <row x14ac:dyDescent="0.25" r="265" customHeight="1" ht="14.25">
      <c r="A265" s="182"/>
      <c r="B265" s="182"/>
      <c r="C265" s="182"/>
      <c r="D265" s="182"/>
      <c r="E265" s="10"/>
      <c r="F265" s="10"/>
      <c r="G265" s="206"/>
      <c r="H265" s="206">
        <f>IF(G265="","",IFERROR(G265/E265,0))</f>
      </c>
      <c r="I265" s="8"/>
      <c r="J265" s="8"/>
      <c r="K265" s="8"/>
      <c r="L265" s="8"/>
      <c r="M265" s="8"/>
      <c r="N265" s="8"/>
      <c r="O265" s="8"/>
      <c r="P265" s="8"/>
      <c r="Q265" s="8"/>
      <c r="R265" s="8"/>
      <c r="S265" s="8"/>
      <c r="T265" s="8"/>
      <c r="U265" s="8"/>
      <c r="V265" s="8"/>
      <c r="W265" s="8"/>
      <c r="X265" s="8"/>
      <c r="Y265" s="8"/>
      <c r="Z265" s="8"/>
    </row>
    <row x14ac:dyDescent="0.25" r="266" customHeight="1" ht="14.25">
      <c r="A266" s="182"/>
      <c r="B266" s="182"/>
      <c r="C266" s="182"/>
      <c r="D266" s="182"/>
      <c r="E266" s="10"/>
      <c r="F266" s="10"/>
      <c r="G266" s="206"/>
      <c r="H266" s="206">
        <f>IF(G266="","",IFERROR(G266/E266,0))</f>
      </c>
      <c r="I266" s="8"/>
      <c r="J266" s="8"/>
      <c r="K266" s="8"/>
      <c r="L266" s="8"/>
      <c r="M266" s="8"/>
      <c r="N266" s="8"/>
      <c r="O266" s="8"/>
      <c r="P266" s="8"/>
      <c r="Q266" s="8"/>
      <c r="R266" s="8"/>
      <c r="S266" s="8"/>
      <c r="T266" s="8"/>
      <c r="U266" s="8"/>
      <c r="V266" s="8"/>
      <c r="W266" s="8"/>
      <c r="X266" s="8"/>
      <c r="Y266" s="8"/>
      <c r="Z266" s="8"/>
    </row>
    <row x14ac:dyDescent="0.25" r="267" customHeight="1" ht="14.25">
      <c r="A267" s="182"/>
      <c r="B267" s="182"/>
      <c r="C267" s="182"/>
      <c r="D267" s="182"/>
      <c r="E267" s="10"/>
      <c r="F267" s="10"/>
      <c r="G267" s="206"/>
      <c r="H267" s="206">
        <f>IF(G267="","",IFERROR(G267/E267,0))</f>
      </c>
      <c r="I267" s="8"/>
      <c r="J267" s="8"/>
      <c r="K267" s="8"/>
      <c r="L267" s="8"/>
      <c r="M267" s="8"/>
      <c r="N267" s="8"/>
      <c r="O267" s="8"/>
      <c r="P267" s="8"/>
      <c r="Q267" s="8"/>
      <c r="R267" s="8"/>
      <c r="S267" s="8"/>
      <c r="T267" s="8"/>
      <c r="U267" s="8"/>
      <c r="V267" s="8"/>
      <c r="W267" s="8"/>
      <c r="X267" s="8"/>
      <c r="Y267" s="8"/>
      <c r="Z267" s="8"/>
    </row>
    <row x14ac:dyDescent="0.25" r="268" customHeight="1" ht="14.25">
      <c r="A268" s="182"/>
      <c r="B268" s="182"/>
      <c r="C268" s="182"/>
      <c r="D268" s="182"/>
      <c r="E268" s="10"/>
      <c r="F268" s="10"/>
      <c r="G268" s="182"/>
      <c r="H268" s="206">
        <f>IF(G268="","",IFERROR(G268/E268,0))</f>
      </c>
      <c r="I268" s="8"/>
      <c r="J268" s="8"/>
      <c r="K268" s="8"/>
      <c r="L268" s="8"/>
      <c r="M268" s="8"/>
      <c r="N268" s="8"/>
      <c r="O268" s="8"/>
      <c r="P268" s="8"/>
      <c r="Q268" s="8"/>
      <c r="R268" s="8"/>
      <c r="S268" s="8"/>
      <c r="T268" s="8"/>
      <c r="U268" s="8"/>
      <c r="V268" s="8"/>
      <c r="W268" s="8"/>
      <c r="X268" s="8"/>
      <c r="Y268" s="8"/>
      <c r="Z268" s="8"/>
    </row>
    <row x14ac:dyDescent="0.25" r="269" customHeight="1" ht="14.25">
      <c r="A269" s="182"/>
      <c r="B269" s="182"/>
      <c r="C269" s="182"/>
      <c r="D269" s="182"/>
      <c r="E269" s="10"/>
      <c r="F269" s="10"/>
      <c r="G269" s="182"/>
      <c r="H269" s="206">
        <f>IF(G269="","",IFERROR(G269/E269,0))</f>
      </c>
      <c r="I269" s="8"/>
      <c r="J269" s="8"/>
      <c r="K269" s="8"/>
      <c r="L269" s="8"/>
      <c r="M269" s="8"/>
      <c r="N269" s="8"/>
      <c r="O269" s="8"/>
      <c r="P269" s="8"/>
      <c r="Q269" s="8"/>
      <c r="R269" s="8"/>
      <c r="S269" s="8"/>
      <c r="T269" s="8"/>
      <c r="U269" s="8"/>
      <c r="V269" s="8"/>
      <c r="W269" s="8"/>
      <c r="X269" s="8"/>
      <c r="Y269" s="8"/>
      <c r="Z269" s="8"/>
    </row>
    <row x14ac:dyDescent="0.25" r="270" customHeight="1" ht="14.25">
      <c r="A270" s="182"/>
      <c r="B270" s="182"/>
      <c r="C270" s="182"/>
      <c r="D270" s="182"/>
      <c r="E270" s="10"/>
      <c r="F270" s="10"/>
      <c r="G270" s="182"/>
      <c r="H270" s="206">
        <f>IF(G270="","",IFERROR(G270/E270,0))</f>
      </c>
      <c r="I270" s="8"/>
      <c r="J270" s="8"/>
      <c r="K270" s="8"/>
      <c r="L270" s="8"/>
      <c r="M270" s="8"/>
      <c r="N270" s="8"/>
      <c r="O270" s="8"/>
      <c r="P270" s="8"/>
      <c r="Q270" s="8"/>
      <c r="R270" s="8"/>
      <c r="S270" s="8"/>
      <c r="T270" s="8"/>
      <c r="U270" s="8"/>
      <c r="V270" s="8"/>
      <c r="W270" s="8"/>
      <c r="X270" s="8"/>
      <c r="Y270" s="8"/>
      <c r="Z270" s="8"/>
    </row>
    <row x14ac:dyDescent="0.25" r="271" customHeight="1" ht="14.25">
      <c r="A271" s="182"/>
      <c r="B271" s="182"/>
      <c r="C271" s="182"/>
      <c r="D271" s="182"/>
      <c r="E271" s="10"/>
      <c r="F271" s="10"/>
      <c r="G271" s="182"/>
      <c r="H271" s="206">
        <f>IF(G271="","",IFERROR(G271/E271,0))</f>
      </c>
      <c r="I271" s="8"/>
      <c r="J271" s="8"/>
      <c r="K271" s="8"/>
      <c r="L271" s="8"/>
      <c r="M271" s="8"/>
      <c r="N271" s="8"/>
      <c r="O271" s="8"/>
      <c r="P271" s="8"/>
      <c r="Q271" s="8"/>
      <c r="R271" s="8"/>
      <c r="S271" s="8"/>
      <c r="T271" s="8"/>
      <c r="U271" s="8"/>
      <c r="V271" s="8"/>
      <c r="W271" s="8"/>
      <c r="X271" s="8"/>
      <c r="Y271" s="8"/>
      <c r="Z271" s="8"/>
    </row>
    <row x14ac:dyDescent="0.25" r="272" customHeight="1" ht="14.25">
      <c r="A272" s="182"/>
      <c r="B272" s="182"/>
      <c r="C272" s="182"/>
      <c r="D272" s="182"/>
      <c r="E272" s="10"/>
      <c r="F272" s="10"/>
      <c r="G272" s="182"/>
      <c r="H272" s="206">
        <f>IF(G272="","",IFERROR(G272/E272,0))</f>
      </c>
      <c r="I272" s="8"/>
      <c r="J272" s="8"/>
      <c r="K272" s="8"/>
      <c r="L272" s="8"/>
      <c r="M272" s="8"/>
      <c r="N272" s="8"/>
      <c r="O272" s="8"/>
      <c r="P272" s="8"/>
      <c r="Q272" s="8"/>
      <c r="R272" s="8"/>
      <c r="S272" s="8"/>
      <c r="T272" s="8"/>
      <c r="U272" s="8"/>
      <c r="V272" s="8"/>
      <c r="W272" s="8"/>
      <c r="X272" s="8"/>
      <c r="Y272" s="8"/>
      <c r="Z272" s="8"/>
    </row>
    <row x14ac:dyDescent="0.25" r="273" customHeight="1" ht="14.25">
      <c r="A273" s="182"/>
      <c r="B273" s="182"/>
      <c r="C273" s="182"/>
      <c r="D273" s="182"/>
      <c r="E273" s="10"/>
      <c r="F273" s="10"/>
      <c r="G273" s="182"/>
      <c r="H273" s="206">
        <f>IF(G273="","",IFERROR(G273/E273,0))</f>
      </c>
      <c r="I273" s="8"/>
      <c r="J273" s="8"/>
      <c r="K273" s="8"/>
      <c r="L273" s="8"/>
      <c r="M273" s="8"/>
      <c r="N273" s="8"/>
      <c r="O273" s="8"/>
      <c r="P273" s="8"/>
      <c r="Q273" s="8"/>
      <c r="R273" s="8"/>
      <c r="S273" s="8"/>
      <c r="T273" s="8"/>
      <c r="U273" s="8"/>
      <c r="V273" s="8"/>
      <c r="W273" s="8"/>
      <c r="X273" s="8"/>
      <c r="Y273" s="8"/>
      <c r="Z273" s="8"/>
    </row>
    <row x14ac:dyDescent="0.25" r="274" customHeight="1" ht="14.25">
      <c r="A274" s="182"/>
      <c r="B274" s="182"/>
      <c r="C274" s="182"/>
      <c r="D274" s="182"/>
      <c r="E274" s="10"/>
      <c r="F274" s="10"/>
      <c r="G274" s="182"/>
      <c r="H274" s="206">
        <f>IF(G274="","",IFERROR(G274/E274,0))</f>
      </c>
      <c r="I274" s="8"/>
      <c r="J274" s="8"/>
      <c r="K274" s="8"/>
      <c r="L274" s="8"/>
      <c r="M274" s="8"/>
      <c r="N274" s="8"/>
      <c r="O274" s="8"/>
      <c r="P274" s="8"/>
      <c r="Q274" s="8"/>
      <c r="R274" s="8"/>
      <c r="S274" s="8"/>
      <c r="T274" s="8"/>
      <c r="U274" s="8"/>
      <c r="V274" s="8"/>
      <c r="W274" s="8"/>
      <c r="X274" s="8"/>
      <c r="Y274" s="8"/>
      <c r="Z274" s="8"/>
    </row>
    <row x14ac:dyDescent="0.25" r="275" customHeight="1" ht="14.25">
      <c r="A275" s="182"/>
      <c r="B275" s="182"/>
      <c r="C275" s="182"/>
      <c r="D275" s="182"/>
      <c r="E275" s="10"/>
      <c r="F275" s="10"/>
      <c r="G275" s="182"/>
      <c r="H275" s="206">
        <f>IF(G275="","",IFERROR(G275/E275,0))</f>
      </c>
      <c r="I275" s="8"/>
      <c r="J275" s="8"/>
      <c r="K275" s="8"/>
      <c r="L275" s="8"/>
      <c r="M275" s="8"/>
      <c r="N275" s="8"/>
      <c r="O275" s="8"/>
      <c r="P275" s="8"/>
      <c r="Q275" s="8"/>
      <c r="R275" s="8"/>
      <c r="S275" s="8"/>
      <c r="T275" s="8"/>
      <c r="U275" s="8"/>
      <c r="V275" s="8"/>
      <c r="W275" s="8"/>
      <c r="X275" s="8"/>
      <c r="Y275" s="8"/>
      <c r="Z275" s="8"/>
    </row>
    <row x14ac:dyDescent="0.25" r="276" customHeight="1" ht="14.25">
      <c r="A276" s="182"/>
      <c r="B276" s="182"/>
      <c r="C276" s="182"/>
      <c r="D276" s="182"/>
      <c r="E276" s="10"/>
      <c r="F276" s="10"/>
      <c r="G276" s="182"/>
      <c r="H276" s="206">
        <f>IF(G276="","",IFERROR(G276/E276,0))</f>
      </c>
      <c r="I276" s="8"/>
      <c r="J276" s="8"/>
      <c r="K276" s="8"/>
      <c r="L276" s="8"/>
      <c r="M276" s="8"/>
      <c r="N276" s="8"/>
      <c r="O276" s="8"/>
      <c r="P276" s="8"/>
      <c r="Q276" s="8"/>
      <c r="R276" s="8"/>
      <c r="S276" s="8"/>
      <c r="T276" s="8"/>
      <c r="U276" s="8"/>
      <c r="V276" s="8"/>
      <c r="W276" s="8"/>
      <c r="X276" s="8"/>
      <c r="Y276" s="8"/>
      <c r="Z276" s="8"/>
    </row>
    <row x14ac:dyDescent="0.25" r="277" customHeight="1" ht="14.25">
      <c r="A277" s="182"/>
      <c r="B277" s="182"/>
      <c r="C277" s="182"/>
      <c r="D277" s="182"/>
      <c r="E277" s="10"/>
      <c r="F277" s="10"/>
      <c r="G277" s="182"/>
      <c r="H277" s="206">
        <f>IF(G277="","",IFERROR(G277/E277,0))</f>
      </c>
      <c r="I277" s="8"/>
      <c r="J277" s="8"/>
      <c r="K277" s="8"/>
      <c r="L277" s="8"/>
      <c r="M277" s="8"/>
      <c r="N277" s="8"/>
      <c r="O277" s="8"/>
      <c r="P277" s="8"/>
      <c r="Q277" s="8"/>
      <c r="R277" s="8"/>
      <c r="S277" s="8"/>
      <c r="T277" s="8"/>
      <c r="U277" s="8"/>
      <c r="V277" s="8"/>
      <c r="W277" s="8"/>
      <c r="X277" s="8"/>
      <c r="Y277" s="8"/>
      <c r="Z277" s="8"/>
    </row>
    <row x14ac:dyDescent="0.25" r="278" customHeight="1" ht="14.25">
      <c r="A278" s="182"/>
      <c r="B278" s="182"/>
      <c r="C278" s="182"/>
      <c r="D278" s="182"/>
      <c r="E278" s="10"/>
      <c r="F278" s="10"/>
      <c r="G278" s="182"/>
      <c r="H278" s="206">
        <f>IF(G278="","",IFERROR(G278/E278,0))</f>
      </c>
      <c r="I278" s="8"/>
      <c r="J278" s="8"/>
      <c r="K278" s="8"/>
      <c r="L278" s="8"/>
      <c r="M278" s="8"/>
      <c r="N278" s="8"/>
      <c r="O278" s="8"/>
      <c r="P278" s="8"/>
      <c r="Q278" s="8"/>
      <c r="R278" s="8"/>
      <c r="S278" s="8"/>
      <c r="T278" s="8"/>
      <c r="U278" s="8"/>
      <c r="V278" s="8"/>
      <c r="W278" s="8"/>
      <c r="X278" s="8"/>
      <c r="Y278" s="8"/>
      <c r="Z278" s="8"/>
    </row>
    <row x14ac:dyDescent="0.25" r="279" customHeight="1" ht="14.25">
      <c r="A279" s="182"/>
      <c r="B279" s="182"/>
      <c r="C279" s="182"/>
      <c r="D279" s="182"/>
      <c r="E279" s="10"/>
      <c r="F279" s="10"/>
      <c r="G279" s="182"/>
      <c r="H279" s="206">
        <f>IF(G279="","",IFERROR(G279/E279,0))</f>
      </c>
      <c r="I279" s="8"/>
      <c r="J279" s="8"/>
      <c r="K279" s="8"/>
      <c r="L279" s="8"/>
      <c r="M279" s="8"/>
      <c r="N279" s="8"/>
      <c r="O279" s="8"/>
      <c r="P279" s="8"/>
      <c r="Q279" s="8"/>
      <c r="R279" s="8"/>
      <c r="S279" s="8"/>
      <c r="T279" s="8"/>
      <c r="U279" s="8"/>
      <c r="V279" s="8"/>
      <c r="W279" s="8"/>
      <c r="X279" s="8"/>
      <c r="Y279" s="8"/>
      <c r="Z279" s="8"/>
    </row>
    <row x14ac:dyDescent="0.25" r="280" customHeight="1" ht="14.25">
      <c r="A280" s="182"/>
      <c r="B280" s="182"/>
      <c r="C280" s="182"/>
      <c r="D280" s="182"/>
      <c r="E280" s="10"/>
      <c r="F280" s="10"/>
      <c r="G280" s="182"/>
      <c r="H280" s="206">
        <f>IF(G280="","",IFERROR(G280/E280,0))</f>
      </c>
      <c r="I280" s="8"/>
      <c r="J280" s="8"/>
      <c r="K280" s="8"/>
      <c r="L280" s="8"/>
      <c r="M280" s="8"/>
      <c r="N280" s="8"/>
      <c r="O280" s="8"/>
      <c r="P280" s="8"/>
      <c r="Q280" s="8"/>
      <c r="R280" s="8"/>
      <c r="S280" s="8"/>
      <c r="T280" s="8"/>
      <c r="U280" s="8"/>
      <c r="V280" s="8"/>
      <c r="W280" s="8"/>
      <c r="X280" s="8"/>
      <c r="Y280" s="8"/>
      <c r="Z280" s="8"/>
    </row>
    <row x14ac:dyDescent="0.25" r="281" customHeight="1" ht="14.25">
      <c r="A281" s="182"/>
      <c r="B281" s="182"/>
      <c r="C281" s="182"/>
      <c r="D281" s="182"/>
      <c r="E281" s="10"/>
      <c r="F281" s="10"/>
      <c r="G281" s="182"/>
      <c r="H281" s="206">
        <f>IF(G281="","",IFERROR(G281/E281,0))</f>
      </c>
      <c r="I281" s="8"/>
      <c r="J281" s="8"/>
      <c r="K281" s="8"/>
      <c r="L281" s="8"/>
      <c r="M281" s="8"/>
      <c r="N281" s="8"/>
      <c r="O281" s="8"/>
      <c r="P281" s="8"/>
      <c r="Q281" s="8"/>
      <c r="R281" s="8"/>
      <c r="S281" s="8"/>
      <c r="T281" s="8"/>
      <c r="U281" s="8"/>
      <c r="V281" s="8"/>
      <c r="W281" s="8"/>
      <c r="X281" s="8"/>
      <c r="Y281" s="8"/>
      <c r="Z281" s="8"/>
    </row>
    <row x14ac:dyDescent="0.25" r="282" customHeight="1" ht="14.25">
      <c r="A282" s="182"/>
      <c r="B282" s="182"/>
      <c r="C282" s="182"/>
      <c r="D282" s="182"/>
      <c r="E282" s="10"/>
      <c r="F282" s="10"/>
      <c r="G282" s="182"/>
      <c r="H282" s="206">
        <f>IF(G282="","",IFERROR(G282/E282,0))</f>
      </c>
      <c r="I282" s="8"/>
      <c r="J282" s="8"/>
      <c r="K282" s="8"/>
      <c r="L282" s="8"/>
      <c r="M282" s="8"/>
      <c r="N282" s="8"/>
      <c r="O282" s="8"/>
      <c r="P282" s="8"/>
      <c r="Q282" s="8"/>
      <c r="R282" s="8"/>
      <c r="S282" s="8"/>
      <c r="T282" s="8"/>
      <c r="U282" s="8"/>
      <c r="V282" s="8"/>
      <c r="W282" s="8"/>
      <c r="X282" s="8"/>
      <c r="Y282" s="8"/>
      <c r="Z282" s="8"/>
    </row>
    <row x14ac:dyDescent="0.25" r="283" customHeight="1" ht="14.25">
      <c r="A283" s="182"/>
      <c r="B283" s="182"/>
      <c r="C283" s="182"/>
      <c r="D283" s="182"/>
      <c r="E283" s="10"/>
      <c r="F283" s="10"/>
      <c r="G283" s="182"/>
      <c r="H283" s="206">
        <f>IF(G283="","",IFERROR(G283/E283,0))</f>
      </c>
      <c r="I283" s="8"/>
      <c r="J283" s="8"/>
      <c r="K283" s="8"/>
      <c r="L283" s="8"/>
      <c r="M283" s="8"/>
      <c r="N283" s="8"/>
      <c r="O283" s="8"/>
      <c r="P283" s="8"/>
      <c r="Q283" s="8"/>
      <c r="R283" s="8"/>
      <c r="S283" s="8"/>
      <c r="T283" s="8"/>
      <c r="U283" s="8"/>
      <c r="V283" s="8"/>
      <c r="W283" s="8"/>
      <c r="X283" s="8"/>
      <c r="Y283" s="8"/>
      <c r="Z283" s="8"/>
    </row>
    <row x14ac:dyDescent="0.25" r="284" customHeight="1" ht="14.25">
      <c r="A284" s="182"/>
      <c r="B284" s="182"/>
      <c r="C284" s="182"/>
      <c r="D284" s="182"/>
      <c r="E284" s="10"/>
      <c r="F284" s="10"/>
      <c r="G284" s="182"/>
      <c r="H284" s="206">
        <f>IF(G284="","",IFERROR(G284/E284,0))</f>
      </c>
      <c r="I284" s="8"/>
      <c r="J284" s="8"/>
      <c r="K284" s="8"/>
      <c r="L284" s="8"/>
      <c r="M284" s="8"/>
      <c r="N284" s="8"/>
      <c r="O284" s="8"/>
      <c r="P284" s="8"/>
      <c r="Q284" s="8"/>
      <c r="R284" s="8"/>
      <c r="S284" s="8"/>
      <c r="T284" s="8"/>
      <c r="U284" s="8"/>
      <c r="V284" s="8"/>
      <c r="W284" s="8"/>
      <c r="X284" s="8"/>
      <c r="Y284" s="8"/>
      <c r="Z284" s="8"/>
    </row>
    <row x14ac:dyDescent="0.25" r="285" customHeight="1" ht="14.25">
      <c r="A285" s="182"/>
      <c r="B285" s="182"/>
      <c r="C285" s="182"/>
      <c r="D285" s="182"/>
      <c r="E285" s="10"/>
      <c r="F285" s="10"/>
      <c r="G285" s="182"/>
      <c r="H285" s="206">
        <f>IF(G285="","",IFERROR(G285/E285,0))</f>
      </c>
      <c r="I285" s="8"/>
      <c r="J285" s="8"/>
      <c r="K285" s="8"/>
      <c r="L285" s="8"/>
      <c r="M285" s="8"/>
      <c r="N285" s="8"/>
      <c r="O285" s="8"/>
      <c r="P285" s="8"/>
      <c r="Q285" s="8"/>
      <c r="R285" s="8"/>
      <c r="S285" s="8"/>
      <c r="T285" s="8"/>
      <c r="U285" s="8"/>
      <c r="V285" s="8"/>
      <c r="W285" s="8"/>
      <c r="X285" s="8"/>
      <c r="Y285" s="8"/>
      <c r="Z285" s="8"/>
    </row>
    <row x14ac:dyDescent="0.25" r="286" customHeight="1" ht="14.25">
      <c r="A286" s="182"/>
      <c r="B286" s="182"/>
      <c r="C286" s="182"/>
      <c r="D286" s="182"/>
      <c r="E286" s="10"/>
      <c r="F286" s="10"/>
      <c r="G286" s="182"/>
      <c r="H286" s="206">
        <f>IF(G286="","",IFERROR(G286/E286,0))</f>
      </c>
      <c r="I286" s="8"/>
      <c r="J286" s="8"/>
      <c r="K286" s="8"/>
      <c r="L286" s="8"/>
      <c r="M286" s="8"/>
      <c r="N286" s="8"/>
      <c r="O286" s="8"/>
      <c r="P286" s="8"/>
      <c r="Q286" s="8"/>
      <c r="R286" s="8"/>
      <c r="S286" s="8"/>
      <c r="T286" s="8"/>
      <c r="U286" s="8"/>
      <c r="V286" s="8"/>
      <c r="W286" s="8"/>
      <c r="X286" s="8"/>
      <c r="Y286" s="8"/>
      <c r="Z286" s="8"/>
    </row>
    <row x14ac:dyDescent="0.25" r="287" customHeight="1" ht="14.25">
      <c r="A287" s="182"/>
      <c r="B287" s="182"/>
      <c r="C287" s="182"/>
      <c r="D287" s="182"/>
      <c r="E287" s="10"/>
      <c r="F287" s="10"/>
      <c r="G287" s="182"/>
      <c r="H287" s="206">
        <f>IF(G287="","",IFERROR(G287/E287,0))</f>
      </c>
      <c r="I287" s="8"/>
      <c r="J287" s="8"/>
      <c r="K287" s="8"/>
      <c r="L287" s="8"/>
      <c r="M287" s="8"/>
      <c r="N287" s="8"/>
      <c r="O287" s="8"/>
      <c r="P287" s="8"/>
      <c r="Q287" s="8"/>
      <c r="R287" s="8"/>
      <c r="S287" s="8"/>
      <c r="T287" s="8"/>
      <c r="U287" s="8"/>
      <c r="V287" s="8"/>
      <c r="W287" s="8"/>
      <c r="X287" s="8"/>
      <c r="Y287" s="8"/>
      <c r="Z287" s="8"/>
    </row>
    <row x14ac:dyDescent="0.25" r="288" customHeight="1" ht="14.25">
      <c r="A288" s="182"/>
      <c r="B288" s="182"/>
      <c r="C288" s="182"/>
      <c r="D288" s="182"/>
      <c r="E288" s="10"/>
      <c r="F288" s="10"/>
      <c r="G288" s="182"/>
      <c r="H288" s="206">
        <f>IF(G288="","",IFERROR(G288/E288,0))</f>
      </c>
      <c r="I288" s="8"/>
      <c r="J288" s="8"/>
      <c r="K288" s="8"/>
      <c r="L288" s="8"/>
      <c r="M288" s="8"/>
      <c r="N288" s="8"/>
      <c r="O288" s="8"/>
      <c r="P288" s="8"/>
      <c r="Q288" s="8"/>
      <c r="R288" s="8"/>
      <c r="S288" s="8"/>
      <c r="T288" s="8"/>
      <c r="U288" s="8"/>
      <c r="V288" s="8"/>
      <c r="W288" s="8"/>
      <c r="X288" s="8"/>
      <c r="Y288" s="8"/>
      <c r="Z288" s="8"/>
    </row>
    <row x14ac:dyDescent="0.25" r="289" customHeight="1" ht="14.25">
      <c r="A289" s="182"/>
      <c r="B289" s="182"/>
      <c r="C289" s="182"/>
      <c r="D289" s="182"/>
      <c r="E289" s="10"/>
      <c r="F289" s="10"/>
      <c r="G289" s="182"/>
      <c r="H289" s="206">
        <f>IF(G289="","",IFERROR(G289/E289,0))</f>
      </c>
      <c r="I289" s="8"/>
      <c r="J289" s="8"/>
      <c r="K289" s="8"/>
      <c r="L289" s="8"/>
      <c r="M289" s="8"/>
      <c r="N289" s="8"/>
      <c r="O289" s="8"/>
      <c r="P289" s="8"/>
      <c r="Q289" s="8"/>
      <c r="R289" s="8"/>
      <c r="S289" s="8"/>
      <c r="T289" s="8"/>
      <c r="U289" s="8"/>
      <c r="V289" s="8"/>
      <c r="W289" s="8"/>
      <c r="X289" s="8"/>
      <c r="Y289" s="8"/>
      <c r="Z289" s="8"/>
    </row>
    <row x14ac:dyDescent="0.25" r="290" customHeight="1" ht="14.25">
      <c r="A290" s="182"/>
      <c r="B290" s="182"/>
      <c r="C290" s="182"/>
      <c r="D290" s="182"/>
      <c r="E290" s="10"/>
      <c r="F290" s="10"/>
      <c r="G290" s="182"/>
      <c r="H290" s="206">
        <f>IF(G290="","",IFERROR(G290/E290,0))</f>
      </c>
      <c r="I290" s="8"/>
      <c r="J290" s="8"/>
      <c r="K290" s="8"/>
      <c r="L290" s="8"/>
      <c r="M290" s="8"/>
      <c r="N290" s="8"/>
      <c r="O290" s="8"/>
      <c r="P290" s="8"/>
      <c r="Q290" s="8"/>
      <c r="R290" s="8"/>
      <c r="S290" s="8"/>
      <c r="T290" s="8"/>
      <c r="U290" s="8"/>
      <c r="V290" s="8"/>
      <c r="W290" s="8"/>
      <c r="X290" s="8"/>
      <c r="Y290" s="8"/>
      <c r="Z290" s="8"/>
    </row>
    <row x14ac:dyDescent="0.25" r="291" customHeight="1" ht="14.25">
      <c r="A291" s="182"/>
      <c r="B291" s="182"/>
      <c r="C291" s="182"/>
      <c r="D291" s="182"/>
      <c r="E291" s="10"/>
      <c r="F291" s="10"/>
      <c r="G291" s="182"/>
      <c r="H291" s="206">
        <f>IF(G291="","",IFERROR(G291/E291,0))</f>
      </c>
      <c r="I291" s="8"/>
      <c r="J291" s="8"/>
      <c r="K291" s="8"/>
      <c r="L291" s="8"/>
      <c r="M291" s="8"/>
      <c r="N291" s="8"/>
      <c r="O291" s="8"/>
      <c r="P291" s="8"/>
      <c r="Q291" s="8"/>
      <c r="R291" s="8"/>
      <c r="S291" s="8"/>
      <c r="T291" s="8"/>
      <c r="U291" s="8"/>
      <c r="V291" s="8"/>
      <c r="W291" s="8"/>
      <c r="X291" s="8"/>
      <c r="Y291" s="8"/>
      <c r="Z291" s="8"/>
    </row>
    <row x14ac:dyDescent="0.25" r="292" customHeight="1" ht="14.25">
      <c r="A292" s="182"/>
      <c r="B292" s="182"/>
      <c r="C292" s="182"/>
      <c r="D292" s="182"/>
      <c r="E292" s="10"/>
      <c r="F292" s="10"/>
      <c r="G292" s="182"/>
      <c r="H292" s="206">
        <f>IF(G292="","",IFERROR(G292/E292,0))</f>
      </c>
      <c r="I292" s="8"/>
      <c r="J292" s="8"/>
      <c r="K292" s="8"/>
      <c r="L292" s="8"/>
      <c r="M292" s="8"/>
      <c r="N292" s="8"/>
      <c r="O292" s="8"/>
      <c r="P292" s="8"/>
      <c r="Q292" s="8"/>
      <c r="R292" s="8"/>
      <c r="S292" s="8"/>
      <c r="T292" s="8"/>
      <c r="U292" s="8"/>
      <c r="V292" s="8"/>
      <c r="W292" s="8"/>
      <c r="X292" s="8"/>
      <c r="Y292" s="8"/>
      <c r="Z292" s="8"/>
    </row>
    <row x14ac:dyDescent="0.25" r="293" customHeight="1" ht="14.25">
      <c r="A293" s="182"/>
      <c r="B293" s="182"/>
      <c r="C293" s="182"/>
      <c r="D293" s="182"/>
      <c r="E293" s="10"/>
      <c r="F293" s="10"/>
      <c r="G293" s="182"/>
      <c r="H293" s="206">
        <f>IF(G293="","",IFERROR(G293/E293,0))</f>
      </c>
      <c r="I293" s="8"/>
      <c r="J293" s="8"/>
      <c r="K293" s="8"/>
      <c r="L293" s="8"/>
      <c r="M293" s="8"/>
      <c r="N293" s="8"/>
      <c r="O293" s="8"/>
      <c r="P293" s="8"/>
      <c r="Q293" s="8"/>
      <c r="R293" s="8"/>
      <c r="S293" s="8"/>
      <c r="T293" s="8"/>
      <c r="U293" s="8"/>
      <c r="V293" s="8"/>
      <c r="W293" s="8"/>
      <c r="X293" s="8"/>
      <c r="Y293" s="8"/>
      <c r="Z293" s="8"/>
    </row>
    <row x14ac:dyDescent="0.25" r="294" customHeight="1" ht="14.25">
      <c r="A294" s="182"/>
      <c r="B294" s="182"/>
      <c r="C294" s="182"/>
      <c r="D294" s="182"/>
      <c r="E294" s="10"/>
      <c r="F294" s="10"/>
      <c r="G294" s="182"/>
      <c r="H294" s="206">
        <f>IF(G294="","",IFERROR(G294/E294,0))</f>
      </c>
      <c r="I294" s="8"/>
      <c r="J294" s="8"/>
      <c r="K294" s="8"/>
      <c r="L294" s="8"/>
      <c r="M294" s="8"/>
      <c r="N294" s="8"/>
      <c r="O294" s="8"/>
      <c r="P294" s="8"/>
      <c r="Q294" s="8"/>
      <c r="R294" s="8"/>
      <c r="S294" s="8"/>
      <c r="T294" s="8"/>
      <c r="U294" s="8"/>
      <c r="V294" s="8"/>
      <c r="W294" s="8"/>
      <c r="X294" s="8"/>
      <c r="Y294" s="8"/>
      <c r="Z294" s="8"/>
    </row>
    <row x14ac:dyDescent="0.25" r="295" customHeight="1" ht="14.25">
      <c r="A295" s="182"/>
      <c r="B295" s="182"/>
      <c r="C295" s="182"/>
      <c r="D295" s="182"/>
      <c r="E295" s="10"/>
      <c r="F295" s="10"/>
      <c r="G295" s="182"/>
      <c r="H295" s="206">
        <f>IF(G295="","",IFERROR(G295/E295,0))</f>
      </c>
      <c r="I295" s="8"/>
      <c r="J295" s="8"/>
      <c r="K295" s="8"/>
      <c r="L295" s="8"/>
      <c r="M295" s="8"/>
      <c r="N295" s="8"/>
      <c r="O295" s="8"/>
      <c r="P295" s="8"/>
      <c r="Q295" s="8"/>
      <c r="R295" s="8"/>
      <c r="S295" s="8"/>
      <c r="T295" s="8"/>
      <c r="U295" s="8"/>
      <c r="V295" s="8"/>
      <c r="W295" s="8"/>
      <c r="X295" s="8"/>
      <c r="Y295" s="8"/>
      <c r="Z295" s="8"/>
    </row>
    <row x14ac:dyDescent="0.25" r="296" customHeight="1" ht="14.25">
      <c r="A296" s="182"/>
      <c r="B296" s="182"/>
      <c r="C296" s="182"/>
      <c r="D296" s="182"/>
      <c r="E296" s="10"/>
      <c r="F296" s="10"/>
      <c r="G296" s="182"/>
      <c r="H296" s="206">
        <f>IF(G296="","",IFERROR(G296/E296,0))</f>
      </c>
      <c r="I296" s="8"/>
      <c r="J296" s="8"/>
      <c r="K296" s="8"/>
      <c r="L296" s="8"/>
      <c r="M296" s="8"/>
      <c r="N296" s="8"/>
      <c r="O296" s="8"/>
      <c r="P296" s="8"/>
      <c r="Q296" s="8"/>
      <c r="R296" s="8"/>
      <c r="S296" s="8"/>
      <c r="T296" s="8"/>
      <c r="U296" s="8"/>
      <c r="V296" s="8"/>
      <c r="W296" s="8"/>
      <c r="X296" s="8"/>
      <c r="Y296" s="8"/>
      <c r="Z296" s="8"/>
    </row>
    <row x14ac:dyDescent="0.25" r="297" customHeight="1" ht="14.25">
      <c r="A297" s="182"/>
      <c r="B297" s="182"/>
      <c r="C297" s="182"/>
      <c r="D297" s="182"/>
      <c r="E297" s="10"/>
      <c r="F297" s="10"/>
      <c r="G297" s="182"/>
      <c r="H297" s="206">
        <f>IF(G297="","",IFERROR(G297/E297,0))</f>
      </c>
      <c r="I297" s="8"/>
      <c r="J297" s="8"/>
      <c r="K297" s="8"/>
      <c r="L297" s="8"/>
      <c r="M297" s="8"/>
      <c r="N297" s="8"/>
      <c r="O297" s="8"/>
      <c r="P297" s="8"/>
      <c r="Q297" s="8"/>
      <c r="R297" s="8"/>
      <c r="S297" s="8"/>
      <c r="T297" s="8"/>
      <c r="U297" s="8"/>
      <c r="V297" s="8"/>
      <c r="W297" s="8"/>
      <c r="X297" s="8"/>
      <c r="Y297" s="8"/>
      <c r="Z297" s="8"/>
    </row>
    <row x14ac:dyDescent="0.25" r="298" customHeight="1" ht="14.25">
      <c r="A298" s="182"/>
      <c r="B298" s="182"/>
      <c r="C298" s="182"/>
      <c r="D298" s="182"/>
      <c r="E298" s="10"/>
      <c r="F298" s="10"/>
      <c r="G298" s="182"/>
      <c r="H298" s="206">
        <f>IF(G298="","",IFERROR(G298/E298,0))</f>
      </c>
      <c r="I298" s="8"/>
      <c r="J298" s="8"/>
      <c r="K298" s="8"/>
      <c r="L298" s="8"/>
      <c r="M298" s="8"/>
      <c r="N298" s="8"/>
      <c r="O298" s="8"/>
      <c r="P298" s="8"/>
      <c r="Q298" s="8"/>
      <c r="R298" s="8"/>
      <c r="S298" s="8"/>
      <c r="T298" s="8"/>
      <c r="U298" s="8"/>
      <c r="V298" s="8"/>
      <c r="W298" s="8"/>
      <c r="X298" s="8"/>
      <c r="Y298" s="8"/>
      <c r="Z298" s="8"/>
    </row>
    <row x14ac:dyDescent="0.25" r="299" customHeight="1" ht="14.25">
      <c r="A299" s="182"/>
      <c r="B299" s="182"/>
      <c r="C299" s="182"/>
      <c r="D299" s="182"/>
      <c r="E299" s="10"/>
      <c r="F299" s="10"/>
      <c r="G299" s="182"/>
      <c r="H299" s="206">
        <f>IF(G299="","",IFERROR(G299/E299,0))</f>
      </c>
      <c r="I299" s="8"/>
      <c r="J299" s="8"/>
      <c r="K299" s="8"/>
      <c r="L299" s="8"/>
      <c r="M299" s="8"/>
      <c r="N299" s="8"/>
      <c r="O299" s="8"/>
      <c r="P299" s="8"/>
      <c r="Q299" s="8"/>
      <c r="R299" s="8"/>
      <c r="S299" s="8"/>
      <c r="T299" s="8"/>
      <c r="U299" s="8"/>
      <c r="V299" s="8"/>
      <c r="W299" s="8"/>
      <c r="X299" s="8"/>
      <c r="Y299" s="8"/>
      <c r="Z299" s="8"/>
    </row>
    <row x14ac:dyDescent="0.25" r="300" customHeight="1" ht="14.25">
      <c r="A300" s="182"/>
      <c r="B300" s="182"/>
      <c r="C300" s="182"/>
      <c r="D300" s="182"/>
      <c r="E300" s="10"/>
      <c r="F300" s="10"/>
      <c r="G300" s="182"/>
      <c r="H300" s="206">
        <f>IF(G300="","",IFERROR(G300/E300,0))</f>
      </c>
      <c r="I300" s="8"/>
      <c r="J300" s="8"/>
      <c r="K300" s="8"/>
      <c r="L300" s="8"/>
      <c r="M300" s="8"/>
      <c r="N300" s="8"/>
      <c r="O300" s="8"/>
      <c r="P300" s="8"/>
      <c r="Q300" s="8"/>
      <c r="R300" s="8"/>
      <c r="S300" s="8"/>
      <c r="T300" s="8"/>
      <c r="U300" s="8"/>
      <c r="V300" s="8"/>
      <c r="W300" s="8"/>
      <c r="X300" s="8"/>
      <c r="Y300" s="8"/>
      <c r="Z300" s="8"/>
    </row>
    <row x14ac:dyDescent="0.25" r="301" customHeight="1" ht="14.25">
      <c r="A301" s="182"/>
      <c r="B301" s="182"/>
      <c r="C301" s="182"/>
      <c r="D301" s="182"/>
      <c r="E301" s="10"/>
      <c r="F301" s="10"/>
      <c r="G301" s="182"/>
      <c r="H301" s="206">
        <f>IF(G301="","",IFERROR(G301/E301,0))</f>
      </c>
      <c r="I301" s="8"/>
      <c r="J301" s="8"/>
      <c r="K301" s="8"/>
      <c r="L301" s="8"/>
      <c r="M301" s="8"/>
      <c r="N301" s="8"/>
      <c r="O301" s="8"/>
      <c r="P301" s="8"/>
      <c r="Q301" s="8"/>
      <c r="R301" s="8"/>
      <c r="S301" s="8"/>
      <c r="T301" s="8"/>
      <c r="U301" s="8"/>
      <c r="V301" s="8"/>
      <c r="W301" s="8"/>
      <c r="X301" s="8"/>
      <c r="Y301" s="8"/>
      <c r="Z301" s="8"/>
    </row>
    <row x14ac:dyDescent="0.25" r="302" customHeight="1" ht="14.25">
      <c r="A302" s="182"/>
      <c r="B302" s="182"/>
      <c r="C302" s="182"/>
      <c r="D302" s="182"/>
      <c r="E302" s="10"/>
      <c r="F302" s="10"/>
      <c r="G302" s="182"/>
      <c r="H302" s="206">
        <f>IF(G302="","",IFERROR(G302/E302,0))</f>
      </c>
      <c r="I302" s="8"/>
      <c r="J302" s="8"/>
      <c r="K302" s="8"/>
      <c r="L302" s="8"/>
      <c r="M302" s="8"/>
      <c r="N302" s="8"/>
      <c r="O302" s="8"/>
      <c r="P302" s="8"/>
      <c r="Q302" s="8"/>
      <c r="R302" s="8"/>
      <c r="S302" s="8"/>
      <c r="T302" s="8"/>
      <c r="U302" s="8"/>
      <c r="V302" s="8"/>
      <c r="W302" s="8"/>
      <c r="X302" s="8"/>
      <c r="Y302" s="8"/>
      <c r="Z302" s="8"/>
    </row>
    <row x14ac:dyDescent="0.25" r="303" customHeight="1" ht="14.25">
      <c r="A303" s="182"/>
      <c r="B303" s="182"/>
      <c r="C303" s="182"/>
      <c r="D303" s="182"/>
      <c r="E303" s="10"/>
      <c r="F303" s="10"/>
      <c r="G303" s="182"/>
      <c r="H303" s="206">
        <f>IF(G303="","",IFERROR(G303/E303,0))</f>
      </c>
      <c r="I303" s="8"/>
      <c r="J303" s="8"/>
      <c r="K303" s="8"/>
      <c r="L303" s="8"/>
      <c r="M303" s="8"/>
      <c r="N303" s="8"/>
      <c r="O303" s="8"/>
      <c r="P303" s="8"/>
      <c r="Q303" s="8"/>
      <c r="R303" s="8"/>
      <c r="S303" s="8"/>
      <c r="T303" s="8"/>
      <c r="U303" s="8"/>
      <c r="V303" s="8"/>
      <c r="W303" s="8"/>
      <c r="X303" s="8"/>
      <c r="Y303" s="8"/>
      <c r="Z303" s="8"/>
    </row>
    <row x14ac:dyDescent="0.25" r="304" customHeight="1" ht="14.25">
      <c r="A304" s="182"/>
      <c r="B304" s="182"/>
      <c r="C304" s="182"/>
      <c r="D304" s="182"/>
      <c r="E304" s="10"/>
      <c r="F304" s="10"/>
      <c r="G304" s="182"/>
      <c r="H304" s="206">
        <f>IF(G304="","",IFERROR(G304/E304,0))</f>
      </c>
      <c r="I304" s="8"/>
      <c r="J304" s="8"/>
      <c r="K304" s="8"/>
      <c r="L304" s="8"/>
      <c r="M304" s="8"/>
      <c r="N304" s="8"/>
      <c r="O304" s="8"/>
      <c r="P304" s="8"/>
      <c r="Q304" s="8"/>
      <c r="R304" s="8"/>
      <c r="S304" s="8"/>
      <c r="T304" s="8"/>
      <c r="U304" s="8"/>
      <c r="V304" s="8"/>
      <c r="W304" s="8"/>
      <c r="X304" s="8"/>
      <c r="Y304" s="8"/>
      <c r="Z304" s="8"/>
    </row>
    <row x14ac:dyDescent="0.25" r="305" customHeight="1" ht="14.25">
      <c r="A305" s="182"/>
      <c r="B305" s="182"/>
      <c r="C305" s="182"/>
      <c r="D305" s="182"/>
      <c r="E305" s="10"/>
      <c r="F305" s="10"/>
      <c r="G305" s="182"/>
      <c r="H305" s="206">
        <f>IF(G305="","",IFERROR(G305/E305,0))</f>
      </c>
      <c r="I305" s="8"/>
      <c r="J305" s="8"/>
      <c r="K305" s="8"/>
      <c r="L305" s="8"/>
      <c r="M305" s="8"/>
      <c r="N305" s="8"/>
      <c r="O305" s="8"/>
      <c r="P305" s="8"/>
      <c r="Q305" s="8"/>
      <c r="R305" s="8"/>
      <c r="S305" s="8"/>
      <c r="T305" s="8"/>
      <c r="U305" s="8"/>
      <c r="V305" s="8"/>
      <c r="W305" s="8"/>
      <c r="X305" s="8"/>
      <c r="Y305" s="8"/>
      <c r="Z305" s="8"/>
    </row>
    <row x14ac:dyDescent="0.25" r="306" customHeight="1" ht="14.25">
      <c r="A306" s="182"/>
      <c r="B306" s="182"/>
      <c r="C306" s="182"/>
      <c r="D306" s="182"/>
      <c r="E306" s="10"/>
      <c r="F306" s="10"/>
      <c r="G306" s="182"/>
      <c r="H306" s="206">
        <f>IF(G306="","",IFERROR(G306/E306,0))</f>
      </c>
      <c r="I306" s="8"/>
      <c r="J306" s="8"/>
      <c r="K306" s="8"/>
      <c r="L306" s="8"/>
      <c r="M306" s="8"/>
      <c r="N306" s="8"/>
      <c r="O306" s="8"/>
      <c r="P306" s="8"/>
      <c r="Q306" s="8"/>
      <c r="R306" s="8"/>
      <c r="S306" s="8"/>
      <c r="T306" s="8"/>
      <c r="U306" s="8"/>
      <c r="V306" s="8"/>
      <c r="W306" s="8"/>
      <c r="X306" s="8"/>
      <c r="Y306" s="8"/>
      <c r="Z306" s="8"/>
    </row>
    <row x14ac:dyDescent="0.25" r="307" customHeight="1" ht="14.25">
      <c r="A307" s="182"/>
      <c r="B307" s="182"/>
      <c r="C307" s="182"/>
      <c r="D307" s="182"/>
      <c r="E307" s="10"/>
      <c r="F307" s="10"/>
      <c r="G307" s="182"/>
      <c r="H307" s="206">
        <f>IF(G307="","",IFERROR(G307/E307,0))</f>
      </c>
      <c r="I307" s="8"/>
      <c r="J307" s="8"/>
      <c r="K307" s="8"/>
      <c r="L307" s="8"/>
      <c r="M307" s="8"/>
      <c r="N307" s="8"/>
      <c r="O307" s="8"/>
      <c r="P307" s="8"/>
      <c r="Q307" s="8"/>
      <c r="R307" s="8"/>
      <c r="S307" s="8"/>
      <c r="T307" s="8"/>
      <c r="U307" s="8"/>
      <c r="V307" s="8"/>
      <c r="W307" s="8"/>
      <c r="X307" s="8"/>
      <c r="Y307" s="8"/>
      <c r="Z307" s="8"/>
    </row>
    <row x14ac:dyDescent="0.25" r="308" customHeight="1" ht="14.25">
      <c r="A308" s="182"/>
      <c r="B308" s="182"/>
      <c r="C308" s="182"/>
      <c r="D308" s="182"/>
      <c r="E308" s="10"/>
      <c r="F308" s="10"/>
      <c r="G308" s="182"/>
      <c r="H308" s="206">
        <f>IF(G308="","",IFERROR(G308/E308,0))</f>
      </c>
      <c r="I308" s="8"/>
      <c r="J308" s="8"/>
      <c r="K308" s="8"/>
      <c r="L308" s="8"/>
      <c r="M308" s="8"/>
      <c r="N308" s="8"/>
      <c r="O308" s="8"/>
      <c r="P308" s="8"/>
      <c r="Q308" s="8"/>
      <c r="R308" s="8"/>
      <c r="S308" s="8"/>
      <c r="T308" s="8"/>
      <c r="U308" s="8"/>
      <c r="V308" s="8"/>
      <c r="W308" s="8"/>
      <c r="X308" s="8"/>
      <c r="Y308" s="8"/>
      <c r="Z308" s="8"/>
    </row>
    <row x14ac:dyDescent="0.25" r="309" customHeight="1" ht="14.25">
      <c r="A309" s="182"/>
      <c r="B309" s="182"/>
      <c r="C309" s="182"/>
      <c r="D309" s="182"/>
      <c r="E309" s="10"/>
      <c r="F309" s="10"/>
      <c r="G309" s="182"/>
      <c r="H309" s="206">
        <f>IF(G309="","",IFERROR(G309/E309,0))</f>
      </c>
      <c r="I309" s="8"/>
      <c r="J309" s="8"/>
      <c r="K309" s="8"/>
      <c r="L309" s="8"/>
      <c r="M309" s="8"/>
      <c r="N309" s="8"/>
      <c r="O309" s="8"/>
      <c r="P309" s="8"/>
      <c r="Q309" s="8"/>
      <c r="R309" s="8"/>
      <c r="S309" s="8"/>
      <c r="T309" s="8"/>
      <c r="U309" s="8"/>
      <c r="V309" s="8"/>
      <c r="W309" s="8"/>
      <c r="X309" s="8"/>
      <c r="Y309" s="8"/>
      <c r="Z309" s="8"/>
    </row>
    <row x14ac:dyDescent="0.25" r="310" customHeight="1" ht="14.25">
      <c r="A310" s="182"/>
      <c r="B310" s="182"/>
      <c r="C310" s="182"/>
      <c r="D310" s="182"/>
      <c r="E310" s="10"/>
      <c r="F310" s="10"/>
      <c r="G310" s="182"/>
      <c r="H310" s="206">
        <f>IF(G310="","",IFERROR(G310/E310,0))</f>
      </c>
      <c r="I310" s="8"/>
      <c r="J310" s="8"/>
      <c r="K310" s="8"/>
      <c r="L310" s="8"/>
      <c r="M310" s="8"/>
      <c r="N310" s="8"/>
      <c r="O310" s="8"/>
      <c r="P310" s="8"/>
      <c r="Q310" s="8"/>
      <c r="R310" s="8"/>
      <c r="S310" s="8"/>
      <c r="T310" s="8"/>
      <c r="U310" s="8"/>
      <c r="V310" s="8"/>
      <c r="W310" s="8"/>
      <c r="X310" s="8"/>
      <c r="Y310" s="8"/>
      <c r="Z310" s="8"/>
    </row>
    <row x14ac:dyDescent="0.25" r="311" customHeight="1" ht="14.25">
      <c r="A311" s="182"/>
      <c r="B311" s="182"/>
      <c r="C311" s="182"/>
      <c r="D311" s="182"/>
      <c r="E311" s="10"/>
      <c r="F311" s="10"/>
      <c r="G311" s="182"/>
      <c r="H311" s="206">
        <f>IF(G311="","",IFERROR(G311/E311,0))</f>
      </c>
      <c r="I311" s="8"/>
      <c r="J311" s="8"/>
      <c r="K311" s="8"/>
      <c r="L311" s="8"/>
      <c r="M311" s="8"/>
      <c r="N311" s="8"/>
      <c r="O311" s="8"/>
      <c r="P311" s="8"/>
      <c r="Q311" s="8"/>
      <c r="R311" s="8"/>
      <c r="S311" s="8"/>
      <c r="T311" s="8"/>
      <c r="U311" s="8"/>
      <c r="V311" s="8"/>
      <c r="W311" s="8"/>
      <c r="X311" s="8"/>
      <c r="Y311" s="8"/>
      <c r="Z311" s="8"/>
    </row>
    <row x14ac:dyDescent="0.25" r="312" customHeight="1" ht="14.25">
      <c r="A312" s="182"/>
      <c r="B312" s="182"/>
      <c r="C312" s="182"/>
      <c r="D312" s="182"/>
      <c r="E312" s="10"/>
      <c r="F312" s="10"/>
      <c r="G312" s="182"/>
      <c r="H312" s="206">
        <f>IF(G312="","",IFERROR(G312/E312,0))</f>
      </c>
      <c r="I312" s="8"/>
      <c r="J312" s="8"/>
      <c r="K312" s="8"/>
      <c r="L312" s="8"/>
      <c r="M312" s="8"/>
      <c r="N312" s="8"/>
      <c r="O312" s="8"/>
      <c r="P312" s="8"/>
      <c r="Q312" s="8"/>
      <c r="R312" s="8"/>
      <c r="S312" s="8"/>
      <c r="T312" s="8"/>
      <c r="U312" s="8"/>
      <c r="V312" s="8"/>
      <c r="W312" s="8"/>
      <c r="X312" s="8"/>
      <c r="Y312" s="8"/>
      <c r="Z312" s="8"/>
    </row>
    <row x14ac:dyDescent="0.25" r="313" customHeight="1" ht="14.25">
      <c r="A313" s="182"/>
      <c r="B313" s="182"/>
      <c r="C313" s="182"/>
      <c r="D313" s="182"/>
      <c r="E313" s="10"/>
      <c r="F313" s="10"/>
      <c r="G313" s="182"/>
      <c r="H313" s="206">
        <f>IF(G313="","",IFERROR(G313/E313,0))</f>
      </c>
      <c r="I313" s="8"/>
      <c r="J313" s="8"/>
      <c r="K313" s="8"/>
      <c r="L313" s="8"/>
      <c r="M313" s="8"/>
      <c r="N313" s="8"/>
      <c r="O313" s="8"/>
      <c r="P313" s="8"/>
      <c r="Q313" s="8"/>
      <c r="R313" s="8"/>
      <c r="S313" s="8"/>
      <c r="T313" s="8"/>
      <c r="U313" s="8"/>
      <c r="V313" s="8"/>
      <c r="W313" s="8"/>
      <c r="X313" s="8"/>
      <c r="Y313" s="8"/>
      <c r="Z313" s="8"/>
    </row>
    <row x14ac:dyDescent="0.25" r="314" customHeight="1" ht="14.25">
      <c r="A314" s="182"/>
      <c r="B314" s="182"/>
      <c r="C314" s="182"/>
      <c r="D314" s="182"/>
      <c r="E314" s="10"/>
      <c r="F314" s="10"/>
      <c r="G314" s="182"/>
      <c r="H314" s="206">
        <f>IF(G314="","",IFERROR(G314/E314,0))</f>
      </c>
      <c r="I314" s="8"/>
      <c r="J314" s="8"/>
      <c r="K314" s="8"/>
      <c r="L314" s="8"/>
      <c r="M314" s="8"/>
      <c r="N314" s="8"/>
      <c r="O314" s="8"/>
      <c r="P314" s="8"/>
      <c r="Q314" s="8"/>
      <c r="R314" s="8"/>
      <c r="S314" s="8"/>
      <c r="T314" s="8"/>
      <c r="U314" s="8"/>
      <c r="V314" s="8"/>
      <c r="W314" s="8"/>
      <c r="X314" s="8"/>
      <c r="Y314" s="8"/>
      <c r="Z314" s="8"/>
    </row>
    <row x14ac:dyDescent="0.25" r="315" customHeight="1" ht="14.25">
      <c r="A315" s="182"/>
      <c r="B315" s="182"/>
      <c r="C315" s="182"/>
      <c r="D315" s="182"/>
      <c r="E315" s="10"/>
      <c r="F315" s="10"/>
      <c r="G315" s="182"/>
      <c r="H315" s="206">
        <f>IF(G315="","",IFERROR(G315/E315,0))</f>
      </c>
      <c r="I315" s="8"/>
      <c r="J315" s="8"/>
      <c r="K315" s="8"/>
      <c r="L315" s="8"/>
      <c r="M315" s="8"/>
      <c r="N315" s="8"/>
      <c r="O315" s="8"/>
      <c r="P315" s="8"/>
      <c r="Q315" s="8"/>
      <c r="R315" s="8"/>
      <c r="S315" s="8"/>
      <c r="T315" s="8"/>
      <c r="U315" s="8"/>
      <c r="V315" s="8"/>
      <c r="W315" s="8"/>
      <c r="X315" s="8"/>
      <c r="Y315" s="8"/>
      <c r="Z315" s="8"/>
    </row>
    <row x14ac:dyDescent="0.25" r="316" customHeight="1" ht="14.25">
      <c r="A316" s="182"/>
      <c r="B316" s="182"/>
      <c r="C316" s="182"/>
      <c r="D316" s="182"/>
      <c r="E316" s="10"/>
      <c r="F316" s="10"/>
      <c r="G316" s="182"/>
      <c r="H316" s="206">
        <f>IF(G316="","",IFERROR(G316/E316,0))</f>
      </c>
      <c r="I316" s="8"/>
      <c r="J316" s="8"/>
      <c r="K316" s="8"/>
      <c r="L316" s="8"/>
      <c r="M316" s="8"/>
      <c r="N316" s="8"/>
      <c r="O316" s="8"/>
      <c r="P316" s="8"/>
      <c r="Q316" s="8"/>
      <c r="R316" s="8"/>
      <c r="S316" s="8"/>
      <c r="T316" s="8"/>
      <c r="U316" s="8"/>
      <c r="V316" s="8"/>
      <c r="W316" s="8"/>
      <c r="X316" s="8"/>
      <c r="Y316" s="8"/>
      <c r="Z316" s="8"/>
    </row>
    <row x14ac:dyDescent="0.25" r="317" customHeight="1" ht="14.25">
      <c r="A317" s="182"/>
      <c r="B317" s="182"/>
      <c r="C317" s="182"/>
      <c r="D317" s="182"/>
      <c r="E317" s="10"/>
      <c r="F317" s="10"/>
      <c r="G317" s="182"/>
      <c r="H317" s="206">
        <f>IF(G317="","",IFERROR(G317/E317,0))</f>
      </c>
      <c r="I317" s="8"/>
      <c r="J317" s="8"/>
      <c r="K317" s="8"/>
      <c r="L317" s="8"/>
      <c r="M317" s="8"/>
      <c r="N317" s="8"/>
      <c r="O317" s="8"/>
      <c r="P317" s="8"/>
      <c r="Q317" s="8"/>
      <c r="R317" s="8"/>
      <c r="S317" s="8"/>
      <c r="T317" s="8"/>
      <c r="U317" s="8"/>
      <c r="V317" s="8"/>
      <c r="W317" s="8"/>
      <c r="X317" s="8"/>
      <c r="Y317" s="8"/>
      <c r="Z317" s="8"/>
    </row>
    <row x14ac:dyDescent="0.25" r="318" customHeight="1" ht="14.25">
      <c r="A318" s="182"/>
      <c r="B318" s="182"/>
      <c r="C318" s="182"/>
      <c r="D318" s="182"/>
      <c r="E318" s="10"/>
      <c r="F318" s="10"/>
      <c r="G318" s="182"/>
      <c r="H318" s="206">
        <f>IF(G318="","",IFERROR(G318/E318,0))</f>
      </c>
      <c r="I318" s="8"/>
      <c r="J318" s="8"/>
      <c r="K318" s="8"/>
      <c r="L318" s="8"/>
      <c r="M318" s="8"/>
      <c r="N318" s="8"/>
      <c r="O318" s="8"/>
      <c r="P318" s="8"/>
      <c r="Q318" s="8"/>
      <c r="R318" s="8"/>
      <c r="S318" s="8"/>
      <c r="T318" s="8"/>
      <c r="U318" s="8"/>
      <c r="V318" s="8"/>
      <c r="W318" s="8"/>
      <c r="X318" s="8"/>
      <c r="Y318" s="8"/>
      <c r="Z318" s="8"/>
    </row>
    <row x14ac:dyDescent="0.25" r="319" customHeight="1" ht="14.25">
      <c r="A319" s="182"/>
      <c r="B319" s="182"/>
      <c r="C319" s="182"/>
      <c r="D319" s="182"/>
      <c r="E319" s="10"/>
      <c r="F319" s="10"/>
      <c r="G319" s="182"/>
      <c r="H319" s="206">
        <f>IF(G319="","",IFERROR(G319/E319,0))</f>
      </c>
      <c r="I319" s="8"/>
      <c r="J319" s="8"/>
      <c r="K319" s="8"/>
      <c r="L319" s="8"/>
      <c r="M319" s="8"/>
      <c r="N319" s="8"/>
      <c r="O319" s="8"/>
      <c r="P319" s="8"/>
      <c r="Q319" s="8"/>
      <c r="R319" s="8"/>
      <c r="S319" s="8"/>
      <c r="T319" s="8"/>
      <c r="U319" s="8"/>
      <c r="V319" s="8"/>
      <c r="W319" s="8"/>
      <c r="X319" s="8"/>
      <c r="Y319" s="8"/>
      <c r="Z319" s="8"/>
    </row>
    <row x14ac:dyDescent="0.25" r="320" customHeight="1" ht="14.25">
      <c r="A320" s="182"/>
      <c r="B320" s="182"/>
      <c r="C320" s="182"/>
      <c r="D320" s="182"/>
      <c r="E320" s="10"/>
      <c r="F320" s="10"/>
      <c r="G320" s="182"/>
      <c r="H320" s="206">
        <f>IF(G320="","",IFERROR(G320/E320,0))</f>
      </c>
      <c r="I320" s="8"/>
      <c r="J320" s="8"/>
      <c r="K320" s="8"/>
      <c r="L320" s="8"/>
      <c r="M320" s="8"/>
      <c r="N320" s="8"/>
      <c r="O320" s="8"/>
      <c r="P320" s="8"/>
      <c r="Q320" s="8"/>
      <c r="R320" s="8"/>
      <c r="S320" s="8"/>
      <c r="T320" s="8"/>
      <c r="U320" s="8"/>
      <c r="V320" s="8"/>
      <c r="W320" s="8"/>
      <c r="X320" s="8"/>
      <c r="Y320" s="8"/>
      <c r="Z320" s="8"/>
    </row>
    <row x14ac:dyDescent="0.25" r="321" customHeight="1" ht="14.25">
      <c r="A321" s="182"/>
      <c r="B321" s="182"/>
      <c r="C321" s="182"/>
      <c r="D321" s="182"/>
      <c r="E321" s="10"/>
      <c r="F321" s="10"/>
      <c r="G321" s="182"/>
      <c r="H321" s="206">
        <f>IF(G321="","",IFERROR(G321/E321,0))</f>
      </c>
      <c r="I321" s="8"/>
      <c r="J321" s="8"/>
      <c r="K321" s="8"/>
      <c r="L321" s="8"/>
      <c r="M321" s="8"/>
      <c r="N321" s="8"/>
      <c r="O321" s="8"/>
      <c r="P321" s="8"/>
      <c r="Q321" s="8"/>
      <c r="R321" s="8"/>
      <c r="S321" s="8"/>
      <c r="T321" s="8"/>
      <c r="U321" s="8"/>
      <c r="V321" s="8"/>
      <c r="W321" s="8"/>
      <c r="X321" s="8"/>
      <c r="Y321" s="8"/>
      <c r="Z321" s="8"/>
    </row>
    <row x14ac:dyDescent="0.25" r="322" customHeight="1" ht="14.25">
      <c r="A322" s="182"/>
      <c r="B322" s="182"/>
      <c r="C322" s="182"/>
      <c r="D322" s="182"/>
      <c r="E322" s="10"/>
      <c r="F322" s="10"/>
      <c r="G322" s="182"/>
      <c r="H322" s="206">
        <f>IF(G322="","",IFERROR(G322/E322,0))</f>
      </c>
      <c r="I322" s="8"/>
      <c r="J322" s="8"/>
      <c r="K322" s="8"/>
      <c r="L322" s="8"/>
      <c r="M322" s="8"/>
      <c r="N322" s="8"/>
      <c r="O322" s="8"/>
      <c r="P322" s="8"/>
      <c r="Q322" s="8"/>
      <c r="R322" s="8"/>
      <c r="S322" s="8"/>
      <c r="T322" s="8"/>
      <c r="U322" s="8"/>
      <c r="V322" s="8"/>
      <c r="W322" s="8"/>
      <c r="X322" s="8"/>
      <c r="Y322" s="8"/>
      <c r="Z322" s="8"/>
    </row>
    <row x14ac:dyDescent="0.25" r="323" customHeight="1" ht="14.25">
      <c r="A323" s="182"/>
      <c r="B323" s="182"/>
      <c r="C323" s="182"/>
      <c r="D323" s="182"/>
      <c r="E323" s="10"/>
      <c r="F323" s="10"/>
      <c r="G323" s="182"/>
      <c r="H323" s="206">
        <f>IF(G323="","",IFERROR(G323/E323,0))</f>
      </c>
      <c r="I323" s="8"/>
      <c r="J323" s="8"/>
      <c r="K323" s="8"/>
      <c r="L323" s="8"/>
      <c r="M323" s="8"/>
      <c r="N323" s="8"/>
      <c r="O323" s="8"/>
      <c r="P323" s="8"/>
      <c r="Q323" s="8"/>
      <c r="R323" s="8"/>
      <c r="S323" s="8"/>
      <c r="T323" s="8"/>
      <c r="U323" s="8"/>
      <c r="V323" s="8"/>
      <c r="W323" s="8"/>
      <c r="X323" s="8"/>
      <c r="Y323" s="8"/>
      <c r="Z323" s="8"/>
    </row>
    <row x14ac:dyDescent="0.25" r="324" customHeight="1" ht="14.25">
      <c r="A324" s="182"/>
      <c r="B324" s="182"/>
      <c r="C324" s="182"/>
      <c r="D324" s="182"/>
      <c r="E324" s="10"/>
      <c r="F324" s="10"/>
      <c r="G324" s="182"/>
      <c r="H324" s="206">
        <f>IF(G324="","",IFERROR(G324/E324,0))</f>
      </c>
      <c r="I324" s="8"/>
      <c r="J324" s="8"/>
      <c r="K324" s="8"/>
      <c r="L324" s="8"/>
      <c r="M324" s="8"/>
      <c r="N324" s="8"/>
      <c r="O324" s="8"/>
      <c r="P324" s="8"/>
      <c r="Q324" s="8"/>
      <c r="R324" s="8"/>
      <c r="S324" s="8"/>
      <c r="T324" s="8"/>
      <c r="U324" s="8"/>
      <c r="V324" s="8"/>
      <c r="W324" s="8"/>
      <c r="X324" s="8"/>
      <c r="Y324" s="8"/>
      <c r="Z324" s="8"/>
    </row>
    <row x14ac:dyDescent="0.25" r="325" customHeight="1" ht="14.25">
      <c r="A325" s="182"/>
      <c r="B325" s="182"/>
      <c r="C325" s="182"/>
      <c r="D325" s="182"/>
      <c r="E325" s="10"/>
      <c r="F325" s="10"/>
      <c r="G325" s="182"/>
      <c r="H325" s="206">
        <f>IF(G325="","",IFERROR(G325/E325,0))</f>
      </c>
      <c r="I325" s="8"/>
      <c r="J325" s="8"/>
      <c r="K325" s="8"/>
      <c r="L325" s="8"/>
      <c r="M325" s="8"/>
      <c r="N325" s="8"/>
      <c r="O325" s="8"/>
      <c r="P325" s="8"/>
      <c r="Q325" s="8"/>
      <c r="R325" s="8"/>
      <c r="S325" s="8"/>
      <c r="T325" s="8"/>
      <c r="U325" s="8"/>
      <c r="V325" s="8"/>
      <c r="W325" s="8"/>
      <c r="X325" s="8"/>
      <c r="Y325" s="8"/>
      <c r="Z325" s="8"/>
    </row>
    <row x14ac:dyDescent="0.25" r="326" customHeight="1" ht="14.25">
      <c r="A326" s="182"/>
      <c r="B326" s="182"/>
      <c r="C326" s="182"/>
      <c r="D326" s="182"/>
      <c r="E326" s="10"/>
      <c r="F326" s="10"/>
      <c r="G326" s="182"/>
      <c r="H326" s="206">
        <f>IF(G326="","",IFERROR(G326/E326,0))</f>
      </c>
      <c r="I326" s="8"/>
      <c r="J326" s="8"/>
      <c r="K326" s="8"/>
      <c r="L326" s="8"/>
      <c r="M326" s="8"/>
      <c r="N326" s="8"/>
      <c r="O326" s="8"/>
      <c r="P326" s="8"/>
      <c r="Q326" s="8"/>
      <c r="R326" s="8"/>
      <c r="S326" s="8"/>
      <c r="T326" s="8"/>
      <c r="U326" s="8"/>
      <c r="V326" s="8"/>
      <c r="W326" s="8"/>
      <c r="X326" s="8"/>
      <c r="Y326" s="8"/>
      <c r="Z326" s="8"/>
    </row>
    <row x14ac:dyDescent="0.25" r="327" customHeight="1" ht="14.25">
      <c r="A327" s="182"/>
      <c r="B327" s="182"/>
      <c r="C327" s="182"/>
      <c r="D327" s="182"/>
      <c r="E327" s="10"/>
      <c r="F327" s="10"/>
      <c r="G327" s="182"/>
      <c r="H327" s="206">
        <f>IF(G327="","",IFERROR(G327/E327,0))</f>
      </c>
      <c r="I327" s="8"/>
      <c r="J327" s="8"/>
      <c r="K327" s="8"/>
      <c r="L327" s="8"/>
      <c r="M327" s="8"/>
      <c r="N327" s="8"/>
      <c r="O327" s="8"/>
      <c r="P327" s="8"/>
      <c r="Q327" s="8"/>
      <c r="R327" s="8"/>
      <c r="S327" s="8"/>
      <c r="T327" s="8"/>
      <c r="U327" s="8"/>
      <c r="V327" s="8"/>
      <c r="W327" s="8"/>
      <c r="X327" s="8"/>
      <c r="Y327" s="8"/>
      <c r="Z327" s="8"/>
    </row>
    <row x14ac:dyDescent="0.25" r="328" customHeight="1" ht="14.25">
      <c r="A328" s="182"/>
      <c r="B328" s="182"/>
      <c r="C328" s="182"/>
      <c r="D328" s="182"/>
      <c r="E328" s="10"/>
      <c r="F328" s="10"/>
      <c r="G328" s="182"/>
      <c r="H328" s="206">
        <f>IF(G328="","",IFERROR(G328/E328,0))</f>
      </c>
      <c r="I328" s="8"/>
      <c r="J328" s="8"/>
      <c r="K328" s="8"/>
      <c r="L328" s="8"/>
      <c r="M328" s="8"/>
      <c r="N328" s="8"/>
      <c r="O328" s="8"/>
      <c r="P328" s="8"/>
      <c r="Q328" s="8"/>
      <c r="R328" s="8"/>
      <c r="S328" s="8"/>
      <c r="T328" s="8"/>
      <c r="U328" s="8"/>
      <c r="V328" s="8"/>
      <c r="W328" s="8"/>
      <c r="X328" s="8"/>
      <c r="Y328" s="8"/>
      <c r="Z328" s="8"/>
    </row>
    <row x14ac:dyDescent="0.25" r="329" customHeight="1" ht="14.25">
      <c r="A329" s="182"/>
      <c r="B329" s="182"/>
      <c r="C329" s="182"/>
      <c r="D329" s="182"/>
      <c r="E329" s="10"/>
      <c r="F329" s="10"/>
      <c r="G329" s="182"/>
      <c r="H329" s="206">
        <f>IF(G329="","",IFERROR(G329/E329,0))</f>
      </c>
      <c r="I329" s="8"/>
      <c r="J329" s="8"/>
      <c r="K329" s="8"/>
      <c r="L329" s="8"/>
      <c r="M329" s="8"/>
      <c r="N329" s="8"/>
      <c r="O329" s="8"/>
      <c r="P329" s="8"/>
      <c r="Q329" s="8"/>
      <c r="R329" s="8"/>
      <c r="S329" s="8"/>
      <c r="T329" s="8"/>
      <c r="U329" s="8"/>
      <c r="V329" s="8"/>
      <c r="W329" s="8"/>
      <c r="X329" s="8"/>
      <c r="Y329" s="8"/>
      <c r="Z329" s="8"/>
    </row>
    <row x14ac:dyDescent="0.25" r="330" customHeight="1" ht="14.25">
      <c r="A330" s="182"/>
      <c r="B330" s="182"/>
      <c r="C330" s="182"/>
      <c r="D330" s="182"/>
      <c r="E330" s="10"/>
      <c r="F330" s="10"/>
      <c r="G330" s="182"/>
      <c r="H330" s="206">
        <f>IF(G330="","",IFERROR(G330/E330,0))</f>
      </c>
      <c r="I330" s="8"/>
      <c r="J330" s="8"/>
      <c r="K330" s="8"/>
      <c r="L330" s="8"/>
      <c r="M330" s="8"/>
      <c r="N330" s="8"/>
      <c r="O330" s="8"/>
      <c r="P330" s="8"/>
      <c r="Q330" s="8"/>
      <c r="R330" s="8"/>
      <c r="S330" s="8"/>
      <c r="T330" s="8"/>
      <c r="U330" s="8"/>
      <c r="V330" s="8"/>
      <c r="W330" s="8"/>
      <c r="X330" s="8"/>
      <c r="Y330" s="8"/>
      <c r="Z330" s="8"/>
    </row>
    <row x14ac:dyDescent="0.25" r="331" customHeight="1" ht="14.25">
      <c r="A331" s="182"/>
      <c r="B331" s="182"/>
      <c r="C331" s="182"/>
      <c r="D331" s="182"/>
      <c r="E331" s="10"/>
      <c r="F331" s="10"/>
      <c r="G331" s="182"/>
      <c r="H331" s="206">
        <f>IF(G331="","",IFERROR(G331/E331,0))</f>
      </c>
      <c r="I331" s="8"/>
      <c r="J331" s="8"/>
      <c r="K331" s="8"/>
      <c r="L331" s="8"/>
      <c r="M331" s="8"/>
      <c r="N331" s="8"/>
      <c r="O331" s="8"/>
      <c r="P331" s="8"/>
      <c r="Q331" s="8"/>
      <c r="R331" s="8"/>
      <c r="S331" s="8"/>
      <c r="T331" s="8"/>
      <c r="U331" s="8"/>
      <c r="V331" s="8"/>
      <c r="W331" s="8"/>
      <c r="X331" s="8"/>
      <c r="Y331" s="8"/>
      <c r="Z331" s="8"/>
    </row>
    <row x14ac:dyDescent="0.25" r="332" customHeight="1" ht="14.25">
      <c r="A332" s="182"/>
      <c r="B332" s="182"/>
      <c r="C332" s="182"/>
      <c r="D332" s="182"/>
      <c r="E332" s="10"/>
      <c r="F332" s="10"/>
      <c r="G332" s="182"/>
      <c r="H332" s="206">
        <f>IF(G332="","",IFERROR(G332/E332,0))</f>
      </c>
      <c r="I332" s="8"/>
      <c r="J332" s="8"/>
      <c r="K332" s="8"/>
      <c r="L332" s="8"/>
      <c r="M332" s="8"/>
      <c r="N332" s="8"/>
      <c r="O332" s="8"/>
      <c r="P332" s="8"/>
      <c r="Q332" s="8"/>
      <c r="R332" s="8"/>
      <c r="S332" s="8"/>
      <c r="T332" s="8"/>
      <c r="U332" s="8"/>
      <c r="V332" s="8"/>
      <c r="W332" s="8"/>
      <c r="X332" s="8"/>
      <c r="Y332" s="8"/>
      <c r="Z332" s="8"/>
    </row>
    <row x14ac:dyDescent="0.25" r="333" customHeight="1" ht="14.25">
      <c r="A333" s="182"/>
      <c r="B333" s="182"/>
      <c r="C333" s="182"/>
      <c r="D333" s="182"/>
      <c r="E333" s="10"/>
      <c r="F333" s="10"/>
      <c r="G333" s="182"/>
      <c r="H333" s="206">
        <f>IF(G333="","",IFERROR(G333/E333,0))</f>
      </c>
      <c r="I333" s="8"/>
      <c r="J333" s="8"/>
      <c r="K333" s="8"/>
      <c r="L333" s="8"/>
      <c r="M333" s="8"/>
      <c r="N333" s="8"/>
      <c r="O333" s="8"/>
      <c r="P333" s="8"/>
      <c r="Q333" s="8"/>
      <c r="R333" s="8"/>
      <c r="S333" s="8"/>
      <c r="T333" s="8"/>
      <c r="U333" s="8"/>
      <c r="V333" s="8"/>
      <c r="W333" s="8"/>
      <c r="X333" s="8"/>
      <c r="Y333" s="8"/>
      <c r="Z333" s="8"/>
    </row>
    <row x14ac:dyDescent="0.25" r="334" customHeight="1" ht="14.25">
      <c r="A334" s="182"/>
      <c r="B334" s="182"/>
      <c r="C334" s="182"/>
      <c r="D334" s="182"/>
      <c r="E334" s="10"/>
      <c r="F334" s="10"/>
      <c r="G334" s="182"/>
      <c r="H334" s="206">
        <f>IF(G334="","",IFERROR(G334/E334,0))</f>
      </c>
      <c r="I334" s="8"/>
      <c r="J334" s="8"/>
      <c r="K334" s="8"/>
      <c r="L334" s="8"/>
      <c r="M334" s="8"/>
      <c r="N334" s="8"/>
      <c r="O334" s="8"/>
      <c r="P334" s="8"/>
      <c r="Q334" s="8"/>
      <c r="R334" s="8"/>
      <c r="S334" s="8"/>
      <c r="T334" s="8"/>
      <c r="U334" s="8"/>
      <c r="V334" s="8"/>
      <c r="W334" s="8"/>
      <c r="X334" s="8"/>
      <c r="Y334" s="8"/>
      <c r="Z334" s="8"/>
    </row>
    <row x14ac:dyDescent="0.25" r="335" customHeight="1" ht="14.25">
      <c r="A335" s="182"/>
      <c r="B335" s="182"/>
      <c r="C335" s="182"/>
      <c r="D335" s="182"/>
      <c r="E335" s="10"/>
      <c r="F335" s="10"/>
      <c r="G335" s="182"/>
      <c r="H335" s="206">
        <f>IF(G335="","",IFERROR(G335/E335,0))</f>
      </c>
      <c r="I335" s="8"/>
      <c r="J335" s="8"/>
      <c r="K335" s="8"/>
      <c r="L335" s="8"/>
      <c r="M335" s="8"/>
      <c r="N335" s="8"/>
      <c r="O335" s="8"/>
      <c r="P335" s="8"/>
      <c r="Q335" s="8"/>
      <c r="R335" s="8"/>
      <c r="S335" s="8"/>
      <c r="T335" s="8"/>
      <c r="U335" s="8"/>
      <c r="V335" s="8"/>
      <c r="W335" s="8"/>
      <c r="X335" s="8"/>
      <c r="Y335" s="8"/>
      <c r="Z335" s="8"/>
    </row>
    <row x14ac:dyDescent="0.25" r="336" customHeight="1" ht="14.25">
      <c r="A336" s="182"/>
      <c r="B336" s="182"/>
      <c r="C336" s="182"/>
      <c r="D336" s="182"/>
      <c r="E336" s="10"/>
      <c r="F336" s="10"/>
      <c r="G336" s="182"/>
      <c r="H336" s="206">
        <f>IF(G336="","",IFERROR(G336/E336,0))</f>
      </c>
      <c r="I336" s="8"/>
      <c r="J336" s="8"/>
      <c r="K336" s="8"/>
      <c r="L336" s="8"/>
      <c r="M336" s="8"/>
      <c r="N336" s="8"/>
      <c r="O336" s="8"/>
      <c r="P336" s="8"/>
      <c r="Q336" s="8"/>
      <c r="R336" s="8"/>
      <c r="S336" s="8"/>
      <c r="T336" s="8"/>
      <c r="U336" s="8"/>
      <c r="V336" s="8"/>
      <c r="W336" s="8"/>
      <c r="X336" s="8"/>
      <c r="Y336" s="8"/>
      <c r="Z336" s="8"/>
    </row>
    <row x14ac:dyDescent="0.25" r="337" customHeight="1" ht="14.25">
      <c r="A337" s="182"/>
      <c r="B337" s="182"/>
      <c r="C337" s="182"/>
      <c r="D337" s="182"/>
      <c r="E337" s="10"/>
      <c r="F337" s="10"/>
      <c r="G337" s="182"/>
      <c r="H337" s="206">
        <f>IF(G337="","",IFERROR(G337/E337,0))</f>
      </c>
      <c r="I337" s="8"/>
      <c r="J337" s="8"/>
      <c r="K337" s="8"/>
      <c r="L337" s="8"/>
      <c r="M337" s="8"/>
      <c r="N337" s="8"/>
      <c r="O337" s="8"/>
      <c r="P337" s="8"/>
      <c r="Q337" s="8"/>
      <c r="R337" s="8"/>
      <c r="S337" s="8"/>
      <c r="T337" s="8"/>
      <c r="U337" s="8"/>
      <c r="V337" s="8"/>
      <c r="W337" s="8"/>
      <c r="X337" s="8"/>
      <c r="Y337" s="8"/>
      <c r="Z337" s="8"/>
    </row>
    <row x14ac:dyDescent="0.25" r="338" customHeight="1" ht="14.25">
      <c r="A338" s="182"/>
      <c r="B338" s="182"/>
      <c r="C338" s="182"/>
      <c r="D338" s="182"/>
      <c r="E338" s="10"/>
      <c r="F338" s="10"/>
      <c r="G338" s="182"/>
      <c r="H338" s="206">
        <f>IF(G338="","",IFERROR(G338/E338,0))</f>
      </c>
      <c r="I338" s="8"/>
      <c r="J338" s="8"/>
      <c r="K338" s="8"/>
      <c r="L338" s="8"/>
      <c r="M338" s="8"/>
      <c r="N338" s="8"/>
      <c r="O338" s="8"/>
      <c r="P338" s="8"/>
      <c r="Q338" s="8"/>
      <c r="R338" s="8"/>
      <c r="S338" s="8"/>
      <c r="T338" s="8"/>
      <c r="U338" s="8"/>
      <c r="V338" s="8"/>
      <c r="W338" s="8"/>
      <c r="X338" s="8"/>
      <c r="Y338" s="8"/>
      <c r="Z338" s="8"/>
    </row>
    <row x14ac:dyDescent="0.25" r="339" customHeight="1" ht="14.25">
      <c r="A339" s="182"/>
      <c r="B339" s="182"/>
      <c r="C339" s="182"/>
      <c r="D339" s="182"/>
      <c r="E339" s="10"/>
      <c r="F339" s="10"/>
      <c r="G339" s="182"/>
      <c r="H339" s="206">
        <f>IF(G339="","",IFERROR(G339/E339,0))</f>
      </c>
      <c r="I339" s="8"/>
      <c r="J339" s="8"/>
      <c r="K339" s="8"/>
      <c r="L339" s="8"/>
      <c r="M339" s="8"/>
      <c r="N339" s="8"/>
      <c r="O339" s="8"/>
      <c r="P339" s="8"/>
      <c r="Q339" s="8"/>
      <c r="R339" s="8"/>
      <c r="S339" s="8"/>
      <c r="T339" s="8"/>
      <c r="U339" s="8"/>
      <c r="V339" s="8"/>
      <c r="W339" s="8"/>
      <c r="X339" s="8"/>
      <c r="Y339" s="8"/>
      <c r="Z339" s="8"/>
    </row>
    <row x14ac:dyDescent="0.25" r="340" customHeight="1" ht="14.25">
      <c r="A340" s="182"/>
      <c r="B340" s="182"/>
      <c r="C340" s="182"/>
      <c r="D340" s="182"/>
      <c r="E340" s="10"/>
      <c r="F340" s="10"/>
      <c r="G340" s="182"/>
      <c r="H340" s="206">
        <f>IF(G340="","",IFERROR(G340/E340,0))</f>
      </c>
      <c r="I340" s="8"/>
      <c r="J340" s="8"/>
      <c r="K340" s="8"/>
      <c r="L340" s="8"/>
      <c r="M340" s="8"/>
      <c r="N340" s="8"/>
      <c r="O340" s="8"/>
      <c r="P340" s="8"/>
      <c r="Q340" s="8"/>
      <c r="R340" s="8"/>
      <c r="S340" s="8"/>
      <c r="T340" s="8"/>
      <c r="U340" s="8"/>
      <c r="V340" s="8"/>
      <c r="W340" s="8"/>
      <c r="X340" s="8"/>
      <c r="Y340" s="8"/>
      <c r="Z340" s="8"/>
    </row>
    <row x14ac:dyDescent="0.25" r="341" customHeight="1" ht="14.25">
      <c r="A341" s="182"/>
      <c r="B341" s="182"/>
      <c r="C341" s="182"/>
      <c r="D341" s="182"/>
      <c r="E341" s="10"/>
      <c r="F341" s="10"/>
      <c r="G341" s="182"/>
      <c r="H341" s="206">
        <f>IF(G341="","",IFERROR(G341/E341,0))</f>
      </c>
      <c r="I341" s="8"/>
      <c r="J341" s="8"/>
      <c r="K341" s="8"/>
      <c r="L341" s="8"/>
      <c r="M341" s="8"/>
      <c r="N341" s="8"/>
      <c r="O341" s="8"/>
      <c r="P341" s="8"/>
      <c r="Q341" s="8"/>
      <c r="R341" s="8"/>
      <c r="S341" s="8"/>
      <c r="T341" s="8"/>
      <c r="U341" s="8"/>
      <c r="V341" s="8"/>
      <c r="W341" s="8"/>
      <c r="X341" s="8"/>
      <c r="Y341" s="8"/>
      <c r="Z341" s="8"/>
    </row>
    <row x14ac:dyDescent="0.25" r="342" customHeight="1" ht="14.25">
      <c r="A342" s="182"/>
      <c r="B342" s="182"/>
      <c r="C342" s="182"/>
      <c r="D342" s="182"/>
      <c r="E342" s="10"/>
      <c r="F342" s="10"/>
      <c r="G342" s="182"/>
      <c r="H342" s="206">
        <f>IF(G342="","",IFERROR(G342/E342,0))</f>
      </c>
      <c r="I342" s="8"/>
      <c r="J342" s="8"/>
      <c r="K342" s="8"/>
      <c r="L342" s="8"/>
      <c r="M342" s="8"/>
      <c r="N342" s="8"/>
      <c r="O342" s="8"/>
      <c r="P342" s="8"/>
      <c r="Q342" s="8"/>
      <c r="R342" s="8"/>
      <c r="S342" s="8"/>
      <c r="T342" s="8"/>
      <c r="U342" s="8"/>
      <c r="V342" s="8"/>
      <c r="W342" s="8"/>
      <c r="X342" s="8"/>
      <c r="Y342" s="8"/>
      <c r="Z342" s="8"/>
    </row>
    <row x14ac:dyDescent="0.25" r="343" customHeight="1" ht="14.25">
      <c r="A343" s="182"/>
      <c r="B343" s="182"/>
      <c r="C343" s="182"/>
      <c r="D343" s="182"/>
      <c r="E343" s="10"/>
      <c r="F343" s="10"/>
      <c r="G343" s="182"/>
      <c r="H343" s="206">
        <f>IF(G343="","",IFERROR(G343/E343,0))</f>
      </c>
      <c r="I343" s="8"/>
      <c r="J343" s="8"/>
      <c r="K343" s="8"/>
      <c r="L343" s="8"/>
      <c r="M343" s="8"/>
      <c r="N343" s="8"/>
      <c r="O343" s="8"/>
      <c r="P343" s="8"/>
      <c r="Q343" s="8"/>
      <c r="R343" s="8"/>
      <c r="S343" s="8"/>
      <c r="T343" s="8"/>
      <c r="U343" s="8"/>
      <c r="V343" s="8"/>
      <c r="W343" s="8"/>
      <c r="X343" s="8"/>
      <c r="Y343" s="8"/>
      <c r="Z343" s="8"/>
    </row>
    <row x14ac:dyDescent="0.25" r="344" customHeight="1" ht="14.25">
      <c r="A344" s="182"/>
      <c r="B344" s="182"/>
      <c r="C344" s="182"/>
      <c r="D344" s="182"/>
      <c r="E344" s="10"/>
      <c r="F344" s="10"/>
      <c r="G344" s="182"/>
      <c r="H344" s="206">
        <f>IF(G344="","",IFERROR(G344/E344,0))</f>
      </c>
      <c r="I344" s="8"/>
      <c r="J344" s="8"/>
      <c r="K344" s="8"/>
      <c r="L344" s="8"/>
      <c r="M344" s="8"/>
      <c r="N344" s="8"/>
      <c r="O344" s="8"/>
      <c r="P344" s="8"/>
      <c r="Q344" s="8"/>
      <c r="R344" s="8"/>
      <c r="S344" s="8"/>
      <c r="T344" s="8"/>
      <c r="U344" s="8"/>
      <c r="V344" s="8"/>
      <c r="W344" s="8"/>
      <c r="X344" s="8"/>
      <c r="Y344" s="8"/>
      <c r="Z344" s="8"/>
    </row>
    <row x14ac:dyDescent="0.25" r="345" customHeight="1" ht="14.25">
      <c r="A345" s="182"/>
      <c r="B345" s="182"/>
      <c r="C345" s="182"/>
      <c r="D345" s="182"/>
      <c r="E345" s="10"/>
      <c r="F345" s="10"/>
      <c r="G345" s="182"/>
      <c r="H345" s="206">
        <f>IF(G345="","",IFERROR(G345/E345,0))</f>
      </c>
      <c r="I345" s="8"/>
      <c r="J345" s="8"/>
      <c r="K345" s="8"/>
      <c r="L345" s="8"/>
      <c r="M345" s="8"/>
      <c r="N345" s="8"/>
      <c r="O345" s="8"/>
      <c r="P345" s="8"/>
      <c r="Q345" s="8"/>
      <c r="R345" s="8"/>
      <c r="S345" s="8"/>
      <c r="T345" s="8"/>
      <c r="U345" s="8"/>
      <c r="V345" s="8"/>
      <c r="W345" s="8"/>
      <c r="X345" s="8"/>
      <c r="Y345" s="8"/>
      <c r="Z345" s="8"/>
    </row>
    <row x14ac:dyDescent="0.25" r="346" customHeight="1" ht="14.25">
      <c r="A346" s="182"/>
      <c r="B346" s="182"/>
      <c r="C346" s="182"/>
      <c r="D346" s="182"/>
      <c r="E346" s="10"/>
      <c r="F346" s="10"/>
      <c r="G346" s="182"/>
      <c r="H346" s="206">
        <f>IF(G346="","",IFERROR(G346/E346,0))</f>
      </c>
      <c r="I346" s="8"/>
      <c r="J346" s="8"/>
      <c r="K346" s="8"/>
      <c r="L346" s="8"/>
      <c r="M346" s="8"/>
      <c r="N346" s="8"/>
      <c r="O346" s="8"/>
      <c r="P346" s="8"/>
      <c r="Q346" s="8"/>
      <c r="R346" s="8"/>
      <c r="S346" s="8"/>
      <c r="T346" s="8"/>
      <c r="U346" s="8"/>
      <c r="V346" s="8"/>
      <c r="W346" s="8"/>
      <c r="X346" s="8"/>
      <c r="Y346" s="8"/>
      <c r="Z346" s="8"/>
    </row>
    <row x14ac:dyDescent="0.25" r="347" customHeight="1" ht="14.25">
      <c r="A347" s="182"/>
      <c r="B347" s="182"/>
      <c r="C347" s="182"/>
      <c r="D347" s="182"/>
      <c r="E347" s="10"/>
      <c r="F347" s="10"/>
      <c r="G347" s="182"/>
      <c r="H347" s="206">
        <f>IF(G347="","",IFERROR(G347/E347,0))</f>
      </c>
      <c r="I347" s="8"/>
      <c r="J347" s="8"/>
      <c r="K347" s="8"/>
      <c r="L347" s="8"/>
      <c r="M347" s="8"/>
      <c r="N347" s="8"/>
      <c r="O347" s="8"/>
      <c r="P347" s="8"/>
      <c r="Q347" s="8"/>
      <c r="R347" s="8"/>
      <c r="S347" s="8"/>
      <c r="T347" s="8"/>
      <c r="U347" s="8"/>
      <c r="V347" s="8"/>
      <c r="W347" s="8"/>
      <c r="X347" s="8"/>
      <c r="Y347" s="8"/>
      <c r="Z347" s="8"/>
    </row>
    <row x14ac:dyDescent="0.25" r="348" customHeight="1" ht="14.25">
      <c r="A348" s="182"/>
      <c r="B348" s="182"/>
      <c r="C348" s="182"/>
      <c r="D348" s="182"/>
      <c r="E348" s="10"/>
      <c r="F348" s="10"/>
      <c r="G348" s="182"/>
      <c r="H348" s="206">
        <f>IF(G348="","",IFERROR(G348/E348,0))</f>
      </c>
      <c r="I348" s="8"/>
      <c r="J348" s="8"/>
      <c r="K348" s="8"/>
      <c r="L348" s="8"/>
      <c r="M348" s="8"/>
      <c r="N348" s="8"/>
      <c r="O348" s="8"/>
      <c r="P348" s="8"/>
      <c r="Q348" s="8"/>
      <c r="R348" s="8"/>
      <c r="S348" s="8"/>
      <c r="T348" s="8"/>
      <c r="U348" s="8"/>
      <c r="V348" s="8"/>
      <c r="W348" s="8"/>
      <c r="X348" s="8"/>
      <c r="Y348" s="8"/>
      <c r="Z348" s="8"/>
    </row>
    <row x14ac:dyDescent="0.25" r="349" customHeight="1" ht="14.25">
      <c r="A349" s="182"/>
      <c r="B349" s="182"/>
      <c r="C349" s="182"/>
      <c r="D349" s="182"/>
      <c r="E349" s="10"/>
      <c r="F349" s="10"/>
      <c r="G349" s="182"/>
      <c r="H349" s="206">
        <f>IF(G349="","",IFERROR(G349/E349,0))</f>
      </c>
      <c r="I349" s="8"/>
      <c r="J349" s="8"/>
      <c r="K349" s="8"/>
      <c r="L349" s="8"/>
      <c r="M349" s="8"/>
      <c r="N349" s="8"/>
      <c r="O349" s="8"/>
      <c r="P349" s="8"/>
      <c r="Q349" s="8"/>
      <c r="R349" s="8"/>
      <c r="S349" s="8"/>
      <c r="T349" s="8"/>
      <c r="U349" s="8"/>
      <c r="V349" s="8"/>
      <c r="W349" s="8"/>
      <c r="X349" s="8"/>
      <c r="Y349" s="8"/>
      <c r="Z349" s="8"/>
    </row>
    <row x14ac:dyDescent="0.25" r="350" customHeight="1" ht="14.25">
      <c r="A350" s="182"/>
      <c r="B350" s="182"/>
      <c r="C350" s="182"/>
      <c r="D350" s="182"/>
      <c r="E350" s="10"/>
      <c r="F350" s="10"/>
      <c r="G350" s="182"/>
      <c r="H350" s="206">
        <f>IF(G350="","",IFERROR(G350/E350,0))</f>
      </c>
      <c r="I350" s="8"/>
      <c r="J350" s="8"/>
      <c r="K350" s="8"/>
      <c r="L350" s="8"/>
      <c r="M350" s="8"/>
      <c r="N350" s="8"/>
      <c r="O350" s="8"/>
      <c r="P350" s="8"/>
      <c r="Q350" s="8"/>
      <c r="R350" s="8"/>
      <c r="S350" s="8"/>
      <c r="T350" s="8"/>
      <c r="U350" s="8"/>
      <c r="V350" s="8"/>
      <c r="W350" s="8"/>
      <c r="X350" s="8"/>
      <c r="Y350" s="8"/>
      <c r="Z350" s="8"/>
    </row>
    <row x14ac:dyDescent="0.25" r="351" customHeight="1" ht="14.25">
      <c r="A351" s="182"/>
      <c r="B351" s="182"/>
      <c r="C351" s="182"/>
      <c r="D351" s="182"/>
      <c r="E351" s="10"/>
      <c r="F351" s="10"/>
      <c r="G351" s="182"/>
      <c r="H351" s="206">
        <f>IF(G351="","",IFERROR(G351/E351,0))</f>
      </c>
      <c r="I351" s="8"/>
      <c r="J351" s="8"/>
      <c r="K351" s="8"/>
      <c r="L351" s="8"/>
      <c r="M351" s="8"/>
      <c r="N351" s="8"/>
      <c r="O351" s="8"/>
      <c r="P351" s="8"/>
      <c r="Q351" s="8"/>
      <c r="R351" s="8"/>
      <c r="S351" s="8"/>
      <c r="T351" s="8"/>
      <c r="U351" s="8"/>
      <c r="V351" s="8"/>
      <c r="W351" s="8"/>
      <c r="X351" s="8"/>
      <c r="Y351" s="8"/>
      <c r="Z351" s="8"/>
    </row>
    <row x14ac:dyDescent="0.25" r="352" customHeight="1" ht="14.25">
      <c r="A352" s="182"/>
      <c r="B352" s="182"/>
      <c r="C352" s="182"/>
      <c r="D352" s="182"/>
      <c r="E352" s="10"/>
      <c r="F352" s="10"/>
      <c r="G352" s="182"/>
      <c r="H352" s="206">
        <f>IF(G352="","",IFERROR(G352/E352,0))</f>
      </c>
      <c r="I352" s="8"/>
      <c r="J352" s="8"/>
      <c r="K352" s="8"/>
      <c r="L352" s="8"/>
      <c r="M352" s="8"/>
      <c r="N352" s="8"/>
      <c r="O352" s="8"/>
      <c r="P352" s="8"/>
      <c r="Q352" s="8"/>
      <c r="R352" s="8"/>
      <c r="S352" s="8"/>
      <c r="T352" s="8"/>
      <c r="U352" s="8"/>
      <c r="V352" s="8"/>
      <c r="W352" s="8"/>
      <c r="X352" s="8"/>
      <c r="Y352" s="8"/>
      <c r="Z352" s="8"/>
    </row>
    <row x14ac:dyDescent="0.25" r="353" customHeight="1" ht="14.25">
      <c r="A353" s="182"/>
      <c r="B353" s="182"/>
      <c r="C353" s="182"/>
      <c r="D353" s="182"/>
      <c r="E353" s="10"/>
      <c r="F353" s="10"/>
      <c r="G353" s="182"/>
      <c r="H353" s="206">
        <f>IF(G353="","",IFERROR(G353/E353,0))</f>
      </c>
      <c r="I353" s="8"/>
      <c r="J353" s="8"/>
      <c r="K353" s="8"/>
      <c r="L353" s="8"/>
      <c r="M353" s="8"/>
      <c r="N353" s="8"/>
      <c r="O353" s="8"/>
      <c r="P353" s="8"/>
      <c r="Q353" s="8"/>
      <c r="R353" s="8"/>
      <c r="S353" s="8"/>
      <c r="T353" s="8"/>
      <c r="U353" s="8"/>
      <c r="V353" s="8"/>
      <c r="W353" s="8"/>
      <c r="X353" s="8"/>
      <c r="Y353" s="8"/>
      <c r="Z353" s="8"/>
    </row>
    <row x14ac:dyDescent="0.25" r="354" customHeight="1" ht="14.25">
      <c r="A354" s="182"/>
      <c r="B354" s="182"/>
      <c r="C354" s="182"/>
      <c r="D354" s="182"/>
      <c r="E354" s="10"/>
      <c r="F354" s="10"/>
      <c r="G354" s="182"/>
      <c r="H354" s="206">
        <f>IF(G354="","",IFERROR(G354/E354,0))</f>
      </c>
      <c r="I354" s="8"/>
      <c r="J354" s="8"/>
      <c r="K354" s="8"/>
      <c r="L354" s="8"/>
      <c r="M354" s="8"/>
      <c r="N354" s="8"/>
      <c r="O354" s="8"/>
      <c r="P354" s="8"/>
      <c r="Q354" s="8"/>
      <c r="R354" s="8"/>
      <c r="S354" s="8"/>
      <c r="T354" s="8"/>
      <c r="U354" s="8"/>
      <c r="V354" s="8"/>
      <c r="W354" s="8"/>
      <c r="X354" s="8"/>
      <c r="Y354" s="8"/>
      <c r="Z354" s="8"/>
    </row>
    <row x14ac:dyDescent="0.25" r="355" customHeight="1" ht="14.25">
      <c r="A355" s="182"/>
      <c r="B355" s="182"/>
      <c r="C355" s="182"/>
      <c r="D355" s="182"/>
      <c r="E355" s="10"/>
      <c r="F355" s="10"/>
      <c r="G355" s="182"/>
      <c r="H355" s="206">
        <f>IF(G355="","",IFERROR(G355/E355,0))</f>
      </c>
      <c r="I355" s="8"/>
      <c r="J355" s="8"/>
      <c r="K355" s="8"/>
      <c r="L355" s="8"/>
      <c r="M355" s="8"/>
      <c r="N355" s="8"/>
      <c r="O355" s="8"/>
      <c r="P355" s="8"/>
      <c r="Q355" s="8"/>
      <c r="R355" s="8"/>
      <c r="S355" s="8"/>
      <c r="T355" s="8"/>
      <c r="U355" s="8"/>
      <c r="V355" s="8"/>
      <c r="W355" s="8"/>
      <c r="X355" s="8"/>
      <c r="Y355" s="8"/>
      <c r="Z355" s="8"/>
    </row>
    <row x14ac:dyDescent="0.25" r="356" customHeight="1" ht="14.25">
      <c r="A356" s="182"/>
      <c r="B356" s="182"/>
      <c r="C356" s="182"/>
      <c r="D356" s="182"/>
      <c r="E356" s="10"/>
      <c r="F356" s="10"/>
      <c r="G356" s="182"/>
      <c r="H356" s="206">
        <f>IF(G356="","",IFERROR(G356/E356,0))</f>
      </c>
      <c r="I356" s="8"/>
      <c r="J356" s="8"/>
      <c r="K356" s="8"/>
      <c r="L356" s="8"/>
      <c r="M356" s="8"/>
      <c r="N356" s="8"/>
      <c r="O356" s="8"/>
      <c r="P356" s="8"/>
      <c r="Q356" s="8"/>
      <c r="R356" s="8"/>
      <c r="S356" s="8"/>
      <c r="T356" s="8"/>
      <c r="U356" s="8"/>
      <c r="V356" s="8"/>
      <c r="W356" s="8"/>
      <c r="X356" s="8"/>
      <c r="Y356" s="8"/>
      <c r="Z356" s="8"/>
    </row>
    <row x14ac:dyDescent="0.25" r="357" customHeight="1" ht="14.25">
      <c r="A357" s="182"/>
      <c r="B357" s="182"/>
      <c r="C357" s="182"/>
      <c r="D357" s="182"/>
      <c r="E357" s="10"/>
      <c r="F357" s="10"/>
      <c r="G357" s="182"/>
      <c r="H357" s="206">
        <f>IF(G357="","",IFERROR(G357/E357,0))</f>
      </c>
      <c r="I357" s="8"/>
      <c r="J357" s="8"/>
      <c r="K357" s="8"/>
      <c r="L357" s="8"/>
      <c r="M357" s="8"/>
      <c r="N357" s="8"/>
      <c r="O357" s="8"/>
      <c r="P357" s="8"/>
      <c r="Q357" s="8"/>
      <c r="R357" s="8"/>
      <c r="S357" s="8"/>
      <c r="T357" s="8"/>
      <c r="U357" s="8"/>
      <c r="V357" s="8"/>
      <c r="W357" s="8"/>
      <c r="X357" s="8"/>
      <c r="Y357" s="8"/>
      <c r="Z357" s="8"/>
    </row>
    <row x14ac:dyDescent="0.25" r="358" customHeight="1" ht="14.25">
      <c r="A358" s="182"/>
      <c r="B358" s="182"/>
      <c r="C358" s="182"/>
      <c r="D358" s="182"/>
      <c r="E358" s="10"/>
      <c r="F358" s="10"/>
      <c r="G358" s="182"/>
      <c r="H358" s="206">
        <f>IF(G358="","",IFERROR(G358/E358,0))</f>
      </c>
      <c r="I358" s="8"/>
      <c r="J358" s="8"/>
      <c r="K358" s="8"/>
      <c r="L358" s="8"/>
      <c r="M358" s="8"/>
      <c r="N358" s="8"/>
      <c r="O358" s="8"/>
      <c r="P358" s="8"/>
      <c r="Q358" s="8"/>
      <c r="R358" s="8"/>
      <c r="S358" s="8"/>
      <c r="T358" s="8"/>
      <c r="U358" s="8"/>
      <c r="V358" s="8"/>
      <c r="W358" s="8"/>
      <c r="X358" s="8"/>
      <c r="Y358" s="8"/>
      <c r="Z358" s="8"/>
    </row>
    <row x14ac:dyDescent="0.25" r="359" customHeight="1" ht="14.25">
      <c r="A359" s="182"/>
      <c r="B359" s="182"/>
      <c r="C359" s="182"/>
      <c r="D359" s="182"/>
      <c r="E359" s="10"/>
      <c r="F359" s="10"/>
      <c r="G359" s="182"/>
      <c r="H359" s="206">
        <f>IF(G359="","",IFERROR(G359/E359,0))</f>
      </c>
      <c r="I359" s="8"/>
      <c r="J359" s="8"/>
      <c r="K359" s="8"/>
      <c r="L359" s="8"/>
      <c r="M359" s="8"/>
      <c r="N359" s="8"/>
      <c r="O359" s="8"/>
      <c r="P359" s="8"/>
      <c r="Q359" s="8"/>
      <c r="R359" s="8"/>
      <c r="S359" s="8"/>
      <c r="T359" s="8"/>
      <c r="U359" s="8"/>
      <c r="V359" s="8"/>
      <c r="W359" s="8"/>
      <c r="X359" s="8"/>
      <c r="Y359" s="8"/>
      <c r="Z359" s="8"/>
    </row>
    <row x14ac:dyDescent="0.25" r="360" customHeight="1" ht="14.25">
      <c r="A360" s="182"/>
      <c r="B360" s="182"/>
      <c r="C360" s="182"/>
      <c r="D360" s="182"/>
      <c r="E360" s="10"/>
      <c r="F360" s="10"/>
      <c r="G360" s="182"/>
      <c r="H360" s="206">
        <f>IF(G360="","",IFERROR(G360/E360,0))</f>
      </c>
      <c r="I360" s="8"/>
      <c r="J360" s="8"/>
      <c r="K360" s="8"/>
      <c r="L360" s="8"/>
      <c r="M360" s="8"/>
      <c r="N360" s="8"/>
      <c r="O360" s="8"/>
      <c r="P360" s="8"/>
      <c r="Q360" s="8"/>
      <c r="R360" s="8"/>
      <c r="S360" s="8"/>
      <c r="T360" s="8"/>
      <c r="U360" s="8"/>
      <c r="V360" s="8"/>
      <c r="W360" s="8"/>
      <c r="X360" s="8"/>
      <c r="Y360" s="8"/>
      <c r="Z360" s="8"/>
    </row>
    <row x14ac:dyDescent="0.25" r="361" customHeight="1" ht="14.25">
      <c r="A361" s="182"/>
      <c r="B361" s="182"/>
      <c r="C361" s="182"/>
      <c r="D361" s="182"/>
      <c r="E361" s="10"/>
      <c r="F361" s="10"/>
      <c r="G361" s="182"/>
      <c r="H361" s="206">
        <f>IF(G361="","",IFERROR(G361/E361,0))</f>
      </c>
      <c r="I361" s="8"/>
      <c r="J361" s="8"/>
      <c r="K361" s="8"/>
      <c r="L361" s="8"/>
      <c r="M361" s="8"/>
      <c r="N361" s="8"/>
      <c r="O361" s="8"/>
      <c r="P361" s="8"/>
      <c r="Q361" s="8"/>
      <c r="R361" s="8"/>
      <c r="S361" s="8"/>
      <c r="T361" s="8"/>
      <c r="U361" s="8"/>
      <c r="V361" s="8"/>
      <c r="W361" s="8"/>
      <c r="X361" s="8"/>
      <c r="Y361" s="8"/>
      <c r="Z361" s="8"/>
    </row>
    <row x14ac:dyDescent="0.25" r="362" customHeight="1" ht="14.25">
      <c r="A362" s="182"/>
      <c r="B362" s="182"/>
      <c r="C362" s="182"/>
      <c r="D362" s="182"/>
      <c r="E362" s="10"/>
      <c r="F362" s="10"/>
      <c r="G362" s="182"/>
      <c r="H362" s="206">
        <f>IF(G362="","",IFERROR(G362/E362,0))</f>
      </c>
      <c r="I362" s="8"/>
      <c r="J362" s="8"/>
      <c r="K362" s="8"/>
      <c r="L362" s="8"/>
      <c r="M362" s="8"/>
      <c r="N362" s="8"/>
      <c r="O362" s="8"/>
      <c r="P362" s="8"/>
      <c r="Q362" s="8"/>
      <c r="R362" s="8"/>
      <c r="S362" s="8"/>
      <c r="T362" s="8"/>
      <c r="U362" s="8"/>
      <c r="V362" s="8"/>
      <c r="W362" s="8"/>
      <c r="X362" s="8"/>
      <c r="Y362" s="8"/>
      <c r="Z362" s="8"/>
    </row>
    <row x14ac:dyDescent="0.25" r="363" customHeight="1" ht="14.25">
      <c r="A363" s="182"/>
      <c r="B363" s="182"/>
      <c r="C363" s="182"/>
      <c r="D363" s="182"/>
      <c r="E363" s="10"/>
      <c r="F363" s="10"/>
      <c r="G363" s="182"/>
      <c r="H363" s="206">
        <f>IF(G363="","",IFERROR(G363/E363,0))</f>
      </c>
      <c r="I363" s="8"/>
      <c r="J363" s="8"/>
      <c r="K363" s="8"/>
      <c r="L363" s="8"/>
      <c r="M363" s="8"/>
      <c r="N363" s="8"/>
      <c r="O363" s="8"/>
      <c r="P363" s="8"/>
      <c r="Q363" s="8"/>
      <c r="R363" s="8"/>
      <c r="S363" s="8"/>
      <c r="T363" s="8"/>
      <c r="U363" s="8"/>
      <c r="V363" s="8"/>
      <c r="W363" s="8"/>
      <c r="X363" s="8"/>
      <c r="Y363" s="8"/>
      <c r="Z363" s="8"/>
    </row>
    <row x14ac:dyDescent="0.25" r="364" customHeight="1" ht="14.25">
      <c r="A364" s="182"/>
      <c r="B364" s="182"/>
      <c r="C364" s="182"/>
      <c r="D364" s="182"/>
      <c r="E364" s="10"/>
      <c r="F364" s="10"/>
      <c r="G364" s="182"/>
      <c r="H364" s="206">
        <f>IF(G364="","",IFERROR(G364/E364,0))</f>
      </c>
      <c r="I364" s="8"/>
      <c r="J364" s="8"/>
      <c r="K364" s="8"/>
      <c r="L364" s="8"/>
      <c r="M364" s="8"/>
      <c r="N364" s="8"/>
      <c r="O364" s="8"/>
      <c r="P364" s="8"/>
      <c r="Q364" s="8"/>
      <c r="R364" s="8"/>
      <c r="S364" s="8"/>
      <c r="T364" s="8"/>
      <c r="U364" s="8"/>
      <c r="V364" s="8"/>
      <c r="W364" s="8"/>
      <c r="X364" s="8"/>
      <c r="Y364" s="8"/>
      <c r="Z364" s="8"/>
    </row>
    <row x14ac:dyDescent="0.25" r="365" customHeight="1" ht="14.25">
      <c r="A365" s="182"/>
      <c r="B365" s="182"/>
      <c r="C365" s="182"/>
      <c r="D365" s="182"/>
      <c r="E365" s="10"/>
      <c r="F365" s="10"/>
      <c r="G365" s="182"/>
      <c r="H365" s="206">
        <f>IF(G365="","",IFERROR(G365/E365,0))</f>
      </c>
      <c r="I365" s="8"/>
      <c r="J365" s="8"/>
      <c r="K365" s="8"/>
      <c r="L365" s="8"/>
      <c r="M365" s="8"/>
      <c r="N365" s="8"/>
      <c r="O365" s="8"/>
      <c r="P365" s="8"/>
      <c r="Q365" s="8"/>
      <c r="R365" s="8"/>
      <c r="S365" s="8"/>
      <c r="T365" s="8"/>
      <c r="U365" s="8"/>
      <c r="V365" s="8"/>
      <c r="W365" s="8"/>
      <c r="X365" s="8"/>
      <c r="Y365" s="8"/>
      <c r="Z365" s="8"/>
    </row>
    <row x14ac:dyDescent="0.25" r="366" customHeight="1" ht="14.25">
      <c r="A366" s="182"/>
      <c r="B366" s="182"/>
      <c r="C366" s="182"/>
      <c r="D366" s="182"/>
      <c r="E366" s="10"/>
      <c r="F366" s="10"/>
      <c r="G366" s="182"/>
      <c r="H366" s="206">
        <f>IF(G366="","",IFERROR(G366/E366,0))</f>
      </c>
      <c r="I366" s="8"/>
      <c r="J366" s="8"/>
      <c r="K366" s="8"/>
      <c r="L366" s="8"/>
      <c r="M366" s="8"/>
      <c r="N366" s="8"/>
      <c r="O366" s="8"/>
      <c r="P366" s="8"/>
      <c r="Q366" s="8"/>
      <c r="R366" s="8"/>
      <c r="S366" s="8"/>
      <c r="T366" s="8"/>
      <c r="U366" s="8"/>
      <c r="V366" s="8"/>
      <c r="W366" s="8"/>
      <c r="X366" s="8"/>
      <c r="Y366" s="8"/>
      <c r="Z366" s="8"/>
    </row>
    <row x14ac:dyDescent="0.25" r="367" customHeight="1" ht="14.25">
      <c r="A367" s="182"/>
      <c r="B367" s="182"/>
      <c r="C367" s="182"/>
      <c r="D367" s="182"/>
      <c r="E367" s="10"/>
      <c r="F367" s="10"/>
      <c r="G367" s="182"/>
      <c r="H367" s="206">
        <f>IF(G367="","",IFERROR(G367/E367,0))</f>
      </c>
      <c r="I367" s="8"/>
      <c r="J367" s="8"/>
      <c r="K367" s="8"/>
      <c r="L367" s="8"/>
      <c r="M367" s="8"/>
      <c r="N367" s="8"/>
      <c r="O367" s="8"/>
      <c r="P367" s="8"/>
      <c r="Q367" s="8"/>
      <c r="R367" s="8"/>
      <c r="S367" s="8"/>
      <c r="T367" s="8"/>
      <c r="U367" s="8"/>
      <c r="V367" s="8"/>
      <c r="W367" s="8"/>
      <c r="X367" s="8"/>
      <c r="Y367" s="8"/>
      <c r="Z367" s="8"/>
    </row>
    <row x14ac:dyDescent="0.25" r="368" customHeight="1" ht="14.25">
      <c r="A368" s="182"/>
      <c r="B368" s="182"/>
      <c r="C368" s="182"/>
      <c r="D368" s="182"/>
      <c r="E368" s="10"/>
      <c r="F368" s="10"/>
      <c r="G368" s="182"/>
      <c r="H368" s="206">
        <f>IF(G368="","",IFERROR(G368/E368,0))</f>
      </c>
      <c r="I368" s="8"/>
      <c r="J368" s="8"/>
      <c r="K368" s="8"/>
      <c r="L368" s="8"/>
      <c r="M368" s="8"/>
      <c r="N368" s="8"/>
      <c r="O368" s="8"/>
      <c r="P368" s="8"/>
      <c r="Q368" s="8"/>
      <c r="R368" s="8"/>
      <c r="S368" s="8"/>
      <c r="T368" s="8"/>
      <c r="U368" s="8"/>
      <c r="V368" s="8"/>
      <c r="W368" s="8"/>
      <c r="X368" s="8"/>
      <c r="Y368" s="8"/>
      <c r="Z368" s="8"/>
    </row>
    <row x14ac:dyDescent="0.25" r="369" customHeight="1" ht="14.25">
      <c r="A369" s="182"/>
      <c r="B369" s="182"/>
      <c r="C369" s="182"/>
      <c r="D369" s="182"/>
      <c r="E369" s="10"/>
      <c r="F369" s="10"/>
      <c r="G369" s="182"/>
      <c r="H369" s="206">
        <f>IF(G369="","",IFERROR(G369/E369,0))</f>
      </c>
      <c r="I369" s="8"/>
      <c r="J369" s="8"/>
      <c r="K369" s="8"/>
      <c r="L369" s="8"/>
      <c r="M369" s="8"/>
      <c r="N369" s="8"/>
      <c r="O369" s="8"/>
      <c r="P369" s="8"/>
      <c r="Q369" s="8"/>
      <c r="R369" s="8"/>
      <c r="S369" s="8"/>
      <c r="T369" s="8"/>
      <c r="U369" s="8"/>
      <c r="V369" s="8"/>
      <c r="W369" s="8"/>
      <c r="X369" s="8"/>
      <c r="Y369" s="8"/>
      <c r="Z369" s="8"/>
    </row>
    <row x14ac:dyDescent="0.25" r="370" customHeight="1" ht="14.25">
      <c r="A370" s="182"/>
      <c r="B370" s="182"/>
      <c r="C370" s="182"/>
      <c r="D370" s="182"/>
      <c r="E370" s="10"/>
      <c r="F370" s="10"/>
      <c r="G370" s="182"/>
      <c r="H370" s="206">
        <f>IF(G370="","",IFERROR(G370/E370,0))</f>
      </c>
      <c r="I370" s="8"/>
      <c r="J370" s="8"/>
      <c r="K370" s="8"/>
      <c r="L370" s="8"/>
      <c r="M370" s="8"/>
      <c r="N370" s="8"/>
      <c r="O370" s="8"/>
      <c r="P370" s="8"/>
      <c r="Q370" s="8"/>
      <c r="R370" s="8"/>
      <c r="S370" s="8"/>
      <c r="T370" s="8"/>
      <c r="U370" s="8"/>
      <c r="V370" s="8"/>
      <c r="W370" s="8"/>
      <c r="X370" s="8"/>
      <c r="Y370" s="8"/>
      <c r="Z370" s="8"/>
    </row>
    <row x14ac:dyDescent="0.25" r="371" customHeight="1" ht="14.25">
      <c r="A371" s="182"/>
      <c r="B371" s="182"/>
      <c r="C371" s="182"/>
      <c r="D371" s="182"/>
      <c r="E371" s="10"/>
      <c r="F371" s="10"/>
      <c r="G371" s="182"/>
      <c r="H371" s="206">
        <f>IF(G371="","",IFERROR(G371/E371,0))</f>
      </c>
      <c r="I371" s="8"/>
      <c r="J371" s="8"/>
      <c r="K371" s="8"/>
      <c r="L371" s="8"/>
      <c r="M371" s="8"/>
      <c r="N371" s="8"/>
      <c r="O371" s="8"/>
      <c r="P371" s="8"/>
      <c r="Q371" s="8"/>
      <c r="R371" s="8"/>
      <c r="S371" s="8"/>
      <c r="T371" s="8"/>
      <c r="U371" s="8"/>
      <c r="V371" s="8"/>
      <c r="W371" s="8"/>
      <c r="X371" s="8"/>
      <c r="Y371" s="8"/>
      <c r="Z371" s="8"/>
    </row>
    <row x14ac:dyDescent="0.25" r="372" customHeight="1" ht="14.25">
      <c r="A372" s="182"/>
      <c r="B372" s="182"/>
      <c r="C372" s="182"/>
      <c r="D372" s="182"/>
      <c r="E372" s="10"/>
      <c r="F372" s="10"/>
      <c r="G372" s="182"/>
      <c r="H372" s="206">
        <f>IF(G372="","",IFERROR(G372/E372,0))</f>
      </c>
      <c r="I372" s="8"/>
      <c r="J372" s="8"/>
      <c r="K372" s="8"/>
      <c r="L372" s="8"/>
      <c r="M372" s="8"/>
      <c r="N372" s="8"/>
      <c r="O372" s="8"/>
      <c r="P372" s="8"/>
      <c r="Q372" s="8"/>
      <c r="R372" s="8"/>
      <c r="S372" s="8"/>
      <c r="T372" s="8"/>
      <c r="U372" s="8"/>
      <c r="V372" s="8"/>
      <c r="W372" s="8"/>
      <c r="X372" s="8"/>
      <c r="Y372" s="8"/>
      <c r="Z372" s="8"/>
    </row>
    <row x14ac:dyDescent="0.25" r="373" customHeight="1" ht="14.25">
      <c r="A373" s="182"/>
      <c r="B373" s="182"/>
      <c r="C373" s="182"/>
      <c r="D373" s="182"/>
      <c r="E373" s="10"/>
      <c r="F373" s="10"/>
      <c r="G373" s="182"/>
      <c r="H373" s="206">
        <f>IF(G373="","",IFERROR(G373/E373,0))</f>
      </c>
      <c r="I373" s="8"/>
      <c r="J373" s="8"/>
      <c r="K373" s="8"/>
      <c r="L373" s="8"/>
      <c r="M373" s="8"/>
      <c r="N373" s="8"/>
      <c r="O373" s="8"/>
      <c r="P373" s="8"/>
      <c r="Q373" s="8"/>
      <c r="R373" s="8"/>
      <c r="S373" s="8"/>
      <c r="T373" s="8"/>
      <c r="U373" s="8"/>
      <c r="V373" s="8"/>
      <c r="W373" s="8"/>
      <c r="X373" s="8"/>
      <c r="Y373" s="8"/>
      <c r="Z373" s="8"/>
    </row>
    <row x14ac:dyDescent="0.25" r="374" customHeight="1" ht="14.25">
      <c r="A374" s="182"/>
      <c r="B374" s="182"/>
      <c r="C374" s="182"/>
      <c r="D374" s="182"/>
      <c r="E374" s="10"/>
      <c r="F374" s="10"/>
      <c r="G374" s="182"/>
      <c r="H374" s="206">
        <f>IF(G374="","",IFERROR(G374/E374,0))</f>
      </c>
      <c r="I374" s="8"/>
      <c r="J374" s="8"/>
      <c r="K374" s="8"/>
      <c r="L374" s="8"/>
      <c r="M374" s="8"/>
      <c r="N374" s="8"/>
      <c r="O374" s="8"/>
      <c r="P374" s="8"/>
      <c r="Q374" s="8"/>
      <c r="R374" s="8"/>
      <c r="S374" s="8"/>
      <c r="T374" s="8"/>
      <c r="U374" s="8"/>
      <c r="V374" s="8"/>
      <c r="W374" s="8"/>
      <c r="X374" s="8"/>
      <c r="Y374" s="8"/>
      <c r="Z374" s="8"/>
    </row>
    <row x14ac:dyDescent="0.25" r="375" customHeight="1" ht="14.25">
      <c r="A375" s="182"/>
      <c r="B375" s="182"/>
      <c r="C375" s="182"/>
      <c r="D375" s="182"/>
      <c r="E375" s="10"/>
      <c r="F375" s="10"/>
      <c r="G375" s="182"/>
      <c r="H375" s="206">
        <f>IF(G375="","",IFERROR(G375/E375,0))</f>
      </c>
      <c r="I375" s="8"/>
      <c r="J375" s="8"/>
      <c r="K375" s="8"/>
      <c r="L375" s="8"/>
      <c r="M375" s="8"/>
      <c r="N375" s="8"/>
      <c r="O375" s="8"/>
      <c r="P375" s="8"/>
      <c r="Q375" s="8"/>
      <c r="R375" s="8"/>
      <c r="S375" s="8"/>
      <c r="T375" s="8"/>
      <c r="U375" s="8"/>
      <c r="V375" s="8"/>
      <c r="W375" s="8"/>
      <c r="X375" s="8"/>
      <c r="Y375" s="8"/>
      <c r="Z375" s="8"/>
    </row>
    <row x14ac:dyDescent="0.25" r="376" customHeight="1" ht="14.25">
      <c r="A376" s="182"/>
      <c r="B376" s="182"/>
      <c r="C376" s="182"/>
      <c r="D376" s="182"/>
      <c r="E376" s="10"/>
      <c r="F376" s="10"/>
      <c r="G376" s="182"/>
      <c r="H376" s="206">
        <f>IF(G376="","",IFERROR(G376/E376,0))</f>
      </c>
      <c r="I376" s="8"/>
      <c r="J376" s="8"/>
      <c r="K376" s="8"/>
      <c r="L376" s="8"/>
      <c r="M376" s="8"/>
      <c r="N376" s="8"/>
      <c r="O376" s="8"/>
      <c r="P376" s="8"/>
      <c r="Q376" s="8"/>
      <c r="R376" s="8"/>
      <c r="S376" s="8"/>
      <c r="T376" s="8"/>
      <c r="U376" s="8"/>
      <c r="V376" s="8"/>
      <c r="W376" s="8"/>
      <c r="X376" s="8"/>
      <c r="Y376" s="8"/>
      <c r="Z376" s="8"/>
    </row>
    <row x14ac:dyDescent="0.25" r="377" customHeight="1" ht="14.25">
      <c r="A377" s="182"/>
      <c r="B377" s="182"/>
      <c r="C377" s="182"/>
      <c r="D377" s="182"/>
      <c r="E377" s="10"/>
      <c r="F377" s="10"/>
      <c r="G377" s="182"/>
      <c r="H377" s="206">
        <f>IF(G377="","",IFERROR(G377/E377,0))</f>
      </c>
      <c r="I377" s="8"/>
      <c r="J377" s="8"/>
      <c r="K377" s="8"/>
      <c r="L377" s="8"/>
      <c r="M377" s="8"/>
      <c r="N377" s="8"/>
      <c r="O377" s="8"/>
      <c r="P377" s="8"/>
      <c r="Q377" s="8"/>
      <c r="R377" s="8"/>
      <c r="S377" s="8"/>
      <c r="T377" s="8"/>
      <c r="U377" s="8"/>
      <c r="V377" s="8"/>
      <c r="W377" s="8"/>
      <c r="X377" s="8"/>
      <c r="Y377" s="8"/>
      <c r="Z377" s="8"/>
    </row>
    <row x14ac:dyDescent="0.25" r="378" customHeight="1" ht="14.25">
      <c r="A378" s="182"/>
      <c r="B378" s="182"/>
      <c r="C378" s="182"/>
      <c r="D378" s="182"/>
      <c r="E378" s="10"/>
      <c r="F378" s="10"/>
      <c r="G378" s="182"/>
      <c r="H378" s="206">
        <f>IF(G378="","",IFERROR(G378/E378,0))</f>
      </c>
      <c r="I378" s="8"/>
      <c r="J378" s="8"/>
      <c r="K378" s="8"/>
      <c r="L378" s="8"/>
      <c r="M378" s="8"/>
      <c r="N378" s="8"/>
      <c r="O378" s="8"/>
      <c r="P378" s="8"/>
      <c r="Q378" s="8"/>
      <c r="R378" s="8"/>
      <c r="S378" s="8"/>
      <c r="T378" s="8"/>
      <c r="U378" s="8"/>
      <c r="V378" s="8"/>
      <c r="W378" s="8"/>
      <c r="X378" s="8"/>
      <c r="Y378" s="8"/>
      <c r="Z378" s="8"/>
    </row>
    <row x14ac:dyDescent="0.25" r="379" customHeight="1" ht="14.25">
      <c r="A379" s="182"/>
      <c r="B379" s="182"/>
      <c r="C379" s="182"/>
      <c r="D379" s="182"/>
      <c r="E379" s="10"/>
      <c r="F379" s="10"/>
      <c r="G379" s="182"/>
      <c r="H379" s="206">
        <f>IF(G379="","",IFERROR(G379/E379,0))</f>
      </c>
      <c r="I379" s="8"/>
      <c r="J379" s="8"/>
      <c r="K379" s="8"/>
      <c r="L379" s="8"/>
      <c r="M379" s="8"/>
      <c r="N379" s="8"/>
      <c r="O379" s="8"/>
      <c r="P379" s="8"/>
      <c r="Q379" s="8"/>
      <c r="R379" s="8"/>
      <c r="S379" s="8"/>
      <c r="T379" s="8"/>
      <c r="U379" s="8"/>
      <c r="V379" s="8"/>
      <c r="W379" s="8"/>
      <c r="X379" s="8"/>
      <c r="Y379" s="8"/>
      <c r="Z379" s="8"/>
    </row>
    <row x14ac:dyDescent="0.25" r="380" customHeight="1" ht="14.25">
      <c r="A380" s="182"/>
      <c r="B380" s="182"/>
      <c r="C380" s="182"/>
      <c r="D380" s="182"/>
      <c r="E380" s="10"/>
      <c r="F380" s="10"/>
      <c r="G380" s="182"/>
      <c r="H380" s="206">
        <f>IF(G380="","",IFERROR(G380/E380,0))</f>
      </c>
      <c r="I380" s="8"/>
      <c r="J380" s="8"/>
      <c r="K380" s="8"/>
      <c r="L380" s="8"/>
      <c r="M380" s="8"/>
      <c r="N380" s="8"/>
      <c r="O380" s="8"/>
      <c r="P380" s="8"/>
      <c r="Q380" s="8"/>
      <c r="R380" s="8"/>
      <c r="S380" s="8"/>
      <c r="T380" s="8"/>
      <c r="U380" s="8"/>
      <c r="V380" s="8"/>
      <c r="W380" s="8"/>
      <c r="X380" s="8"/>
      <c r="Y380" s="8"/>
      <c r="Z380" s="8"/>
    </row>
    <row x14ac:dyDescent="0.25" r="381" customHeight="1" ht="14.25">
      <c r="A381" s="182"/>
      <c r="B381" s="182"/>
      <c r="C381" s="182"/>
      <c r="D381" s="182"/>
      <c r="E381" s="10"/>
      <c r="F381" s="10"/>
      <c r="G381" s="182"/>
      <c r="H381" s="206">
        <f>IF(G381="","",IFERROR(G381/E381,0))</f>
      </c>
      <c r="I381" s="8"/>
      <c r="J381" s="8"/>
      <c r="K381" s="8"/>
      <c r="L381" s="8"/>
      <c r="M381" s="8"/>
      <c r="N381" s="8"/>
      <c r="O381" s="8"/>
      <c r="P381" s="8"/>
      <c r="Q381" s="8"/>
      <c r="R381" s="8"/>
      <c r="S381" s="8"/>
      <c r="T381" s="8"/>
      <c r="U381" s="8"/>
      <c r="V381" s="8"/>
      <c r="W381" s="8"/>
      <c r="X381" s="8"/>
      <c r="Y381" s="8"/>
      <c r="Z381" s="8"/>
    </row>
    <row x14ac:dyDescent="0.25" r="382" customHeight="1" ht="14.25">
      <c r="A382" s="182"/>
      <c r="B382" s="182"/>
      <c r="C382" s="182"/>
      <c r="D382" s="182"/>
      <c r="E382" s="10"/>
      <c r="F382" s="10"/>
      <c r="G382" s="182"/>
      <c r="H382" s="206">
        <f>IF(G382="","",IFERROR(G382/E382,0))</f>
      </c>
      <c r="I382" s="8"/>
      <c r="J382" s="8"/>
      <c r="K382" s="8"/>
      <c r="L382" s="8"/>
      <c r="M382" s="8"/>
      <c r="N382" s="8"/>
      <c r="O382" s="8"/>
      <c r="P382" s="8"/>
      <c r="Q382" s="8"/>
      <c r="R382" s="8"/>
      <c r="S382" s="8"/>
      <c r="T382" s="8"/>
      <c r="U382" s="8"/>
      <c r="V382" s="8"/>
      <c r="W382" s="8"/>
      <c r="X382" s="8"/>
      <c r="Y382" s="8"/>
      <c r="Z382" s="8"/>
    </row>
    <row x14ac:dyDescent="0.25" r="383" customHeight="1" ht="14.25">
      <c r="A383" s="182"/>
      <c r="B383" s="182"/>
      <c r="C383" s="182"/>
      <c r="D383" s="182"/>
      <c r="E383" s="10"/>
      <c r="F383" s="10"/>
      <c r="G383" s="182"/>
      <c r="H383" s="206">
        <f>IF(G383="","",IFERROR(G383/E383,0))</f>
      </c>
      <c r="I383" s="8"/>
      <c r="J383" s="8"/>
      <c r="K383" s="8"/>
      <c r="L383" s="8"/>
      <c r="M383" s="8"/>
      <c r="N383" s="8"/>
      <c r="O383" s="8"/>
      <c r="P383" s="8"/>
      <c r="Q383" s="8"/>
      <c r="R383" s="8"/>
      <c r="S383" s="8"/>
      <c r="T383" s="8"/>
      <c r="U383" s="8"/>
      <c r="V383" s="8"/>
      <c r="W383" s="8"/>
      <c r="X383" s="8"/>
      <c r="Y383" s="8"/>
      <c r="Z383" s="8"/>
    </row>
    <row x14ac:dyDescent="0.25" r="384" customHeight="1" ht="14.25">
      <c r="A384" s="182"/>
      <c r="B384" s="182"/>
      <c r="C384" s="182"/>
      <c r="D384" s="182"/>
      <c r="E384" s="10"/>
      <c r="F384" s="10"/>
      <c r="G384" s="182"/>
      <c r="H384" s="206">
        <f>IF(G384="","",IFERROR(G384/E384,0))</f>
      </c>
      <c r="I384" s="8"/>
      <c r="J384" s="8"/>
      <c r="K384" s="8"/>
      <c r="L384" s="8"/>
      <c r="M384" s="8"/>
      <c r="N384" s="8"/>
      <c r="O384" s="8"/>
      <c r="P384" s="8"/>
      <c r="Q384" s="8"/>
      <c r="R384" s="8"/>
      <c r="S384" s="8"/>
      <c r="T384" s="8"/>
      <c r="U384" s="8"/>
      <c r="V384" s="8"/>
      <c r="W384" s="8"/>
      <c r="X384" s="8"/>
      <c r="Y384" s="8"/>
      <c r="Z384" s="8"/>
    </row>
    <row x14ac:dyDescent="0.25" r="385" customHeight="1" ht="14.25">
      <c r="A385" s="182"/>
      <c r="B385" s="182"/>
      <c r="C385" s="182"/>
      <c r="D385" s="182"/>
      <c r="E385" s="10"/>
      <c r="F385" s="10"/>
      <c r="G385" s="182"/>
      <c r="H385" s="206">
        <f>IF(G385="","",IFERROR(G385/E385,0))</f>
      </c>
      <c r="I385" s="8"/>
      <c r="J385" s="8"/>
      <c r="K385" s="8"/>
      <c r="L385" s="8"/>
      <c r="M385" s="8"/>
      <c r="N385" s="8"/>
      <c r="O385" s="8"/>
      <c r="P385" s="8"/>
      <c r="Q385" s="8"/>
      <c r="R385" s="8"/>
      <c r="S385" s="8"/>
      <c r="T385" s="8"/>
      <c r="U385" s="8"/>
      <c r="V385" s="8"/>
      <c r="W385" s="8"/>
      <c r="X385" s="8"/>
      <c r="Y385" s="8"/>
      <c r="Z385" s="8"/>
    </row>
    <row x14ac:dyDescent="0.25" r="386" customHeight="1" ht="14.25">
      <c r="A386" s="182"/>
      <c r="B386" s="182"/>
      <c r="C386" s="182"/>
      <c r="D386" s="182"/>
      <c r="E386" s="10"/>
      <c r="F386" s="10"/>
      <c r="G386" s="182"/>
      <c r="H386" s="206">
        <f>IF(G386="","",IFERROR(G386/E386,0))</f>
      </c>
      <c r="I386" s="8"/>
      <c r="J386" s="8"/>
      <c r="K386" s="8"/>
      <c r="L386" s="8"/>
      <c r="M386" s="8"/>
      <c r="N386" s="8"/>
      <c r="O386" s="8"/>
      <c r="P386" s="8"/>
      <c r="Q386" s="8"/>
      <c r="R386" s="8"/>
      <c r="S386" s="8"/>
      <c r="T386" s="8"/>
      <c r="U386" s="8"/>
      <c r="V386" s="8"/>
      <c r="W386" s="8"/>
      <c r="X386" s="8"/>
      <c r="Y386" s="8"/>
      <c r="Z386" s="8"/>
    </row>
    <row x14ac:dyDescent="0.25" r="387" customHeight="1" ht="14.25">
      <c r="A387" s="182"/>
      <c r="B387" s="182"/>
      <c r="C387" s="182"/>
      <c r="D387" s="182"/>
      <c r="E387" s="10"/>
      <c r="F387" s="10"/>
      <c r="G387" s="182"/>
      <c r="H387" s="206">
        <f>IF(G387="","",IFERROR(G387/E387,0))</f>
      </c>
      <c r="I387" s="8"/>
      <c r="J387" s="8"/>
      <c r="K387" s="8"/>
      <c r="L387" s="8"/>
      <c r="M387" s="8"/>
      <c r="N387" s="8"/>
      <c r="O387" s="8"/>
      <c r="P387" s="8"/>
      <c r="Q387" s="8"/>
      <c r="R387" s="8"/>
      <c r="S387" s="8"/>
      <c r="T387" s="8"/>
      <c r="U387" s="8"/>
      <c r="V387" s="8"/>
      <c r="W387" s="8"/>
      <c r="X387" s="8"/>
      <c r="Y387" s="8"/>
      <c r="Z387" s="8"/>
    </row>
    <row x14ac:dyDescent="0.25" r="388" customHeight="1" ht="14.25">
      <c r="A388" s="182"/>
      <c r="B388" s="182"/>
      <c r="C388" s="182"/>
      <c r="D388" s="182"/>
      <c r="E388" s="10"/>
      <c r="F388" s="10"/>
      <c r="G388" s="182"/>
      <c r="H388" s="206">
        <f>IF(G388="","",IFERROR(G388/E388,0))</f>
      </c>
      <c r="I388" s="8"/>
      <c r="J388" s="8"/>
      <c r="K388" s="8"/>
      <c r="L388" s="8"/>
      <c r="M388" s="8"/>
      <c r="N388" s="8"/>
      <c r="O388" s="8"/>
      <c r="P388" s="8"/>
      <c r="Q388" s="8"/>
      <c r="R388" s="8"/>
      <c r="S388" s="8"/>
      <c r="T388" s="8"/>
      <c r="U388" s="8"/>
      <c r="V388" s="8"/>
      <c r="W388" s="8"/>
      <c r="X388" s="8"/>
      <c r="Y388" s="8"/>
      <c r="Z388" s="8"/>
    </row>
    <row x14ac:dyDescent="0.25" r="389" customHeight="1" ht="14.25">
      <c r="A389" s="182"/>
      <c r="B389" s="182"/>
      <c r="C389" s="182"/>
      <c r="D389" s="182"/>
      <c r="E389" s="10"/>
      <c r="F389" s="10"/>
      <c r="G389" s="182"/>
      <c r="H389" s="206">
        <f>IF(G389="","",IFERROR(G389/E389,0))</f>
      </c>
      <c r="I389" s="8"/>
      <c r="J389" s="8"/>
      <c r="K389" s="8"/>
      <c r="L389" s="8"/>
      <c r="M389" s="8"/>
      <c r="N389" s="8"/>
      <c r="O389" s="8"/>
      <c r="P389" s="8"/>
      <c r="Q389" s="8"/>
      <c r="R389" s="8"/>
      <c r="S389" s="8"/>
      <c r="T389" s="8"/>
      <c r="U389" s="8"/>
      <c r="V389" s="8"/>
      <c r="W389" s="8"/>
      <c r="X389" s="8"/>
      <c r="Y389" s="8"/>
      <c r="Z389" s="8"/>
    </row>
    <row x14ac:dyDescent="0.25" r="390" customHeight="1" ht="14.25">
      <c r="A390" s="182"/>
      <c r="B390" s="182"/>
      <c r="C390" s="182"/>
      <c r="D390" s="182"/>
      <c r="E390" s="10"/>
      <c r="F390" s="10"/>
      <c r="G390" s="182"/>
      <c r="H390" s="206">
        <f>IF(G390="","",IFERROR(G390/E390,0))</f>
      </c>
      <c r="I390" s="8"/>
      <c r="J390" s="8"/>
      <c r="K390" s="8"/>
      <c r="L390" s="8"/>
      <c r="M390" s="8"/>
      <c r="N390" s="8"/>
      <c r="O390" s="8"/>
      <c r="P390" s="8"/>
      <c r="Q390" s="8"/>
      <c r="R390" s="8"/>
      <c r="S390" s="8"/>
      <c r="T390" s="8"/>
      <c r="U390" s="8"/>
      <c r="V390" s="8"/>
      <c r="W390" s="8"/>
      <c r="X390" s="8"/>
      <c r="Y390" s="8"/>
      <c r="Z390" s="8"/>
    </row>
    <row x14ac:dyDescent="0.25" r="391" customHeight="1" ht="14.25">
      <c r="A391" s="182"/>
      <c r="B391" s="182"/>
      <c r="C391" s="182"/>
      <c r="D391" s="182"/>
      <c r="E391" s="10"/>
      <c r="F391" s="10"/>
      <c r="G391" s="182"/>
      <c r="H391" s="206">
        <f>IF(G391="","",IFERROR(G391/E391,0))</f>
      </c>
      <c r="I391" s="8"/>
      <c r="J391" s="8"/>
      <c r="K391" s="8"/>
      <c r="L391" s="8"/>
      <c r="M391" s="8"/>
      <c r="N391" s="8"/>
      <c r="O391" s="8"/>
      <c r="P391" s="8"/>
      <c r="Q391" s="8"/>
      <c r="R391" s="8"/>
      <c r="S391" s="8"/>
      <c r="T391" s="8"/>
      <c r="U391" s="8"/>
      <c r="V391" s="8"/>
      <c r="W391" s="8"/>
      <c r="X391" s="8"/>
      <c r="Y391" s="8"/>
      <c r="Z391" s="8"/>
    </row>
    <row x14ac:dyDescent="0.25" r="392" customHeight="1" ht="14.25">
      <c r="A392" s="182"/>
      <c r="B392" s="182"/>
      <c r="C392" s="182"/>
      <c r="D392" s="182"/>
      <c r="E392" s="10"/>
      <c r="F392" s="10"/>
      <c r="G392" s="182"/>
      <c r="H392" s="206">
        <f>IF(G392="","",IFERROR(G392/E392,0))</f>
      </c>
      <c r="I392" s="8"/>
      <c r="J392" s="8"/>
      <c r="K392" s="8"/>
      <c r="L392" s="8"/>
      <c r="M392" s="8"/>
      <c r="N392" s="8"/>
      <c r="O392" s="8"/>
      <c r="P392" s="8"/>
      <c r="Q392" s="8"/>
      <c r="R392" s="8"/>
      <c r="S392" s="8"/>
      <c r="T392" s="8"/>
      <c r="U392" s="8"/>
      <c r="V392" s="8"/>
      <c r="W392" s="8"/>
      <c r="X392" s="8"/>
      <c r="Y392" s="8"/>
      <c r="Z392" s="8"/>
    </row>
    <row x14ac:dyDescent="0.25" r="393" customHeight="1" ht="14.25">
      <c r="A393" s="182"/>
      <c r="B393" s="182"/>
      <c r="C393" s="182"/>
      <c r="D393" s="182"/>
      <c r="E393" s="10"/>
      <c r="F393" s="10"/>
      <c r="G393" s="182"/>
      <c r="H393" s="206">
        <f>IF(G393="","",IFERROR(G393/E393,0))</f>
      </c>
      <c r="I393" s="8"/>
      <c r="J393" s="8"/>
      <c r="K393" s="8"/>
      <c r="L393" s="8"/>
      <c r="M393" s="8"/>
      <c r="N393" s="8"/>
      <c r="O393" s="8"/>
      <c r="P393" s="8"/>
      <c r="Q393" s="8"/>
      <c r="R393" s="8"/>
      <c r="S393" s="8"/>
      <c r="T393" s="8"/>
      <c r="U393" s="8"/>
      <c r="V393" s="8"/>
      <c r="W393" s="8"/>
      <c r="X393" s="8"/>
      <c r="Y393" s="8"/>
      <c r="Z393" s="8"/>
    </row>
    <row x14ac:dyDescent="0.25" r="394" customHeight="1" ht="14.25">
      <c r="A394" s="182"/>
      <c r="B394" s="182"/>
      <c r="C394" s="182"/>
      <c r="D394" s="182"/>
      <c r="E394" s="10"/>
      <c r="F394" s="10"/>
      <c r="G394" s="182"/>
      <c r="H394" s="206">
        <f>IF(G394="","",IFERROR(G394/E394,0))</f>
      </c>
      <c r="I394" s="8"/>
      <c r="J394" s="8"/>
      <c r="K394" s="8"/>
      <c r="L394" s="8"/>
      <c r="M394" s="8"/>
      <c r="N394" s="8"/>
      <c r="O394" s="8"/>
      <c r="P394" s="8"/>
      <c r="Q394" s="8"/>
      <c r="R394" s="8"/>
      <c r="S394" s="8"/>
      <c r="T394" s="8"/>
      <c r="U394" s="8"/>
      <c r="V394" s="8"/>
      <c r="W394" s="8"/>
      <c r="X394" s="8"/>
      <c r="Y394" s="8"/>
      <c r="Z394" s="8"/>
    </row>
    <row x14ac:dyDescent="0.25" r="395" customHeight="1" ht="14.25">
      <c r="A395" s="182"/>
      <c r="B395" s="182"/>
      <c r="C395" s="182"/>
      <c r="D395" s="182"/>
      <c r="E395" s="10"/>
      <c r="F395" s="10"/>
      <c r="G395" s="182"/>
      <c r="H395" s="206">
        <f>IF(G395="","",IFERROR(G395/E395,0))</f>
      </c>
      <c r="I395" s="8"/>
      <c r="J395" s="8"/>
      <c r="K395" s="8"/>
      <c r="L395" s="8"/>
      <c r="M395" s="8"/>
      <c r="N395" s="8"/>
      <c r="O395" s="8"/>
      <c r="P395" s="8"/>
      <c r="Q395" s="8"/>
      <c r="R395" s="8"/>
      <c r="S395" s="8"/>
      <c r="T395" s="8"/>
      <c r="U395" s="8"/>
      <c r="V395" s="8"/>
      <c r="W395" s="8"/>
      <c r="X395" s="8"/>
      <c r="Y395" s="8"/>
      <c r="Z395" s="8"/>
    </row>
    <row x14ac:dyDescent="0.25" r="396" customHeight="1" ht="14.25">
      <c r="A396" s="182"/>
      <c r="B396" s="182"/>
      <c r="C396" s="182"/>
      <c r="D396" s="182"/>
      <c r="E396" s="10"/>
      <c r="F396" s="10"/>
      <c r="G396" s="182"/>
      <c r="H396" s="206">
        <f>IF(G396="","",IFERROR(G396/E396,0))</f>
      </c>
      <c r="I396" s="8"/>
      <c r="J396" s="8"/>
      <c r="K396" s="8"/>
      <c r="L396" s="8"/>
      <c r="M396" s="8"/>
      <c r="N396" s="8"/>
      <c r="O396" s="8"/>
      <c r="P396" s="8"/>
      <c r="Q396" s="8"/>
      <c r="R396" s="8"/>
      <c r="S396" s="8"/>
      <c r="T396" s="8"/>
      <c r="U396" s="8"/>
      <c r="V396" s="8"/>
      <c r="W396" s="8"/>
      <c r="X396" s="8"/>
      <c r="Y396" s="8"/>
      <c r="Z396" s="8"/>
    </row>
    <row x14ac:dyDescent="0.25" r="397" customHeight="1" ht="14.25">
      <c r="A397" s="182"/>
      <c r="B397" s="182"/>
      <c r="C397" s="182"/>
      <c r="D397" s="182"/>
      <c r="E397" s="10"/>
      <c r="F397" s="10"/>
      <c r="G397" s="182"/>
      <c r="H397" s="206">
        <f>IF(G397="","",IFERROR(G397/E397,0))</f>
      </c>
      <c r="I397" s="8"/>
      <c r="J397" s="8"/>
      <c r="K397" s="8"/>
      <c r="L397" s="8"/>
      <c r="M397" s="8"/>
      <c r="N397" s="8"/>
      <c r="O397" s="8"/>
      <c r="P397" s="8"/>
      <c r="Q397" s="8"/>
      <c r="R397" s="8"/>
      <c r="S397" s="8"/>
      <c r="T397" s="8"/>
      <c r="U397" s="8"/>
      <c r="V397" s="8"/>
      <c r="W397" s="8"/>
      <c r="X397" s="8"/>
      <c r="Y397" s="8"/>
      <c r="Z397" s="8"/>
    </row>
    <row x14ac:dyDescent="0.25" r="398" customHeight="1" ht="14.25">
      <c r="A398" s="182"/>
      <c r="B398" s="182"/>
      <c r="C398" s="182"/>
      <c r="D398" s="182"/>
      <c r="E398" s="10"/>
      <c r="F398" s="10"/>
      <c r="G398" s="182"/>
      <c r="H398" s="206">
        <f>IF(G398="","",IFERROR(G398/E398,0))</f>
      </c>
      <c r="I398" s="8"/>
      <c r="J398" s="8"/>
      <c r="K398" s="8"/>
      <c r="L398" s="8"/>
      <c r="M398" s="8"/>
      <c r="N398" s="8"/>
      <c r="O398" s="8"/>
      <c r="P398" s="8"/>
      <c r="Q398" s="8"/>
      <c r="R398" s="8"/>
      <c r="S398" s="8"/>
      <c r="T398" s="8"/>
      <c r="U398" s="8"/>
      <c r="V398" s="8"/>
      <c r="W398" s="8"/>
      <c r="X398" s="8"/>
      <c r="Y398" s="8"/>
      <c r="Z398" s="8"/>
    </row>
    <row x14ac:dyDescent="0.25" r="399" customHeight="1" ht="14.25">
      <c r="A399" s="182"/>
      <c r="B399" s="182"/>
      <c r="C399" s="182"/>
      <c r="D399" s="182"/>
      <c r="E399" s="10"/>
      <c r="F399" s="10"/>
      <c r="G399" s="182"/>
      <c r="H399" s="206">
        <f>IF(G399="","",IFERROR(G399/E399,0))</f>
      </c>
      <c r="I399" s="8"/>
      <c r="J399" s="8"/>
      <c r="K399" s="8"/>
      <c r="L399" s="8"/>
      <c r="M399" s="8"/>
      <c r="N399" s="8"/>
      <c r="O399" s="8"/>
      <c r="P399" s="8"/>
      <c r="Q399" s="8"/>
      <c r="R399" s="8"/>
      <c r="S399" s="8"/>
      <c r="T399" s="8"/>
      <c r="U399" s="8"/>
      <c r="V399" s="8"/>
      <c r="W399" s="8"/>
      <c r="X399" s="8"/>
      <c r="Y399" s="8"/>
      <c r="Z399" s="8"/>
    </row>
    <row x14ac:dyDescent="0.25" r="400" customHeight="1" ht="14.25">
      <c r="A400" s="182"/>
      <c r="B400" s="182"/>
      <c r="C400" s="182"/>
      <c r="D400" s="182"/>
      <c r="E400" s="10"/>
      <c r="F400" s="10"/>
      <c r="G400" s="182"/>
      <c r="H400" s="206">
        <f>IF(G400="","",IFERROR(G400/E400,0))</f>
      </c>
      <c r="I400" s="8"/>
      <c r="J400" s="8"/>
      <c r="K400" s="8"/>
      <c r="L400" s="8"/>
      <c r="M400" s="8"/>
      <c r="N400" s="8"/>
      <c r="O400" s="8"/>
      <c r="P400" s="8"/>
      <c r="Q400" s="8"/>
      <c r="R400" s="8"/>
      <c r="S400" s="8"/>
      <c r="T400" s="8"/>
      <c r="U400" s="8"/>
      <c r="V400" s="8"/>
      <c r="W400" s="8"/>
      <c r="X400" s="8"/>
      <c r="Y400" s="8"/>
      <c r="Z400" s="8"/>
    </row>
    <row x14ac:dyDescent="0.25" r="401" customHeight="1" ht="14.25">
      <c r="A401" s="182"/>
      <c r="B401" s="182"/>
      <c r="C401" s="182"/>
      <c r="D401" s="182"/>
      <c r="E401" s="10"/>
      <c r="F401" s="10"/>
      <c r="G401" s="182"/>
      <c r="H401" s="206">
        <f>IF(G401="","",IFERROR(G401/E401,0))</f>
      </c>
      <c r="I401" s="8"/>
      <c r="J401" s="8"/>
      <c r="K401" s="8"/>
      <c r="L401" s="8"/>
      <c r="M401" s="8"/>
      <c r="N401" s="8"/>
      <c r="O401" s="8"/>
      <c r="P401" s="8"/>
      <c r="Q401" s="8"/>
      <c r="R401" s="8"/>
      <c r="S401" s="8"/>
      <c r="T401" s="8"/>
      <c r="U401" s="8"/>
      <c r="V401" s="8"/>
      <c r="W401" s="8"/>
      <c r="X401" s="8"/>
      <c r="Y401" s="8"/>
      <c r="Z401" s="8"/>
    </row>
    <row x14ac:dyDescent="0.25" r="402" customHeight="1" ht="14.25">
      <c r="A402" s="182"/>
      <c r="B402" s="182"/>
      <c r="C402" s="182"/>
      <c r="D402" s="182"/>
      <c r="E402" s="10"/>
      <c r="F402" s="10"/>
      <c r="G402" s="182"/>
      <c r="H402" s="206">
        <f>IF(G402="","",IFERROR(G402/E402,0))</f>
      </c>
      <c r="I402" s="8"/>
      <c r="J402" s="8"/>
      <c r="K402" s="8"/>
      <c r="L402" s="8"/>
      <c r="M402" s="8"/>
      <c r="N402" s="8"/>
      <c r="O402" s="8"/>
      <c r="P402" s="8"/>
      <c r="Q402" s="8"/>
      <c r="R402" s="8"/>
      <c r="S402" s="8"/>
      <c r="T402" s="8"/>
      <c r="U402" s="8"/>
      <c r="V402" s="8"/>
      <c r="W402" s="8"/>
      <c r="X402" s="8"/>
      <c r="Y402" s="8"/>
      <c r="Z402" s="8"/>
    </row>
    <row x14ac:dyDescent="0.25" r="403" customHeight="1" ht="14.25">
      <c r="A403" s="182"/>
      <c r="B403" s="182"/>
      <c r="C403" s="182"/>
      <c r="D403" s="182"/>
      <c r="E403" s="10"/>
      <c r="F403" s="10"/>
      <c r="G403" s="182"/>
      <c r="H403" s="206">
        <f>IF(G403="","",IFERROR(G403/E403,0))</f>
      </c>
      <c r="I403" s="8"/>
      <c r="J403" s="8"/>
      <c r="K403" s="8"/>
      <c r="L403" s="8"/>
      <c r="M403" s="8"/>
      <c r="N403" s="8"/>
      <c r="O403" s="8"/>
      <c r="P403" s="8"/>
      <c r="Q403" s="8"/>
      <c r="R403" s="8"/>
      <c r="S403" s="8"/>
      <c r="T403" s="8"/>
      <c r="U403" s="8"/>
      <c r="V403" s="8"/>
      <c r="W403" s="8"/>
      <c r="X403" s="8"/>
      <c r="Y403" s="8"/>
      <c r="Z403" s="8"/>
    </row>
    <row x14ac:dyDescent="0.25" r="404" customHeight="1" ht="14.25">
      <c r="A404" s="182"/>
      <c r="B404" s="182"/>
      <c r="C404" s="182"/>
      <c r="D404" s="182"/>
      <c r="E404" s="10"/>
      <c r="F404" s="10"/>
      <c r="G404" s="182"/>
      <c r="H404" s="206">
        <f>IF(G404="","",IFERROR(G404/E404,0))</f>
      </c>
      <c r="I404" s="8"/>
      <c r="J404" s="8"/>
      <c r="K404" s="8"/>
      <c r="L404" s="8"/>
      <c r="M404" s="8"/>
      <c r="N404" s="8"/>
      <c r="O404" s="8"/>
      <c r="P404" s="8"/>
      <c r="Q404" s="8"/>
      <c r="R404" s="8"/>
      <c r="S404" s="8"/>
      <c r="T404" s="8"/>
      <c r="U404" s="8"/>
      <c r="V404" s="8"/>
      <c r="W404" s="8"/>
      <c r="X404" s="8"/>
      <c r="Y404" s="8"/>
      <c r="Z404" s="8"/>
    </row>
    <row x14ac:dyDescent="0.25" r="405" customHeight="1" ht="14.25">
      <c r="A405" s="182"/>
      <c r="B405" s="182"/>
      <c r="C405" s="182"/>
      <c r="D405" s="182"/>
      <c r="E405" s="10"/>
      <c r="F405" s="10"/>
      <c r="G405" s="182"/>
      <c r="H405" s="206">
        <f>IF(G405="","",IFERROR(G405/E405,0))</f>
      </c>
      <c r="I405" s="8"/>
      <c r="J405" s="8"/>
      <c r="K405" s="8"/>
      <c r="L405" s="8"/>
      <c r="M405" s="8"/>
      <c r="N405" s="8"/>
      <c r="O405" s="8"/>
      <c r="P405" s="8"/>
      <c r="Q405" s="8"/>
      <c r="R405" s="8"/>
      <c r="S405" s="8"/>
      <c r="T405" s="8"/>
      <c r="U405" s="8"/>
      <c r="V405" s="8"/>
      <c r="W405" s="8"/>
      <c r="X405" s="8"/>
      <c r="Y405" s="8"/>
      <c r="Z405" s="8"/>
    </row>
    <row x14ac:dyDescent="0.25" r="406" customHeight="1" ht="14.25">
      <c r="A406" s="182"/>
      <c r="B406" s="182"/>
      <c r="C406" s="182"/>
      <c r="D406" s="182"/>
      <c r="E406" s="10"/>
      <c r="F406" s="10"/>
      <c r="G406" s="182"/>
      <c r="H406" s="206">
        <f>IF(G406="","",IFERROR(G406/E406,0))</f>
      </c>
      <c r="I406" s="8"/>
      <c r="J406" s="8"/>
      <c r="K406" s="8"/>
      <c r="L406" s="8"/>
      <c r="M406" s="8"/>
      <c r="N406" s="8"/>
      <c r="O406" s="8"/>
      <c r="P406" s="8"/>
      <c r="Q406" s="8"/>
      <c r="R406" s="8"/>
      <c r="S406" s="8"/>
      <c r="T406" s="8"/>
      <c r="U406" s="8"/>
      <c r="V406" s="8"/>
      <c r="W406" s="8"/>
      <c r="X406" s="8"/>
      <c r="Y406" s="8"/>
      <c r="Z406" s="8"/>
    </row>
    <row x14ac:dyDescent="0.25" r="407" customHeight="1" ht="14.25">
      <c r="A407" s="182"/>
      <c r="B407" s="182"/>
      <c r="C407" s="182"/>
      <c r="D407" s="182"/>
      <c r="E407" s="10"/>
      <c r="F407" s="10"/>
      <c r="G407" s="182"/>
      <c r="H407" s="206">
        <f>IF(G407="","",IFERROR(G407/E407,0))</f>
      </c>
      <c r="I407" s="8"/>
      <c r="J407" s="8"/>
      <c r="K407" s="8"/>
      <c r="L407" s="8"/>
      <c r="M407" s="8"/>
      <c r="N407" s="8"/>
      <c r="O407" s="8"/>
      <c r="P407" s="8"/>
      <c r="Q407" s="8"/>
      <c r="R407" s="8"/>
      <c r="S407" s="8"/>
      <c r="T407" s="8"/>
      <c r="U407" s="8"/>
      <c r="V407" s="8"/>
      <c r="W407" s="8"/>
      <c r="X407" s="8"/>
      <c r="Y407" s="8"/>
      <c r="Z407" s="8"/>
    </row>
    <row x14ac:dyDescent="0.25" r="408" customHeight="1" ht="14.25">
      <c r="A408" s="182"/>
      <c r="B408" s="182"/>
      <c r="C408" s="182"/>
      <c r="D408" s="182"/>
      <c r="E408" s="10"/>
      <c r="F408" s="10"/>
      <c r="G408" s="182"/>
      <c r="H408" s="206">
        <f>IF(G408="","",IFERROR(G408/E408,0))</f>
      </c>
      <c r="I408" s="8"/>
      <c r="J408" s="8"/>
      <c r="K408" s="8"/>
      <c r="L408" s="8"/>
      <c r="M408" s="8"/>
      <c r="N408" s="8"/>
      <c r="O408" s="8"/>
      <c r="P408" s="8"/>
      <c r="Q408" s="8"/>
      <c r="R408" s="8"/>
      <c r="S408" s="8"/>
      <c r="T408" s="8"/>
      <c r="U408" s="8"/>
      <c r="V408" s="8"/>
      <c r="W408" s="8"/>
      <c r="X408" s="8"/>
      <c r="Y408" s="8"/>
      <c r="Z408" s="8"/>
    </row>
    <row x14ac:dyDescent="0.25" r="409" customHeight="1" ht="14.25">
      <c r="A409" s="182"/>
      <c r="B409" s="182"/>
      <c r="C409" s="182"/>
      <c r="D409" s="182"/>
      <c r="E409" s="10"/>
      <c r="F409" s="10"/>
      <c r="G409" s="182"/>
      <c r="H409" s="206">
        <f>IF(G409="","",IFERROR(G409/E409,0))</f>
      </c>
      <c r="I409" s="8"/>
      <c r="J409" s="8"/>
      <c r="K409" s="8"/>
      <c r="L409" s="8"/>
      <c r="M409" s="8"/>
      <c r="N409" s="8"/>
      <c r="O409" s="8"/>
      <c r="P409" s="8"/>
      <c r="Q409" s="8"/>
      <c r="R409" s="8"/>
      <c r="S409" s="8"/>
      <c r="T409" s="8"/>
      <c r="U409" s="8"/>
      <c r="V409" s="8"/>
      <c r="W409" s="8"/>
      <c r="X409" s="8"/>
      <c r="Y409" s="8"/>
      <c r="Z409" s="8"/>
    </row>
    <row x14ac:dyDescent="0.25" r="410" customHeight="1" ht="14.25">
      <c r="A410" s="182"/>
      <c r="B410" s="182"/>
      <c r="C410" s="182"/>
      <c r="D410" s="182"/>
      <c r="E410" s="10"/>
      <c r="F410" s="10"/>
      <c r="G410" s="182"/>
      <c r="H410" s="206">
        <f>IF(G410="","",IFERROR(G410/E410,0))</f>
      </c>
      <c r="I410" s="8"/>
      <c r="J410" s="8"/>
      <c r="K410" s="8"/>
      <c r="L410" s="8"/>
      <c r="M410" s="8"/>
      <c r="N410" s="8"/>
      <c r="O410" s="8"/>
      <c r="P410" s="8"/>
      <c r="Q410" s="8"/>
      <c r="R410" s="8"/>
      <c r="S410" s="8"/>
      <c r="T410" s="8"/>
      <c r="U410" s="8"/>
      <c r="V410" s="8"/>
      <c r="W410" s="8"/>
      <c r="X410" s="8"/>
      <c r="Y410" s="8"/>
      <c r="Z410" s="8"/>
    </row>
    <row x14ac:dyDescent="0.25" r="411" customHeight="1" ht="14.25">
      <c r="A411" s="182"/>
      <c r="B411" s="182"/>
      <c r="C411" s="182"/>
      <c r="D411" s="182"/>
      <c r="E411" s="10"/>
      <c r="F411" s="10"/>
      <c r="G411" s="182"/>
      <c r="H411" s="206">
        <f>IF(G411="","",IFERROR(G411/E411,0))</f>
      </c>
      <c r="I411" s="8"/>
      <c r="J411" s="8"/>
      <c r="K411" s="8"/>
      <c r="L411" s="8"/>
      <c r="M411" s="8"/>
      <c r="N411" s="8"/>
      <c r="O411" s="8"/>
      <c r="P411" s="8"/>
      <c r="Q411" s="8"/>
      <c r="R411" s="8"/>
      <c r="S411" s="8"/>
      <c r="T411" s="8"/>
      <c r="U411" s="8"/>
      <c r="V411" s="8"/>
      <c r="W411" s="8"/>
      <c r="X411" s="8"/>
      <c r="Y411" s="8"/>
      <c r="Z411" s="8"/>
    </row>
    <row x14ac:dyDescent="0.25" r="412" customHeight="1" ht="14.25">
      <c r="A412" s="182"/>
      <c r="B412" s="182"/>
      <c r="C412" s="182"/>
      <c r="D412" s="182"/>
      <c r="E412" s="10"/>
      <c r="F412" s="10"/>
      <c r="G412" s="182"/>
      <c r="H412" s="206">
        <f>IF(G412="","",IFERROR(G412/E412,0))</f>
      </c>
      <c r="I412" s="8"/>
      <c r="J412" s="8"/>
      <c r="K412" s="8"/>
      <c r="L412" s="8"/>
      <c r="M412" s="8"/>
      <c r="N412" s="8"/>
      <c r="O412" s="8"/>
      <c r="P412" s="8"/>
      <c r="Q412" s="8"/>
      <c r="R412" s="8"/>
      <c r="S412" s="8"/>
      <c r="T412" s="8"/>
      <c r="U412" s="8"/>
      <c r="V412" s="8"/>
      <c r="W412" s="8"/>
      <c r="X412" s="8"/>
      <c r="Y412" s="8"/>
      <c r="Z412" s="8"/>
    </row>
    <row x14ac:dyDescent="0.25" r="413" customHeight="1" ht="14.25">
      <c r="A413" s="182"/>
      <c r="B413" s="182"/>
      <c r="C413" s="182"/>
      <c r="D413" s="182"/>
      <c r="E413" s="10"/>
      <c r="F413" s="10"/>
      <c r="G413" s="182"/>
      <c r="H413" s="206">
        <f>IF(G413="","",IFERROR(G413/E413,0))</f>
      </c>
      <c r="I413" s="8"/>
      <c r="J413" s="8"/>
      <c r="K413" s="8"/>
      <c r="L413" s="8"/>
      <c r="M413" s="8"/>
      <c r="N413" s="8"/>
      <c r="O413" s="8"/>
      <c r="P413" s="8"/>
      <c r="Q413" s="8"/>
      <c r="R413" s="8"/>
      <c r="S413" s="8"/>
      <c r="T413" s="8"/>
      <c r="U413" s="8"/>
      <c r="V413" s="8"/>
      <c r="W413" s="8"/>
      <c r="X413" s="8"/>
      <c r="Y413" s="8"/>
      <c r="Z413" s="8"/>
    </row>
    <row x14ac:dyDescent="0.25" r="414" customHeight="1" ht="14.25">
      <c r="A414" s="182"/>
      <c r="B414" s="182"/>
      <c r="C414" s="182"/>
      <c r="D414" s="182"/>
      <c r="E414" s="10"/>
      <c r="F414" s="10"/>
      <c r="G414" s="182"/>
      <c r="H414" s="206">
        <f>IF(G414="","",IFERROR(G414/E414,0))</f>
      </c>
      <c r="I414" s="8"/>
      <c r="J414" s="8"/>
      <c r="K414" s="8"/>
      <c r="L414" s="8"/>
      <c r="M414" s="8"/>
      <c r="N414" s="8"/>
      <c r="O414" s="8"/>
      <c r="P414" s="8"/>
      <c r="Q414" s="8"/>
      <c r="R414" s="8"/>
      <c r="S414" s="8"/>
      <c r="T414" s="8"/>
      <c r="U414" s="8"/>
      <c r="V414" s="8"/>
      <c r="W414" s="8"/>
      <c r="X414" s="8"/>
      <c r="Y414" s="8"/>
      <c r="Z414" s="8"/>
    </row>
    <row x14ac:dyDescent="0.25" r="415" customHeight="1" ht="14.25">
      <c r="A415" s="182"/>
      <c r="B415" s="182"/>
      <c r="C415" s="182"/>
      <c r="D415" s="182"/>
      <c r="E415" s="10"/>
      <c r="F415" s="10"/>
      <c r="G415" s="182"/>
      <c r="H415" s="206">
        <f>IF(G415="","",IFERROR(G415/E415,0))</f>
      </c>
      <c r="I415" s="8"/>
      <c r="J415" s="8"/>
      <c r="K415" s="8"/>
      <c r="L415" s="8"/>
      <c r="M415" s="8"/>
      <c r="N415" s="8"/>
      <c r="O415" s="8"/>
      <c r="P415" s="8"/>
      <c r="Q415" s="8"/>
      <c r="R415" s="8"/>
      <c r="S415" s="8"/>
      <c r="T415" s="8"/>
      <c r="U415" s="8"/>
      <c r="V415" s="8"/>
      <c r="W415" s="8"/>
      <c r="X415" s="8"/>
      <c r="Y415" s="8"/>
      <c r="Z415" s="8"/>
    </row>
    <row x14ac:dyDescent="0.25" r="416" customHeight="1" ht="14.25">
      <c r="A416" s="182"/>
      <c r="B416" s="182"/>
      <c r="C416" s="182"/>
      <c r="D416" s="182"/>
      <c r="E416" s="10"/>
      <c r="F416" s="10"/>
      <c r="G416" s="182"/>
      <c r="H416" s="206">
        <f>IF(G416="","",IFERROR(G416/E416,0))</f>
      </c>
      <c r="I416" s="8"/>
      <c r="J416" s="8"/>
      <c r="K416" s="8"/>
      <c r="L416" s="8"/>
      <c r="M416" s="8"/>
      <c r="N416" s="8"/>
      <c r="O416" s="8"/>
      <c r="P416" s="8"/>
      <c r="Q416" s="8"/>
      <c r="R416" s="8"/>
      <c r="S416" s="8"/>
      <c r="T416" s="8"/>
      <c r="U416" s="8"/>
      <c r="V416" s="8"/>
      <c r="W416" s="8"/>
      <c r="X416" s="8"/>
      <c r="Y416" s="8"/>
      <c r="Z416" s="8"/>
    </row>
    <row x14ac:dyDescent="0.25" r="417" customHeight="1" ht="14.25">
      <c r="A417" s="182"/>
      <c r="B417" s="182"/>
      <c r="C417" s="182"/>
      <c r="D417" s="182"/>
      <c r="E417" s="10"/>
      <c r="F417" s="10"/>
      <c r="G417" s="182"/>
      <c r="H417" s="206">
        <f>IF(G417="","",IFERROR(G417/E417,0))</f>
      </c>
      <c r="I417" s="8"/>
      <c r="J417" s="8"/>
      <c r="K417" s="8"/>
      <c r="L417" s="8"/>
      <c r="M417" s="8"/>
      <c r="N417" s="8"/>
      <c r="O417" s="8"/>
      <c r="P417" s="8"/>
      <c r="Q417" s="8"/>
      <c r="R417" s="8"/>
      <c r="S417" s="8"/>
      <c r="T417" s="8"/>
      <c r="U417" s="8"/>
      <c r="V417" s="8"/>
      <c r="W417" s="8"/>
      <c r="X417" s="8"/>
      <c r="Y417" s="8"/>
      <c r="Z417" s="8"/>
    </row>
    <row x14ac:dyDescent="0.25" r="418" customHeight="1" ht="14.25">
      <c r="A418" s="182"/>
      <c r="B418" s="182"/>
      <c r="C418" s="182"/>
      <c r="D418" s="182"/>
      <c r="E418" s="10"/>
      <c r="F418" s="10"/>
      <c r="G418" s="182"/>
      <c r="H418" s="206">
        <f>IF(G418="","",IFERROR(G418/E418,0))</f>
      </c>
      <c r="I418" s="8"/>
      <c r="J418" s="8"/>
      <c r="K418" s="8"/>
      <c r="L418" s="8"/>
      <c r="M418" s="8"/>
      <c r="N418" s="8"/>
      <c r="O418" s="8"/>
      <c r="P418" s="8"/>
      <c r="Q418" s="8"/>
      <c r="R418" s="8"/>
      <c r="S418" s="8"/>
      <c r="T418" s="8"/>
      <c r="U418" s="8"/>
      <c r="V418" s="8"/>
      <c r="W418" s="8"/>
      <c r="X418" s="8"/>
      <c r="Y418" s="8"/>
      <c r="Z418" s="8"/>
    </row>
    <row x14ac:dyDescent="0.25" r="419" customHeight="1" ht="14.25">
      <c r="A419" s="182"/>
      <c r="B419" s="182"/>
      <c r="C419" s="182"/>
      <c r="D419" s="182"/>
      <c r="E419" s="10"/>
      <c r="F419" s="10"/>
      <c r="G419" s="182"/>
      <c r="H419" s="206">
        <f>IF(G419="","",IFERROR(G419/E419,0))</f>
      </c>
      <c r="I419" s="8"/>
      <c r="J419" s="8"/>
      <c r="K419" s="8"/>
      <c r="L419" s="8"/>
      <c r="M419" s="8"/>
      <c r="N419" s="8"/>
      <c r="O419" s="8"/>
      <c r="P419" s="8"/>
      <c r="Q419" s="8"/>
      <c r="R419" s="8"/>
      <c r="S419" s="8"/>
      <c r="T419" s="8"/>
      <c r="U419" s="8"/>
      <c r="V419" s="8"/>
      <c r="W419" s="8"/>
      <c r="X419" s="8"/>
      <c r="Y419" s="8"/>
      <c r="Z419" s="8"/>
    </row>
    <row x14ac:dyDescent="0.25" r="420" customHeight="1" ht="14.25">
      <c r="A420" s="182"/>
      <c r="B420" s="182"/>
      <c r="C420" s="182"/>
      <c r="D420" s="182"/>
      <c r="E420" s="10"/>
      <c r="F420" s="10"/>
      <c r="G420" s="182"/>
      <c r="H420" s="206">
        <f>IF(G420="","",IFERROR(G420/E420,0))</f>
      </c>
      <c r="I420" s="8"/>
      <c r="J420" s="8"/>
      <c r="K420" s="8"/>
      <c r="L420" s="8"/>
      <c r="M420" s="8"/>
      <c r="N420" s="8"/>
      <c r="O420" s="8"/>
      <c r="P420" s="8"/>
      <c r="Q420" s="8"/>
      <c r="R420" s="8"/>
      <c r="S420" s="8"/>
      <c r="T420" s="8"/>
      <c r="U420" s="8"/>
      <c r="V420" s="8"/>
      <c r="W420" s="8"/>
      <c r="X420" s="8"/>
      <c r="Y420" s="8"/>
      <c r="Z420" s="8"/>
    </row>
    <row x14ac:dyDescent="0.25" r="421" customHeight="1" ht="14.25">
      <c r="A421" s="182"/>
      <c r="B421" s="182"/>
      <c r="C421" s="182"/>
      <c r="D421" s="182"/>
      <c r="E421" s="10"/>
      <c r="F421" s="10"/>
      <c r="G421" s="182"/>
      <c r="H421" s="206">
        <f>IF(G421="","",IFERROR(G421/E421,0))</f>
      </c>
      <c r="I421" s="8"/>
      <c r="J421" s="8"/>
      <c r="K421" s="8"/>
      <c r="L421" s="8"/>
      <c r="M421" s="8"/>
      <c r="N421" s="8"/>
      <c r="O421" s="8"/>
      <c r="P421" s="8"/>
      <c r="Q421" s="8"/>
      <c r="R421" s="8"/>
      <c r="S421" s="8"/>
      <c r="T421" s="8"/>
      <c r="U421" s="8"/>
      <c r="V421" s="8"/>
      <c r="W421" s="8"/>
      <c r="X421" s="8"/>
      <c r="Y421" s="8"/>
      <c r="Z421" s="8"/>
    </row>
    <row x14ac:dyDescent="0.25" r="422" customHeight="1" ht="14.25">
      <c r="A422" s="182"/>
      <c r="B422" s="182"/>
      <c r="C422" s="182"/>
      <c r="D422" s="182"/>
      <c r="E422" s="10"/>
      <c r="F422" s="10"/>
      <c r="G422" s="182"/>
      <c r="H422" s="206">
        <f>IF(G422="","",IFERROR(G422/E422,0))</f>
      </c>
      <c r="I422" s="8"/>
      <c r="J422" s="8"/>
      <c r="K422" s="8"/>
      <c r="L422" s="8"/>
      <c r="M422" s="8"/>
      <c r="N422" s="8"/>
      <c r="O422" s="8"/>
      <c r="P422" s="8"/>
      <c r="Q422" s="8"/>
      <c r="R422" s="8"/>
      <c r="S422" s="8"/>
      <c r="T422" s="8"/>
      <c r="U422" s="8"/>
      <c r="V422" s="8"/>
      <c r="W422" s="8"/>
      <c r="X422" s="8"/>
      <c r="Y422" s="8"/>
      <c r="Z422" s="8"/>
    </row>
    <row x14ac:dyDescent="0.25" r="423" customHeight="1" ht="14.25">
      <c r="A423" s="182"/>
      <c r="B423" s="182"/>
      <c r="C423" s="182"/>
      <c r="D423" s="182"/>
      <c r="E423" s="10"/>
      <c r="F423" s="10"/>
      <c r="G423" s="182"/>
      <c r="H423" s="206">
        <f>IF(G423="","",IFERROR(G423/E423,0))</f>
      </c>
      <c r="I423" s="8"/>
      <c r="J423" s="8"/>
      <c r="K423" s="8"/>
      <c r="L423" s="8"/>
      <c r="M423" s="8"/>
      <c r="N423" s="8"/>
      <c r="O423" s="8"/>
      <c r="P423" s="8"/>
      <c r="Q423" s="8"/>
      <c r="R423" s="8"/>
      <c r="S423" s="8"/>
      <c r="T423" s="8"/>
      <c r="U423" s="8"/>
      <c r="V423" s="8"/>
      <c r="W423" s="8"/>
      <c r="X423" s="8"/>
      <c r="Y423" s="8"/>
      <c r="Z423" s="8"/>
    </row>
    <row x14ac:dyDescent="0.25" r="424" customHeight="1" ht="14.25">
      <c r="A424" s="182"/>
      <c r="B424" s="182"/>
      <c r="C424" s="182"/>
      <c r="D424" s="182"/>
      <c r="E424" s="10"/>
      <c r="F424" s="10"/>
      <c r="G424" s="182"/>
      <c r="H424" s="206">
        <f>IF(G424="","",IFERROR(G424/E424,0))</f>
      </c>
      <c r="I424" s="8"/>
      <c r="J424" s="8"/>
      <c r="K424" s="8"/>
      <c r="L424" s="8"/>
      <c r="M424" s="8"/>
      <c r="N424" s="8"/>
      <c r="O424" s="8"/>
      <c r="P424" s="8"/>
      <c r="Q424" s="8"/>
      <c r="R424" s="8"/>
      <c r="S424" s="8"/>
      <c r="T424" s="8"/>
      <c r="U424" s="8"/>
      <c r="V424" s="8"/>
      <c r="W424" s="8"/>
      <c r="X424" s="8"/>
      <c r="Y424" s="8"/>
      <c r="Z424" s="8"/>
    </row>
    <row x14ac:dyDescent="0.25" r="425" customHeight="1" ht="14.25">
      <c r="A425" s="182"/>
      <c r="B425" s="182"/>
      <c r="C425" s="182"/>
      <c r="D425" s="182"/>
      <c r="E425" s="10"/>
      <c r="F425" s="10"/>
      <c r="G425" s="182"/>
      <c r="H425" s="206">
        <f>IF(G425="","",IFERROR(G425/E425,0))</f>
      </c>
      <c r="I425" s="8"/>
      <c r="J425" s="8"/>
      <c r="K425" s="8"/>
      <c r="L425" s="8"/>
      <c r="M425" s="8"/>
      <c r="N425" s="8"/>
      <c r="O425" s="8"/>
      <c r="P425" s="8"/>
      <c r="Q425" s="8"/>
      <c r="R425" s="8"/>
      <c r="S425" s="8"/>
      <c r="T425" s="8"/>
      <c r="U425" s="8"/>
      <c r="V425" s="8"/>
      <c r="W425" s="8"/>
      <c r="X425" s="8"/>
      <c r="Y425" s="8"/>
      <c r="Z425" s="8"/>
    </row>
    <row x14ac:dyDescent="0.25" r="426" customHeight="1" ht="14.25">
      <c r="A426" s="182"/>
      <c r="B426" s="182"/>
      <c r="C426" s="182"/>
      <c r="D426" s="182"/>
      <c r="E426" s="10"/>
      <c r="F426" s="10"/>
      <c r="G426" s="182"/>
      <c r="H426" s="206">
        <f>IF(G426="","",IFERROR(G426/E426,0))</f>
      </c>
      <c r="I426" s="8"/>
      <c r="J426" s="8"/>
      <c r="K426" s="8"/>
      <c r="L426" s="8"/>
      <c r="M426" s="8"/>
      <c r="N426" s="8"/>
      <c r="O426" s="8"/>
      <c r="P426" s="8"/>
      <c r="Q426" s="8"/>
      <c r="R426" s="8"/>
      <c r="S426" s="8"/>
      <c r="T426" s="8"/>
      <c r="U426" s="8"/>
      <c r="V426" s="8"/>
      <c r="W426" s="8"/>
      <c r="X426" s="8"/>
      <c r="Y426" s="8"/>
      <c r="Z426" s="8"/>
    </row>
    <row x14ac:dyDescent="0.25" r="427" customHeight="1" ht="14.25">
      <c r="A427" s="182"/>
      <c r="B427" s="182"/>
      <c r="C427" s="182"/>
      <c r="D427" s="182"/>
      <c r="E427" s="10"/>
      <c r="F427" s="10"/>
      <c r="G427" s="182"/>
      <c r="H427" s="206">
        <f>IF(G427="","",IFERROR(G427/E427,0))</f>
      </c>
      <c r="I427" s="8"/>
      <c r="J427" s="8"/>
      <c r="K427" s="8"/>
      <c r="L427" s="8"/>
      <c r="M427" s="8"/>
      <c r="N427" s="8"/>
      <c r="O427" s="8"/>
      <c r="P427" s="8"/>
      <c r="Q427" s="8"/>
      <c r="R427" s="8"/>
      <c r="S427" s="8"/>
      <c r="T427" s="8"/>
      <c r="U427" s="8"/>
      <c r="V427" s="8"/>
      <c r="W427" s="8"/>
      <c r="X427" s="8"/>
      <c r="Y427" s="8"/>
      <c r="Z427" s="8"/>
    </row>
    <row x14ac:dyDescent="0.25" r="428" customHeight="1" ht="14.25">
      <c r="A428" s="182"/>
      <c r="B428" s="182"/>
      <c r="C428" s="182"/>
      <c r="D428" s="182"/>
      <c r="E428" s="10"/>
      <c r="F428" s="10"/>
      <c r="G428" s="182"/>
      <c r="H428" s="206">
        <f>IF(G428="","",IFERROR(G428/E428,0))</f>
      </c>
      <c r="I428" s="8"/>
      <c r="J428" s="8"/>
      <c r="K428" s="8"/>
      <c r="L428" s="8"/>
      <c r="M428" s="8"/>
      <c r="N428" s="8"/>
      <c r="O428" s="8"/>
      <c r="P428" s="8"/>
      <c r="Q428" s="8"/>
      <c r="R428" s="8"/>
      <c r="S428" s="8"/>
      <c r="T428" s="8"/>
      <c r="U428" s="8"/>
      <c r="V428" s="8"/>
      <c r="W428" s="8"/>
      <c r="X428" s="8"/>
      <c r="Y428" s="8"/>
      <c r="Z428" s="8"/>
    </row>
    <row x14ac:dyDescent="0.25" r="429" customHeight="1" ht="14.25">
      <c r="A429" s="182"/>
      <c r="B429" s="182"/>
      <c r="C429" s="182"/>
      <c r="D429" s="182"/>
      <c r="E429" s="10"/>
      <c r="F429" s="10"/>
      <c r="G429" s="182"/>
      <c r="H429" s="206">
        <f>IF(G429="","",IFERROR(G429/E429,0))</f>
      </c>
      <c r="I429" s="8"/>
      <c r="J429" s="8"/>
      <c r="K429" s="8"/>
      <c r="L429" s="8"/>
      <c r="M429" s="8"/>
      <c r="N429" s="8"/>
      <c r="O429" s="8"/>
      <c r="P429" s="8"/>
      <c r="Q429" s="8"/>
      <c r="R429" s="8"/>
      <c r="S429" s="8"/>
      <c r="T429" s="8"/>
      <c r="U429" s="8"/>
      <c r="V429" s="8"/>
      <c r="W429" s="8"/>
      <c r="X429" s="8"/>
      <c r="Y429" s="8"/>
      <c r="Z429" s="8"/>
    </row>
    <row x14ac:dyDescent="0.25" r="430" customHeight="1" ht="14.25">
      <c r="A430" s="182"/>
      <c r="B430" s="182"/>
      <c r="C430" s="182"/>
      <c r="D430" s="182"/>
      <c r="E430" s="10"/>
      <c r="F430" s="10"/>
      <c r="G430" s="182"/>
      <c r="H430" s="206">
        <f>IF(G430="","",IFERROR(G430/E430,0))</f>
      </c>
      <c r="I430" s="8"/>
      <c r="J430" s="8"/>
      <c r="K430" s="8"/>
      <c r="L430" s="8"/>
      <c r="M430" s="8"/>
      <c r="N430" s="8"/>
      <c r="O430" s="8"/>
      <c r="P430" s="8"/>
      <c r="Q430" s="8"/>
      <c r="R430" s="8"/>
      <c r="S430" s="8"/>
      <c r="T430" s="8"/>
      <c r="U430" s="8"/>
      <c r="V430" s="8"/>
      <c r="W430" s="8"/>
      <c r="X430" s="8"/>
      <c r="Y430" s="8"/>
      <c r="Z430" s="8"/>
    </row>
    <row x14ac:dyDescent="0.25" r="431" customHeight="1" ht="14.25">
      <c r="A431" s="182"/>
      <c r="B431" s="182"/>
      <c r="C431" s="182"/>
      <c r="D431" s="182"/>
      <c r="E431" s="10"/>
      <c r="F431" s="10"/>
      <c r="G431" s="182"/>
      <c r="H431" s="206">
        <f>IF(G431="","",IFERROR(G431/E431,0))</f>
      </c>
      <c r="I431" s="8"/>
      <c r="J431" s="8"/>
      <c r="K431" s="8"/>
      <c r="L431" s="8"/>
      <c r="M431" s="8"/>
      <c r="N431" s="8"/>
      <c r="O431" s="8"/>
      <c r="P431" s="8"/>
      <c r="Q431" s="8"/>
      <c r="R431" s="8"/>
      <c r="S431" s="8"/>
      <c r="T431" s="8"/>
      <c r="U431" s="8"/>
      <c r="V431" s="8"/>
      <c r="W431" s="8"/>
      <c r="X431" s="8"/>
      <c r="Y431" s="8"/>
      <c r="Z431" s="8"/>
    </row>
    <row x14ac:dyDescent="0.25" r="432" customHeight="1" ht="14.25">
      <c r="A432" s="182"/>
      <c r="B432" s="182"/>
      <c r="C432" s="182"/>
      <c r="D432" s="182"/>
      <c r="E432" s="10"/>
      <c r="F432" s="10"/>
      <c r="G432" s="182"/>
      <c r="H432" s="206">
        <f>IF(G432="","",IFERROR(G432/E432,0))</f>
      </c>
      <c r="I432" s="8"/>
      <c r="J432" s="8"/>
      <c r="K432" s="8"/>
      <c r="L432" s="8"/>
      <c r="M432" s="8"/>
      <c r="N432" s="8"/>
      <c r="O432" s="8"/>
      <c r="P432" s="8"/>
      <c r="Q432" s="8"/>
      <c r="R432" s="8"/>
      <c r="S432" s="8"/>
      <c r="T432" s="8"/>
      <c r="U432" s="8"/>
      <c r="V432" s="8"/>
      <c r="W432" s="8"/>
      <c r="X432" s="8"/>
      <c r="Y432" s="8"/>
      <c r="Z432" s="8"/>
    </row>
    <row x14ac:dyDescent="0.25" r="433" customHeight="1" ht="14.25">
      <c r="A433" s="182"/>
      <c r="B433" s="182"/>
      <c r="C433" s="182"/>
      <c r="D433" s="182"/>
      <c r="E433" s="10"/>
      <c r="F433" s="10"/>
      <c r="G433" s="182"/>
      <c r="H433" s="206">
        <f>IF(G433="","",IFERROR(G433/E433,0))</f>
      </c>
      <c r="I433" s="8"/>
      <c r="J433" s="8"/>
      <c r="K433" s="8"/>
      <c r="L433" s="8"/>
      <c r="M433" s="8"/>
      <c r="N433" s="8"/>
      <c r="O433" s="8"/>
      <c r="P433" s="8"/>
      <c r="Q433" s="8"/>
      <c r="R433" s="8"/>
      <c r="S433" s="8"/>
      <c r="T433" s="8"/>
      <c r="U433" s="8"/>
      <c r="V433" s="8"/>
      <c r="W433" s="8"/>
      <c r="X433" s="8"/>
      <c r="Y433" s="8"/>
      <c r="Z433" s="8"/>
    </row>
    <row x14ac:dyDescent="0.25" r="434" customHeight="1" ht="14.25">
      <c r="A434" s="182"/>
      <c r="B434" s="182"/>
      <c r="C434" s="182"/>
      <c r="D434" s="182"/>
      <c r="E434" s="10"/>
      <c r="F434" s="10"/>
      <c r="G434" s="182"/>
      <c r="H434" s="206">
        <f>IF(G434="","",IFERROR(G434/E434,0))</f>
      </c>
      <c r="I434" s="8"/>
      <c r="J434" s="8"/>
      <c r="K434" s="8"/>
      <c r="L434" s="8"/>
      <c r="M434" s="8"/>
      <c r="N434" s="8"/>
      <c r="O434" s="8"/>
      <c r="P434" s="8"/>
      <c r="Q434" s="8"/>
      <c r="R434" s="8"/>
      <c r="S434" s="8"/>
      <c r="T434" s="8"/>
      <c r="U434" s="8"/>
      <c r="V434" s="8"/>
      <c r="W434" s="8"/>
      <c r="X434" s="8"/>
      <c r="Y434" s="8"/>
      <c r="Z434" s="8"/>
    </row>
    <row x14ac:dyDescent="0.25" r="435" customHeight="1" ht="14.25">
      <c r="A435" s="182"/>
      <c r="B435" s="182"/>
      <c r="C435" s="182"/>
      <c r="D435" s="182"/>
      <c r="E435" s="10"/>
      <c r="F435" s="10"/>
      <c r="G435" s="182"/>
      <c r="H435" s="206">
        <f>IF(G435="","",IFERROR(G435/E435,0))</f>
      </c>
      <c r="I435" s="8"/>
      <c r="J435" s="8"/>
      <c r="K435" s="8"/>
      <c r="L435" s="8"/>
      <c r="M435" s="8"/>
      <c r="N435" s="8"/>
      <c r="O435" s="8"/>
      <c r="P435" s="8"/>
      <c r="Q435" s="8"/>
      <c r="R435" s="8"/>
      <c r="S435" s="8"/>
      <c r="T435" s="8"/>
      <c r="U435" s="8"/>
      <c r="V435" s="8"/>
      <c r="W435" s="8"/>
      <c r="X435" s="8"/>
      <c r="Y435" s="8"/>
      <c r="Z435" s="8"/>
    </row>
    <row x14ac:dyDescent="0.25" r="436" customHeight="1" ht="14.25">
      <c r="A436" s="182"/>
      <c r="B436" s="182"/>
      <c r="C436" s="182"/>
      <c r="D436" s="182"/>
      <c r="E436" s="10"/>
      <c r="F436" s="10"/>
      <c r="G436" s="182"/>
      <c r="H436" s="206">
        <f>IF(G436="","",IFERROR(G436/E436,0))</f>
      </c>
      <c r="I436" s="8"/>
      <c r="J436" s="8"/>
      <c r="K436" s="8"/>
      <c r="L436" s="8"/>
      <c r="M436" s="8"/>
      <c r="N436" s="8"/>
      <c r="O436" s="8"/>
      <c r="P436" s="8"/>
      <c r="Q436" s="8"/>
      <c r="R436" s="8"/>
      <c r="S436" s="8"/>
      <c r="T436" s="8"/>
      <c r="U436" s="8"/>
      <c r="V436" s="8"/>
      <c r="W436" s="8"/>
      <c r="X436" s="8"/>
      <c r="Y436" s="8"/>
      <c r="Z436" s="8"/>
    </row>
    <row x14ac:dyDescent="0.25" r="437" customHeight="1" ht="14.25">
      <c r="A437" s="182"/>
      <c r="B437" s="182"/>
      <c r="C437" s="182"/>
      <c r="D437" s="182"/>
      <c r="E437" s="10"/>
      <c r="F437" s="10"/>
      <c r="G437" s="182"/>
      <c r="H437" s="206">
        <f>IF(G437="","",IFERROR(G437/E437,0))</f>
      </c>
      <c r="I437" s="8"/>
      <c r="J437" s="8"/>
      <c r="K437" s="8"/>
      <c r="L437" s="8"/>
      <c r="M437" s="8"/>
      <c r="N437" s="8"/>
      <c r="O437" s="8"/>
      <c r="P437" s="8"/>
      <c r="Q437" s="8"/>
      <c r="R437" s="8"/>
      <c r="S437" s="8"/>
      <c r="T437" s="8"/>
      <c r="U437" s="8"/>
      <c r="V437" s="8"/>
      <c r="W437" s="8"/>
      <c r="X437" s="8"/>
      <c r="Y437" s="8"/>
      <c r="Z437" s="8"/>
    </row>
    <row x14ac:dyDescent="0.25" r="438" customHeight="1" ht="14.25">
      <c r="A438" s="182"/>
      <c r="B438" s="182"/>
      <c r="C438" s="182"/>
      <c r="D438" s="182"/>
      <c r="E438" s="10"/>
      <c r="F438" s="10"/>
      <c r="G438" s="182"/>
      <c r="H438" s="206">
        <f>IF(G438="","",IFERROR(G438/E438,0))</f>
      </c>
      <c r="I438" s="8"/>
      <c r="J438" s="8"/>
      <c r="K438" s="8"/>
      <c r="L438" s="8"/>
      <c r="M438" s="8"/>
      <c r="N438" s="8"/>
      <c r="O438" s="8"/>
      <c r="P438" s="8"/>
      <c r="Q438" s="8"/>
      <c r="R438" s="8"/>
      <c r="S438" s="8"/>
      <c r="T438" s="8"/>
      <c r="U438" s="8"/>
      <c r="V438" s="8"/>
      <c r="W438" s="8"/>
      <c r="X438" s="8"/>
      <c r="Y438" s="8"/>
      <c r="Z438" s="8"/>
    </row>
    <row x14ac:dyDescent="0.25" r="439" customHeight="1" ht="14.25">
      <c r="A439" s="182"/>
      <c r="B439" s="182"/>
      <c r="C439" s="182"/>
      <c r="D439" s="182"/>
      <c r="E439" s="10"/>
      <c r="F439" s="10"/>
      <c r="G439" s="182"/>
      <c r="H439" s="206">
        <f>IF(G439="","",IFERROR(G439/E439,0))</f>
      </c>
      <c r="I439" s="8"/>
      <c r="J439" s="8"/>
      <c r="K439" s="8"/>
      <c r="L439" s="8"/>
      <c r="M439" s="8"/>
      <c r="N439" s="8"/>
      <c r="O439" s="8"/>
      <c r="P439" s="8"/>
      <c r="Q439" s="8"/>
      <c r="R439" s="8"/>
      <c r="S439" s="8"/>
      <c r="T439" s="8"/>
      <c r="U439" s="8"/>
      <c r="V439" s="8"/>
      <c r="W439" s="8"/>
      <c r="X439" s="8"/>
      <c r="Y439" s="8"/>
      <c r="Z439" s="8"/>
    </row>
    <row x14ac:dyDescent="0.25" r="440" customHeight="1" ht="14.25">
      <c r="A440" s="182"/>
      <c r="B440" s="182"/>
      <c r="C440" s="182"/>
      <c r="D440" s="182"/>
      <c r="E440" s="10"/>
      <c r="F440" s="10"/>
      <c r="G440" s="182"/>
      <c r="H440" s="206">
        <f>IF(G440="","",IFERROR(G440/E440,0))</f>
      </c>
      <c r="I440" s="8"/>
      <c r="J440" s="8"/>
      <c r="K440" s="8"/>
      <c r="L440" s="8"/>
      <c r="M440" s="8"/>
      <c r="N440" s="8"/>
      <c r="O440" s="8"/>
      <c r="P440" s="8"/>
      <c r="Q440" s="8"/>
      <c r="R440" s="8"/>
      <c r="S440" s="8"/>
      <c r="T440" s="8"/>
      <c r="U440" s="8"/>
      <c r="V440" s="8"/>
      <c r="W440" s="8"/>
      <c r="X440" s="8"/>
      <c r="Y440" s="8"/>
      <c r="Z440" s="8"/>
    </row>
    <row x14ac:dyDescent="0.25" r="441" customHeight="1" ht="14.25">
      <c r="A441" s="182"/>
      <c r="B441" s="182"/>
      <c r="C441" s="182"/>
      <c r="D441" s="182"/>
      <c r="E441" s="10"/>
      <c r="F441" s="10"/>
      <c r="G441" s="182"/>
      <c r="H441" s="206">
        <f>IF(G441="","",IFERROR(G441/E441,0))</f>
      </c>
      <c r="I441" s="8"/>
      <c r="J441" s="8"/>
      <c r="K441" s="8"/>
      <c r="L441" s="8"/>
      <c r="M441" s="8"/>
      <c r="N441" s="8"/>
      <c r="O441" s="8"/>
      <c r="P441" s="8"/>
      <c r="Q441" s="8"/>
      <c r="R441" s="8"/>
      <c r="S441" s="8"/>
      <c r="T441" s="8"/>
      <c r="U441" s="8"/>
      <c r="V441" s="8"/>
      <c r="W441" s="8"/>
      <c r="X441" s="8"/>
      <c r="Y441" s="8"/>
      <c r="Z441" s="8"/>
    </row>
    <row x14ac:dyDescent="0.25" r="442" customHeight="1" ht="14.25">
      <c r="A442" s="182"/>
      <c r="B442" s="182"/>
      <c r="C442" s="182"/>
      <c r="D442" s="182"/>
      <c r="E442" s="10"/>
      <c r="F442" s="10"/>
      <c r="G442" s="182"/>
      <c r="H442" s="206">
        <f>IF(G442="","",IFERROR(G442/E442,0))</f>
      </c>
      <c r="I442" s="8"/>
      <c r="J442" s="8"/>
      <c r="K442" s="8"/>
      <c r="L442" s="8"/>
      <c r="M442" s="8"/>
      <c r="N442" s="8"/>
      <c r="O442" s="8"/>
      <c r="P442" s="8"/>
      <c r="Q442" s="8"/>
      <c r="R442" s="8"/>
      <c r="S442" s="8"/>
      <c r="T442" s="8"/>
      <c r="U442" s="8"/>
      <c r="V442" s="8"/>
      <c r="W442" s="8"/>
      <c r="X442" s="8"/>
      <c r="Y442" s="8"/>
      <c r="Z442" s="8"/>
    </row>
    <row x14ac:dyDescent="0.25" r="443" customHeight="1" ht="14.25">
      <c r="A443" s="182"/>
      <c r="B443" s="182"/>
      <c r="C443" s="182"/>
      <c r="D443" s="182"/>
      <c r="E443" s="10"/>
      <c r="F443" s="10"/>
      <c r="G443" s="182"/>
      <c r="H443" s="206">
        <f>IF(G443="","",IFERROR(G443/E443,0))</f>
      </c>
      <c r="I443" s="8"/>
      <c r="J443" s="8"/>
      <c r="K443" s="8"/>
      <c r="L443" s="8"/>
      <c r="M443" s="8"/>
      <c r="N443" s="8"/>
      <c r="O443" s="8"/>
      <c r="P443" s="8"/>
      <c r="Q443" s="8"/>
      <c r="R443" s="8"/>
      <c r="S443" s="8"/>
      <c r="T443" s="8"/>
      <c r="U443" s="8"/>
      <c r="V443" s="8"/>
      <c r="W443" s="8"/>
      <c r="X443" s="8"/>
      <c r="Y443" s="8"/>
      <c r="Z443" s="8"/>
    </row>
    <row x14ac:dyDescent="0.25" r="444" customHeight="1" ht="14.25">
      <c r="A444" s="182"/>
      <c r="B444" s="182"/>
      <c r="C444" s="182"/>
      <c r="D444" s="182"/>
      <c r="E444" s="10"/>
      <c r="F444" s="10"/>
      <c r="G444" s="182"/>
      <c r="H444" s="206">
        <f>IF(G444="","",IFERROR(G444/E444,0))</f>
      </c>
      <c r="I444" s="8"/>
      <c r="J444" s="8"/>
      <c r="K444" s="8"/>
      <c r="L444" s="8"/>
      <c r="M444" s="8"/>
      <c r="N444" s="8"/>
      <c r="O444" s="8"/>
      <c r="P444" s="8"/>
      <c r="Q444" s="8"/>
      <c r="R444" s="8"/>
      <c r="S444" s="8"/>
      <c r="T444" s="8"/>
      <c r="U444" s="8"/>
      <c r="V444" s="8"/>
      <c r="W444" s="8"/>
      <c r="X444" s="8"/>
      <c r="Y444" s="8"/>
      <c r="Z444" s="8"/>
    </row>
    <row x14ac:dyDescent="0.25" r="445" customHeight="1" ht="14.25">
      <c r="A445" s="182"/>
      <c r="B445" s="182"/>
      <c r="C445" s="182"/>
      <c r="D445" s="182"/>
      <c r="E445" s="10"/>
      <c r="F445" s="10"/>
      <c r="G445" s="182"/>
      <c r="H445" s="206">
        <f>IF(G445="","",IFERROR(G445/E445,0))</f>
      </c>
      <c r="I445" s="8"/>
      <c r="J445" s="8"/>
      <c r="K445" s="8"/>
      <c r="L445" s="8"/>
      <c r="M445" s="8"/>
      <c r="N445" s="8"/>
      <c r="O445" s="8"/>
      <c r="P445" s="8"/>
      <c r="Q445" s="8"/>
      <c r="R445" s="8"/>
      <c r="S445" s="8"/>
      <c r="T445" s="8"/>
      <c r="U445" s="8"/>
      <c r="V445" s="8"/>
      <c r="W445" s="8"/>
      <c r="X445" s="8"/>
      <c r="Y445" s="8"/>
      <c r="Z445" s="8"/>
    </row>
    <row x14ac:dyDescent="0.25" r="446" customHeight="1" ht="14.25">
      <c r="A446" s="182"/>
      <c r="B446" s="182"/>
      <c r="C446" s="182"/>
      <c r="D446" s="182"/>
      <c r="E446" s="10"/>
      <c r="F446" s="10"/>
      <c r="G446" s="182"/>
      <c r="H446" s="206">
        <f>IF(G446="","",IFERROR(G446/E446,0))</f>
      </c>
      <c r="I446" s="8"/>
      <c r="J446" s="8"/>
      <c r="K446" s="8"/>
      <c r="L446" s="8"/>
      <c r="M446" s="8"/>
      <c r="N446" s="8"/>
      <c r="O446" s="8"/>
      <c r="P446" s="8"/>
      <c r="Q446" s="8"/>
      <c r="R446" s="8"/>
      <c r="S446" s="8"/>
      <c r="T446" s="8"/>
      <c r="U446" s="8"/>
      <c r="V446" s="8"/>
      <c r="W446" s="8"/>
      <c r="X446" s="8"/>
      <c r="Y446" s="8"/>
      <c r="Z446" s="8"/>
    </row>
    <row x14ac:dyDescent="0.25" r="447" customHeight="1" ht="14.25">
      <c r="A447" s="182"/>
      <c r="B447" s="182"/>
      <c r="C447" s="182"/>
      <c r="D447" s="182"/>
      <c r="E447" s="10"/>
      <c r="F447" s="10"/>
      <c r="G447" s="182"/>
      <c r="H447" s="206">
        <f>IF(G447="","",IFERROR(G447/E447,0))</f>
      </c>
      <c r="I447" s="8"/>
      <c r="J447" s="8"/>
      <c r="K447" s="8"/>
      <c r="L447" s="8"/>
      <c r="M447" s="8"/>
      <c r="N447" s="8"/>
      <c r="O447" s="8"/>
      <c r="P447" s="8"/>
      <c r="Q447" s="8"/>
      <c r="R447" s="8"/>
      <c r="S447" s="8"/>
      <c r="T447" s="8"/>
      <c r="U447" s="8"/>
      <c r="V447" s="8"/>
      <c r="W447" s="8"/>
      <c r="X447" s="8"/>
      <c r="Y447" s="8"/>
      <c r="Z447" s="8"/>
    </row>
    <row x14ac:dyDescent="0.25" r="448" customHeight="1" ht="14.25">
      <c r="A448" s="182"/>
      <c r="B448" s="182"/>
      <c r="C448" s="182"/>
      <c r="D448" s="182"/>
      <c r="E448" s="10"/>
      <c r="F448" s="10"/>
      <c r="G448" s="182"/>
      <c r="H448" s="206">
        <f>IF(G448="","",IFERROR(G448/E448,0))</f>
      </c>
      <c r="I448" s="8"/>
      <c r="J448" s="8"/>
      <c r="K448" s="8"/>
      <c r="L448" s="8"/>
      <c r="M448" s="8"/>
      <c r="N448" s="8"/>
      <c r="O448" s="8"/>
      <c r="P448" s="8"/>
      <c r="Q448" s="8"/>
      <c r="R448" s="8"/>
      <c r="S448" s="8"/>
      <c r="T448" s="8"/>
      <c r="U448" s="8"/>
      <c r="V448" s="8"/>
      <c r="W448" s="8"/>
      <c r="X448" s="8"/>
      <c r="Y448" s="8"/>
      <c r="Z448" s="8"/>
    </row>
    <row x14ac:dyDescent="0.25" r="449" customHeight="1" ht="14.25">
      <c r="A449" s="182"/>
      <c r="B449" s="182"/>
      <c r="C449" s="182"/>
      <c r="D449" s="182"/>
      <c r="E449" s="10"/>
      <c r="F449" s="10"/>
      <c r="G449" s="182"/>
      <c r="H449" s="206">
        <f>IF(G449="","",IFERROR(G449/E449,0))</f>
      </c>
      <c r="I449" s="8"/>
      <c r="J449" s="8"/>
      <c r="K449" s="8"/>
      <c r="L449" s="8"/>
      <c r="M449" s="8"/>
      <c r="N449" s="8"/>
      <c r="O449" s="8"/>
      <c r="P449" s="8"/>
      <c r="Q449" s="8"/>
      <c r="R449" s="8"/>
      <c r="S449" s="8"/>
      <c r="T449" s="8"/>
      <c r="U449" s="8"/>
      <c r="V449" s="8"/>
      <c r="W449" s="8"/>
      <c r="X449" s="8"/>
      <c r="Y449" s="8"/>
      <c r="Z449" s="8"/>
    </row>
    <row x14ac:dyDescent="0.25" r="450" customHeight="1" ht="14.25">
      <c r="A450" s="182"/>
      <c r="B450" s="182"/>
      <c r="C450" s="182"/>
      <c r="D450" s="182"/>
      <c r="E450" s="10"/>
      <c r="F450" s="10"/>
      <c r="G450" s="182"/>
      <c r="H450" s="206">
        <f>IF(G450="","",IFERROR(G450/E450,0))</f>
      </c>
      <c r="I450" s="8"/>
      <c r="J450" s="8"/>
      <c r="K450" s="8"/>
      <c r="L450" s="8"/>
      <c r="M450" s="8"/>
      <c r="N450" s="8"/>
      <c r="O450" s="8"/>
      <c r="P450" s="8"/>
      <c r="Q450" s="8"/>
      <c r="R450" s="8"/>
      <c r="S450" s="8"/>
      <c r="T450" s="8"/>
      <c r="U450" s="8"/>
      <c r="V450" s="8"/>
      <c r="W450" s="8"/>
      <c r="X450" s="8"/>
      <c r="Y450" s="8"/>
      <c r="Z450" s="8"/>
    </row>
    <row x14ac:dyDescent="0.25" r="451" customHeight="1" ht="14.25">
      <c r="A451" s="182"/>
      <c r="B451" s="182"/>
      <c r="C451" s="182"/>
      <c r="D451" s="182"/>
      <c r="E451" s="10"/>
      <c r="F451" s="10"/>
      <c r="G451" s="182"/>
      <c r="H451" s="206">
        <f>IF(G451="","",IFERROR(G451/E451,0))</f>
      </c>
      <c r="I451" s="8"/>
      <c r="J451" s="8"/>
      <c r="K451" s="8"/>
      <c r="L451" s="8"/>
      <c r="M451" s="8"/>
      <c r="N451" s="8"/>
      <c r="O451" s="8"/>
      <c r="P451" s="8"/>
      <c r="Q451" s="8"/>
      <c r="R451" s="8"/>
      <c r="S451" s="8"/>
      <c r="T451" s="8"/>
      <c r="U451" s="8"/>
      <c r="V451" s="8"/>
      <c r="W451" s="8"/>
      <c r="X451" s="8"/>
      <c r="Y451" s="8"/>
      <c r="Z451" s="8"/>
    </row>
    <row x14ac:dyDescent="0.25" r="452" customHeight="1" ht="14.25">
      <c r="A452" s="182"/>
      <c r="B452" s="182"/>
      <c r="C452" s="182"/>
      <c r="D452" s="182"/>
      <c r="E452" s="10"/>
      <c r="F452" s="10"/>
      <c r="G452" s="182"/>
      <c r="H452" s="206">
        <f>IF(G452="","",IFERROR(G452/E452,0))</f>
      </c>
      <c r="I452" s="8"/>
      <c r="J452" s="8"/>
      <c r="K452" s="8"/>
      <c r="L452" s="8"/>
      <c r="M452" s="8"/>
      <c r="N452" s="8"/>
      <c r="O452" s="8"/>
      <c r="P452" s="8"/>
      <c r="Q452" s="8"/>
      <c r="R452" s="8"/>
      <c r="S452" s="8"/>
      <c r="T452" s="8"/>
      <c r="U452" s="8"/>
      <c r="V452" s="8"/>
      <c r="W452" s="8"/>
      <c r="X452" s="8"/>
      <c r="Y452" s="8"/>
      <c r="Z452" s="8"/>
    </row>
    <row x14ac:dyDescent="0.25" r="453" customHeight="1" ht="14.25">
      <c r="A453" s="182"/>
      <c r="B453" s="182"/>
      <c r="C453" s="182"/>
      <c r="D453" s="182"/>
      <c r="E453" s="10"/>
      <c r="F453" s="10"/>
      <c r="G453" s="182"/>
      <c r="H453" s="206">
        <f>IF(G453="","",IFERROR(G453/E453,0))</f>
      </c>
      <c r="I453" s="8"/>
      <c r="J453" s="8"/>
      <c r="K453" s="8"/>
      <c r="L453" s="8"/>
      <c r="M453" s="8"/>
      <c r="N453" s="8"/>
      <c r="O453" s="8"/>
      <c r="P453" s="8"/>
      <c r="Q453" s="8"/>
      <c r="R453" s="8"/>
      <c r="S453" s="8"/>
      <c r="T453" s="8"/>
      <c r="U453" s="8"/>
      <c r="V453" s="8"/>
      <c r="W453" s="8"/>
      <c r="X453" s="8"/>
      <c r="Y453" s="8"/>
      <c r="Z453" s="8"/>
    </row>
    <row x14ac:dyDescent="0.25" r="454" customHeight="1" ht="14.25">
      <c r="A454" s="182"/>
      <c r="B454" s="182"/>
      <c r="C454" s="182"/>
      <c r="D454" s="182"/>
      <c r="E454" s="10"/>
      <c r="F454" s="10"/>
      <c r="G454" s="182"/>
      <c r="H454" s="206">
        <f>IF(G454="","",IFERROR(G454/E454,0))</f>
      </c>
      <c r="I454" s="8"/>
      <c r="J454" s="8"/>
      <c r="K454" s="8"/>
      <c r="L454" s="8"/>
      <c r="M454" s="8"/>
      <c r="N454" s="8"/>
      <c r="O454" s="8"/>
      <c r="P454" s="8"/>
      <c r="Q454" s="8"/>
      <c r="R454" s="8"/>
      <c r="S454" s="8"/>
      <c r="T454" s="8"/>
      <c r="U454" s="8"/>
      <c r="V454" s="8"/>
      <c r="W454" s="8"/>
      <c r="X454" s="8"/>
      <c r="Y454" s="8"/>
      <c r="Z454" s="8"/>
    </row>
    <row x14ac:dyDescent="0.25" r="455" customHeight="1" ht="14.25">
      <c r="A455" s="182"/>
      <c r="B455" s="182"/>
      <c r="C455" s="182"/>
      <c r="D455" s="182"/>
      <c r="E455" s="10"/>
      <c r="F455" s="10"/>
      <c r="G455" s="182"/>
      <c r="H455" s="206">
        <f>IF(G455="","",IFERROR(G455/E455,0))</f>
      </c>
      <c r="I455" s="8"/>
      <c r="J455" s="8"/>
      <c r="K455" s="8"/>
      <c r="L455" s="8"/>
      <c r="M455" s="8"/>
      <c r="N455" s="8"/>
      <c r="O455" s="8"/>
      <c r="P455" s="8"/>
      <c r="Q455" s="8"/>
      <c r="R455" s="8"/>
      <c r="S455" s="8"/>
      <c r="T455" s="8"/>
      <c r="U455" s="8"/>
      <c r="V455" s="8"/>
      <c r="W455" s="8"/>
      <c r="X455" s="8"/>
      <c r="Y455" s="8"/>
      <c r="Z455" s="8"/>
    </row>
    <row x14ac:dyDescent="0.25" r="456" customHeight="1" ht="14.25">
      <c r="A456" s="182"/>
      <c r="B456" s="182"/>
      <c r="C456" s="182"/>
      <c r="D456" s="182"/>
      <c r="E456" s="10"/>
      <c r="F456" s="10"/>
      <c r="G456" s="182"/>
      <c r="H456" s="206">
        <f>IF(G456="","",IFERROR(G456/E456,0))</f>
      </c>
      <c r="I456" s="8"/>
      <c r="J456" s="8"/>
      <c r="K456" s="8"/>
      <c r="L456" s="8"/>
      <c r="M456" s="8"/>
      <c r="N456" s="8"/>
      <c r="O456" s="8"/>
      <c r="P456" s="8"/>
      <c r="Q456" s="8"/>
      <c r="R456" s="8"/>
      <c r="S456" s="8"/>
      <c r="T456" s="8"/>
      <c r="U456" s="8"/>
      <c r="V456" s="8"/>
      <c r="W456" s="8"/>
      <c r="X456" s="8"/>
      <c r="Y456" s="8"/>
      <c r="Z456" s="8"/>
    </row>
    <row x14ac:dyDescent="0.25" r="457" customHeight="1" ht="14.25">
      <c r="A457" s="182"/>
      <c r="B457" s="182"/>
      <c r="C457" s="182"/>
      <c r="D457" s="182"/>
      <c r="E457" s="10"/>
      <c r="F457" s="10"/>
      <c r="G457" s="182"/>
      <c r="H457" s="206">
        <f>IF(G457="","",IFERROR(G457/E457,0))</f>
      </c>
      <c r="I457" s="8"/>
      <c r="J457" s="8"/>
      <c r="K457" s="8"/>
      <c r="L457" s="8"/>
      <c r="M457" s="8"/>
      <c r="N457" s="8"/>
      <c r="O457" s="8"/>
      <c r="P457" s="8"/>
      <c r="Q457" s="8"/>
      <c r="R457" s="8"/>
      <c r="S457" s="8"/>
      <c r="T457" s="8"/>
      <c r="U457" s="8"/>
      <c r="V457" s="8"/>
      <c r="W457" s="8"/>
      <c r="X457" s="8"/>
      <c r="Y457" s="8"/>
      <c r="Z457" s="8"/>
    </row>
    <row x14ac:dyDescent="0.25" r="458" customHeight="1" ht="14.25">
      <c r="A458" s="182"/>
      <c r="B458" s="182"/>
      <c r="C458" s="182"/>
      <c r="D458" s="182"/>
      <c r="E458" s="10"/>
      <c r="F458" s="10"/>
      <c r="G458" s="182"/>
      <c r="H458" s="206">
        <f>IF(G458="","",IFERROR(G458/E458,0))</f>
      </c>
      <c r="I458" s="8"/>
      <c r="J458" s="8"/>
      <c r="K458" s="8"/>
      <c r="L458" s="8"/>
      <c r="M458" s="8"/>
      <c r="N458" s="8"/>
      <c r="O458" s="8"/>
      <c r="P458" s="8"/>
      <c r="Q458" s="8"/>
      <c r="R458" s="8"/>
      <c r="S458" s="8"/>
      <c r="T458" s="8"/>
      <c r="U458" s="8"/>
      <c r="V458" s="8"/>
      <c r="W458" s="8"/>
      <c r="X458" s="8"/>
      <c r="Y458" s="8"/>
      <c r="Z458" s="8"/>
    </row>
    <row x14ac:dyDescent="0.25" r="459" customHeight="1" ht="14.25">
      <c r="A459" s="182"/>
      <c r="B459" s="182"/>
      <c r="C459" s="182"/>
      <c r="D459" s="182"/>
      <c r="E459" s="10"/>
      <c r="F459" s="10"/>
      <c r="G459" s="182"/>
      <c r="H459" s="206">
        <f>IF(G459="","",IFERROR(G459/E459,0))</f>
      </c>
      <c r="I459" s="8"/>
      <c r="J459" s="8"/>
      <c r="K459" s="8"/>
      <c r="L459" s="8"/>
      <c r="M459" s="8"/>
      <c r="N459" s="8"/>
      <c r="O459" s="8"/>
      <c r="P459" s="8"/>
      <c r="Q459" s="8"/>
      <c r="R459" s="8"/>
      <c r="S459" s="8"/>
      <c r="T459" s="8"/>
      <c r="U459" s="8"/>
      <c r="V459" s="8"/>
      <c r="W459" s="8"/>
      <c r="X459" s="8"/>
      <c r="Y459" s="8"/>
      <c r="Z459" s="8"/>
    </row>
    <row x14ac:dyDescent="0.25" r="460" customHeight="1" ht="14.25">
      <c r="A460" s="182"/>
      <c r="B460" s="182"/>
      <c r="C460" s="182"/>
      <c r="D460" s="182"/>
      <c r="E460" s="10"/>
      <c r="F460" s="10"/>
      <c r="G460" s="182"/>
      <c r="H460" s="206">
        <f>IF(G460="","",IFERROR(G460/E460,0))</f>
      </c>
      <c r="I460" s="8"/>
      <c r="J460" s="8"/>
      <c r="K460" s="8"/>
      <c r="L460" s="8"/>
      <c r="M460" s="8"/>
      <c r="N460" s="8"/>
      <c r="O460" s="8"/>
      <c r="P460" s="8"/>
      <c r="Q460" s="8"/>
      <c r="R460" s="8"/>
      <c r="S460" s="8"/>
      <c r="T460" s="8"/>
      <c r="U460" s="8"/>
      <c r="V460" s="8"/>
      <c r="W460" s="8"/>
      <c r="X460" s="8"/>
      <c r="Y460" s="8"/>
      <c r="Z460" s="8"/>
    </row>
    <row x14ac:dyDescent="0.25" r="461" customHeight="1" ht="14.25">
      <c r="A461" s="182"/>
      <c r="B461" s="182"/>
      <c r="C461" s="182"/>
      <c r="D461" s="182"/>
      <c r="E461" s="10"/>
      <c r="F461" s="10"/>
      <c r="G461" s="182"/>
      <c r="H461" s="206">
        <f>IF(G461="","",IFERROR(G461/E461,0))</f>
      </c>
      <c r="I461" s="8"/>
      <c r="J461" s="8"/>
      <c r="K461" s="8"/>
      <c r="L461" s="8"/>
      <c r="M461" s="8"/>
      <c r="N461" s="8"/>
      <c r="O461" s="8"/>
      <c r="P461" s="8"/>
      <c r="Q461" s="8"/>
      <c r="R461" s="8"/>
      <c r="S461" s="8"/>
      <c r="T461" s="8"/>
      <c r="U461" s="8"/>
      <c r="V461" s="8"/>
      <c r="W461" s="8"/>
      <c r="X461" s="8"/>
      <c r="Y461" s="8"/>
      <c r="Z461" s="8"/>
    </row>
    <row x14ac:dyDescent="0.25" r="462" customHeight="1" ht="14.25">
      <c r="A462" s="182"/>
      <c r="B462" s="182"/>
      <c r="C462" s="182"/>
      <c r="D462" s="182"/>
      <c r="E462" s="10"/>
      <c r="F462" s="10"/>
      <c r="G462" s="182"/>
      <c r="H462" s="206">
        <f>IF(G462="","",IFERROR(G462/E462,0))</f>
      </c>
      <c r="I462" s="8"/>
      <c r="J462" s="8"/>
      <c r="K462" s="8"/>
      <c r="L462" s="8"/>
      <c r="M462" s="8"/>
      <c r="N462" s="8"/>
      <c r="O462" s="8"/>
      <c r="P462" s="8"/>
      <c r="Q462" s="8"/>
      <c r="R462" s="8"/>
      <c r="S462" s="8"/>
      <c r="T462" s="8"/>
      <c r="U462" s="8"/>
      <c r="V462" s="8"/>
      <c r="W462" s="8"/>
      <c r="X462" s="8"/>
      <c r="Y462" s="8"/>
      <c r="Z462" s="8"/>
    </row>
    <row x14ac:dyDescent="0.25" r="463" customHeight="1" ht="14.25">
      <c r="A463" s="182"/>
      <c r="B463" s="182"/>
      <c r="C463" s="182"/>
      <c r="D463" s="182"/>
      <c r="E463" s="10"/>
      <c r="F463" s="10"/>
      <c r="G463" s="182"/>
      <c r="H463" s="206">
        <f>IF(G463="","",IFERROR(G463/E463,0))</f>
      </c>
      <c r="I463" s="8"/>
      <c r="J463" s="8"/>
      <c r="K463" s="8"/>
      <c r="L463" s="8"/>
      <c r="M463" s="8"/>
      <c r="N463" s="8"/>
      <c r="O463" s="8"/>
      <c r="P463" s="8"/>
      <c r="Q463" s="8"/>
      <c r="R463" s="8"/>
      <c r="S463" s="8"/>
      <c r="T463" s="8"/>
      <c r="U463" s="8"/>
      <c r="V463" s="8"/>
      <c r="W463" s="8"/>
      <c r="X463" s="8"/>
      <c r="Y463" s="8"/>
      <c r="Z463" s="8"/>
    </row>
    <row x14ac:dyDescent="0.25" r="464" customHeight="1" ht="14.25">
      <c r="A464" s="182"/>
      <c r="B464" s="182"/>
      <c r="C464" s="182"/>
      <c r="D464" s="182"/>
      <c r="E464" s="10"/>
      <c r="F464" s="10"/>
      <c r="G464" s="182"/>
      <c r="H464" s="206">
        <f>IF(G464="","",IFERROR(G464/E464,0))</f>
      </c>
      <c r="I464" s="8"/>
      <c r="J464" s="8"/>
      <c r="K464" s="8"/>
      <c r="L464" s="8"/>
      <c r="M464" s="8"/>
      <c r="N464" s="8"/>
      <c r="O464" s="8"/>
      <c r="P464" s="8"/>
      <c r="Q464" s="8"/>
      <c r="R464" s="8"/>
      <c r="S464" s="8"/>
      <c r="T464" s="8"/>
      <c r="U464" s="8"/>
      <c r="V464" s="8"/>
      <c r="W464" s="8"/>
      <c r="X464" s="8"/>
      <c r="Y464" s="8"/>
      <c r="Z464" s="8"/>
    </row>
    <row x14ac:dyDescent="0.25" r="465" customHeight="1" ht="14.25">
      <c r="A465" s="182"/>
      <c r="B465" s="182"/>
      <c r="C465" s="182"/>
      <c r="D465" s="182"/>
      <c r="E465" s="10"/>
      <c r="F465" s="10"/>
      <c r="G465" s="182"/>
      <c r="H465" s="206">
        <f>IF(G465="","",IFERROR(G465/E465,0))</f>
      </c>
      <c r="I465" s="8"/>
      <c r="J465" s="8"/>
      <c r="K465" s="8"/>
      <c r="L465" s="8"/>
      <c r="M465" s="8"/>
      <c r="N465" s="8"/>
      <c r="O465" s="8"/>
      <c r="P465" s="8"/>
      <c r="Q465" s="8"/>
      <c r="R465" s="8"/>
      <c r="S465" s="8"/>
      <c r="T465" s="8"/>
      <c r="U465" s="8"/>
      <c r="V465" s="8"/>
      <c r="W465" s="8"/>
      <c r="X465" s="8"/>
      <c r="Y465" s="8"/>
      <c r="Z465" s="8"/>
    </row>
    <row x14ac:dyDescent="0.25" r="466" customHeight="1" ht="14.25">
      <c r="A466" s="182"/>
      <c r="B466" s="182"/>
      <c r="C466" s="182"/>
      <c r="D466" s="182"/>
      <c r="E466" s="10"/>
      <c r="F466" s="10"/>
      <c r="G466" s="182"/>
      <c r="H466" s="206">
        <f>IF(G466="","",IFERROR(G466/E466,0))</f>
      </c>
      <c r="I466" s="8"/>
      <c r="J466" s="8"/>
      <c r="K466" s="8"/>
      <c r="L466" s="8"/>
      <c r="M466" s="8"/>
      <c r="N466" s="8"/>
      <c r="O466" s="8"/>
      <c r="P466" s="8"/>
      <c r="Q466" s="8"/>
      <c r="R466" s="8"/>
      <c r="S466" s="8"/>
      <c r="T466" s="8"/>
      <c r="U466" s="8"/>
      <c r="V466" s="8"/>
      <c r="W466" s="8"/>
      <c r="X466" s="8"/>
      <c r="Y466" s="8"/>
      <c r="Z466" s="8"/>
    </row>
    <row x14ac:dyDescent="0.25" r="467" customHeight="1" ht="14.25">
      <c r="A467" s="182"/>
      <c r="B467" s="182"/>
      <c r="C467" s="182"/>
      <c r="D467" s="182"/>
      <c r="E467" s="10"/>
      <c r="F467" s="10"/>
      <c r="G467" s="182"/>
      <c r="H467" s="206">
        <f>IF(G467="","",IFERROR(G467/E467,0))</f>
      </c>
      <c r="I467" s="8"/>
      <c r="J467" s="8"/>
      <c r="K467" s="8"/>
      <c r="L467" s="8"/>
      <c r="M467" s="8"/>
      <c r="N467" s="8"/>
      <c r="O467" s="8"/>
      <c r="P467" s="8"/>
      <c r="Q467" s="8"/>
      <c r="R467" s="8"/>
      <c r="S467" s="8"/>
      <c r="T467" s="8"/>
      <c r="U467" s="8"/>
      <c r="V467" s="8"/>
      <c r="W467" s="8"/>
      <c r="X467" s="8"/>
      <c r="Y467" s="8"/>
      <c r="Z467" s="8"/>
    </row>
    <row x14ac:dyDescent="0.25" r="468" customHeight="1" ht="14.25">
      <c r="A468" s="182"/>
      <c r="B468" s="182"/>
      <c r="C468" s="182"/>
      <c r="D468" s="182"/>
      <c r="E468" s="10"/>
      <c r="F468" s="10"/>
      <c r="G468" s="182"/>
      <c r="H468" s="207"/>
      <c r="I468" s="8"/>
      <c r="J468" s="8"/>
      <c r="K468" s="8"/>
      <c r="L468" s="8"/>
      <c r="M468" s="8"/>
      <c r="N468" s="8"/>
      <c r="O468" s="8"/>
      <c r="P468" s="8"/>
      <c r="Q468" s="8"/>
      <c r="R468" s="8"/>
      <c r="S468" s="8"/>
      <c r="T468" s="8"/>
      <c r="U468" s="8"/>
      <c r="V468" s="8"/>
      <c r="W468" s="8"/>
      <c r="X468" s="8"/>
      <c r="Y468" s="8"/>
      <c r="Z468" s="8"/>
    </row>
    <row x14ac:dyDescent="0.25" r="469" customHeight="1" ht="14.25">
      <c r="A469" s="182"/>
      <c r="B469" s="182"/>
      <c r="C469" s="182"/>
      <c r="D469" s="182"/>
      <c r="E469" s="10"/>
      <c r="F469" s="10"/>
      <c r="G469" s="182"/>
      <c r="H469" s="207"/>
      <c r="I469" s="8"/>
      <c r="J469" s="8"/>
      <c r="K469" s="8"/>
      <c r="L469" s="8"/>
      <c r="M469" s="8"/>
      <c r="N469" s="8"/>
      <c r="O469" s="8"/>
      <c r="P469" s="8"/>
      <c r="Q469" s="8"/>
      <c r="R469" s="8"/>
      <c r="S469" s="8"/>
      <c r="T469" s="8"/>
      <c r="U469" s="8"/>
      <c r="V469" s="8"/>
      <c r="W469" s="8"/>
      <c r="X469" s="8"/>
      <c r="Y469" s="8"/>
      <c r="Z469" s="8"/>
    </row>
    <row x14ac:dyDescent="0.25" r="470" customHeight="1" ht="14.25">
      <c r="A470" s="182"/>
      <c r="B470" s="182"/>
      <c r="C470" s="182"/>
      <c r="D470" s="182"/>
      <c r="E470" s="10"/>
      <c r="F470" s="10"/>
      <c r="G470" s="182"/>
      <c r="H470" s="207"/>
      <c r="I470" s="8"/>
      <c r="J470" s="8"/>
      <c r="K470" s="8"/>
      <c r="L470" s="8"/>
      <c r="M470" s="8"/>
      <c r="N470" s="8"/>
      <c r="O470" s="8"/>
      <c r="P470" s="8"/>
      <c r="Q470" s="8"/>
      <c r="R470" s="8"/>
      <c r="S470" s="8"/>
      <c r="T470" s="8"/>
      <c r="U470" s="8"/>
      <c r="V470" s="8"/>
      <c r="W470" s="8"/>
      <c r="X470" s="8"/>
      <c r="Y470" s="8"/>
      <c r="Z470" s="8"/>
    </row>
    <row x14ac:dyDescent="0.25" r="471" customHeight="1" ht="14.25">
      <c r="A471" s="182"/>
      <c r="B471" s="182"/>
      <c r="C471" s="182"/>
      <c r="D471" s="182"/>
      <c r="E471" s="10"/>
      <c r="F471" s="10"/>
      <c r="G471" s="182"/>
      <c r="H471" s="207"/>
      <c r="I471" s="8"/>
      <c r="J471" s="8"/>
      <c r="K471" s="8"/>
      <c r="L471" s="8"/>
      <c r="M471" s="8"/>
      <c r="N471" s="8"/>
      <c r="O471" s="8"/>
      <c r="P471" s="8"/>
      <c r="Q471" s="8"/>
      <c r="R471" s="8"/>
      <c r="S471" s="8"/>
      <c r="T471" s="8"/>
      <c r="U471" s="8"/>
      <c r="V471" s="8"/>
      <c r="W471" s="8"/>
      <c r="X471" s="8"/>
      <c r="Y471" s="8"/>
      <c r="Z471" s="8"/>
    </row>
    <row x14ac:dyDescent="0.25" r="472" customHeight="1" ht="14.25">
      <c r="A472" s="182"/>
      <c r="B472" s="182"/>
      <c r="C472" s="182"/>
      <c r="D472" s="182"/>
      <c r="E472" s="10"/>
      <c r="F472" s="10"/>
      <c r="G472" s="182"/>
      <c r="H472" s="207"/>
      <c r="I472" s="8"/>
      <c r="J472" s="8"/>
      <c r="K472" s="8"/>
      <c r="L472" s="8"/>
      <c r="M472" s="8"/>
      <c r="N472" s="8"/>
      <c r="O472" s="8"/>
      <c r="P472" s="8"/>
      <c r="Q472" s="8"/>
      <c r="R472" s="8"/>
      <c r="S472" s="8"/>
      <c r="T472" s="8"/>
      <c r="U472" s="8"/>
      <c r="V472" s="8"/>
      <c r="W472" s="8"/>
      <c r="X472" s="8"/>
      <c r="Y472" s="8"/>
      <c r="Z472" s="8"/>
    </row>
    <row x14ac:dyDescent="0.25" r="473" customHeight="1" ht="14.25">
      <c r="A473" s="182"/>
      <c r="B473" s="182"/>
      <c r="C473" s="182"/>
      <c r="D473" s="182"/>
      <c r="E473" s="10"/>
      <c r="F473" s="10"/>
      <c r="G473" s="182"/>
      <c r="H473" s="207"/>
      <c r="I473" s="8"/>
      <c r="J473" s="8"/>
      <c r="K473" s="8"/>
      <c r="L473" s="8"/>
      <c r="M473" s="8"/>
      <c r="N473" s="8"/>
      <c r="O473" s="8"/>
      <c r="P473" s="8"/>
      <c r="Q473" s="8"/>
      <c r="R473" s="8"/>
      <c r="S473" s="8"/>
      <c r="T473" s="8"/>
      <c r="U473" s="8"/>
      <c r="V473" s="8"/>
      <c r="W473" s="8"/>
      <c r="X473" s="8"/>
      <c r="Y473" s="8"/>
      <c r="Z473" s="8"/>
    </row>
    <row x14ac:dyDescent="0.25" r="474" customHeight="1" ht="14.25">
      <c r="A474" s="182"/>
      <c r="B474" s="182"/>
      <c r="C474" s="182"/>
      <c r="D474" s="182"/>
      <c r="E474" s="10"/>
      <c r="F474" s="10"/>
      <c r="G474" s="182"/>
      <c r="H474" s="207"/>
      <c r="I474" s="8"/>
      <c r="J474" s="8"/>
      <c r="K474" s="8"/>
      <c r="L474" s="8"/>
      <c r="M474" s="8"/>
      <c r="N474" s="8"/>
      <c r="O474" s="8"/>
      <c r="P474" s="8"/>
      <c r="Q474" s="8"/>
      <c r="R474" s="8"/>
      <c r="S474" s="8"/>
      <c r="T474" s="8"/>
      <c r="U474" s="8"/>
      <c r="V474" s="8"/>
      <c r="W474" s="8"/>
      <c r="X474" s="8"/>
      <c r="Y474" s="8"/>
      <c r="Z474" s="8"/>
    </row>
    <row x14ac:dyDescent="0.25" r="475" customHeight="1" ht="14.25">
      <c r="A475" s="182"/>
      <c r="B475" s="182"/>
      <c r="C475" s="182"/>
      <c r="D475" s="182"/>
      <c r="E475" s="10"/>
      <c r="F475" s="10"/>
      <c r="G475" s="182"/>
      <c r="H475" s="207"/>
      <c r="I475" s="8"/>
      <c r="J475" s="8"/>
      <c r="K475" s="8"/>
      <c r="L475" s="8"/>
      <c r="M475" s="8"/>
      <c r="N475" s="8"/>
      <c r="O475" s="8"/>
      <c r="P475" s="8"/>
      <c r="Q475" s="8"/>
      <c r="R475" s="8"/>
      <c r="S475" s="8"/>
      <c r="T475" s="8"/>
      <c r="U475" s="8"/>
      <c r="V475" s="8"/>
      <c r="W475" s="8"/>
      <c r="X475" s="8"/>
      <c r="Y475" s="8"/>
      <c r="Z475" s="8"/>
    </row>
    <row x14ac:dyDescent="0.25" r="476" customHeight="1" ht="14.25">
      <c r="A476" s="182"/>
      <c r="B476" s="182"/>
      <c r="C476" s="182"/>
      <c r="D476" s="182"/>
      <c r="E476" s="10"/>
      <c r="F476" s="10"/>
      <c r="G476" s="182"/>
      <c r="H476" s="207"/>
      <c r="I476" s="8"/>
      <c r="J476" s="8"/>
      <c r="K476" s="8"/>
      <c r="L476" s="8"/>
      <c r="M476" s="8"/>
      <c r="N476" s="8"/>
      <c r="O476" s="8"/>
      <c r="P476" s="8"/>
      <c r="Q476" s="8"/>
      <c r="R476" s="8"/>
      <c r="S476" s="8"/>
      <c r="T476" s="8"/>
      <c r="U476" s="8"/>
      <c r="V476" s="8"/>
      <c r="W476" s="8"/>
      <c r="X476" s="8"/>
      <c r="Y476" s="8"/>
      <c r="Z476" s="8"/>
    </row>
    <row x14ac:dyDescent="0.25" r="477" customHeight="1" ht="14.25">
      <c r="A477" s="182"/>
      <c r="B477" s="182"/>
      <c r="C477" s="182"/>
      <c r="D477" s="182"/>
      <c r="E477" s="10"/>
      <c r="F477" s="10"/>
      <c r="G477" s="182"/>
      <c r="H477" s="207"/>
      <c r="I477" s="8"/>
      <c r="J477" s="8"/>
      <c r="K477" s="8"/>
      <c r="L477" s="8"/>
      <c r="M477" s="8"/>
      <c r="N477" s="8"/>
      <c r="O477" s="8"/>
      <c r="P477" s="8"/>
      <c r="Q477" s="8"/>
      <c r="R477" s="8"/>
      <c r="S477" s="8"/>
      <c r="T477" s="8"/>
      <c r="U477" s="8"/>
      <c r="V477" s="8"/>
      <c r="W477" s="8"/>
      <c r="X477" s="8"/>
      <c r="Y477" s="8"/>
      <c r="Z477" s="8"/>
    </row>
    <row x14ac:dyDescent="0.25" r="478" customHeight="1" ht="14.25">
      <c r="A478" s="182"/>
      <c r="B478" s="182"/>
      <c r="C478" s="182"/>
      <c r="D478" s="182"/>
      <c r="E478" s="10"/>
      <c r="F478" s="10"/>
      <c r="G478" s="182"/>
      <c r="H478" s="207"/>
      <c r="I478" s="8"/>
      <c r="J478" s="8"/>
      <c r="K478" s="8"/>
      <c r="L478" s="8"/>
      <c r="M478" s="8"/>
      <c r="N478" s="8"/>
      <c r="O478" s="8"/>
      <c r="P478" s="8"/>
      <c r="Q478" s="8"/>
      <c r="R478" s="8"/>
      <c r="S478" s="8"/>
      <c r="T478" s="8"/>
      <c r="U478" s="8"/>
      <c r="V478" s="8"/>
      <c r="W478" s="8"/>
      <c r="X478" s="8"/>
      <c r="Y478" s="8"/>
      <c r="Z478" s="8"/>
    </row>
    <row x14ac:dyDescent="0.25" r="479" customHeight="1" ht="14.25">
      <c r="A479" s="182"/>
      <c r="B479" s="182"/>
      <c r="C479" s="182"/>
      <c r="D479" s="182"/>
      <c r="E479" s="10"/>
      <c r="F479" s="10"/>
      <c r="G479" s="182"/>
      <c r="H479" s="207"/>
      <c r="I479" s="8"/>
      <c r="J479" s="8"/>
      <c r="K479" s="8"/>
      <c r="L479" s="8"/>
      <c r="M479" s="8"/>
      <c r="N479" s="8"/>
      <c r="O479" s="8"/>
      <c r="P479" s="8"/>
      <c r="Q479" s="8"/>
      <c r="R479" s="8"/>
      <c r="S479" s="8"/>
      <c r="T479" s="8"/>
      <c r="U479" s="8"/>
      <c r="V479" s="8"/>
      <c r="W479" s="8"/>
      <c r="X479" s="8"/>
      <c r="Y479" s="8"/>
      <c r="Z479" s="8"/>
    </row>
    <row x14ac:dyDescent="0.25" r="480" customHeight="1" ht="14.25">
      <c r="A480" s="182"/>
      <c r="B480" s="182"/>
      <c r="C480" s="182"/>
      <c r="D480" s="182"/>
      <c r="E480" s="10"/>
      <c r="F480" s="10"/>
      <c r="G480" s="182"/>
      <c r="H480" s="207"/>
      <c r="I480" s="8"/>
      <c r="J480" s="8"/>
      <c r="K480" s="8"/>
      <c r="L480" s="8"/>
      <c r="M480" s="8"/>
      <c r="N480" s="8"/>
      <c r="O480" s="8"/>
      <c r="P480" s="8"/>
      <c r="Q480" s="8"/>
      <c r="R480" s="8"/>
      <c r="S480" s="8"/>
      <c r="T480" s="8"/>
      <c r="U480" s="8"/>
      <c r="V480" s="8"/>
      <c r="W480" s="8"/>
      <c r="X480" s="8"/>
      <c r="Y480" s="8"/>
      <c r="Z480" s="8"/>
    </row>
    <row x14ac:dyDescent="0.25" r="481" customHeight="1" ht="14.25">
      <c r="A481" s="182"/>
      <c r="B481" s="182"/>
      <c r="C481" s="182"/>
      <c r="D481" s="182"/>
      <c r="E481" s="10"/>
      <c r="F481" s="10"/>
      <c r="G481" s="182"/>
      <c r="H481" s="207"/>
      <c r="I481" s="8"/>
      <c r="J481" s="8"/>
      <c r="K481" s="8"/>
      <c r="L481" s="8"/>
      <c r="M481" s="8"/>
      <c r="N481" s="8"/>
      <c r="O481" s="8"/>
      <c r="P481" s="8"/>
      <c r="Q481" s="8"/>
      <c r="R481" s="8"/>
      <c r="S481" s="8"/>
      <c r="T481" s="8"/>
      <c r="U481" s="8"/>
      <c r="V481" s="8"/>
      <c r="W481" s="8"/>
      <c r="X481" s="8"/>
      <c r="Y481" s="8"/>
      <c r="Z481" s="8"/>
    </row>
    <row x14ac:dyDescent="0.25" r="482" customHeight="1" ht="14.25">
      <c r="A482" s="182"/>
      <c r="B482" s="182"/>
      <c r="C482" s="182"/>
      <c r="D482" s="182"/>
      <c r="E482" s="10"/>
      <c r="F482" s="10"/>
      <c r="G482" s="182"/>
      <c r="H482" s="207"/>
      <c r="I482" s="8"/>
      <c r="J482" s="8"/>
      <c r="K482" s="8"/>
      <c r="L482" s="8"/>
      <c r="M482" s="8"/>
      <c r="N482" s="8"/>
      <c r="O482" s="8"/>
      <c r="P482" s="8"/>
      <c r="Q482" s="8"/>
      <c r="R482" s="8"/>
      <c r="S482" s="8"/>
      <c r="T482" s="8"/>
      <c r="U482" s="8"/>
      <c r="V482" s="8"/>
      <c r="W482" s="8"/>
      <c r="X482" s="8"/>
      <c r="Y482" s="8"/>
      <c r="Z482" s="8"/>
    </row>
    <row x14ac:dyDescent="0.25" r="483" customHeight="1" ht="14.25">
      <c r="A483" s="182"/>
      <c r="B483" s="182"/>
      <c r="C483" s="182"/>
      <c r="D483" s="182"/>
      <c r="E483" s="10"/>
      <c r="F483" s="10"/>
      <c r="G483" s="182"/>
      <c r="H483" s="207"/>
      <c r="I483" s="8"/>
      <c r="J483" s="8"/>
      <c r="K483" s="8"/>
      <c r="L483" s="8"/>
      <c r="M483" s="8"/>
      <c r="N483" s="8"/>
      <c r="O483" s="8"/>
      <c r="P483" s="8"/>
      <c r="Q483" s="8"/>
      <c r="R483" s="8"/>
      <c r="S483" s="8"/>
      <c r="T483" s="8"/>
      <c r="U483" s="8"/>
      <c r="V483" s="8"/>
      <c r="W483" s="8"/>
      <c r="X483" s="8"/>
      <c r="Y483" s="8"/>
      <c r="Z483" s="8"/>
    </row>
    <row x14ac:dyDescent="0.25" r="484" customHeight="1" ht="14.25">
      <c r="A484" s="182"/>
      <c r="B484" s="182"/>
      <c r="C484" s="182"/>
      <c r="D484" s="182"/>
      <c r="E484" s="10"/>
      <c r="F484" s="10"/>
      <c r="G484" s="182"/>
      <c r="H484" s="207"/>
      <c r="I484" s="8"/>
      <c r="J484" s="8"/>
      <c r="K484" s="8"/>
      <c r="L484" s="8"/>
      <c r="M484" s="8"/>
      <c r="N484" s="8"/>
      <c r="O484" s="8"/>
      <c r="P484" s="8"/>
      <c r="Q484" s="8"/>
      <c r="R484" s="8"/>
      <c r="S484" s="8"/>
      <c r="T484" s="8"/>
      <c r="U484" s="8"/>
      <c r="V484" s="8"/>
      <c r="W484" s="8"/>
      <c r="X484" s="8"/>
      <c r="Y484" s="8"/>
      <c r="Z484" s="8"/>
    </row>
    <row x14ac:dyDescent="0.25" r="485" customHeight="1" ht="14.25">
      <c r="A485" s="182"/>
      <c r="B485" s="182"/>
      <c r="C485" s="182"/>
      <c r="D485" s="182"/>
      <c r="E485" s="10"/>
      <c r="F485" s="10"/>
      <c r="G485" s="182"/>
      <c r="H485" s="207"/>
      <c r="I485" s="8"/>
      <c r="J485" s="8"/>
      <c r="K485" s="8"/>
      <c r="L485" s="8"/>
      <c r="M485" s="8"/>
      <c r="N485" s="8"/>
      <c r="O485" s="8"/>
      <c r="P485" s="8"/>
      <c r="Q485" s="8"/>
      <c r="R485" s="8"/>
      <c r="S485" s="8"/>
      <c r="T485" s="8"/>
      <c r="U485" s="8"/>
      <c r="V485" s="8"/>
      <c r="W485" s="8"/>
      <c r="X485" s="8"/>
      <c r="Y485" s="8"/>
      <c r="Z485" s="8"/>
    </row>
    <row x14ac:dyDescent="0.25" r="486" customHeight="1" ht="14.25">
      <c r="A486" s="182"/>
      <c r="B486" s="182"/>
      <c r="C486" s="182"/>
      <c r="D486" s="182"/>
      <c r="E486" s="10"/>
      <c r="F486" s="10"/>
      <c r="G486" s="182"/>
      <c r="H486" s="207"/>
      <c r="I486" s="8"/>
      <c r="J486" s="8"/>
      <c r="K486" s="8"/>
      <c r="L486" s="8"/>
      <c r="M486" s="8"/>
      <c r="N486" s="8"/>
      <c r="O486" s="8"/>
      <c r="P486" s="8"/>
      <c r="Q486" s="8"/>
      <c r="R486" s="8"/>
      <c r="S486" s="8"/>
      <c r="T486" s="8"/>
      <c r="U486" s="8"/>
      <c r="V486" s="8"/>
      <c r="W486" s="8"/>
      <c r="X486" s="8"/>
      <c r="Y486" s="8"/>
      <c r="Z486" s="8"/>
    </row>
    <row x14ac:dyDescent="0.25" r="487" customHeight="1" ht="14.25">
      <c r="A487" s="182"/>
      <c r="B487" s="182"/>
      <c r="C487" s="182"/>
      <c r="D487" s="182"/>
      <c r="E487" s="10"/>
      <c r="F487" s="10"/>
      <c r="G487" s="182"/>
      <c r="H487" s="207"/>
      <c r="I487" s="8"/>
      <c r="J487" s="8"/>
      <c r="K487" s="8"/>
      <c r="L487" s="8"/>
      <c r="M487" s="8"/>
      <c r="N487" s="8"/>
      <c r="O487" s="8"/>
      <c r="P487" s="8"/>
      <c r="Q487" s="8"/>
      <c r="R487" s="8"/>
      <c r="S487" s="8"/>
      <c r="T487" s="8"/>
      <c r="U487" s="8"/>
      <c r="V487" s="8"/>
      <c r="W487" s="8"/>
      <c r="X487" s="8"/>
      <c r="Y487" s="8"/>
      <c r="Z487" s="8"/>
    </row>
    <row x14ac:dyDescent="0.25" r="488" customHeight="1" ht="14.25">
      <c r="A488" s="182"/>
      <c r="B488" s="182"/>
      <c r="C488" s="182"/>
      <c r="D488" s="182"/>
      <c r="E488" s="10"/>
      <c r="F488" s="10"/>
      <c r="G488" s="182"/>
      <c r="H488" s="207"/>
      <c r="I488" s="8"/>
      <c r="J488" s="8"/>
      <c r="K488" s="8"/>
      <c r="L488" s="8"/>
      <c r="M488" s="8"/>
      <c r="N488" s="8"/>
      <c r="O488" s="8"/>
      <c r="P488" s="8"/>
      <c r="Q488" s="8"/>
      <c r="R488" s="8"/>
      <c r="S488" s="8"/>
      <c r="T488" s="8"/>
      <c r="U488" s="8"/>
      <c r="V488" s="8"/>
      <c r="W488" s="8"/>
      <c r="X488" s="8"/>
      <c r="Y488" s="8"/>
      <c r="Z488" s="8"/>
    </row>
    <row x14ac:dyDescent="0.25" r="489" customHeight="1" ht="14.25">
      <c r="A489" s="182"/>
      <c r="B489" s="182"/>
      <c r="C489" s="182"/>
      <c r="D489" s="182"/>
      <c r="E489" s="10"/>
      <c r="F489" s="10"/>
      <c r="G489" s="182"/>
      <c r="H489" s="207"/>
      <c r="I489" s="8"/>
      <c r="J489" s="8"/>
      <c r="K489" s="8"/>
      <c r="L489" s="8"/>
      <c r="M489" s="8"/>
      <c r="N489" s="8"/>
      <c r="O489" s="8"/>
      <c r="P489" s="8"/>
      <c r="Q489" s="8"/>
      <c r="R489" s="8"/>
      <c r="S489" s="8"/>
      <c r="T489" s="8"/>
      <c r="U489" s="8"/>
      <c r="V489" s="8"/>
      <c r="W489" s="8"/>
      <c r="X489" s="8"/>
      <c r="Y489" s="8"/>
      <c r="Z489" s="8"/>
    </row>
    <row x14ac:dyDescent="0.25" r="490" customHeight="1" ht="14.25">
      <c r="A490" s="182"/>
      <c r="B490" s="182"/>
      <c r="C490" s="182"/>
      <c r="D490" s="182"/>
      <c r="E490" s="10"/>
      <c r="F490" s="10"/>
      <c r="G490" s="182"/>
      <c r="H490" s="207"/>
      <c r="I490" s="8"/>
      <c r="J490" s="8"/>
      <c r="K490" s="8"/>
      <c r="L490" s="8"/>
      <c r="M490" s="8"/>
      <c r="N490" s="8"/>
      <c r="O490" s="8"/>
      <c r="P490" s="8"/>
      <c r="Q490" s="8"/>
      <c r="R490" s="8"/>
      <c r="S490" s="8"/>
      <c r="T490" s="8"/>
      <c r="U490" s="8"/>
      <c r="V490" s="8"/>
      <c r="W490" s="8"/>
      <c r="X490" s="8"/>
      <c r="Y490" s="8"/>
      <c r="Z490" s="8"/>
    </row>
    <row x14ac:dyDescent="0.25" r="491" customHeight="1" ht="14.25">
      <c r="A491" s="182"/>
      <c r="B491" s="182"/>
      <c r="C491" s="182"/>
      <c r="D491" s="182"/>
      <c r="E491" s="10"/>
      <c r="F491" s="10"/>
      <c r="G491" s="182"/>
      <c r="H491" s="207"/>
      <c r="I491" s="8"/>
      <c r="J491" s="8"/>
      <c r="K491" s="8"/>
      <c r="L491" s="8"/>
      <c r="M491" s="8"/>
      <c r="N491" s="8"/>
      <c r="O491" s="8"/>
      <c r="P491" s="8"/>
      <c r="Q491" s="8"/>
      <c r="R491" s="8"/>
      <c r="S491" s="8"/>
      <c r="T491" s="8"/>
      <c r="U491" s="8"/>
      <c r="V491" s="8"/>
      <c r="W491" s="8"/>
      <c r="X491" s="8"/>
      <c r="Y491" s="8"/>
      <c r="Z491" s="8"/>
    </row>
    <row x14ac:dyDescent="0.25" r="492" customHeight="1" ht="14.25">
      <c r="A492" s="182"/>
      <c r="B492" s="182"/>
      <c r="C492" s="182"/>
      <c r="D492" s="182"/>
      <c r="E492" s="10"/>
      <c r="F492" s="10"/>
      <c r="G492" s="182"/>
      <c r="H492" s="207"/>
      <c r="I492" s="8"/>
      <c r="J492" s="8"/>
      <c r="K492" s="8"/>
      <c r="L492" s="8"/>
      <c r="M492" s="8"/>
      <c r="N492" s="8"/>
      <c r="O492" s="8"/>
      <c r="P492" s="8"/>
      <c r="Q492" s="8"/>
      <c r="R492" s="8"/>
      <c r="S492" s="8"/>
      <c r="T492" s="8"/>
      <c r="U492" s="8"/>
      <c r="V492" s="8"/>
      <c r="W492" s="8"/>
      <c r="X492" s="8"/>
      <c r="Y492" s="8"/>
      <c r="Z492" s="8"/>
    </row>
    <row x14ac:dyDescent="0.25" r="493" customHeight="1" ht="14.25">
      <c r="A493" s="182"/>
      <c r="B493" s="182"/>
      <c r="C493" s="182"/>
      <c r="D493" s="182"/>
      <c r="E493" s="10"/>
      <c r="F493" s="10"/>
      <c r="G493" s="182"/>
      <c r="H493" s="207"/>
      <c r="I493" s="8"/>
      <c r="J493" s="8"/>
      <c r="K493" s="8"/>
      <c r="L493" s="8"/>
      <c r="M493" s="8"/>
      <c r="N493" s="8"/>
      <c r="O493" s="8"/>
      <c r="P493" s="8"/>
      <c r="Q493" s="8"/>
      <c r="R493" s="8"/>
      <c r="S493" s="8"/>
      <c r="T493" s="8"/>
      <c r="U493" s="8"/>
      <c r="V493" s="8"/>
      <c r="W493" s="8"/>
      <c r="X493" s="8"/>
      <c r="Y493" s="8"/>
      <c r="Z493" s="8"/>
    </row>
    <row x14ac:dyDescent="0.25" r="494" customHeight="1" ht="14.25">
      <c r="A494" s="182"/>
      <c r="B494" s="182"/>
      <c r="C494" s="182"/>
      <c r="D494" s="182"/>
      <c r="E494" s="10"/>
      <c r="F494" s="10"/>
      <c r="G494" s="182"/>
      <c r="H494" s="207"/>
      <c r="I494" s="8"/>
      <c r="J494" s="8"/>
      <c r="K494" s="8"/>
      <c r="L494" s="8"/>
      <c r="M494" s="8"/>
      <c r="N494" s="8"/>
      <c r="O494" s="8"/>
      <c r="P494" s="8"/>
      <c r="Q494" s="8"/>
      <c r="R494" s="8"/>
      <c r="S494" s="8"/>
      <c r="T494" s="8"/>
      <c r="U494" s="8"/>
      <c r="V494" s="8"/>
      <c r="W494" s="8"/>
      <c r="X494" s="8"/>
      <c r="Y494" s="8"/>
      <c r="Z494" s="8"/>
    </row>
    <row x14ac:dyDescent="0.25" r="495" customHeight="1" ht="14.25">
      <c r="A495" s="182"/>
      <c r="B495" s="182"/>
      <c r="C495" s="182"/>
      <c r="D495" s="182"/>
      <c r="E495" s="10"/>
      <c r="F495" s="10"/>
      <c r="G495" s="182"/>
      <c r="H495" s="207"/>
      <c r="I495" s="8"/>
      <c r="J495" s="8"/>
      <c r="K495" s="8"/>
      <c r="L495" s="8"/>
      <c r="M495" s="8"/>
      <c r="N495" s="8"/>
      <c r="O495" s="8"/>
      <c r="P495" s="8"/>
      <c r="Q495" s="8"/>
      <c r="R495" s="8"/>
      <c r="S495" s="8"/>
      <c r="T495" s="8"/>
      <c r="U495" s="8"/>
      <c r="V495" s="8"/>
      <c r="W495" s="8"/>
      <c r="X495" s="8"/>
      <c r="Y495" s="8"/>
      <c r="Z495" s="8"/>
    </row>
    <row x14ac:dyDescent="0.25" r="496" customHeight="1" ht="14.25">
      <c r="A496" s="182"/>
      <c r="B496" s="182"/>
      <c r="C496" s="182"/>
      <c r="D496" s="182"/>
      <c r="E496" s="10"/>
      <c r="F496" s="10"/>
      <c r="G496" s="182"/>
      <c r="H496" s="207"/>
      <c r="I496" s="8"/>
      <c r="J496" s="8"/>
      <c r="K496" s="8"/>
      <c r="L496" s="8"/>
      <c r="M496" s="8"/>
      <c r="N496" s="8"/>
      <c r="O496" s="8"/>
      <c r="P496" s="8"/>
      <c r="Q496" s="8"/>
      <c r="R496" s="8"/>
      <c r="S496" s="8"/>
      <c r="T496" s="8"/>
      <c r="U496" s="8"/>
      <c r="V496" s="8"/>
      <c r="W496" s="8"/>
      <c r="X496" s="8"/>
      <c r="Y496" s="8"/>
      <c r="Z496" s="8"/>
    </row>
    <row x14ac:dyDescent="0.25" r="497" customHeight="1" ht="14.25">
      <c r="A497" s="182"/>
      <c r="B497" s="182"/>
      <c r="C497" s="182"/>
      <c r="D497" s="182"/>
      <c r="E497" s="10"/>
      <c r="F497" s="10"/>
      <c r="G497" s="182"/>
      <c r="H497" s="207"/>
      <c r="I497" s="8"/>
      <c r="J497" s="8"/>
      <c r="K497" s="8"/>
      <c r="L497" s="8"/>
      <c r="M497" s="8"/>
      <c r="N497" s="8"/>
      <c r="O497" s="8"/>
      <c r="P497" s="8"/>
      <c r="Q497" s="8"/>
      <c r="R497" s="8"/>
      <c r="S497" s="8"/>
      <c r="T497" s="8"/>
      <c r="U497" s="8"/>
      <c r="V497" s="8"/>
      <c r="W497" s="8"/>
      <c r="X497" s="8"/>
      <c r="Y497" s="8"/>
      <c r="Z497" s="8"/>
    </row>
    <row x14ac:dyDescent="0.25" r="498" customHeight="1" ht="14.25">
      <c r="A498" s="182"/>
      <c r="B498" s="182"/>
      <c r="C498" s="182"/>
      <c r="D498" s="182"/>
      <c r="E498" s="10"/>
      <c r="F498" s="10"/>
      <c r="G498" s="182"/>
      <c r="H498" s="207"/>
      <c r="I498" s="8"/>
      <c r="J498" s="8"/>
      <c r="K498" s="8"/>
      <c r="L498" s="8"/>
      <c r="M498" s="8"/>
      <c r="N498" s="8"/>
      <c r="O498" s="8"/>
      <c r="P498" s="8"/>
      <c r="Q498" s="8"/>
      <c r="R498" s="8"/>
      <c r="S498" s="8"/>
      <c r="T498" s="8"/>
      <c r="U498" s="8"/>
      <c r="V498" s="8"/>
      <c r="W498" s="8"/>
      <c r="X498" s="8"/>
      <c r="Y498" s="8"/>
      <c r="Z498" s="8"/>
    </row>
    <row x14ac:dyDescent="0.25" r="499" customHeight="1" ht="14.25">
      <c r="A499" s="182"/>
      <c r="B499" s="182"/>
      <c r="C499" s="182"/>
      <c r="D499" s="182"/>
      <c r="E499" s="10"/>
      <c r="F499" s="10"/>
      <c r="G499" s="182"/>
      <c r="H499" s="207"/>
      <c r="I499" s="8"/>
      <c r="J499" s="8"/>
      <c r="K499" s="8"/>
      <c r="L499" s="8"/>
      <c r="M499" s="8"/>
      <c r="N499" s="8"/>
      <c r="O499" s="8"/>
      <c r="P499" s="8"/>
      <c r="Q499" s="8"/>
      <c r="R499" s="8"/>
      <c r="S499" s="8"/>
      <c r="T499" s="8"/>
      <c r="U499" s="8"/>
      <c r="V499" s="8"/>
      <c r="W499" s="8"/>
      <c r="X499" s="8"/>
      <c r="Y499" s="8"/>
      <c r="Z499" s="8"/>
    </row>
    <row x14ac:dyDescent="0.25" r="500" customHeight="1" ht="14.25">
      <c r="A500" s="182"/>
      <c r="B500" s="182"/>
      <c r="C500" s="182"/>
      <c r="D500" s="182"/>
      <c r="E500" s="10"/>
      <c r="F500" s="10"/>
      <c r="G500" s="182"/>
      <c r="H500" s="207"/>
      <c r="I500" s="8"/>
      <c r="J500" s="8"/>
      <c r="K500" s="8"/>
      <c r="L500" s="8"/>
      <c r="M500" s="8"/>
      <c r="N500" s="8"/>
      <c r="O500" s="8"/>
      <c r="P500" s="8"/>
      <c r="Q500" s="8"/>
      <c r="R500" s="8"/>
      <c r="S500" s="8"/>
      <c r="T500" s="8"/>
      <c r="U500" s="8"/>
      <c r="V500" s="8"/>
      <c r="W500" s="8"/>
      <c r="X500" s="8"/>
      <c r="Y500" s="8"/>
      <c r="Z500" s="8"/>
    </row>
    <row x14ac:dyDescent="0.25" r="501" customHeight="1" ht="14.25">
      <c r="A501" s="182"/>
      <c r="B501" s="182"/>
      <c r="C501" s="182"/>
      <c r="D501" s="182"/>
      <c r="E501" s="10"/>
      <c r="F501" s="10"/>
      <c r="G501" s="182"/>
      <c r="H501" s="207"/>
      <c r="I501" s="8"/>
      <c r="J501" s="8"/>
      <c r="K501" s="8"/>
      <c r="L501" s="8"/>
      <c r="M501" s="8"/>
      <c r="N501" s="8"/>
      <c r="O501" s="8"/>
      <c r="P501" s="8"/>
      <c r="Q501" s="8"/>
      <c r="R501" s="8"/>
      <c r="S501" s="8"/>
      <c r="T501" s="8"/>
      <c r="U501" s="8"/>
      <c r="V501" s="8"/>
      <c r="W501" s="8"/>
      <c r="X501" s="8"/>
      <c r="Y501" s="8"/>
      <c r="Z501" s="8"/>
    </row>
    <row x14ac:dyDescent="0.25" r="502" customHeight="1" ht="14.25">
      <c r="A502" s="182"/>
      <c r="B502" s="182"/>
      <c r="C502" s="182"/>
      <c r="D502" s="182"/>
      <c r="E502" s="10"/>
      <c r="F502" s="10"/>
      <c r="G502" s="182"/>
      <c r="H502" s="207"/>
      <c r="I502" s="8"/>
      <c r="J502" s="8"/>
      <c r="K502" s="8"/>
      <c r="L502" s="8"/>
      <c r="M502" s="8"/>
      <c r="N502" s="8"/>
      <c r="O502" s="8"/>
      <c r="P502" s="8"/>
      <c r="Q502" s="8"/>
      <c r="R502" s="8"/>
      <c r="S502" s="8"/>
      <c r="T502" s="8"/>
      <c r="U502" s="8"/>
      <c r="V502" s="8"/>
      <c r="W502" s="8"/>
      <c r="X502" s="8"/>
      <c r="Y502" s="8"/>
      <c r="Z502" s="8"/>
    </row>
    <row x14ac:dyDescent="0.25" r="503" customHeight="1" ht="14.25">
      <c r="A503" s="182"/>
      <c r="B503" s="182"/>
      <c r="C503" s="182"/>
      <c r="D503" s="182"/>
      <c r="E503" s="10"/>
      <c r="F503" s="10"/>
      <c r="G503" s="182"/>
      <c r="H503" s="207"/>
      <c r="I503" s="8"/>
      <c r="J503" s="8"/>
      <c r="K503" s="8"/>
      <c r="L503" s="8"/>
      <c r="M503" s="8"/>
      <c r="N503" s="8"/>
      <c r="O503" s="8"/>
      <c r="P503" s="8"/>
      <c r="Q503" s="8"/>
      <c r="R503" s="8"/>
      <c r="S503" s="8"/>
      <c r="T503" s="8"/>
      <c r="U503" s="8"/>
      <c r="V503" s="8"/>
      <c r="W503" s="8"/>
      <c r="X503" s="8"/>
      <c r="Y503" s="8"/>
      <c r="Z503" s="8"/>
    </row>
    <row x14ac:dyDescent="0.25" r="504" customHeight="1" ht="14.25">
      <c r="A504" s="182"/>
      <c r="B504" s="182"/>
      <c r="C504" s="182"/>
      <c r="D504" s="182"/>
      <c r="E504" s="10"/>
      <c r="F504" s="10"/>
      <c r="G504" s="182"/>
      <c r="H504" s="207"/>
      <c r="I504" s="8"/>
      <c r="J504" s="8"/>
      <c r="K504" s="8"/>
      <c r="L504" s="8"/>
      <c r="M504" s="8"/>
      <c r="N504" s="8"/>
      <c r="O504" s="8"/>
      <c r="P504" s="8"/>
      <c r="Q504" s="8"/>
      <c r="R504" s="8"/>
      <c r="S504" s="8"/>
      <c r="T504" s="8"/>
      <c r="U504" s="8"/>
      <c r="V504" s="8"/>
      <c r="W504" s="8"/>
      <c r="X504" s="8"/>
      <c r="Y504" s="8"/>
      <c r="Z504" s="8"/>
    </row>
    <row x14ac:dyDescent="0.25" r="505" customHeight="1" ht="14.25">
      <c r="A505" s="182"/>
      <c r="B505" s="182"/>
      <c r="C505" s="182"/>
      <c r="D505" s="182"/>
      <c r="E505" s="10"/>
      <c r="F505" s="10"/>
      <c r="G505" s="182"/>
      <c r="H505" s="207"/>
      <c r="I505" s="8"/>
      <c r="J505" s="8"/>
      <c r="K505" s="8"/>
      <c r="L505" s="8"/>
      <c r="M505" s="8"/>
      <c r="N505" s="8"/>
      <c r="O505" s="8"/>
      <c r="P505" s="8"/>
      <c r="Q505" s="8"/>
      <c r="R505" s="8"/>
      <c r="S505" s="8"/>
      <c r="T505" s="8"/>
      <c r="U505" s="8"/>
      <c r="V505" s="8"/>
      <c r="W505" s="8"/>
      <c r="X505" s="8"/>
      <c r="Y505" s="8"/>
      <c r="Z505" s="8"/>
    </row>
    <row x14ac:dyDescent="0.25" r="506" customHeight="1" ht="14.25">
      <c r="A506" s="182"/>
      <c r="B506" s="182"/>
      <c r="C506" s="182"/>
      <c r="D506" s="182"/>
      <c r="E506" s="10"/>
      <c r="F506" s="10"/>
      <c r="G506" s="182"/>
      <c r="H506" s="207"/>
      <c r="I506" s="8"/>
      <c r="J506" s="8"/>
      <c r="K506" s="8"/>
      <c r="L506" s="8"/>
      <c r="M506" s="8"/>
      <c r="N506" s="8"/>
      <c r="O506" s="8"/>
      <c r="P506" s="8"/>
      <c r="Q506" s="8"/>
      <c r="R506" s="8"/>
      <c r="S506" s="8"/>
      <c r="T506" s="8"/>
      <c r="U506" s="8"/>
      <c r="V506" s="8"/>
      <c r="W506" s="8"/>
      <c r="X506" s="8"/>
      <c r="Y506" s="8"/>
      <c r="Z506" s="8"/>
    </row>
    <row x14ac:dyDescent="0.25" r="507" customHeight="1" ht="14.25">
      <c r="A507" s="182"/>
      <c r="B507" s="182"/>
      <c r="C507" s="182"/>
      <c r="D507" s="182"/>
      <c r="E507" s="10"/>
      <c r="F507" s="10"/>
      <c r="G507" s="182"/>
      <c r="H507" s="207"/>
      <c r="I507" s="8"/>
      <c r="J507" s="8"/>
      <c r="K507" s="8"/>
      <c r="L507" s="8"/>
      <c r="M507" s="8"/>
      <c r="N507" s="8"/>
      <c r="O507" s="8"/>
      <c r="P507" s="8"/>
      <c r="Q507" s="8"/>
      <c r="R507" s="8"/>
      <c r="S507" s="8"/>
      <c r="T507" s="8"/>
      <c r="U507" s="8"/>
      <c r="V507" s="8"/>
      <c r="W507" s="8"/>
      <c r="X507" s="8"/>
      <c r="Y507" s="8"/>
      <c r="Z507" s="8"/>
    </row>
    <row x14ac:dyDescent="0.25" r="508" customHeight="1" ht="14.25">
      <c r="A508" s="182"/>
      <c r="B508" s="182"/>
      <c r="C508" s="182"/>
      <c r="D508" s="182"/>
      <c r="E508" s="10"/>
      <c r="F508" s="10"/>
      <c r="G508" s="182"/>
      <c r="H508" s="207"/>
      <c r="I508" s="8"/>
      <c r="J508" s="8"/>
      <c r="K508" s="8"/>
      <c r="L508" s="8"/>
      <c r="M508" s="8"/>
      <c r="N508" s="8"/>
      <c r="O508" s="8"/>
      <c r="P508" s="8"/>
      <c r="Q508" s="8"/>
      <c r="R508" s="8"/>
      <c r="S508" s="8"/>
      <c r="T508" s="8"/>
      <c r="U508" s="8"/>
      <c r="V508" s="8"/>
      <c r="W508" s="8"/>
      <c r="X508" s="8"/>
      <c r="Y508" s="8"/>
      <c r="Z508" s="8"/>
    </row>
    <row x14ac:dyDescent="0.25" r="509" customHeight="1" ht="14.25">
      <c r="A509" s="182"/>
      <c r="B509" s="182"/>
      <c r="C509" s="182"/>
      <c r="D509" s="182"/>
      <c r="E509" s="10"/>
      <c r="F509" s="10"/>
      <c r="G509" s="182"/>
      <c r="H509" s="207"/>
      <c r="I509" s="8"/>
      <c r="J509" s="8"/>
      <c r="K509" s="8"/>
      <c r="L509" s="8"/>
      <c r="M509" s="8"/>
      <c r="N509" s="8"/>
      <c r="O509" s="8"/>
      <c r="P509" s="8"/>
      <c r="Q509" s="8"/>
      <c r="R509" s="8"/>
      <c r="S509" s="8"/>
      <c r="T509" s="8"/>
      <c r="U509" s="8"/>
      <c r="V509" s="8"/>
      <c r="W509" s="8"/>
      <c r="X509" s="8"/>
      <c r="Y509" s="8"/>
      <c r="Z509" s="8"/>
    </row>
    <row x14ac:dyDescent="0.25" r="510" customHeight="1" ht="14.25">
      <c r="A510" s="182"/>
      <c r="B510" s="182"/>
      <c r="C510" s="182"/>
      <c r="D510" s="182"/>
      <c r="E510" s="10"/>
      <c r="F510" s="10"/>
      <c r="G510" s="182"/>
      <c r="H510" s="207"/>
      <c r="I510" s="8"/>
      <c r="J510" s="8"/>
      <c r="K510" s="8"/>
      <c r="L510" s="8"/>
      <c r="M510" s="8"/>
      <c r="N510" s="8"/>
      <c r="O510" s="8"/>
      <c r="P510" s="8"/>
      <c r="Q510" s="8"/>
      <c r="R510" s="8"/>
      <c r="S510" s="8"/>
      <c r="T510" s="8"/>
      <c r="U510" s="8"/>
      <c r="V510" s="8"/>
      <c r="W510" s="8"/>
      <c r="X510" s="8"/>
      <c r="Y510" s="8"/>
      <c r="Z510" s="8"/>
    </row>
    <row x14ac:dyDescent="0.25" r="511" customHeight="1" ht="14.25">
      <c r="A511" s="182"/>
      <c r="B511" s="182"/>
      <c r="C511" s="182"/>
      <c r="D511" s="182"/>
      <c r="E511" s="10"/>
      <c r="F511" s="10"/>
      <c r="G511" s="182"/>
      <c r="H511" s="207"/>
      <c r="I511" s="8"/>
      <c r="J511" s="8"/>
      <c r="K511" s="8"/>
      <c r="L511" s="8"/>
      <c r="M511" s="8"/>
      <c r="N511" s="8"/>
      <c r="O511" s="8"/>
      <c r="P511" s="8"/>
      <c r="Q511" s="8"/>
      <c r="R511" s="8"/>
      <c r="S511" s="8"/>
      <c r="T511" s="8"/>
      <c r="U511" s="8"/>
      <c r="V511" s="8"/>
      <c r="W511" s="8"/>
      <c r="X511" s="8"/>
      <c r="Y511" s="8"/>
      <c r="Z511" s="8"/>
    </row>
    <row x14ac:dyDescent="0.25" r="512" customHeight="1" ht="14.25">
      <c r="A512" s="182"/>
      <c r="B512" s="182"/>
      <c r="C512" s="182"/>
      <c r="D512" s="182"/>
      <c r="E512" s="10"/>
      <c r="F512" s="10"/>
      <c r="G512" s="182"/>
      <c r="H512" s="207"/>
      <c r="I512" s="8"/>
      <c r="J512" s="8"/>
      <c r="K512" s="8"/>
      <c r="L512" s="8"/>
      <c r="M512" s="8"/>
      <c r="N512" s="8"/>
      <c r="O512" s="8"/>
      <c r="P512" s="8"/>
      <c r="Q512" s="8"/>
      <c r="R512" s="8"/>
      <c r="S512" s="8"/>
      <c r="T512" s="8"/>
      <c r="U512" s="8"/>
      <c r="V512" s="8"/>
      <c r="W512" s="8"/>
      <c r="X512" s="8"/>
      <c r="Y512" s="8"/>
      <c r="Z512" s="8"/>
    </row>
    <row x14ac:dyDescent="0.25" r="513" customHeight="1" ht="14.25">
      <c r="A513" s="182"/>
      <c r="B513" s="182"/>
      <c r="C513" s="182"/>
      <c r="D513" s="182"/>
      <c r="E513" s="10"/>
      <c r="F513" s="10"/>
      <c r="G513" s="182"/>
      <c r="H513" s="207"/>
      <c r="I513" s="8"/>
      <c r="J513" s="8"/>
      <c r="K513" s="8"/>
      <c r="L513" s="8"/>
      <c r="M513" s="8"/>
      <c r="N513" s="8"/>
      <c r="O513" s="8"/>
      <c r="P513" s="8"/>
      <c r="Q513" s="8"/>
      <c r="R513" s="8"/>
      <c r="S513" s="8"/>
      <c r="T513" s="8"/>
      <c r="U513" s="8"/>
      <c r="V513" s="8"/>
      <c r="W513" s="8"/>
      <c r="X513" s="8"/>
      <c r="Y513" s="8"/>
      <c r="Z513" s="8"/>
    </row>
    <row x14ac:dyDescent="0.25" r="514" customHeight="1" ht="14.25">
      <c r="A514" s="182"/>
      <c r="B514" s="182"/>
      <c r="C514" s="182"/>
      <c r="D514" s="182"/>
      <c r="E514" s="10"/>
      <c r="F514" s="10"/>
      <c r="G514" s="182"/>
      <c r="H514" s="207"/>
      <c r="I514" s="8"/>
      <c r="J514" s="8"/>
      <c r="K514" s="8"/>
      <c r="L514" s="8"/>
      <c r="M514" s="8"/>
      <c r="N514" s="8"/>
      <c r="O514" s="8"/>
      <c r="P514" s="8"/>
      <c r="Q514" s="8"/>
      <c r="R514" s="8"/>
      <c r="S514" s="8"/>
      <c r="T514" s="8"/>
      <c r="U514" s="8"/>
      <c r="V514" s="8"/>
      <c r="W514" s="8"/>
      <c r="X514" s="8"/>
      <c r="Y514" s="8"/>
      <c r="Z514" s="8"/>
    </row>
    <row x14ac:dyDescent="0.25" r="515" customHeight="1" ht="14.25">
      <c r="A515" s="182"/>
      <c r="B515" s="182"/>
      <c r="C515" s="182"/>
      <c r="D515" s="182"/>
      <c r="E515" s="10"/>
      <c r="F515" s="10"/>
      <c r="G515" s="182"/>
      <c r="H515" s="207"/>
      <c r="I515" s="8"/>
      <c r="J515" s="8"/>
      <c r="K515" s="8"/>
      <c r="L515" s="8"/>
      <c r="M515" s="8"/>
      <c r="N515" s="8"/>
      <c r="O515" s="8"/>
      <c r="P515" s="8"/>
      <c r="Q515" s="8"/>
      <c r="R515" s="8"/>
      <c r="S515" s="8"/>
      <c r="T515" s="8"/>
      <c r="U515" s="8"/>
      <c r="V515" s="8"/>
      <c r="W515" s="8"/>
      <c r="X515" s="8"/>
      <c r="Y515" s="8"/>
      <c r="Z515" s="8"/>
    </row>
    <row x14ac:dyDescent="0.25" r="516" customHeight="1" ht="14.25">
      <c r="A516" s="182"/>
      <c r="B516" s="182"/>
      <c r="C516" s="182"/>
      <c r="D516" s="182"/>
      <c r="E516" s="10"/>
      <c r="F516" s="10"/>
      <c r="G516" s="182"/>
      <c r="H516" s="207"/>
      <c r="I516" s="8"/>
      <c r="J516" s="8"/>
      <c r="K516" s="8"/>
      <c r="L516" s="8"/>
      <c r="M516" s="8"/>
      <c r="N516" s="8"/>
      <c r="O516" s="8"/>
      <c r="P516" s="8"/>
      <c r="Q516" s="8"/>
      <c r="R516" s="8"/>
      <c r="S516" s="8"/>
      <c r="T516" s="8"/>
      <c r="U516" s="8"/>
      <c r="V516" s="8"/>
      <c r="W516" s="8"/>
      <c r="X516" s="8"/>
      <c r="Y516" s="8"/>
      <c r="Z516" s="8"/>
    </row>
    <row x14ac:dyDescent="0.25" r="517" customHeight="1" ht="14.25">
      <c r="A517" s="182"/>
      <c r="B517" s="182"/>
      <c r="C517" s="182"/>
      <c r="D517" s="182"/>
      <c r="E517" s="10"/>
      <c r="F517" s="10"/>
      <c r="G517" s="182"/>
      <c r="H517" s="207"/>
      <c r="I517" s="8"/>
      <c r="J517" s="8"/>
      <c r="K517" s="8"/>
      <c r="L517" s="8"/>
      <c r="M517" s="8"/>
      <c r="N517" s="8"/>
      <c r="O517" s="8"/>
      <c r="P517" s="8"/>
      <c r="Q517" s="8"/>
      <c r="R517" s="8"/>
      <c r="S517" s="8"/>
      <c r="T517" s="8"/>
      <c r="U517" s="8"/>
      <c r="V517" s="8"/>
      <c r="W517" s="8"/>
      <c r="X517" s="8"/>
      <c r="Y517" s="8"/>
      <c r="Z517" s="8"/>
    </row>
    <row x14ac:dyDescent="0.25" r="518" customHeight="1" ht="14.25">
      <c r="A518" s="182"/>
      <c r="B518" s="182"/>
      <c r="C518" s="182"/>
      <c r="D518" s="182"/>
      <c r="E518" s="10"/>
      <c r="F518" s="10"/>
      <c r="G518" s="182"/>
      <c r="H518" s="207"/>
      <c r="I518" s="8"/>
      <c r="J518" s="8"/>
      <c r="K518" s="8"/>
      <c r="L518" s="8"/>
      <c r="M518" s="8"/>
      <c r="N518" s="8"/>
      <c r="O518" s="8"/>
      <c r="P518" s="8"/>
      <c r="Q518" s="8"/>
      <c r="R518" s="8"/>
      <c r="S518" s="8"/>
      <c r="T518" s="8"/>
      <c r="U518" s="8"/>
      <c r="V518" s="8"/>
      <c r="W518" s="8"/>
      <c r="X518" s="8"/>
      <c r="Y518" s="8"/>
      <c r="Z518" s="8"/>
    </row>
    <row x14ac:dyDescent="0.25" r="519" customHeight="1" ht="14.25">
      <c r="A519" s="182"/>
      <c r="B519" s="182"/>
      <c r="C519" s="182"/>
      <c r="D519" s="182"/>
      <c r="E519" s="10"/>
      <c r="F519" s="10"/>
      <c r="G519" s="182"/>
      <c r="H519" s="207"/>
      <c r="I519" s="8"/>
      <c r="J519" s="8"/>
      <c r="K519" s="8"/>
      <c r="L519" s="8"/>
      <c r="M519" s="8"/>
      <c r="N519" s="8"/>
      <c r="O519" s="8"/>
      <c r="P519" s="8"/>
      <c r="Q519" s="8"/>
      <c r="R519" s="8"/>
      <c r="S519" s="8"/>
      <c r="T519" s="8"/>
      <c r="U519" s="8"/>
      <c r="V519" s="8"/>
      <c r="W519" s="8"/>
      <c r="X519" s="8"/>
      <c r="Y519" s="8"/>
      <c r="Z519" s="8"/>
    </row>
    <row x14ac:dyDescent="0.25" r="520" customHeight="1" ht="14.25">
      <c r="A520" s="182"/>
      <c r="B520" s="182"/>
      <c r="C520" s="182"/>
      <c r="D520" s="182"/>
      <c r="E520" s="10"/>
      <c r="F520" s="10"/>
      <c r="G520" s="182"/>
      <c r="H520" s="207"/>
      <c r="I520" s="8"/>
      <c r="J520" s="8"/>
      <c r="K520" s="8"/>
      <c r="L520" s="8"/>
      <c r="M520" s="8"/>
      <c r="N520" s="8"/>
      <c r="O520" s="8"/>
      <c r="P520" s="8"/>
      <c r="Q520" s="8"/>
      <c r="R520" s="8"/>
      <c r="S520" s="8"/>
      <c r="T520" s="8"/>
      <c r="U520" s="8"/>
      <c r="V520" s="8"/>
      <c r="W520" s="8"/>
      <c r="X520" s="8"/>
      <c r="Y520" s="8"/>
      <c r="Z520" s="8"/>
    </row>
    <row x14ac:dyDescent="0.25" r="521" customHeight="1" ht="14.25">
      <c r="A521" s="182"/>
      <c r="B521" s="182"/>
      <c r="C521" s="182"/>
      <c r="D521" s="182"/>
      <c r="E521" s="10"/>
      <c r="F521" s="10"/>
      <c r="G521" s="182"/>
      <c r="H521" s="207"/>
      <c r="I521" s="8"/>
      <c r="J521" s="8"/>
      <c r="K521" s="8"/>
      <c r="L521" s="8"/>
      <c r="M521" s="8"/>
      <c r="N521" s="8"/>
      <c r="O521" s="8"/>
      <c r="P521" s="8"/>
      <c r="Q521" s="8"/>
      <c r="R521" s="8"/>
      <c r="S521" s="8"/>
      <c r="T521" s="8"/>
      <c r="U521" s="8"/>
      <c r="V521" s="8"/>
      <c r="W521" s="8"/>
      <c r="X521" s="8"/>
      <c r="Y521" s="8"/>
      <c r="Z521" s="8"/>
    </row>
    <row x14ac:dyDescent="0.25" r="522" customHeight="1" ht="14.25">
      <c r="A522" s="182"/>
      <c r="B522" s="182"/>
      <c r="C522" s="182"/>
      <c r="D522" s="182"/>
      <c r="E522" s="10"/>
      <c r="F522" s="10"/>
      <c r="G522" s="182"/>
      <c r="H522" s="207"/>
      <c r="I522" s="8"/>
      <c r="J522" s="8"/>
      <c r="K522" s="8"/>
      <c r="L522" s="8"/>
      <c r="M522" s="8"/>
      <c r="N522" s="8"/>
      <c r="O522" s="8"/>
      <c r="P522" s="8"/>
      <c r="Q522" s="8"/>
      <c r="R522" s="8"/>
      <c r="S522" s="8"/>
      <c r="T522" s="8"/>
      <c r="U522" s="8"/>
      <c r="V522" s="8"/>
      <c r="W522" s="8"/>
      <c r="X522" s="8"/>
      <c r="Y522" s="8"/>
      <c r="Z522" s="8"/>
    </row>
    <row x14ac:dyDescent="0.25" r="523" customHeight="1" ht="14.25">
      <c r="A523" s="182"/>
      <c r="B523" s="182"/>
      <c r="C523" s="182"/>
      <c r="D523" s="182"/>
      <c r="E523" s="10"/>
      <c r="F523" s="10"/>
      <c r="G523" s="182"/>
      <c r="H523" s="207"/>
      <c r="I523" s="8"/>
      <c r="J523" s="8"/>
      <c r="K523" s="8"/>
      <c r="L523" s="8"/>
      <c r="M523" s="8"/>
      <c r="N523" s="8"/>
      <c r="O523" s="8"/>
      <c r="P523" s="8"/>
      <c r="Q523" s="8"/>
      <c r="R523" s="8"/>
      <c r="S523" s="8"/>
      <c r="T523" s="8"/>
      <c r="U523" s="8"/>
      <c r="V523" s="8"/>
      <c r="W523" s="8"/>
      <c r="X523" s="8"/>
      <c r="Y523" s="8"/>
      <c r="Z523" s="8"/>
    </row>
    <row x14ac:dyDescent="0.25" r="524" customHeight="1" ht="14.25">
      <c r="A524" s="182"/>
      <c r="B524" s="182"/>
      <c r="C524" s="182"/>
      <c r="D524" s="182"/>
      <c r="E524" s="10"/>
      <c r="F524" s="10"/>
      <c r="G524" s="182"/>
      <c r="H524" s="207"/>
      <c r="I524" s="8"/>
      <c r="J524" s="8"/>
      <c r="K524" s="8"/>
      <c r="L524" s="8"/>
      <c r="M524" s="8"/>
      <c r="N524" s="8"/>
      <c r="O524" s="8"/>
      <c r="P524" s="8"/>
      <c r="Q524" s="8"/>
      <c r="R524" s="8"/>
      <c r="S524" s="8"/>
      <c r="T524" s="8"/>
      <c r="U524" s="8"/>
      <c r="V524" s="8"/>
      <c r="W524" s="8"/>
      <c r="X524" s="8"/>
      <c r="Y524" s="8"/>
      <c r="Z524" s="8"/>
    </row>
    <row x14ac:dyDescent="0.25" r="525" customHeight="1" ht="14.25">
      <c r="A525" s="182"/>
      <c r="B525" s="182"/>
      <c r="C525" s="182"/>
      <c r="D525" s="182"/>
      <c r="E525" s="10"/>
      <c r="F525" s="10"/>
      <c r="G525" s="182"/>
      <c r="H525" s="207"/>
      <c r="I525" s="8"/>
      <c r="J525" s="8"/>
      <c r="K525" s="8"/>
      <c r="L525" s="8"/>
      <c r="M525" s="8"/>
      <c r="N525" s="8"/>
      <c r="O525" s="8"/>
      <c r="P525" s="8"/>
      <c r="Q525" s="8"/>
      <c r="R525" s="8"/>
      <c r="S525" s="8"/>
      <c r="T525" s="8"/>
      <c r="U525" s="8"/>
      <c r="V525" s="8"/>
      <c r="W525" s="8"/>
      <c r="X525" s="8"/>
      <c r="Y525" s="8"/>
      <c r="Z525" s="8"/>
    </row>
    <row x14ac:dyDescent="0.25" r="526" customHeight="1" ht="14.25">
      <c r="A526" s="182"/>
      <c r="B526" s="182"/>
      <c r="C526" s="182"/>
      <c r="D526" s="182"/>
      <c r="E526" s="10"/>
      <c r="F526" s="10"/>
      <c r="G526" s="182"/>
      <c r="H526" s="207"/>
      <c r="I526" s="8"/>
      <c r="J526" s="8"/>
      <c r="K526" s="8"/>
      <c r="L526" s="8"/>
      <c r="M526" s="8"/>
      <c r="N526" s="8"/>
      <c r="O526" s="8"/>
      <c r="P526" s="8"/>
      <c r="Q526" s="8"/>
      <c r="R526" s="8"/>
      <c r="S526" s="8"/>
      <c r="T526" s="8"/>
      <c r="U526" s="8"/>
      <c r="V526" s="8"/>
      <c r="W526" s="8"/>
      <c r="X526" s="8"/>
      <c r="Y526" s="8"/>
      <c r="Z526" s="8"/>
    </row>
    <row x14ac:dyDescent="0.25" r="527" customHeight="1" ht="14.25">
      <c r="A527" s="182"/>
      <c r="B527" s="182"/>
      <c r="C527" s="182"/>
      <c r="D527" s="182"/>
      <c r="E527" s="10"/>
      <c r="F527" s="10"/>
      <c r="G527" s="182"/>
      <c r="H527" s="207"/>
      <c r="I527" s="8"/>
      <c r="J527" s="8"/>
      <c r="K527" s="8"/>
      <c r="L527" s="8"/>
      <c r="M527" s="8"/>
      <c r="N527" s="8"/>
      <c r="O527" s="8"/>
      <c r="P527" s="8"/>
      <c r="Q527" s="8"/>
      <c r="R527" s="8"/>
      <c r="S527" s="8"/>
      <c r="T527" s="8"/>
      <c r="U527" s="8"/>
      <c r="V527" s="8"/>
      <c r="W527" s="8"/>
      <c r="X527" s="8"/>
      <c r="Y527" s="8"/>
      <c r="Z527" s="8"/>
    </row>
    <row x14ac:dyDescent="0.25" r="528" customHeight="1" ht="14.25">
      <c r="A528" s="182"/>
      <c r="B528" s="182"/>
      <c r="C528" s="182"/>
      <c r="D528" s="182"/>
      <c r="E528" s="10"/>
      <c r="F528" s="10"/>
      <c r="G528" s="182"/>
      <c r="H528" s="207"/>
      <c r="I528" s="8"/>
      <c r="J528" s="8"/>
      <c r="K528" s="8"/>
      <c r="L528" s="8"/>
      <c r="M528" s="8"/>
      <c r="N528" s="8"/>
      <c r="O528" s="8"/>
      <c r="P528" s="8"/>
      <c r="Q528" s="8"/>
      <c r="R528" s="8"/>
      <c r="S528" s="8"/>
      <c r="T528" s="8"/>
      <c r="U528" s="8"/>
      <c r="V528" s="8"/>
      <c r="W528" s="8"/>
      <c r="X528" s="8"/>
      <c r="Y528" s="8"/>
      <c r="Z528" s="8"/>
    </row>
    <row x14ac:dyDescent="0.25" r="529" customHeight="1" ht="14.25">
      <c r="A529" s="182"/>
      <c r="B529" s="182"/>
      <c r="C529" s="182"/>
      <c r="D529" s="182"/>
      <c r="E529" s="10"/>
      <c r="F529" s="10"/>
      <c r="G529" s="182"/>
      <c r="H529" s="207"/>
      <c r="I529" s="8"/>
      <c r="J529" s="8"/>
      <c r="K529" s="8"/>
      <c r="L529" s="8"/>
      <c r="M529" s="8"/>
      <c r="N529" s="8"/>
      <c r="O529" s="8"/>
      <c r="P529" s="8"/>
      <c r="Q529" s="8"/>
      <c r="R529" s="8"/>
      <c r="S529" s="8"/>
      <c r="T529" s="8"/>
      <c r="U529" s="8"/>
      <c r="V529" s="8"/>
      <c r="W529" s="8"/>
      <c r="X529" s="8"/>
      <c r="Y529" s="8"/>
      <c r="Z529" s="8"/>
    </row>
    <row x14ac:dyDescent="0.25" r="530" customHeight="1" ht="14.25">
      <c r="A530" s="182"/>
      <c r="B530" s="182"/>
      <c r="C530" s="182"/>
      <c r="D530" s="182"/>
      <c r="E530" s="10"/>
      <c r="F530" s="10"/>
      <c r="G530" s="182"/>
      <c r="H530" s="207"/>
      <c r="I530" s="8"/>
      <c r="J530" s="8"/>
      <c r="K530" s="8"/>
      <c r="L530" s="8"/>
      <c r="M530" s="8"/>
      <c r="N530" s="8"/>
      <c r="O530" s="8"/>
      <c r="P530" s="8"/>
      <c r="Q530" s="8"/>
      <c r="R530" s="8"/>
      <c r="S530" s="8"/>
      <c r="T530" s="8"/>
      <c r="U530" s="8"/>
      <c r="V530" s="8"/>
      <c r="W530" s="8"/>
      <c r="X530" s="8"/>
      <c r="Y530" s="8"/>
      <c r="Z530" s="8"/>
    </row>
    <row x14ac:dyDescent="0.25" r="531" customHeight="1" ht="14.25">
      <c r="A531" s="182"/>
      <c r="B531" s="182"/>
      <c r="C531" s="182"/>
      <c r="D531" s="182"/>
      <c r="E531" s="10"/>
      <c r="F531" s="10"/>
      <c r="G531" s="182"/>
      <c r="H531" s="207"/>
      <c r="I531" s="8"/>
      <c r="J531" s="8"/>
      <c r="K531" s="8"/>
      <c r="L531" s="8"/>
      <c r="M531" s="8"/>
      <c r="N531" s="8"/>
      <c r="O531" s="8"/>
      <c r="P531" s="8"/>
      <c r="Q531" s="8"/>
      <c r="R531" s="8"/>
      <c r="S531" s="8"/>
      <c r="T531" s="8"/>
      <c r="U531" s="8"/>
      <c r="V531" s="8"/>
      <c r="W531" s="8"/>
      <c r="X531" s="8"/>
      <c r="Y531" s="8"/>
      <c r="Z531" s="8"/>
    </row>
    <row x14ac:dyDescent="0.25" r="532" customHeight="1" ht="14.25">
      <c r="A532" s="182"/>
      <c r="B532" s="182"/>
      <c r="C532" s="182"/>
      <c r="D532" s="182"/>
      <c r="E532" s="10"/>
      <c r="F532" s="10"/>
      <c r="G532" s="182"/>
      <c r="H532" s="207"/>
      <c r="I532" s="8"/>
      <c r="J532" s="8"/>
      <c r="K532" s="8"/>
      <c r="L532" s="8"/>
      <c r="M532" s="8"/>
      <c r="N532" s="8"/>
      <c r="O532" s="8"/>
      <c r="P532" s="8"/>
      <c r="Q532" s="8"/>
      <c r="R532" s="8"/>
      <c r="S532" s="8"/>
      <c r="T532" s="8"/>
      <c r="U532" s="8"/>
      <c r="V532" s="8"/>
      <c r="W532" s="8"/>
      <c r="X532" s="8"/>
      <c r="Y532" s="8"/>
      <c r="Z532" s="8"/>
    </row>
    <row x14ac:dyDescent="0.25" r="533" customHeight="1" ht="14.25">
      <c r="A533" s="182"/>
      <c r="B533" s="182"/>
      <c r="C533" s="182"/>
      <c r="D533" s="182"/>
      <c r="E533" s="10"/>
      <c r="F533" s="10"/>
      <c r="G533" s="182"/>
      <c r="H533" s="207"/>
      <c r="I533" s="8"/>
      <c r="J533" s="8"/>
      <c r="K533" s="8"/>
      <c r="L533" s="8"/>
      <c r="M533" s="8"/>
      <c r="N533" s="8"/>
      <c r="O533" s="8"/>
      <c r="P533" s="8"/>
      <c r="Q533" s="8"/>
      <c r="R533" s="8"/>
      <c r="S533" s="8"/>
      <c r="T533" s="8"/>
      <c r="U533" s="8"/>
      <c r="V533" s="8"/>
      <c r="W533" s="8"/>
      <c r="X533" s="8"/>
      <c r="Y533" s="8"/>
      <c r="Z533" s="8"/>
    </row>
    <row x14ac:dyDescent="0.25" r="534" customHeight="1" ht="14.25">
      <c r="A534" s="182"/>
      <c r="B534" s="182"/>
      <c r="C534" s="182"/>
      <c r="D534" s="182"/>
      <c r="E534" s="10"/>
      <c r="F534" s="10"/>
      <c r="G534" s="182"/>
      <c r="H534" s="207"/>
      <c r="I534" s="8"/>
      <c r="J534" s="8"/>
      <c r="K534" s="8"/>
      <c r="L534" s="8"/>
      <c r="M534" s="8"/>
      <c r="N534" s="8"/>
      <c r="O534" s="8"/>
      <c r="P534" s="8"/>
      <c r="Q534" s="8"/>
      <c r="R534" s="8"/>
      <c r="S534" s="8"/>
      <c r="T534" s="8"/>
      <c r="U534" s="8"/>
      <c r="V534" s="8"/>
      <c r="W534" s="8"/>
      <c r="X534" s="8"/>
      <c r="Y534" s="8"/>
      <c r="Z534" s="8"/>
    </row>
    <row x14ac:dyDescent="0.25" r="535" customHeight="1" ht="14.25">
      <c r="A535" s="182"/>
      <c r="B535" s="182"/>
      <c r="C535" s="182"/>
      <c r="D535" s="182"/>
      <c r="E535" s="10"/>
      <c r="F535" s="10"/>
      <c r="G535" s="182"/>
      <c r="H535" s="207"/>
      <c r="I535" s="8"/>
      <c r="J535" s="8"/>
      <c r="K535" s="8"/>
      <c r="L535" s="8"/>
      <c r="M535" s="8"/>
      <c r="N535" s="8"/>
      <c r="O535" s="8"/>
      <c r="P535" s="8"/>
      <c r="Q535" s="8"/>
      <c r="R535" s="8"/>
      <c r="S535" s="8"/>
      <c r="T535" s="8"/>
      <c r="U535" s="8"/>
      <c r="V535" s="8"/>
      <c r="W535" s="8"/>
      <c r="X535" s="8"/>
      <c r="Y535" s="8"/>
      <c r="Z535" s="8"/>
    </row>
    <row x14ac:dyDescent="0.25" r="536" customHeight="1" ht="14.25">
      <c r="A536" s="182"/>
      <c r="B536" s="182"/>
      <c r="C536" s="182"/>
      <c r="D536" s="182"/>
      <c r="E536" s="10"/>
      <c r="F536" s="10"/>
      <c r="G536" s="182"/>
      <c r="H536" s="207"/>
      <c r="I536" s="8"/>
      <c r="J536" s="8"/>
      <c r="K536" s="8"/>
      <c r="L536" s="8"/>
      <c r="M536" s="8"/>
      <c r="N536" s="8"/>
      <c r="O536" s="8"/>
      <c r="P536" s="8"/>
      <c r="Q536" s="8"/>
      <c r="R536" s="8"/>
      <c r="S536" s="8"/>
      <c r="T536" s="8"/>
      <c r="U536" s="8"/>
      <c r="V536" s="8"/>
      <c r="W536" s="8"/>
      <c r="X536" s="8"/>
      <c r="Y536" s="8"/>
      <c r="Z536" s="8"/>
    </row>
    <row x14ac:dyDescent="0.25" r="537" customHeight="1" ht="14.25">
      <c r="A537" s="182"/>
      <c r="B537" s="182"/>
      <c r="C537" s="182"/>
      <c r="D537" s="182"/>
      <c r="E537" s="10"/>
      <c r="F537" s="10"/>
      <c r="G537" s="182"/>
      <c r="H537" s="207"/>
      <c r="I537" s="8"/>
      <c r="J537" s="8"/>
      <c r="K537" s="8"/>
      <c r="L537" s="8"/>
      <c r="M537" s="8"/>
      <c r="N537" s="8"/>
      <c r="O537" s="8"/>
      <c r="P537" s="8"/>
      <c r="Q537" s="8"/>
      <c r="R537" s="8"/>
      <c r="S537" s="8"/>
      <c r="T537" s="8"/>
      <c r="U537" s="8"/>
      <c r="V537" s="8"/>
      <c r="W537" s="8"/>
      <c r="X537" s="8"/>
      <c r="Y537" s="8"/>
      <c r="Z537" s="8"/>
    </row>
    <row x14ac:dyDescent="0.25" r="538" customHeight="1" ht="14.25">
      <c r="A538" s="182"/>
      <c r="B538" s="182"/>
      <c r="C538" s="182"/>
      <c r="D538" s="182"/>
      <c r="E538" s="10"/>
      <c r="F538" s="10"/>
      <c r="G538" s="182"/>
      <c r="H538" s="207"/>
      <c r="I538" s="8"/>
      <c r="J538" s="8"/>
      <c r="K538" s="8"/>
      <c r="L538" s="8"/>
      <c r="M538" s="8"/>
      <c r="N538" s="8"/>
      <c r="O538" s="8"/>
      <c r="P538" s="8"/>
      <c r="Q538" s="8"/>
      <c r="R538" s="8"/>
      <c r="S538" s="8"/>
      <c r="T538" s="8"/>
      <c r="U538" s="8"/>
      <c r="V538" s="8"/>
      <c r="W538" s="8"/>
      <c r="X538" s="8"/>
      <c r="Y538" s="8"/>
      <c r="Z538" s="8"/>
    </row>
    <row x14ac:dyDescent="0.25" r="539" customHeight="1" ht="14.25">
      <c r="A539" s="182"/>
      <c r="B539" s="182"/>
      <c r="C539" s="182"/>
      <c r="D539" s="182"/>
      <c r="E539" s="10"/>
      <c r="F539" s="10"/>
      <c r="G539" s="182"/>
      <c r="H539" s="207"/>
      <c r="I539" s="8"/>
      <c r="J539" s="8"/>
      <c r="K539" s="8"/>
      <c r="L539" s="8"/>
      <c r="M539" s="8"/>
      <c r="N539" s="8"/>
      <c r="O539" s="8"/>
      <c r="P539" s="8"/>
      <c r="Q539" s="8"/>
      <c r="R539" s="8"/>
      <c r="S539" s="8"/>
      <c r="T539" s="8"/>
      <c r="U539" s="8"/>
      <c r="V539" s="8"/>
      <c r="W539" s="8"/>
      <c r="X539" s="8"/>
      <c r="Y539" s="8"/>
      <c r="Z539" s="8"/>
    </row>
    <row x14ac:dyDescent="0.25" r="540" customHeight="1" ht="14.25">
      <c r="A540" s="182"/>
      <c r="B540" s="182"/>
      <c r="C540" s="182"/>
      <c r="D540" s="182"/>
      <c r="E540" s="10"/>
      <c r="F540" s="10"/>
      <c r="G540" s="182"/>
      <c r="H540" s="207"/>
      <c r="I540" s="8"/>
      <c r="J540" s="8"/>
      <c r="K540" s="8"/>
      <c r="L540" s="8"/>
      <c r="M540" s="8"/>
      <c r="N540" s="8"/>
      <c r="O540" s="8"/>
      <c r="P540" s="8"/>
      <c r="Q540" s="8"/>
      <c r="R540" s="8"/>
      <c r="S540" s="8"/>
      <c r="T540" s="8"/>
      <c r="U540" s="8"/>
      <c r="V540" s="8"/>
      <c r="W540" s="8"/>
      <c r="X540" s="8"/>
      <c r="Y540" s="8"/>
      <c r="Z540" s="8"/>
    </row>
    <row x14ac:dyDescent="0.25" r="541" customHeight="1" ht="14.25">
      <c r="A541" s="182"/>
      <c r="B541" s="182"/>
      <c r="C541" s="182"/>
      <c r="D541" s="182"/>
      <c r="E541" s="10"/>
      <c r="F541" s="10"/>
      <c r="G541" s="182"/>
      <c r="H541" s="207"/>
      <c r="I541" s="8"/>
      <c r="J541" s="8"/>
      <c r="K541" s="8"/>
      <c r="L541" s="8"/>
      <c r="M541" s="8"/>
      <c r="N541" s="8"/>
      <c r="O541" s="8"/>
      <c r="P541" s="8"/>
      <c r="Q541" s="8"/>
      <c r="R541" s="8"/>
      <c r="S541" s="8"/>
      <c r="T541" s="8"/>
      <c r="U541" s="8"/>
      <c r="V541" s="8"/>
      <c r="W541" s="8"/>
      <c r="X541" s="8"/>
      <c r="Y541" s="8"/>
      <c r="Z541" s="8"/>
    </row>
    <row x14ac:dyDescent="0.25" r="542" customHeight="1" ht="14.25">
      <c r="A542" s="182"/>
      <c r="B542" s="182"/>
      <c r="C542" s="182"/>
      <c r="D542" s="182"/>
      <c r="E542" s="10"/>
      <c r="F542" s="10"/>
      <c r="G542" s="182"/>
      <c r="H542" s="207"/>
      <c r="I542" s="8"/>
      <c r="J542" s="8"/>
      <c r="K542" s="8"/>
      <c r="L542" s="8"/>
      <c r="M542" s="8"/>
      <c r="N542" s="8"/>
      <c r="O542" s="8"/>
      <c r="P542" s="8"/>
      <c r="Q542" s="8"/>
      <c r="R542" s="8"/>
      <c r="S542" s="8"/>
      <c r="T542" s="8"/>
      <c r="U542" s="8"/>
      <c r="V542" s="8"/>
      <c r="W542" s="8"/>
      <c r="X542" s="8"/>
      <c r="Y542" s="8"/>
      <c r="Z542" s="8"/>
    </row>
    <row x14ac:dyDescent="0.25" r="543" customHeight="1" ht="14.25">
      <c r="A543" s="182"/>
      <c r="B543" s="182"/>
      <c r="C543" s="182"/>
      <c r="D543" s="182"/>
      <c r="E543" s="10"/>
      <c r="F543" s="10"/>
      <c r="G543" s="182"/>
      <c r="H543" s="207"/>
      <c r="I543" s="8"/>
      <c r="J543" s="8"/>
      <c r="K543" s="8"/>
      <c r="L543" s="8"/>
      <c r="M543" s="8"/>
      <c r="N543" s="8"/>
      <c r="O543" s="8"/>
      <c r="P543" s="8"/>
      <c r="Q543" s="8"/>
      <c r="R543" s="8"/>
      <c r="S543" s="8"/>
      <c r="T543" s="8"/>
      <c r="U543" s="8"/>
      <c r="V543" s="8"/>
      <c r="W543" s="8"/>
      <c r="X543" s="8"/>
      <c r="Y543" s="8"/>
      <c r="Z543" s="8"/>
    </row>
    <row x14ac:dyDescent="0.25" r="544" customHeight="1" ht="14.25">
      <c r="A544" s="182"/>
      <c r="B544" s="182"/>
      <c r="C544" s="182"/>
      <c r="D544" s="182"/>
      <c r="E544" s="10"/>
      <c r="F544" s="10"/>
      <c r="G544" s="182"/>
      <c r="H544" s="207"/>
      <c r="I544" s="8"/>
      <c r="J544" s="8"/>
      <c r="K544" s="8"/>
      <c r="L544" s="8"/>
      <c r="M544" s="8"/>
      <c r="N544" s="8"/>
      <c r="O544" s="8"/>
      <c r="P544" s="8"/>
      <c r="Q544" s="8"/>
      <c r="R544" s="8"/>
      <c r="S544" s="8"/>
      <c r="T544" s="8"/>
      <c r="U544" s="8"/>
      <c r="V544" s="8"/>
      <c r="W544" s="8"/>
      <c r="X544" s="8"/>
      <c r="Y544" s="8"/>
      <c r="Z544" s="8"/>
    </row>
    <row x14ac:dyDescent="0.25" r="545" customHeight="1" ht="14.25">
      <c r="A545" s="182"/>
      <c r="B545" s="182"/>
      <c r="C545" s="182"/>
      <c r="D545" s="182"/>
      <c r="E545" s="10"/>
      <c r="F545" s="10"/>
      <c r="G545" s="182"/>
      <c r="H545" s="207"/>
      <c r="I545" s="8"/>
      <c r="J545" s="8"/>
      <c r="K545" s="8"/>
      <c r="L545" s="8"/>
      <c r="M545" s="8"/>
      <c r="N545" s="8"/>
      <c r="O545" s="8"/>
      <c r="P545" s="8"/>
      <c r="Q545" s="8"/>
      <c r="R545" s="8"/>
      <c r="S545" s="8"/>
      <c r="T545" s="8"/>
      <c r="U545" s="8"/>
      <c r="V545" s="8"/>
      <c r="W545" s="8"/>
      <c r="X545" s="8"/>
      <c r="Y545" s="8"/>
      <c r="Z545" s="8"/>
    </row>
    <row x14ac:dyDescent="0.25" r="546" customHeight="1" ht="14.25">
      <c r="A546" s="182"/>
      <c r="B546" s="182"/>
      <c r="C546" s="182"/>
      <c r="D546" s="182"/>
      <c r="E546" s="10"/>
      <c r="F546" s="10"/>
      <c r="G546" s="182"/>
      <c r="H546" s="207"/>
      <c r="I546" s="8"/>
      <c r="J546" s="8"/>
      <c r="K546" s="8"/>
      <c r="L546" s="8"/>
      <c r="M546" s="8"/>
      <c r="N546" s="8"/>
      <c r="O546" s="8"/>
      <c r="P546" s="8"/>
      <c r="Q546" s="8"/>
      <c r="R546" s="8"/>
      <c r="S546" s="8"/>
      <c r="T546" s="8"/>
      <c r="U546" s="8"/>
      <c r="V546" s="8"/>
      <c r="W546" s="8"/>
      <c r="X546" s="8"/>
      <c r="Y546" s="8"/>
      <c r="Z546" s="8"/>
    </row>
    <row x14ac:dyDescent="0.25" r="547" customHeight="1" ht="14.25">
      <c r="A547" s="182"/>
      <c r="B547" s="182"/>
      <c r="C547" s="182"/>
      <c r="D547" s="182"/>
      <c r="E547" s="10"/>
      <c r="F547" s="10"/>
      <c r="G547" s="182"/>
      <c r="H547" s="207"/>
      <c r="I547" s="8"/>
      <c r="J547" s="8"/>
      <c r="K547" s="8"/>
      <c r="L547" s="8"/>
      <c r="M547" s="8"/>
      <c r="N547" s="8"/>
      <c r="O547" s="8"/>
      <c r="P547" s="8"/>
      <c r="Q547" s="8"/>
      <c r="R547" s="8"/>
      <c r="S547" s="8"/>
      <c r="T547" s="8"/>
      <c r="U547" s="8"/>
      <c r="V547" s="8"/>
      <c r="W547" s="8"/>
      <c r="X547" s="8"/>
      <c r="Y547" s="8"/>
      <c r="Z547" s="8"/>
    </row>
    <row x14ac:dyDescent="0.25" r="548" customHeight="1" ht="14.25">
      <c r="A548" s="182"/>
      <c r="B548" s="182"/>
      <c r="C548" s="182"/>
      <c r="D548" s="182"/>
      <c r="E548" s="10"/>
      <c r="F548" s="10"/>
      <c r="G548" s="182"/>
      <c r="H548" s="207"/>
      <c r="I548" s="8"/>
      <c r="J548" s="8"/>
      <c r="K548" s="8"/>
      <c r="L548" s="8"/>
      <c r="M548" s="8"/>
      <c r="N548" s="8"/>
      <c r="O548" s="8"/>
      <c r="P548" s="8"/>
      <c r="Q548" s="8"/>
      <c r="R548" s="8"/>
      <c r="S548" s="8"/>
      <c r="T548" s="8"/>
      <c r="U548" s="8"/>
      <c r="V548" s="8"/>
      <c r="W548" s="8"/>
      <c r="X548" s="8"/>
      <c r="Y548" s="8"/>
      <c r="Z548" s="8"/>
    </row>
    <row x14ac:dyDescent="0.25" r="549" customHeight="1" ht="14.25">
      <c r="A549" s="182"/>
      <c r="B549" s="182"/>
      <c r="C549" s="182"/>
      <c r="D549" s="182"/>
      <c r="E549" s="10"/>
      <c r="F549" s="10"/>
      <c r="G549" s="182"/>
      <c r="H549" s="207"/>
      <c r="I549" s="8"/>
      <c r="J549" s="8"/>
      <c r="K549" s="8"/>
      <c r="L549" s="8"/>
      <c r="M549" s="8"/>
      <c r="N549" s="8"/>
      <c r="O549" s="8"/>
      <c r="P549" s="8"/>
      <c r="Q549" s="8"/>
      <c r="R549" s="8"/>
      <c r="S549" s="8"/>
      <c r="T549" s="8"/>
      <c r="U549" s="8"/>
      <c r="V549" s="8"/>
      <c r="W549" s="8"/>
      <c r="X549" s="8"/>
      <c r="Y549" s="8"/>
      <c r="Z549" s="8"/>
    </row>
    <row x14ac:dyDescent="0.25" r="550" customHeight="1" ht="14.25">
      <c r="A550" s="182"/>
      <c r="B550" s="182"/>
      <c r="C550" s="182"/>
      <c r="D550" s="182"/>
      <c r="E550" s="10"/>
      <c r="F550" s="10"/>
      <c r="G550" s="182"/>
      <c r="H550" s="207"/>
      <c r="I550" s="8"/>
      <c r="J550" s="8"/>
      <c r="K550" s="8"/>
      <c r="L550" s="8"/>
      <c r="M550" s="8"/>
      <c r="N550" s="8"/>
      <c r="O550" s="8"/>
      <c r="P550" s="8"/>
      <c r="Q550" s="8"/>
      <c r="R550" s="8"/>
      <c r="S550" s="8"/>
      <c r="T550" s="8"/>
      <c r="U550" s="8"/>
      <c r="V550" s="8"/>
      <c r="W550" s="8"/>
      <c r="X550" s="8"/>
      <c r="Y550" s="8"/>
      <c r="Z550" s="8"/>
    </row>
    <row x14ac:dyDescent="0.25" r="551" customHeight="1" ht="14.25">
      <c r="A551" s="182"/>
      <c r="B551" s="182"/>
      <c r="C551" s="182"/>
      <c r="D551" s="182"/>
      <c r="E551" s="10"/>
      <c r="F551" s="10"/>
      <c r="G551" s="182"/>
      <c r="H551" s="207"/>
      <c r="I551" s="8"/>
      <c r="J551" s="8"/>
      <c r="K551" s="8"/>
      <c r="L551" s="8"/>
      <c r="M551" s="8"/>
      <c r="N551" s="8"/>
      <c r="O551" s="8"/>
      <c r="P551" s="8"/>
      <c r="Q551" s="8"/>
      <c r="R551" s="8"/>
      <c r="S551" s="8"/>
      <c r="T551" s="8"/>
      <c r="U551" s="8"/>
      <c r="V551" s="8"/>
      <c r="W551" s="8"/>
      <c r="X551" s="8"/>
      <c r="Y551" s="8"/>
      <c r="Z551" s="8"/>
    </row>
    <row x14ac:dyDescent="0.25" r="552" customHeight="1" ht="14.25">
      <c r="A552" s="182"/>
      <c r="B552" s="182"/>
      <c r="C552" s="182"/>
      <c r="D552" s="182"/>
      <c r="E552" s="10"/>
      <c r="F552" s="10"/>
      <c r="G552" s="182"/>
      <c r="H552" s="207"/>
      <c r="I552" s="8"/>
      <c r="J552" s="8"/>
      <c r="K552" s="8"/>
      <c r="L552" s="8"/>
      <c r="M552" s="8"/>
      <c r="N552" s="8"/>
      <c r="O552" s="8"/>
      <c r="P552" s="8"/>
      <c r="Q552" s="8"/>
      <c r="R552" s="8"/>
      <c r="S552" s="8"/>
      <c r="T552" s="8"/>
      <c r="U552" s="8"/>
      <c r="V552" s="8"/>
      <c r="W552" s="8"/>
      <c r="X552" s="8"/>
      <c r="Y552" s="8"/>
      <c r="Z552" s="8"/>
    </row>
    <row x14ac:dyDescent="0.25" r="553" customHeight="1" ht="14.25">
      <c r="A553" s="182"/>
      <c r="B553" s="182"/>
      <c r="C553" s="182"/>
      <c r="D553" s="182"/>
      <c r="E553" s="10"/>
      <c r="F553" s="10"/>
      <c r="G553" s="182"/>
      <c r="H553" s="207"/>
      <c r="I553" s="8"/>
      <c r="J553" s="8"/>
      <c r="K553" s="8"/>
      <c r="L553" s="8"/>
      <c r="M553" s="8"/>
      <c r="N553" s="8"/>
      <c r="O553" s="8"/>
      <c r="P553" s="8"/>
      <c r="Q553" s="8"/>
      <c r="R553" s="8"/>
      <c r="S553" s="8"/>
      <c r="T553" s="8"/>
      <c r="U553" s="8"/>
      <c r="V553" s="8"/>
      <c r="W553" s="8"/>
      <c r="X553" s="8"/>
      <c r="Y553" s="8"/>
      <c r="Z553" s="8"/>
    </row>
    <row x14ac:dyDescent="0.25" r="554" customHeight="1" ht="14.25">
      <c r="A554" s="182"/>
      <c r="B554" s="182"/>
      <c r="C554" s="182"/>
      <c r="D554" s="182"/>
      <c r="E554" s="10"/>
      <c r="F554" s="10"/>
      <c r="G554" s="182"/>
      <c r="H554" s="207"/>
      <c r="I554" s="8"/>
      <c r="J554" s="8"/>
      <c r="K554" s="8"/>
      <c r="L554" s="8"/>
      <c r="M554" s="8"/>
      <c r="N554" s="8"/>
      <c r="O554" s="8"/>
      <c r="P554" s="8"/>
      <c r="Q554" s="8"/>
      <c r="R554" s="8"/>
      <c r="S554" s="8"/>
      <c r="T554" s="8"/>
      <c r="U554" s="8"/>
      <c r="V554" s="8"/>
      <c r="W554" s="8"/>
      <c r="X554" s="8"/>
      <c r="Y554" s="8"/>
      <c r="Z554" s="8"/>
    </row>
    <row x14ac:dyDescent="0.25" r="555" customHeight="1" ht="14.25">
      <c r="A555" s="182"/>
      <c r="B555" s="182"/>
      <c r="C555" s="182"/>
      <c r="D555" s="182"/>
      <c r="E555" s="10"/>
      <c r="F555" s="10"/>
      <c r="G555" s="182"/>
      <c r="H555" s="207"/>
      <c r="I555" s="8"/>
      <c r="J555" s="8"/>
      <c r="K555" s="8"/>
      <c r="L555" s="8"/>
      <c r="M555" s="8"/>
      <c r="N555" s="8"/>
      <c r="O555" s="8"/>
      <c r="P555" s="8"/>
      <c r="Q555" s="8"/>
      <c r="R555" s="8"/>
      <c r="S555" s="8"/>
      <c r="T555" s="8"/>
      <c r="U555" s="8"/>
      <c r="V555" s="8"/>
      <c r="W555" s="8"/>
      <c r="X555" s="8"/>
      <c r="Y555" s="8"/>
      <c r="Z555" s="8"/>
    </row>
    <row x14ac:dyDescent="0.25" r="556" customHeight="1" ht="14.25">
      <c r="A556" s="182"/>
      <c r="B556" s="182"/>
      <c r="C556" s="182"/>
      <c r="D556" s="182"/>
      <c r="E556" s="10"/>
      <c r="F556" s="10"/>
      <c r="G556" s="182"/>
      <c r="H556" s="207"/>
      <c r="I556" s="8"/>
      <c r="J556" s="8"/>
      <c r="K556" s="8"/>
      <c r="L556" s="8"/>
      <c r="M556" s="8"/>
      <c r="N556" s="8"/>
      <c r="O556" s="8"/>
      <c r="P556" s="8"/>
      <c r="Q556" s="8"/>
      <c r="R556" s="8"/>
      <c r="S556" s="8"/>
      <c r="T556" s="8"/>
      <c r="U556" s="8"/>
      <c r="V556" s="8"/>
      <c r="W556" s="8"/>
      <c r="X556" s="8"/>
      <c r="Y556" s="8"/>
      <c r="Z556" s="8"/>
    </row>
    <row x14ac:dyDescent="0.25" r="557" customHeight="1" ht="14.25">
      <c r="A557" s="182"/>
      <c r="B557" s="182"/>
      <c r="C557" s="182"/>
      <c r="D557" s="182"/>
      <c r="E557" s="10"/>
      <c r="F557" s="10"/>
      <c r="G557" s="182"/>
      <c r="H557" s="207"/>
      <c r="I557" s="8"/>
      <c r="J557" s="8"/>
      <c r="K557" s="8"/>
      <c r="L557" s="8"/>
      <c r="M557" s="8"/>
      <c r="N557" s="8"/>
      <c r="O557" s="8"/>
      <c r="P557" s="8"/>
      <c r="Q557" s="8"/>
      <c r="R557" s="8"/>
      <c r="S557" s="8"/>
      <c r="T557" s="8"/>
      <c r="U557" s="8"/>
      <c r="V557" s="8"/>
      <c r="W557" s="8"/>
      <c r="X557" s="8"/>
      <c r="Y557" s="8"/>
      <c r="Z557" s="8"/>
    </row>
    <row x14ac:dyDescent="0.25" r="558" customHeight="1" ht="14.25">
      <c r="A558" s="182"/>
      <c r="B558" s="182"/>
      <c r="C558" s="182"/>
      <c r="D558" s="182"/>
      <c r="E558" s="10"/>
      <c r="F558" s="10"/>
      <c r="G558" s="182"/>
      <c r="H558" s="207"/>
      <c r="I558" s="8"/>
      <c r="J558" s="8"/>
      <c r="K558" s="8"/>
      <c r="L558" s="8"/>
      <c r="M558" s="8"/>
      <c r="N558" s="8"/>
      <c r="O558" s="8"/>
      <c r="P558" s="8"/>
      <c r="Q558" s="8"/>
      <c r="R558" s="8"/>
      <c r="S558" s="8"/>
      <c r="T558" s="8"/>
      <c r="U558" s="8"/>
      <c r="V558" s="8"/>
      <c r="W558" s="8"/>
      <c r="X558" s="8"/>
      <c r="Y558" s="8"/>
      <c r="Z558" s="8"/>
    </row>
    <row x14ac:dyDescent="0.25" r="559" customHeight="1" ht="14.25">
      <c r="A559" s="182"/>
      <c r="B559" s="182"/>
      <c r="C559" s="182"/>
      <c r="D559" s="182"/>
      <c r="E559" s="10"/>
      <c r="F559" s="10"/>
      <c r="G559" s="182"/>
      <c r="H559" s="207"/>
      <c r="I559" s="8"/>
      <c r="J559" s="8"/>
      <c r="K559" s="8"/>
      <c r="L559" s="8"/>
      <c r="M559" s="8"/>
      <c r="N559" s="8"/>
      <c r="O559" s="8"/>
      <c r="P559" s="8"/>
      <c r="Q559" s="8"/>
      <c r="R559" s="8"/>
      <c r="S559" s="8"/>
      <c r="T559" s="8"/>
      <c r="U559" s="8"/>
      <c r="V559" s="8"/>
      <c r="W559" s="8"/>
      <c r="X559" s="8"/>
      <c r="Y559" s="8"/>
      <c r="Z559" s="8"/>
    </row>
    <row x14ac:dyDescent="0.25" r="560" customHeight="1" ht="14.25">
      <c r="A560" s="182"/>
      <c r="B560" s="182"/>
      <c r="C560" s="182"/>
      <c r="D560" s="182"/>
      <c r="E560" s="10"/>
      <c r="F560" s="10"/>
      <c r="G560" s="182"/>
      <c r="H560" s="207"/>
      <c r="I560" s="8"/>
      <c r="J560" s="8"/>
      <c r="K560" s="8"/>
      <c r="L560" s="8"/>
      <c r="M560" s="8"/>
      <c r="N560" s="8"/>
      <c r="O560" s="8"/>
      <c r="P560" s="8"/>
      <c r="Q560" s="8"/>
      <c r="R560" s="8"/>
      <c r="S560" s="8"/>
      <c r="T560" s="8"/>
      <c r="U560" s="8"/>
      <c r="V560" s="8"/>
      <c r="W560" s="8"/>
      <c r="X560" s="8"/>
      <c r="Y560" s="8"/>
      <c r="Z560" s="8"/>
    </row>
    <row x14ac:dyDescent="0.25" r="561" customHeight="1" ht="14.25">
      <c r="A561" s="182"/>
      <c r="B561" s="182"/>
      <c r="C561" s="182"/>
      <c r="D561" s="182"/>
      <c r="E561" s="10"/>
      <c r="F561" s="10"/>
      <c r="G561" s="182"/>
      <c r="H561" s="207"/>
      <c r="I561" s="8"/>
      <c r="J561" s="8"/>
      <c r="K561" s="8"/>
      <c r="L561" s="8"/>
      <c r="M561" s="8"/>
      <c r="N561" s="8"/>
      <c r="O561" s="8"/>
      <c r="P561" s="8"/>
      <c r="Q561" s="8"/>
      <c r="R561" s="8"/>
      <c r="S561" s="8"/>
      <c r="T561" s="8"/>
      <c r="U561" s="8"/>
      <c r="V561" s="8"/>
      <c r="W561" s="8"/>
      <c r="X561" s="8"/>
      <c r="Y561" s="8"/>
      <c r="Z561" s="8"/>
    </row>
    <row x14ac:dyDescent="0.25" r="562" customHeight="1" ht="14.25">
      <c r="A562" s="182"/>
      <c r="B562" s="182"/>
      <c r="C562" s="182"/>
      <c r="D562" s="182"/>
      <c r="E562" s="10"/>
      <c r="F562" s="10"/>
      <c r="G562" s="182"/>
      <c r="H562" s="207"/>
      <c r="I562" s="8"/>
      <c r="J562" s="8"/>
      <c r="K562" s="8"/>
      <c r="L562" s="8"/>
      <c r="M562" s="8"/>
      <c r="N562" s="8"/>
      <c r="O562" s="8"/>
      <c r="P562" s="8"/>
      <c r="Q562" s="8"/>
      <c r="R562" s="8"/>
      <c r="S562" s="8"/>
      <c r="T562" s="8"/>
      <c r="U562" s="8"/>
      <c r="V562" s="8"/>
      <c r="W562" s="8"/>
      <c r="X562" s="8"/>
      <c r="Y562" s="8"/>
      <c r="Z562" s="8"/>
    </row>
    <row x14ac:dyDescent="0.25" r="563" customHeight="1" ht="14.25">
      <c r="A563" s="182"/>
      <c r="B563" s="182"/>
      <c r="C563" s="182"/>
      <c r="D563" s="182"/>
      <c r="E563" s="10"/>
      <c r="F563" s="10"/>
      <c r="G563" s="182"/>
      <c r="H563" s="207"/>
      <c r="I563" s="8"/>
      <c r="J563" s="8"/>
      <c r="K563" s="8"/>
      <c r="L563" s="8"/>
      <c r="M563" s="8"/>
      <c r="N563" s="8"/>
      <c r="O563" s="8"/>
      <c r="P563" s="8"/>
      <c r="Q563" s="8"/>
      <c r="R563" s="8"/>
      <c r="S563" s="8"/>
      <c r="T563" s="8"/>
      <c r="U563" s="8"/>
      <c r="V563" s="8"/>
      <c r="W563" s="8"/>
      <c r="X563" s="8"/>
      <c r="Y563" s="8"/>
      <c r="Z563" s="8"/>
    </row>
    <row x14ac:dyDescent="0.25" r="564" customHeight="1" ht="14.25">
      <c r="A564" s="182"/>
      <c r="B564" s="182"/>
      <c r="C564" s="182"/>
      <c r="D564" s="182"/>
      <c r="E564" s="10"/>
      <c r="F564" s="10"/>
      <c r="G564" s="182"/>
      <c r="H564" s="207"/>
      <c r="I564" s="8"/>
      <c r="J564" s="8"/>
      <c r="K564" s="8"/>
      <c r="L564" s="8"/>
      <c r="M564" s="8"/>
      <c r="N564" s="8"/>
      <c r="O564" s="8"/>
      <c r="P564" s="8"/>
      <c r="Q564" s="8"/>
      <c r="R564" s="8"/>
      <c r="S564" s="8"/>
      <c r="T564" s="8"/>
      <c r="U564" s="8"/>
      <c r="V564" s="8"/>
      <c r="W564" s="8"/>
      <c r="X564" s="8"/>
      <c r="Y564" s="8"/>
      <c r="Z564" s="8"/>
    </row>
    <row x14ac:dyDescent="0.25" r="565" customHeight="1" ht="14.25">
      <c r="A565" s="182"/>
      <c r="B565" s="182"/>
      <c r="C565" s="182"/>
      <c r="D565" s="182"/>
      <c r="E565" s="10"/>
      <c r="F565" s="10"/>
      <c r="G565" s="182"/>
      <c r="H565" s="207"/>
      <c r="I565" s="8"/>
      <c r="J565" s="8"/>
      <c r="K565" s="8"/>
      <c r="L565" s="8"/>
      <c r="M565" s="8"/>
      <c r="N565" s="8"/>
      <c r="O565" s="8"/>
      <c r="P565" s="8"/>
      <c r="Q565" s="8"/>
      <c r="R565" s="8"/>
      <c r="S565" s="8"/>
      <c r="T565" s="8"/>
      <c r="U565" s="8"/>
      <c r="V565" s="8"/>
      <c r="W565" s="8"/>
      <c r="X565" s="8"/>
      <c r="Y565" s="8"/>
      <c r="Z565" s="8"/>
    </row>
    <row x14ac:dyDescent="0.25" r="566" customHeight="1" ht="14.25">
      <c r="A566" s="182"/>
      <c r="B566" s="182"/>
      <c r="C566" s="182"/>
      <c r="D566" s="182"/>
      <c r="E566" s="10"/>
      <c r="F566" s="10"/>
      <c r="G566" s="182"/>
      <c r="H566" s="207"/>
      <c r="I566" s="8"/>
      <c r="J566" s="8"/>
      <c r="K566" s="8"/>
      <c r="L566" s="8"/>
      <c r="M566" s="8"/>
      <c r="N566" s="8"/>
      <c r="O566" s="8"/>
      <c r="P566" s="8"/>
      <c r="Q566" s="8"/>
      <c r="R566" s="8"/>
      <c r="S566" s="8"/>
      <c r="T566" s="8"/>
      <c r="U566" s="8"/>
      <c r="V566" s="8"/>
      <c r="W566" s="8"/>
      <c r="X566" s="8"/>
      <c r="Y566" s="8"/>
      <c r="Z566" s="8"/>
    </row>
    <row x14ac:dyDescent="0.25" r="567" customHeight="1" ht="14.25">
      <c r="A567" s="182"/>
      <c r="B567" s="182"/>
      <c r="C567" s="182"/>
      <c r="D567" s="182"/>
      <c r="E567" s="10"/>
      <c r="F567" s="10"/>
      <c r="G567" s="182"/>
      <c r="H567" s="207"/>
      <c r="I567" s="8"/>
      <c r="J567" s="8"/>
      <c r="K567" s="8"/>
      <c r="L567" s="8"/>
      <c r="M567" s="8"/>
      <c r="N567" s="8"/>
      <c r="O567" s="8"/>
      <c r="P567" s="8"/>
      <c r="Q567" s="8"/>
      <c r="R567" s="8"/>
      <c r="S567" s="8"/>
      <c r="T567" s="8"/>
      <c r="U567" s="8"/>
      <c r="V567" s="8"/>
      <c r="W567" s="8"/>
      <c r="X567" s="8"/>
      <c r="Y567" s="8"/>
      <c r="Z567" s="8"/>
    </row>
    <row x14ac:dyDescent="0.25" r="568" customHeight="1" ht="14.25">
      <c r="A568" s="182"/>
      <c r="B568" s="182"/>
      <c r="C568" s="182"/>
      <c r="D568" s="182"/>
      <c r="E568" s="10"/>
      <c r="F568" s="10"/>
      <c r="G568" s="182"/>
      <c r="H568" s="207"/>
      <c r="I568" s="8"/>
      <c r="J568" s="8"/>
      <c r="K568" s="8"/>
      <c r="L568" s="8"/>
      <c r="M568" s="8"/>
      <c r="N568" s="8"/>
      <c r="O568" s="8"/>
      <c r="P568" s="8"/>
      <c r="Q568" s="8"/>
      <c r="R568" s="8"/>
      <c r="S568" s="8"/>
      <c r="T568" s="8"/>
      <c r="U568" s="8"/>
      <c r="V568" s="8"/>
      <c r="W568" s="8"/>
      <c r="X568" s="8"/>
      <c r="Y568" s="8"/>
      <c r="Z568" s="8"/>
    </row>
    <row x14ac:dyDescent="0.25" r="569" customHeight="1" ht="14.25">
      <c r="A569" s="182"/>
      <c r="B569" s="182"/>
      <c r="C569" s="182"/>
      <c r="D569" s="182"/>
      <c r="E569" s="10"/>
      <c r="F569" s="10"/>
      <c r="G569" s="182"/>
      <c r="H569" s="207"/>
      <c r="I569" s="8"/>
      <c r="J569" s="8"/>
      <c r="K569" s="8"/>
      <c r="L569" s="8"/>
      <c r="M569" s="8"/>
      <c r="N569" s="8"/>
      <c r="O569" s="8"/>
      <c r="P569" s="8"/>
      <c r="Q569" s="8"/>
      <c r="R569" s="8"/>
      <c r="S569" s="8"/>
      <c r="T569" s="8"/>
      <c r="U569" s="8"/>
      <c r="V569" s="8"/>
      <c r="W569" s="8"/>
      <c r="X569" s="8"/>
      <c r="Y569" s="8"/>
      <c r="Z569" s="8"/>
    </row>
    <row x14ac:dyDescent="0.25" r="570" customHeight="1" ht="14.25">
      <c r="A570" s="182"/>
      <c r="B570" s="182"/>
      <c r="C570" s="182"/>
      <c r="D570" s="182"/>
      <c r="E570" s="10"/>
      <c r="F570" s="10"/>
      <c r="G570" s="182"/>
      <c r="H570" s="207"/>
      <c r="I570" s="8"/>
      <c r="J570" s="8"/>
      <c r="K570" s="8"/>
      <c r="L570" s="8"/>
      <c r="M570" s="8"/>
      <c r="N570" s="8"/>
      <c r="O570" s="8"/>
      <c r="P570" s="8"/>
      <c r="Q570" s="8"/>
      <c r="R570" s="8"/>
      <c r="S570" s="8"/>
      <c r="T570" s="8"/>
      <c r="U570" s="8"/>
      <c r="V570" s="8"/>
      <c r="W570" s="8"/>
      <c r="X570" s="8"/>
      <c r="Y570" s="8"/>
      <c r="Z570" s="8"/>
    </row>
    <row x14ac:dyDescent="0.25" r="571" customHeight="1" ht="14.25">
      <c r="A571" s="182"/>
      <c r="B571" s="182"/>
      <c r="C571" s="182"/>
      <c r="D571" s="182"/>
      <c r="E571" s="10"/>
      <c r="F571" s="10"/>
      <c r="G571" s="182"/>
      <c r="H571" s="207"/>
      <c r="I571" s="8"/>
      <c r="J571" s="8"/>
      <c r="K571" s="8"/>
      <c r="L571" s="8"/>
      <c r="M571" s="8"/>
      <c r="N571" s="8"/>
      <c r="O571" s="8"/>
      <c r="P571" s="8"/>
      <c r="Q571" s="8"/>
      <c r="R571" s="8"/>
      <c r="S571" s="8"/>
      <c r="T571" s="8"/>
      <c r="U571" s="8"/>
      <c r="V571" s="8"/>
      <c r="W571" s="8"/>
      <c r="X571" s="8"/>
      <c r="Y571" s="8"/>
      <c r="Z571" s="8"/>
    </row>
    <row x14ac:dyDescent="0.25" r="572" customHeight="1" ht="14.25">
      <c r="A572" s="182"/>
      <c r="B572" s="182"/>
      <c r="C572" s="182"/>
      <c r="D572" s="182"/>
      <c r="E572" s="10"/>
      <c r="F572" s="10"/>
      <c r="G572" s="182"/>
      <c r="H572" s="207"/>
      <c r="I572" s="8"/>
      <c r="J572" s="8"/>
      <c r="K572" s="8"/>
      <c r="L572" s="8"/>
      <c r="M572" s="8"/>
      <c r="N572" s="8"/>
      <c r="O572" s="8"/>
      <c r="P572" s="8"/>
      <c r="Q572" s="8"/>
      <c r="R572" s="8"/>
      <c r="S572" s="8"/>
      <c r="T572" s="8"/>
      <c r="U572" s="8"/>
      <c r="V572" s="8"/>
      <c r="W572" s="8"/>
      <c r="X572" s="8"/>
      <c r="Y572" s="8"/>
      <c r="Z572" s="8"/>
    </row>
    <row x14ac:dyDescent="0.25" r="573" customHeight="1" ht="14.25">
      <c r="A573" s="182"/>
      <c r="B573" s="182"/>
      <c r="C573" s="182"/>
      <c r="D573" s="182"/>
      <c r="E573" s="10"/>
      <c r="F573" s="10"/>
      <c r="G573" s="182"/>
      <c r="H573" s="207"/>
      <c r="I573" s="8"/>
      <c r="J573" s="8"/>
      <c r="K573" s="8"/>
      <c r="L573" s="8"/>
      <c r="M573" s="8"/>
      <c r="N573" s="8"/>
      <c r="O573" s="8"/>
      <c r="P573" s="8"/>
      <c r="Q573" s="8"/>
      <c r="R573" s="8"/>
      <c r="S573" s="8"/>
      <c r="T573" s="8"/>
      <c r="U573" s="8"/>
      <c r="V573" s="8"/>
      <c r="W573" s="8"/>
      <c r="X573" s="8"/>
      <c r="Y573" s="8"/>
      <c r="Z573" s="8"/>
    </row>
    <row x14ac:dyDescent="0.25" r="574" customHeight="1" ht="14.25">
      <c r="A574" s="182"/>
      <c r="B574" s="182"/>
      <c r="C574" s="182"/>
      <c r="D574" s="182"/>
      <c r="E574" s="10"/>
      <c r="F574" s="10"/>
      <c r="G574" s="182"/>
      <c r="H574" s="207"/>
      <c r="I574" s="8"/>
      <c r="J574" s="8"/>
      <c r="K574" s="8"/>
      <c r="L574" s="8"/>
      <c r="M574" s="8"/>
      <c r="N574" s="8"/>
      <c r="O574" s="8"/>
      <c r="P574" s="8"/>
      <c r="Q574" s="8"/>
      <c r="R574" s="8"/>
      <c r="S574" s="8"/>
      <c r="T574" s="8"/>
      <c r="U574" s="8"/>
      <c r="V574" s="8"/>
      <c r="W574" s="8"/>
      <c r="X574" s="8"/>
      <c r="Y574" s="8"/>
      <c r="Z574" s="8"/>
    </row>
    <row x14ac:dyDescent="0.25" r="575" customHeight="1" ht="14.25">
      <c r="A575" s="182"/>
      <c r="B575" s="182"/>
      <c r="C575" s="182"/>
      <c r="D575" s="182"/>
      <c r="E575" s="10"/>
      <c r="F575" s="10"/>
      <c r="G575" s="182"/>
      <c r="H575" s="207"/>
      <c r="I575" s="8"/>
      <c r="J575" s="8"/>
      <c r="K575" s="8"/>
      <c r="L575" s="8"/>
      <c r="M575" s="8"/>
      <c r="N575" s="8"/>
      <c r="O575" s="8"/>
      <c r="P575" s="8"/>
      <c r="Q575" s="8"/>
      <c r="R575" s="8"/>
      <c r="S575" s="8"/>
      <c r="T575" s="8"/>
      <c r="U575" s="8"/>
      <c r="V575" s="8"/>
      <c r="W575" s="8"/>
      <c r="X575" s="8"/>
      <c r="Y575" s="8"/>
      <c r="Z575" s="8"/>
    </row>
    <row x14ac:dyDescent="0.25" r="576" customHeight="1" ht="14.25">
      <c r="A576" s="182"/>
      <c r="B576" s="182"/>
      <c r="C576" s="182"/>
      <c r="D576" s="182"/>
      <c r="E576" s="10"/>
      <c r="F576" s="10"/>
      <c r="G576" s="182"/>
      <c r="H576" s="207"/>
      <c r="I576" s="8"/>
      <c r="J576" s="8"/>
      <c r="K576" s="8"/>
      <c r="L576" s="8"/>
      <c r="M576" s="8"/>
      <c r="N576" s="8"/>
      <c r="O576" s="8"/>
      <c r="P576" s="8"/>
      <c r="Q576" s="8"/>
      <c r="R576" s="8"/>
      <c r="S576" s="8"/>
      <c r="T576" s="8"/>
      <c r="U576" s="8"/>
      <c r="V576" s="8"/>
      <c r="W576" s="8"/>
      <c r="X576" s="8"/>
      <c r="Y576" s="8"/>
      <c r="Z576" s="8"/>
    </row>
    <row x14ac:dyDescent="0.25" r="577" customHeight="1" ht="14.25">
      <c r="A577" s="182"/>
      <c r="B577" s="182"/>
      <c r="C577" s="182"/>
      <c r="D577" s="182"/>
      <c r="E577" s="10"/>
      <c r="F577" s="10"/>
      <c r="G577" s="182"/>
      <c r="H577" s="207"/>
      <c r="I577" s="8"/>
      <c r="J577" s="8"/>
      <c r="K577" s="8"/>
      <c r="L577" s="8"/>
      <c r="M577" s="8"/>
      <c r="N577" s="8"/>
      <c r="O577" s="8"/>
      <c r="P577" s="8"/>
      <c r="Q577" s="8"/>
      <c r="R577" s="8"/>
      <c r="S577" s="8"/>
      <c r="T577" s="8"/>
      <c r="U577" s="8"/>
      <c r="V577" s="8"/>
      <c r="W577" s="8"/>
      <c r="X577" s="8"/>
      <c r="Y577" s="8"/>
      <c r="Z577" s="8"/>
    </row>
    <row x14ac:dyDescent="0.25" r="578" customHeight="1" ht="14.25">
      <c r="A578" s="182"/>
      <c r="B578" s="182"/>
      <c r="C578" s="182"/>
      <c r="D578" s="182"/>
      <c r="E578" s="10"/>
      <c r="F578" s="10"/>
      <c r="G578" s="182"/>
      <c r="H578" s="207"/>
      <c r="I578" s="8"/>
      <c r="J578" s="8"/>
      <c r="K578" s="8"/>
      <c r="L578" s="8"/>
      <c r="M578" s="8"/>
      <c r="N578" s="8"/>
      <c r="O578" s="8"/>
      <c r="P578" s="8"/>
      <c r="Q578" s="8"/>
      <c r="R578" s="8"/>
      <c r="S578" s="8"/>
      <c r="T578" s="8"/>
      <c r="U578" s="8"/>
      <c r="V578" s="8"/>
      <c r="W578" s="8"/>
      <c r="X578" s="8"/>
      <c r="Y578" s="8"/>
      <c r="Z578" s="8"/>
    </row>
    <row x14ac:dyDescent="0.25" r="579" customHeight="1" ht="14.25">
      <c r="A579" s="182"/>
      <c r="B579" s="182"/>
      <c r="C579" s="182"/>
      <c r="D579" s="182"/>
      <c r="E579" s="10"/>
      <c r="F579" s="10"/>
      <c r="G579" s="182"/>
      <c r="H579" s="207"/>
      <c r="I579" s="8"/>
      <c r="J579" s="8"/>
      <c r="K579" s="8"/>
      <c r="L579" s="8"/>
      <c r="M579" s="8"/>
      <c r="N579" s="8"/>
      <c r="O579" s="8"/>
      <c r="P579" s="8"/>
      <c r="Q579" s="8"/>
      <c r="R579" s="8"/>
      <c r="S579" s="8"/>
      <c r="T579" s="8"/>
      <c r="U579" s="8"/>
      <c r="V579" s="8"/>
      <c r="W579" s="8"/>
      <c r="X579" s="8"/>
      <c r="Y579" s="8"/>
      <c r="Z579" s="8"/>
    </row>
    <row x14ac:dyDescent="0.25" r="580" customHeight="1" ht="14.25">
      <c r="A580" s="182"/>
      <c r="B580" s="182"/>
      <c r="C580" s="182"/>
      <c r="D580" s="182"/>
      <c r="E580" s="10"/>
      <c r="F580" s="10"/>
      <c r="G580" s="182"/>
      <c r="H580" s="207"/>
      <c r="I580" s="8"/>
      <c r="J580" s="8"/>
      <c r="K580" s="8"/>
      <c r="L580" s="8"/>
      <c r="M580" s="8"/>
      <c r="N580" s="8"/>
      <c r="O580" s="8"/>
      <c r="P580" s="8"/>
      <c r="Q580" s="8"/>
      <c r="R580" s="8"/>
      <c r="S580" s="8"/>
      <c r="T580" s="8"/>
      <c r="U580" s="8"/>
      <c r="V580" s="8"/>
      <c r="W580" s="8"/>
      <c r="X580" s="8"/>
      <c r="Y580" s="8"/>
      <c r="Z580" s="8"/>
    </row>
    <row x14ac:dyDescent="0.25" r="581" customHeight="1" ht="14.25">
      <c r="A581" s="182"/>
      <c r="B581" s="182"/>
      <c r="C581" s="182"/>
      <c r="D581" s="182"/>
      <c r="E581" s="10"/>
      <c r="F581" s="10"/>
      <c r="G581" s="182"/>
      <c r="H581" s="207"/>
      <c r="I581" s="8"/>
      <c r="J581" s="8"/>
      <c r="K581" s="8"/>
      <c r="L581" s="8"/>
      <c r="M581" s="8"/>
      <c r="N581" s="8"/>
      <c r="O581" s="8"/>
      <c r="P581" s="8"/>
      <c r="Q581" s="8"/>
      <c r="R581" s="8"/>
      <c r="S581" s="8"/>
      <c r="T581" s="8"/>
      <c r="U581" s="8"/>
      <c r="V581" s="8"/>
      <c r="W581" s="8"/>
      <c r="X581" s="8"/>
      <c r="Y581" s="8"/>
      <c r="Z581" s="8"/>
    </row>
    <row x14ac:dyDescent="0.25" r="582" customHeight="1" ht="14.25">
      <c r="A582" s="182"/>
      <c r="B582" s="182"/>
      <c r="C582" s="182"/>
      <c r="D582" s="182"/>
      <c r="E582" s="10"/>
      <c r="F582" s="10"/>
      <c r="G582" s="182"/>
      <c r="H582" s="207"/>
      <c r="I582" s="8"/>
      <c r="J582" s="8"/>
      <c r="K582" s="8"/>
      <c r="L582" s="8"/>
      <c r="M582" s="8"/>
      <c r="N582" s="8"/>
      <c r="O582" s="8"/>
      <c r="P582" s="8"/>
      <c r="Q582" s="8"/>
      <c r="R582" s="8"/>
      <c r="S582" s="8"/>
      <c r="T582" s="8"/>
      <c r="U582" s="8"/>
      <c r="V582" s="8"/>
      <c r="W582" s="8"/>
      <c r="X582" s="8"/>
      <c r="Y582" s="8"/>
      <c r="Z582" s="8"/>
    </row>
    <row x14ac:dyDescent="0.25" r="583" customHeight="1" ht="14.25">
      <c r="A583" s="182"/>
      <c r="B583" s="182"/>
      <c r="C583" s="182"/>
      <c r="D583" s="182"/>
      <c r="E583" s="10"/>
      <c r="F583" s="10"/>
      <c r="G583" s="182"/>
      <c r="H583" s="207"/>
      <c r="I583" s="8"/>
      <c r="J583" s="8"/>
      <c r="K583" s="8"/>
      <c r="L583" s="8"/>
      <c r="M583" s="8"/>
      <c r="N583" s="8"/>
      <c r="O583" s="8"/>
      <c r="P583" s="8"/>
      <c r="Q583" s="8"/>
      <c r="R583" s="8"/>
      <c r="S583" s="8"/>
      <c r="T583" s="8"/>
      <c r="U583" s="8"/>
      <c r="V583" s="8"/>
      <c r="W583" s="8"/>
      <c r="X583" s="8"/>
      <c r="Y583" s="8"/>
      <c r="Z583" s="8"/>
    </row>
    <row x14ac:dyDescent="0.25" r="584" customHeight="1" ht="14.25">
      <c r="A584" s="182"/>
      <c r="B584" s="182"/>
      <c r="C584" s="182"/>
      <c r="D584" s="182"/>
      <c r="E584" s="10"/>
      <c r="F584" s="10"/>
      <c r="G584" s="182"/>
      <c r="H584" s="207"/>
      <c r="I584" s="8"/>
      <c r="J584" s="8"/>
      <c r="K584" s="8"/>
      <c r="L584" s="8"/>
      <c r="M584" s="8"/>
      <c r="N584" s="8"/>
      <c r="O584" s="8"/>
      <c r="P584" s="8"/>
      <c r="Q584" s="8"/>
      <c r="R584" s="8"/>
      <c r="S584" s="8"/>
      <c r="T584" s="8"/>
      <c r="U584" s="8"/>
      <c r="V584" s="8"/>
      <c r="W584" s="8"/>
      <c r="X584" s="8"/>
      <c r="Y584" s="8"/>
      <c r="Z584" s="8"/>
    </row>
    <row x14ac:dyDescent="0.25" r="585" customHeight="1" ht="14.25">
      <c r="A585" s="182"/>
      <c r="B585" s="182"/>
      <c r="C585" s="182"/>
      <c r="D585" s="182"/>
      <c r="E585" s="10"/>
      <c r="F585" s="10"/>
      <c r="G585" s="182"/>
      <c r="H585" s="207"/>
      <c r="I585" s="8"/>
      <c r="J585" s="8"/>
      <c r="K585" s="8"/>
      <c r="L585" s="8"/>
      <c r="M585" s="8"/>
      <c r="N585" s="8"/>
      <c r="O585" s="8"/>
      <c r="P585" s="8"/>
      <c r="Q585" s="8"/>
      <c r="R585" s="8"/>
      <c r="S585" s="8"/>
      <c r="T585" s="8"/>
      <c r="U585" s="8"/>
      <c r="V585" s="8"/>
      <c r="W585" s="8"/>
      <c r="X585" s="8"/>
      <c r="Y585" s="8"/>
      <c r="Z585" s="8"/>
    </row>
    <row x14ac:dyDescent="0.25" r="586" customHeight="1" ht="14.25">
      <c r="A586" s="182"/>
      <c r="B586" s="182"/>
      <c r="C586" s="182"/>
      <c r="D586" s="182"/>
      <c r="E586" s="10"/>
      <c r="F586" s="10"/>
      <c r="G586" s="182"/>
      <c r="H586" s="207"/>
      <c r="I586" s="8"/>
      <c r="J586" s="8"/>
      <c r="K586" s="8"/>
      <c r="L586" s="8"/>
      <c r="M586" s="8"/>
      <c r="N586" s="8"/>
      <c r="O586" s="8"/>
      <c r="P586" s="8"/>
      <c r="Q586" s="8"/>
      <c r="R586" s="8"/>
      <c r="S586" s="8"/>
      <c r="T586" s="8"/>
      <c r="U586" s="8"/>
      <c r="V586" s="8"/>
      <c r="W586" s="8"/>
      <c r="X586" s="8"/>
      <c r="Y586" s="8"/>
      <c r="Z586" s="8"/>
    </row>
    <row x14ac:dyDescent="0.25" r="587" customHeight="1" ht="14.25">
      <c r="A587" s="182"/>
      <c r="B587" s="182"/>
      <c r="C587" s="182"/>
      <c r="D587" s="182"/>
      <c r="E587" s="10"/>
      <c r="F587" s="10"/>
      <c r="G587" s="182"/>
      <c r="H587" s="207"/>
      <c r="I587" s="8"/>
      <c r="J587" s="8"/>
      <c r="K587" s="8"/>
      <c r="L587" s="8"/>
      <c r="M587" s="8"/>
      <c r="N587" s="8"/>
      <c r="O587" s="8"/>
      <c r="P587" s="8"/>
      <c r="Q587" s="8"/>
      <c r="R587" s="8"/>
      <c r="S587" s="8"/>
      <c r="T587" s="8"/>
      <c r="U587" s="8"/>
      <c r="V587" s="8"/>
      <c r="W587" s="8"/>
      <c r="X587" s="8"/>
      <c r="Y587" s="8"/>
      <c r="Z587" s="8"/>
    </row>
    <row x14ac:dyDescent="0.25" r="588" customHeight="1" ht="14.25">
      <c r="A588" s="182"/>
      <c r="B588" s="182"/>
      <c r="C588" s="182"/>
      <c r="D588" s="182"/>
      <c r="E588" s="10"/>
      <c r="F588" s="10"/>
      <c r="G588" s="182"/>
      <c r="H588" s="207"/>
      <c r="I588" s="8"/>
      <c r="J588" s="8"/>
      <c r="K588" s="8"/>
      <c r="L588" s="8"/>
      <c r="M588" s="8"/>
      <c r="N588" s="8"/>
      <c r="O588" s="8"/>
      <c r="P588" s="8"/>
      <c r="Q588" s="8"/>
      <c r="R588" s="8"/>
      <c r="S588" s="8"/>
      <c r="T588" s="8"/>
      <c r="U588" s="8"/>
      <c r="V588" s="8"/>
      <c r="W588" s="8"/>
      <c r="X588" s="8"/>
      <c r="Y588" s="8"/>
      <c r="Z588" s="8"/>
    </row>
    <row x14ac:dyDescent="0.25" r="589" customHeight="1" ht="14.25">
      <c r="A589" s="182"/>
      <c r="B589" s="182"/>
      <c r="C589" s="182"/>
      <c r="D589" s="182"/>
      <c r="E589" s="10"/>
      <c r="F589" s="10"/>
      <c r="G589" s="182"/>
      <c r="H589" s="207"/>
      <c r="I589" s="8"/>
      <c r="J589" s="8"/>
      <c r="K589" s="8"/>
      <c r="L589" s="8"/>
      <c r="M589" s="8"/>
      <c r="N589" s="8"/>
      <c r="O589" s="8"/>
      <c r="P589" s="8"/>
      <c r="Q589" s="8"/>
      <c r="R589" s="8"/>
      <c r="S589" s="8"/>
      <c r="T589" s="8"/>
      <c r="U589" s="8"/>
      <c r="V589" s="8"/>
      <c r="W589" s="8"/>
      <c r="X589" s="8"/>
      <c r="Y589" s="8"/>
      <c r="Z589" s="8"/>
    </row>
    <row x14ac:dyDescent="0.25" r="590" customHeight="1" ht="14.25">
      <c r="A590" s="182"/>
      <c r="B590" s="182"/>
      <c r="C590" s="182"/>
      <c r="D590" s="182"/>
      <c r="E590" s="10"/>
      <c r="F590" s="10"/>
      <c r="G590" s="182"/>
      <c r="H590" s="207"/>
      <c r="I590" s="8"/>
      <c r="J590" s="8"/>
      <c r="K590" s="8"/>
      <c r="L590" s="8"/>
      <c r="M590" s="8"/>
      <c r="N590" s="8"/>
      <c r="O590" s="8"/>
      <c r="P590" s="8"/>
      <c r="Q590" s="8"/>
      <c r="R590" s="8"/>
      <c r="S590" s="8"/>
      <c r="T590" s="8"/>
      <c r="U590" s="8"/>
      <c r="V590" s="8"/>
      <c r="W590" s="8"/>
      <c r="X590" s="8"/>
      <c r="Y590" s="8"/>
      <c r="Z590" s="8"/>
    </row>
    <row x14ac:dyDescent="0.25" r="591" customHeight="1" ht="14.25">
      <c r="A591" s="182"/>
      <c r="B591" s="182"/>
      <c r="C591" s="182"/>
      <c r="D591" s="182"/>
      <c r="E591" s="10"/>
      <c r="F591" s="10"/>
      <c r="G591" s="182"/>
      <c r="H591" s="207"/>
      <c r="I591" s="8"/>
      <c r="J591" s="8"/>
      <c r="K591" s="8"/>
      <c r="L591" s="8"/>
      <c r="M591" s="8"/>
      <c r="N591" s="8"/>
      <c r="O591" s="8"/>
      <c r="P591" s="8"/>
      <c r="Q591" s="8"/>
      <c r="R591" s="8"/>
      <c r="S591" s="8"/>
      <c r="T591" s="8"/>
      <c r="U591" s="8"/>
      <c r="V591" s="8"/>
      <c r="W591" s="8"/>
      <c r="X591" s="8"/>
      <c r="Y591" s="8"/>
      <c r="Z591" s="8"/>
    </row>
    <row x14ac:dyDescent="0.25" r="592" customHeight="1" ht="14.25">
      <c r="A592" s="182"/>
      <c r="B592" s="182"/>
      <c r="C592" s="182"/>
      <c r="D592" s="182"/>
      <c r="E592" s="10"/>
      <c r="F592" s="10"/>
      <c r="G592" s="182"/>
      <c r="H592" s="207"/>
      <c r="I592" s="8"/>
      <c r="J592" s="8"/>
      <c r="K592" s="8"/>
      <c r="L592" s="8"/>
      <c r="M592" s="8"/>
      <c r="N592" s="8"/>
      <c r="O592" s="8"/>
      <c r="P592" s="8"/>
      <c r="Q592" s="8"/>
      <c r="R592" s="8"/>
      <c r="S592" s="8"/>
      <c r="T592" s="8"/>
      <c r="U592" s="8"/>
      <c r="V592" s="8"/>
      <c r="W592" s="8"/>
      <c r="X592" s="8"/>
      <c r="Y592" s="8"/>
      <c r="Z592" s="8"/>
    </row>
    <row x14ac:dyDescent="0.25" r="593" customHeight="1" ht="14.25">
      <c r="A593" s="182"/>
      <c r="B593" s="182"/>
      <c r="C593" s="182"/>
      <c r="D593" s="182"/>
      <c r="E593" s="10"/>
      <c r="F593" s="10"/>
      <c r="G593" s="182"/>
      <c r="H593" s="207"/>
      <c r="I593" s="8"/>
      <c r="J593" s="8"/>
      <c r="K593" s="8"/>
      <c r="L593" s="8"/>
      <c r="M593" s="8"/>
      <c r="N593" s="8"/>
      <c r="O593" s="8"/>
      <c r="P593" s="8"/>
      <c r="Q593" s="8"/>
      <c r="R593" s="8"/>
      <c r="S593" s="8"/>
      <c r="T593" s="8"/>
      <c r="U593" s="8"/>
      <c r="V593" s="8"/>
      <c r="W593" s="8"/>
      <c r="X593" s="8"/>
      <c r="Y593" s="8"/>
      <c r="Z593" s="8"/>
    </row>
    <row x14ac:dyDescent="0.25" r="594" customHeight="1" ht="14.25">
      <c r="A594" s="182"/>
      <c r="B594" s="182"/>
      <c r="C594" s="182"/>
      <c r="D594" s="182"/>
      <c r="E594" s="10"/>
      <c r="F594" s="10"/>
      <c r="G594" s="182"/>
      <c r="H594" s="207"/>
      <c r="I594" s="8"/>
      <c r="J594" s="8"/>
      <c r="K594" s="8"/>
      <c r="L594" s="8"/>
      <c r="M594" s="8"/>
      <c r="N594" s="8"/>
      <c r="O594" s="8"/>
      <c r="P594" s="8"/>
      <c r="Q594" s="8"/>
      <c r="R594" s="8"/>
      <c r="S594" s="8"/>
      <c r="T594" s="8"/>
      <c r="U594" s="8"/>
      <c r="V594" s="8"/>
      <c r="W594" s="8"/>
      <c r="X594" s="8"/>
      <c r="Y594" s="8"/>
      <c r="Z594" s="8"/>
    </row>
    <row x14ac:dyDescent="0.25" r="595" customHeight="1" ht="14.25">
      <c r="A595" s="182"/>
      <c r="B595" s="182"/>
      <c r="C595" s="182"/>
      <c r="D595" s="182"/>
      <c r="E595" s="10"/>
      <c r="F595" s="10"/>
      <c r="G595" s="182"/>
      <c r="H595" s="207"/>
      <c r="I595" s="8"/>
      <c r="J595" s="8"/>
      <c r="K595" s="8"/>
      <c r="L595" s="8"/>
      <c r="M595" s="8"/>
      <c r="N595" s="8"/>
      <c r="O595" s="8"/>
      <c r="P595" s="8"/>
      <c r="Q595" s="8"/>
      <c r="R595" s="8"/>
      <c r="S595" s="8"/>
      <c r="T595" s="8"/>
      <c r="U595" s="8"/>
      <c r="V595" s="8"/>
      <c r="W595" s="8"/>
      <c r="X595" s="8"/>
      <c r="Y595" s="8"/>
      <c r="Z595" s="8"/>
    </row>
    <row x14ac:dyDescent="0.25" r="596" customHeight="1" ht="14.25">
      <c r="A596" s="182"/>
      <c r="B596" s="182"/>
      <c r="C596" s="182"/>
      <c r="D596" s="182"/>
      <c r="E596" s="10"/>
      <c r="F596" s="10"/>
      <c r="G596" s="182"/>
      <c r="H596" s="207"/>
      <c r="I596" s="8"/>
      <c r="J596" s="8"/>
      <c r="K596" s="8"/>
      <c r="L596" s="8"/>
      <c r="M596" s="8"/>
      <c r="N596" s="8"/>
      <c r="O596" s="8"/>
      <c r="P596" s="8"/>
      <c r="Q596" s="8"/>
      <c r="R596" s="8"/>
      <c r="S596" s="8"/>
      <c r="T596" s="8"/>
      <c r="U596" s="8"/>
      <c r="V596" s="8"/>
      <c r="W596" s="8"/>
      <c r="X596" s="8"/>
      <c r="Y596" s="8"/>
      <c r="Z596" s="8"/>
    </row>
    <row x14ac:dyDescent="0.25" r="597" customHeight="1" ht="14.25">
      <c r="A597" s="182"/>
      <c r="B597" s="182"/>
      <c r="C597" s="182"/>
      <c r="D597" s="182"/>
      <c r="E597" s="10"/>
      <c r="F597" s="10"/>
      <c r="G597" s="182"/>
      <c r="H597" s="207"/>
      <c r="I597" s="8"/>
      <c r="J597" s="8"/>
      <c r="K597" s="8"/>
      <c r="L597" s="8"/>
      <c r="M597" s="8"/>
      <c r="N597" s="8"/>
      <c r="O597" s="8"/>
      <c r="P597" s="8"/>
      <c r="Q597" s="8"/>
      <c r="R597" s="8"/>
      <c r="S597" s="8"/>
      <c r="T597" s="8"/>
      <c r="U597" s="8"/>
      <c r="V597" s="8"/>
      <c r="W597" s="8"/>
      <c r="X597" s="8"/>
      <c r="Y597" s="8"/>
      <c r="Z597" s="8"/>
    </row>
    <row x14ac:dyDescent="0.25" r="598" customHeight="1" ht="14.25">
      <c r="A598" s="182"/>
      <c r="B598" s="182"/>
      <c r="C598" s="182"/>
      <c r="D598" s="182"/>
      <c r="E598" s="10"/>
      <c r="F598" s="10"/>
      <c r="G598" s="182"/>
      <c r="H598" s="207"/>
      <c r="I598" s="8"/>
      <c r="J598" s="8"/>
      <c r="K598" s="8"/>
      <c r="L598" s="8"/>
      <c r="M598" s="8"/>
      <c r="N598" s="8"/>
      <c r="O598" s="8"/>
      <c r="P598" s="8"/>
      <c r="Q598" s="8"/>
      <c r="R598" s="8"/>
      <c r="S598" s="8"/>
      <c r="T598" s="8"/>
      <c r="U598" s="8"/>
      <c r="V598" s="8"/>
      <c r="W598" s="8"/>
      <c r="X598" s="8"/>
      <c r="Y598" s="8"/>
      <c r="Z598" s="8"/>
    </row>
    <row x14ac:dyDescent="0.25" r="599" customHeight="1" ht="14.25">
      <c r="A599" s="182"/>
      <c r="B599" s="182"/>
      <c r="C599" s="182"/>
      <c r="D599" s="182"/>
      <c r="E599" s="10"/>
      <c r="F599" s="10"/>
      <c r="G599" s="182"/>
      <c r="H599" s="207"/>
      <c r="I599" s="8"/>
      <c r="J599" s="8"/>
      <c r="K599" s="8"/>
      <c r="L599" s="8"/>
      <c r="M599" s="8"/>
      <c r="N599" s="8"/>
      <c r="O599" s="8"/>
      <c r="P599" s="8"/>
      <c r="Q599" s="8"/>
      <c r="R599" s="8"/>
      <c r="S599" s="8"/>
      <c r="T599" s="8"/>
      <c r="U599" s="8"/>
      <c r="V599" s="8"/>
      <c r="W599" s="8"/>
      <c r="X599" s="8"/>
      <c r="Y599" s="8"/>
      <c r="Z599" s="8"/>
    </row>
    <row x14ac:dyDescent="0.25" r="600" customHeight="1" ht="14.25">
      <c r="A600" s="182"/>
      <c r="B600" s="182"/>
      <c r="C600" s="182"/>
      <c r="D600" s="182"/>
      <c r="E600" s="10"/>
      <c r="F600" s="10"/>
      <c r="G600" s="182"/>
      <c r="H600" s="207"/>
      <c r="I600" s="8"/>
      <c r="J600" s="8"/>
      <c r="K600" s="8"/>
      <c r="L600" s="8"/>
      <c r="M600" s="8"/>
      <c r="N600" s="8"/>
      <c r="O600" s="8"/>
      <c r="P600" s="8"/>
      <c r="Q600" s="8"/>
      <c r="R600" s="8"/>
      <c r="S600" s="8"/>
      <c r="T600" s="8"/>
      <c r="U600" s="8"/>
      <c r="V600" s="8"/>
      <c r="W600" s="8"/>
      <c r="X600" s="8"/>
      <c r="Y600" s="8"/>
      <c r="Z600" s="8"/>
    </row>
    <row x14ac:dyDescent="0.25" r="601" customHeight="1" ht="14.25">
      <c r="A601" s="182"/>
      <c r="B601" s="182"/>
      <c r="C601" s="182"/>
      <c r="D601" s="182"/>
      <c r="E601" s="10"/>
      <c r="F601" s="10"/>
      <c r="G601" s="182"/>
      <c r="H601" s="207"/>
      <c r="I601" s="8"/>
      <c r="J601" s="8"/>
      <c r="K601" s="8"/>
      <c r="L601" s="8"/>
      <c r="M601" s="8"/>
      <c r="N601" s="8"/>
      <c r="O601" s="8"/>
      <c r="P601" s="8"/>
      <c r="Q601" s="8"/>
      <c r="R601" s="8"/>
      <c r="S601" s="8"/>
      <c r="T601" s="8"/>
      <c r="U601" s="8"/>
      <c r="V601" s="8"/>
      <c r="W601" s="8"/>
      <c r="X601" s="8"/>
      <c r="Y601" s="8"/>
      <c r="Z601" s="8"/>
    </row>
    <row x14ac:dyDescent="0.25" r="602" customHeight="1" ht="14.25">
      <c r="A602" s="182"/>
      <c r="B602" s="182"/>
      <c r="C602" s="182"/>
      <c r="D602" s="182"/>
      <c r="E602" s="10"/>
      <c r="F602" s="10"/>
      <c r="G602" s="182"/>
      <c r="H602" s="207"/>
      <c r="I602" s="8"/>
      <c r="J602" s="8"/>
      <c r="K602" s="8"/>
      <c r="L602" s="8"/>
      <c r="M602" s="8"/>
      <c r="N602" s="8"/>
      <c r="O602" s="8"/>
      <c r="P602" s="8"/>
      <c r="Q602" s="8"/>
      <c r="R602" s="8"/>
      <c r="S602" s="8"/>
      <c r="T602" s="8"/>
      <c r="U602" s="8"/>
      <c r="V602" s="8"/>
      <c r="W602" s="8"/>
      <c r="X602" s="8"/>
      <c r="Y602" s="8"/>
      <c r="Z602" s="8"/>
    </row>
    <row x14ac:dyDescent="0.25" r="603" customHeight="1" ht="14.25">
      <c r="A603" s="182"/>
      <c r="B603" s="182"/>
      <c r="C603" s="182"/>
      <c r="D603" s="182"/>
      <c r="E603" s="10"/>
      <c r="F603" s="10"/>
      <c r="G603" s="182"/>
      <c r="H603" s="207"/>
      <c r="I603" s="8"/>
      <c r="J603" s="8"/>
      <c r="K603" s="8"/>
      <c r="L603" s="8"/>
      <c r="M603" s="8"/>
      <c r="N603" s="8"/>
      <c r="O603" s="8"/>
      <c r="P603" s="8"/>
      <c r="Q603" s="8"/>
      <c r="R603" s="8"/>
      <c r="S603" s="8"/>
      <c r="T603" s="8"/>
      <c r="U603" s="8"/>
      <c r="V603" s="8"/>
      <c r="W603" s="8"/>
      <c r="X603" s="8"/>
      <c r="Y603" s="8"/>
      <c r="Z603" s="8"/>
    </row>
    <row x14ac:dyDescent="0.25" r="604" customHeight="1" ht="14.25">
      <c r="A604" s="182"/>
      <c r="B604" s="182"/>
      <c r="C604" s="182"/>
      <c r="D604" s="182"/>
      <c r="E604" s="10"/>
      <c r="F604" s="10"/>
      <c r="G604" s="182"/>
      <c r="H604" s="207"/>
      <c r="I604" s="8"/>
      <c r="J604" s="8"/>
      <c r="K604" s="8"/>
      <c r="L604" s="8"/>
      <c r="M604" s="8"/>
      <c r="N604" s="8"/>
      <c r="O604" s="8"/>
      <c r="P604" s="8"/>
      <c r="Q604" s="8"/>
      <c r="R604" s="8"/>
      <c r="S604" s="8"/>
      <c r="T604" s="8"/>
      <c r="U604" s="8"/>
      <c r="V604" s="8"/>
      <c r="W604" s="8"/>
      <c r="X604" s="8"/>
      <c r="Y604" s="8"/>
      <c r="Z604" s="8"/>
    </row>
    <row x14ac:dyDescent="0.25" r="605" customHeight="1" ht="14.25">
      <c r="A605" s="182"/>
      <c r="B605" s="182"/>
      <c r="C605" s="182"/>
      <c r="D605" s="182"/>
      <c r="E605" s="10"/>
      <c r="F605" s="10"/>
      <c r="G605" s="182"/>
      <c r="H605" s="207"/>
      <c r="I605" s="8"/>
      <c r="J605" s="8"/>
      <c r="K605" s="8"/>
      <c r="L605" s="8"/>
      <c r="M605" s="8"/>
      <c r="N605" s="8"/>
      <c r="O605" s="8"/>
      <c r="P605" s="8"/>
      <c r="Q605" s="8"/>
      <c r="R605" s="8"/>
      <c r="S605" s="8"/>
      <c r="T605" s="8"/>
      <c r="U605" s="8"/>
      <c r="V605" s="8"/>
      <c r="W605" s="8"/>
      <c r="X605" s="8"/>
      <c r="Y605" s="8"/>
      <c r="Z605" s="8"/>
    </row>
    <row x14ac:dyDescent="0.25" r="606" customHeight="1" ht="14.25">
      <c r="A606" s="182"/>
      <c r="B606" s="182"/>
      <c r="C606" s="182"/>
      <c r="D606" s="182"/>
      <c r="E606" s="10"/>
      <c r="F606" s="10"/>
      <c r="G606" s="182"/>
      <c r="H606" s="207"/>
      <c r="I606" s="8"/>
      <c r="J606" s="8"/>
      <c r="K606" s="8"/>
      <c r="L606" s="8"/>
      <c r="M606" s="8"/>
      <c r="N606" s="8"/>
      <c r="O606" s="8"/>
      <c r="P606" s="8"/>
      <c r="Q606" s="8"/>
      <c r="R606" s="8"/>
      <c r="S606" s="8"/>
      <c r="T606" s="8"/>
      <c r="U606" s="8"/>
      <c r="V606" s="8"/>
      <c r="W606" s="8"/>
      <c r="X606" s="8"/>
      <c r="Y606" s="8"/>
      <c r="Z606" s="8"/>
    </row>
    <row x14ac:dyDescent="0.25" r="607" customHeight="1" ht="14.25">
      <c r="A607" s="182"/>
      <c r="B607" s="182"/>
      <c r="C607" s="182"/>
      <c r="D607" s="182"/>
      <c r="E607" s="10"/>
      <c r="F607" s="10"/>
      <c r="G607" s="182"/>
      <c r="H607" s="207"/>
      <c r="I607" s="8"/>
      <c r="J607" s="8"/>
      <c r="K607" s="8"/>
      <c r="L607" s="8"/>
      <c r="M607" s="8"/>
      <c r="N607" s="8"/>
      <c r="O607" s="8"/>
      <c r="P607" s="8"/>
      <c r="Q607" s="8"/>
      <c r="R607" s="8"/>
      <c r="S607" s="8"/>
      <c r="T607" s="8"/>
      <c r="U607" s="8"/>
      <c r="V607" s="8"/>
      <c r="W607" s="8"/>
      <c r="X607" s="8"/>
      <c r="Y607" s="8"/>
      <c r="Z607" s="8"/>
    </row>
    <row x14ac:dyDescent="0.25" r="608" customHeight="1" ht="14.25">
      <c r="A608" s="182"/>
      <c r="B608" s="182"/>
      <c r="C608" s="182"/>
      <c r="D608" s="182"/>
      <c r="E608" s="10"/>
      <c r="F608" s="10"/>
      <c r="G608" s="182"/>
      <c r="H608" s="207"/>
      <c r="I608" s="8"/>
      <c r="J608" s="8"/>
      <c r="K608" s="8"/>
      <c r="L608" s="8"/>
      <c r="M608" s="8"/>
      <c r="N608" s="8"/>
      <c r="O608" s="8"/>
      <c r="P608" s="8"/>
      <c r="Q608" s="8"/>
      <c r="R608" s="8"/>
      <c r="S608" s="8"/>
      <c r="T608" s="8"/>
      <c r="U608" s="8"/>
      <c r="V608" s="8"/>
      <c r="W608" s="8"/>
      <c r="X608" s="8"/>
      <c r="Y608" s="8"/>
      <c r="Z608" s="8"/>
    </row>
    <row x14ac:dyDescent="0.25" r="609" customHeight="1" ht="14.25">
      <c r="A609" s="182"/>
      <c r="B609" s="182"/>
      <c r="C609" s="182"/>
      <c r="D609" s="182"/>
      <c r="E609" s="10"/>
      <c r="F609" s="10"/>
      <c r="G609" s="182"/>
      <c r="H609" s="207"/>
      <c r="I609" s="8"/>
      <c r="J609" s="8"/>
      <c r="K609" s="8"/>
      <c r="L609" s="8"/>
      <c r="M609" s="8"/>
      <c r="N609" s="8"/>
      <c r="O609" s="8"/>
      <c r="P609" s="8"/>
      <c r="Q609" s="8"/>
      <c r="R609" s="8"/>
      <c r="S609" s="8"/>
      <c r="T609" s="8"/>
      <c r="U609" s="8"/>
      <c r="V609" s="8"/>
      <c r="W609" s="8"/>
      <c r="X609" s="8"/>
      <c r="Y609" s="8"/>
      <c r="Z609" s="8"/>
    </row>
    <row x14ac:dyDescent="0.25" r="610" customHeight="1" ht="14.25">
      <c r="A610" s="182"/>
      <c r="B610" s="182"/>
      <c r="C610" s="182"/>
      <c r="D610" s="182"/>
      <c r="E610" s="10"/>
      <c r="F610" s="10"/>
      <c r="G610" s="182"/>
      <c r="H610" s="207"/>
      <c r="I610" s="8"/>
      <c r="J610" s="8"/>
      <c r="K610" s="8"/>
      <c r="L610" s="8"/>
      <c r="M610" s="8"/>
      <c r="N610" s="8"/>
      <c r="O610" s="8"/>
      <c r="P610" s="8"/>
      <c r="Q610" s="8"/>
      <c r="R610" s="8"/>
      <c r="S610" s="8"/>
      <c r="T610" s="8"/>
      <c r="U610" s="8"/>
      <c r="V610" s="8"/>
      <c r="W610" s="8"/>
      <c r="X610" s="8"/>
      <c r="Y610" s="8"/>
      <c r="Z610" s="8"/>
    </row>
    <row x14ac:dyDescent="0.25" r="611" customHeight="1" ht="14.25">
      <c r="A611" s="182"/>
      <c r="B611" s="182"/>
      <c r="C611" s="182"/>
      <c r="D611" s="182"/>
      <c r="E611" s="10"/>
      <c r="F611" s="10"/>
      <c r="G611" s="182"/>
      <c r="H611" s="207"/>
      <c r="I611" s="8"/>
      <c r="J611" s="8"/>
      <c r="K611" s="8"/>
      <c r="L611" s="8"/>
      <c r="M611" s="8"/>
      <c r="N611" s="8"/>
      <c r="O611" s="8"/>
      <c r="P611" s="8"/>
      <c r="Q611" s="8"/>
      <c r="R611" s="8"/>
      <c r="S611" s="8"/>
      <c r="T611" s="8"/>
      <c r="U611" s="8"/>
      <c r="V611" s="8"/>
      <c r="W611" s="8"/>
      <c r="X611" s="8"/>
      <c r="Y611" s="8"/>
      <c r="Z611" s="8"/>
    </row>
    <row x14ac:dyDescent="0.25" r="612" customHeight="1" ht="14.25">
      <c r="A612" s="182"/>
      <c r="B612" s="182"/>
      <c r="C612" s="182"/>
      <c r="D612" s="182"/>
      <c r="E612" s="10"/>
      <c r="F612" s="10"/>
      <c r="G612" s="182"/>
      <c r="H612" s="207"/>
      <c r="I612" s="8"/>
      <c r="J612" s="8"/>
      <c r="K612" s="8"/>
      <c r="L612" s="8"/>
      <c r="M612" s="8"/>
      <c r="N612" s="8"/>
      <c r="O612" s="8"/>
      <c r="P612" s="8"/>
      <c r="Q612" s="8"/>
      <c r="R612" s="8"/>
      <c r="S612" s="8"/>
      <c r="T612" s="8"/>
      <c r="U612" s="8"/>
      <c r="V612" s="8"/>
      <c r="W612" s="8"/>
      <c r="X612" s="8"/>
      <c r="Y612" s="8"/>
      <c r="Z612" s="8"/>
    </row>
    <row x14ac:dyDescent="0.25" r="613" customHeight="1" ht="14.25">
      <c r="A613" s="182"/>
      <c r="B613" s="182"/>
      <c r="C613" s="182"/>
      <c r="D613" s="182"/>
      <c r="E613" s="10"/>
      <c r="F613" s="10"/>
      <c r="G613" s="182"/>
      <c r="H613" s="207"/>
      <c r="I613" s="8"/>
      <c r="J613" s="8"/>
      <c r="K613" s="8"/>
      <c r="L613" s="8"/>
      <c r="M613" s="8"/>
      <c r="N613" s="8"/>
      <c r="O613" s="8"/>
      <c r="P613" s="8"/>
      <c r="Q613" s="8"/>
      <c r="R613" s="8"/>
      <c r="S613" s="8"/>
      <c r="T613" s="8"/>
      <c r="U613" s="8"/>
      <c r="V613" s="8"/>
      <c r="W613" s="8"/>
      <c r="X613" s="8"/>
      <c r="Y613" s="8"/>
      <c r="Z613" s="8"/>
    </row>
    <row x14ac:dyDescent="0.25" r="614" customHeight="1" ht="14.25">
      <c r="A614" s="182"/>
      <c r="B614" s="182"/>
      <c r="C614" s="182"/>
      <c r="D614" s="182"/>
      <c r="E614" s="10"/>
      <c r="F614" s="10"/>
      <c r="G614" s="182"/>
      <c r="H614" s="207"/>
      <c r="I614" s="8"/>
      <c r="J614" s="8"/>
      <c r="K614" s="8"/>
      <c r="L614" s="8"/>
      <c r="M614" s="8"/>
      <c r="N614" s="8"/>
      <c r="O614" s="8"/>
      <c r="P614" s="8"/>
      <c r="Q614" s="8"/>
      <c r="R614" s="8"/>
      <c r="S614" s="8"/>
      <c r="T614" s="8"/>
      <c r="U614" s="8"/>
      <c r="V614" s="8"/>
      <c r="W614" s="8"/>
      <c r="X614" s="8"/>
      <c r="Y614" s="8"/>
      <c r="Z614" s="8"/>
    </row>
    <row x14ac:dyDescent="0.25" r="615" customHeight="1" ht="14.25">
      <c r="A615" s="182"/>
      <c r="B615" s="182"/>
      <c r="C615" s="182"/>
      <c r="D615" s="182"/>
      <c r="E615" s="10"/>
      <c r="F615" s="10"/>
      <c r="G615" s="182"/>
      <c r="H615" s="207"/>
      <c r="I615" s="8"/>
      <c r="J615" s="8"/>
      <c r="K615" s="8"/>
      <c r="L615" s="8"/>
      <c r="M615" s="8"/>
      <c r="N615" s="8"/>
      <c r="O615" s="8"/>
      <c r="P615" s="8"/>
      <c r="Q615" s="8"/>
      <c r="R615" s="8"/>
      <c r="S615" s="8"/>
      <c r="T615" s="8"/>
      <c r="U615" s="8"/>
      <c r="V615" s="8"/>
      <c r="W615" s="8"/>
      <c r="X615" s="8"/>
      <c r="Y615" s="8"/>
      <c r="Z615" s="8"/>
    </row>
    <row x14ac:dyDescent="0.25" r="616" customHeight="1" ht="14.25">
      <c r="A616" s="182"/>
      <c r="B616" s="182"/>
      <c r="C616" s="182"/>
      <c r="D616" s="182"/>
      <c r="E616" s="10"/>
      <c r="F616" s="10"/>
      <c r="G616" s="182"/>
      <c r="H616" s="207"/>
      <c r="I616" s="8"/>
      <c r="J616" s="8"/>
      <c r="K616" s="8"/>
      <c r="L616" s="8"/>
      <c r="M616" s="8"/>
      <c r="N616" s="8"/>
      <c r="O616" s="8"/>
      <c r="P616" s="8"/>
      <c r="Q616" s="8"/>
      <c r="R616" s="8"/>
      <c r="S616" s="8"/>
      <c r="T616" s="8"/>
      <c r="U616" s="8"/>
      <c r="V616" s="8"/>
      <c r="W616" s="8"/>
      <c r="X616" s="8"/>
      <c r="Y616" s="8"/>
      <c r="Z616" s="8"/>
    </row>
    <row x14ac:dyDescent="0.25" r="617" customHeight="1" ht="14.25">
      <c r="A617" s="182"/>
      <c r="B617" s="182"/>
      <c r="C617" s="182"/>
      <c r="D617" s="182"/>
      <c r="E617" s="10"/>
      <c r="F617" s="10"/>
      <c r="G617" s="182"/>
      <c r="H617" s="207"/>
      <c r="I617" s="8"/>
      <c r="J617" s="8"/>
      <c r="K617" s="8"/>
      <c r="L617" s="8"/>
      <c r="M617" s="8"/>
      <c r="N617" s="8"/>
      <c r="O617" s="8"/>
      <c r="P617" s="8"/>
      <c r="Q617" s="8"/>
      <c r="R617" s="8"/>
      <c r="S617" s="8"/>
      <c r="T617" s="8"/>
      <c r="U617" s="8"/>
      <c r="V617" s="8"/>
      <c r="W617" s="8"/>
      <c r="X617" s="8"/>
      <c r="Y617" s="8"/>
      <c r="Z617" s="8"/>
    </row>
    <row x14ac:dyDescent="0.25" r="618" customHeight="1" ht="14.25">
      <c r="A618" s="182"/>
      <c r="B618" s="182"/>
      <c r="C618" s="182"/>
      <c r="D618" s="182"/>
      <c r="E618" s="10"/>
      <c r="F618" s="10"/>
      <c r="G618" s="182"/>
      <c r="H618" s="207"/>
      <c r="I618" s="8"/>
      <c r="J618" s="8"/>
      <c r="K618" s="8"/>
      <c r="L618" s="8"/>
      <c r="M618" s="8"/>
      <c r="N618" s="8"/>
      <c r="O618" s="8"/>
      <c r="P618" s="8"/>
      <c r="Q618" s="8"/>
      <c r="R618" s="8"/>
      <c r="S618" s="8"/>
      <c r="T618" s="8"/>
      <c r="U618" s="8"/>
      <c r="V618" s="8"/>
      <c r="W618" s="8"/>
      <c r="X618" s="8"/>
      <c r="Y618" s="8"/>
      <c r="Z618" s="8"/>
    </row>
    <row x14ac:dyDescent="0.25" r="619" customHeight="1" ht="14.25">
      <c r="A619" s="182"/>
      <c r="B619" s="182"/>
      <c r="C619" s="182"/>
      <c r="D619" s="182"/>
      <c r="E619" s="10"/>
      <c r="F619" s="10"/>
      <c r="G619" s="182"/>
      <c r="H619" s="207"/>
      <c r="I619" s="8"/>
      <c r="J619" s="8"/>
      <c r="K619" s="8"/>
      <c r="L619" s="8"/>
      <c r="M619" s="8"/>
      <c r="N619" s="8"/>
      <c r="O619" s="8"/>
      <c r="P619" s="8"/>
      <c r="Q619" s="8"/>
      <c r="R619" s="8"/>
      <c r="S619" s="8"/>
      <c r="T619" s="8"/>
      <c r="U619" s="8"/>
      <c r="V619" s="8"/>
      <c r="W619" s="8"/>
      <c r="X619" s="8"/>
      <c r="Y619" s="8"/>
      <c r="Z619" s="8"/>
    </row>
    <row x14ac:dyDescent="0.25" r="620" customHeight="1" ht="14.25">
      <c r="A620" s="182"/>
      <c r="B620" s="182"/>
      <c r="C620" s="182"/>
      <c r="D620" s="182"/>
      <c r="E620" s="10"/>
      <c r="F620" s="10"/>
      <c r="G620" s="182"/>
      <c r="H620" s="207"/>
      <c r="I620" s="8"/>
      <c r="J620" s="8"/>
      <c r="K620" s="8"/>
      <c r="L620" s="8"/>
      <c r="M620" s="8"/>
      <c r="N620" s="8"/>
      <c r="O620" s="8"/>
      <c r="P620" s="8"/>
      <c r="Q620" s="8"/>
      <c r="R620" s="8"/>
      <c r="S620" s="8"/>
      <c r="T620" s="8"/>
      <c r="U620" s="8"/>
      <c r="V620" s="8"/>
      <c r="W620" s="8"/>
      <c r="X620" s="8"/>
      <c r="Y620" s="8"/>
      <c r="Z620" s="8"/>
    </row>
    <row x14ac:dyDescent="0.25" r="621" customHeight="1" ht="14.25">
      <c r="A621" s="182"/>
      <c r="B621" s="182"/>
      <c r="C621" s="182"/>
      <c r="D621" s="182"/>
      <c r="E621" s="10"/>
      <c r="F621" s="10"/>
      <c r="G621" s="182"/>
      <c r="H621" s="207"/>
      <c r="I621" s="8"/>
      <c r="J621" s="8"/>
      <c r="K621" s="8"/>
      <c r="L621" s="8"/>
      <c r="M621" s="8"/>
      <c r="N621" s="8"/>
      <c r="O621" s="8"/>
      <c r="P621" s="8"/>
      <c r="Q621" s="8"/>
      <c r="R621" s="8"/>
      <c r="S621" s="8"/>
      <c r="T621" s="8"/>
      <c r="U621" s="8"/>
      <c r="V621" s="8"/>
      <c r="W621" s="8"/>
      <c r="X621" s="8"/>
      <c r="Y621" s="8"/>
      <c r="Z621" s="8"/>
    </row>
    <row x14ac:dyDescent="0.25" r="622" customHeight="1" ht="14.25">
      <c r="A622" s="182"/>
      <c r="B622" s="182"/>
      <c r="C622" s="182"/>
      <c r="D622" s="182"/>
      <c r="E622" s="10"/>
      <c r="F622" s="10"/>
      <c r="G622" s="182"/>
      <c r="H622" s="207"/>
      <c r="I622" s="8"/>
      <c r="J622" s="8"/>
      <c r="K622" s="8"/>
      <c r="L622" s="8"/>
      <c r="M622" s="8"/>
      <c r="N622" s="8"/>
      <c r="O622" s="8"/>
      <c r="P622" s="8"/>
      <c r="Q622" s="8"/>
      <c r="R622" s="8"/>
      <c r="S622" s="8"/>
      <c r="T622" s="8"/>
      <c r="U622" s="8"/>
      <c r="V622" s="8"/>
      <c r="W622" s="8"/>
      <c r="X622" s="8"/>
      <c r="Y622" s="8"/>
      <c r="Z622" s="8"/>
    </row>
    <row x14ac:dyDescent="0.25" r="623" customHeight="1" ht="14.25">
      <c r="A623" s="182"/>
      <c r="B623" s="182"/>
      <c r="C623" s="182"/>
      <c r="D623" s="182"/>
      <c r="E623" s="10"/>
      <c r="F623" s="10"/>
      <c r="G623" s="182"/>
      <c r="H623" s="207"/>
      <c r="I623" s="8"/>
      <c r="J623" s="8"/>
      <c r="K623" s="8"/>
      <c r="L623" s="8"/>
      <c r="M623" s="8"/>
      <c r="N623" s="8"/>
      <c r="O623" s="8"/>
      <c r="P623" s="8"/>
      <c r="Q623" s="8"/>
      <c r="R623" s="8"/>
      <c r="S623" s="8"/>
      <c r="T623" s="8"/>
      <c r="U623" s="8"/>
      <c r="V623" s="8"/>
      <c r="W623" s="8"/>
      <c r="X623" s="8"/>
      <c r="Y623" s="8"/>
      <c r="Z623" s="8"/>
    </row>
    <row x14ac:dyDescent="0.25" r="624" customHeight="1" ht="14.25">
      <c r="A624" s="182"/>
      <c r="B624" s="182"/>
      <c r="C624" s="182"/>
      <c r="D624" s="182"/>
      <c r="E624" s="10"/>
      <c r="F624" s="10"/>
      <c r="G624" s="182"/>
      <c r="H624" s="207"/>
      <c r="I624" s="8"/>
      <c r="J624" s="8"/>
      <c r="K624" s="8"/>
      <c r="L624" s="8"/>
      <c r="M624" s="8"/>
      <c r="N624" s="8"/>
      <c r="O624" s="8"/>
      <c r="P624" s="8"/>
      <c r="Q624" s="8"/>
      <c r="R624" s="8"/>
      <c r="S624" s="8"/>
      <c r="T624" s="8"/>
      <c r="U624" s="8"/>
      <c r="V624" s="8"/>
      <c r="W624" s="8"/>
      <c r="X624" s="8"/>
      <c r="Y624" s="8"/>
      <c r="Z624" s="8"/>
    </row>
    <row x14ac:dyDescent="0.25" r="625" customHeight="1" ht="14.25">
      <c r="A625" s="182"/>
      <c r="B625" s="182"/>
      <c r="C625" s="182"/>
      <c r="D625" s="182"/>
      <c r="E625" s="10"/>
      <c r="F625" s="10"/>
      <c r="G625" s="182"/>
      <c r="H625" s="207"/>
      <c r="I625" s="8"/>
      <c r="J625" s="8"/>
      <c r="K625" s="8"/>
      <c r="L625" s="8"/>
      <c r="M625" s="8"/>
      <c r="N625" s="8"/>
      <c r="O625" s="8"/>
      <c r="P625" s="8"/>
      <c r="Q625" s="8"/>
      <c r="R625" s="8"/>
      <c r="S625" s="8"/>
      <c r="T625" s="8"/>
      <c r="U625" s="8"/>
      <c r="V625" s="8"/>
      <c r="W625" s="8"/>
      <c r="X625" s="8"/>
      <c r="Y625" s="8"/>
      <c r="Z625" s="8"/>
    </row>
    <row x14ac:dyDescent="0.25" r="626" customHeight="1" ht="14.25">
      <c r="A626" s="182"/>
      <c r="B626" s="182"/>
      <c r="C626" s="182"/>
      <c r="D626" s="182"/>
      <c r="E626" s="10"/>
      <c r="F626" s="10"/>
      <c r="G626" s="182"/>
      <c r="H626" s="207"/>
      <c r="I626" s="8"/>
      <c r="J626" s="8"/>
      <c r="K626" s="8"/>
      <c r="L626" s="8"/>
      <c r="M626" s="8"/>
      <c r="N626" s="8"/>
      <c r="O626" s="8"/>
      <c r="P626" s="8"/>
      <c r="Q626" s="8"/>
      <c r="R626" s="8"/>
      <c r="S626" s="8"/>
      <c r="T626" s="8"/>
      <c r="U626" s="8"/>
      <c r="V626" s="8"/>
      <c r="W626" s="8"/>
      <c r="X626" s="8"/>
      <c r="Y626" s="8"/>
      <c r="Z626" s="8"/>
    </row>
    <row x14ac:dyDescent="0.25" r="627" customHeight="1" ht="14.25">
      <c r="A627" s="182"/>
      <c r="B627" s="182"/>
      <c r="C627" s="182"/>
      <c r="D627" s="182"/>
      <c r="E627" s="10"/>
      <c r="F627" s="10"/>
      <c r="G627" s="182"/>
      <c r="H627" s="207"/>
      <c r="I627" s="8"/>
      <c r="J627" s="8"/>
      <c r="K627" s="8"/>
      <c r="L627" s="8"/>
      <c r="M627" s="8"/>
      <c r="N627" s="8"/>
      <c r="O627" s="8"/>
      <c r="P627" s="8"/>
      <c r="Q627" s="8"/>
      <c r="R627" s="8"/>
      <c r="S627" s="8"/>
      <c r="T627" s="8"/>
      <c r="U627" s="8"/>
      <c r="V627" s="8"/>
      <c r="W627" s="8"/>
      <c r="X627" s="8"/>
      <c r="Y627" s="8"/>
      <c r="Z627" s="8"/>
    </row>
    <row x14ac:dyDescent="0.25" r="628" customHeight="1" ht="14.25">
      <c r="A628" s="182"/>
      <c r="B628" s="182"/>
      <c r="C628" s="182"/>
      <c r="D628" s="182"/>
      <c r="E628" s="10"/>
      <c r="F628" s="10"/>
      <c r="G628" s="182"/>
      <c r="H628" s="207"/>
      <c r="I628" s="8"/>
      <c r="J628" s="8"/>
      <c r="K628" s="8"/>
      <c r="L628" s="8"/>
      <c r="M628" s="8"/>
      <c r="N628" s="8"/>
      <c r="O628" s="8"/>
      <c r="P628" s="8"/>
      <c r="Q628" s="8"/>
      <c r="R628" s="8"/>
      <c r="S628" s="8"/>
      <c r="T628" s="8"/>
      <c r="U628" s="8"/>
      <c r="V628" s="8"/>
      <c r="W628" s="8"/>
      <c r="X628" s="8"/>
      <c r="Y628" s="8"/>
      <c r="Z628" s="8"/>
    </row>
    <row x14ac:dyDescent="0.25" r="629" customHeight="1" ht="14.25">
      <c r="A629" s="182"/>
      <c r="B629" s="182"/>
      <c r="C629" s="182"/>
      <c r="D629" s="182"/>
      <c r="E629" s="10"/>
      <c r="F629" s="10"/>
      <c r="G629" s="182"/>
      <c r="H629" s="207"/>
      <c r="I629" s="8"/>
      <c r="J629" s="8"/>
      <c r="K629" s="8"/>
      <c r="L629" s="8"/>
      <c r="M629" s="8"/>
      <c r="N629" s="8"/>
      <c r="O629" s="8"/>
      <c r="P629" s="8"/>
      <c r="Q629" s="8"/>
      <c r="R629" s="8"/>
      <c r="S629" s="8"/>
      <c r="T629" s="8"/>
      <c r="U629" s="8"/>
      <c r="V629" s="8"/>
      <c r="W629" s="8"/>
      <c r="X629" s="8"/>
      <c r="Y629" s="8"/>
      <c r="Z629" s="8"/>
    </row>
    <row x14ac:dyDescent="0.25" r="630" customHeight="1" ht="14.25">
      <c r="A630" s="182"/>
      <c r="B630" s="182"/>
      <c r="C630" s="182"/>
      <c r="D630" s="182"/>
      <c r="E630" s="10"/>
      <c r="F630" s="10"/>
      <c r="G630" s="182"/>
      <c r="H630" s="207"/>
      <c r="I630" s="8"/>
      <c r="J630" s="8"/>
      <c r="K630" s="8"/>
      <c r="L630" s="8"/>
      <c r="M630" s="8"/>
      <c r="N630" s="8"/>
      <c r="O630" s="8"/>
      <c r="P630" s="8"/>
      <c r="Q630" s="8"/>
      <c r="R630" s="8"/>
      <c r="S630" s="8"/>
      <c r="T630" s="8"/>
      <c r="U630" s="8"/>
      <c r="V630" s="8"/>
      <c r="W630" s="8"/>
      <c r="X630" s="8"/>
      <c r="Y630" s="8"/>
      <c r="Z630" s="8"/>
    </row>
    <row x14ac:dyDescent="0.25" r="631" customHeight="1" ht="14.25">
      <c r="A631" s="182"/>
      <c r="B631" s="182"/>
      <c r="C631" s="182"/>
      <c r="D631" s="182"/>
      <c r="E631" s="10"/>
      <c r="F631" s="10"/>
      <c r="G631" s="182"/>
      <c r="H631" s="207"/>
      <c r="I631" s="8"/>
      <c r="J631" s="8"/>
      <c r="K631" s="8"/>
      <c r="L631" s="8"/>
      <c r="M631" s="8"/>
      <c r="N631" s="8"/>
      <c r="O631" s="8"/>
      <c r="P631" s="8"/>
      <c r="Q631" s="8"/>
      <c r="R631" s="8"/>
      <c r="S631" s="8"/>
      <c r="T631" s="8"/>
      <c r="U631" s="8"/>
      <c r="V631" s="8"/>
      <c r="W631" s="8"/>
      <c r="X631" s="8"/>
      <c r="Y631" s="8"/>
      <c r="Z631" s="8"/>
    </row>
    <row x14ac:dyDescent="0.25" r="632" customHeight="1" ht="14.25">
      <c r="A632" s="182"/>
      <c r="B632" s="182"/>
      <c r="C632" s="182"/>
      <c r="D632" s="182"/>
      <c r="E632" s="10"/>
      <c r="F632" s="10"/>
      <c r="G632" s="182"/>
      <c r="H632" s="207"/>
      <c r="I632" s="8"/>
      <c r="J632" s="8"/>
      <c r="K632" s="8"/>
      <c r="L632" s="8"/>
      <c r="M632" s="8"/>
      <c r="N632" s="8"/>
      <c r="O632" s="8"/>
      <c r="P632" s="8"/>
      <c r="Q632" s="8"/>
      <c r="R632" s="8"/>
      <c r="S632" s="8"/>
      <c r="T632" s="8"/>
      <c r="U632" s="8"/>
      <c r="V632" s="8"/>
      <c r="W632" s="8"/>
      <c r="X632" s="8"/>
      <c r="Y632" s="8"/>
      <c r="Z632" s="8"/>
    </row>
    <row x14ac:dyDescent="0.25" r="633" customHeight="1" ht="14.25">
      <c r="A633" s="182"/>
      <c r="B633" s="182"/>
      <c r="C633" s="182"/>
      <c r="D633" s="182"/>
      <c r="E633" s="10"/>
      <c r="F633" s="10"/>
      <c r="G633" s="182"/>
      <c r="H633" s="207"/>
      <c r="I633" s="8"/>
      <c r="J633" s="8"/>
      <c r="K633" s="8"/>
      <c r="L633" s="8"/>
      <c r="M633" s="8"/>
      <c r="N633" s="8"/>
      <c r="O633" s="8"/>
      <c r="P633" s="8"/>
      <c r="Q633" s="8"/>
      <c r="R633" s="8"/>
      <c r="S633" s="8"/>
      <c r="T633" s="8"/>
      <c r="U633" s="8"/>
      <c r="V633" s="8"/>
      <c r="W633" s="8"/>
      <c r="X633" s="8"/>
      <c r="Y633" s="8"/>
      <c r="Z633" s="8"/>
    </row>
    <row x14ac:dyDescent="0.25" r="634" customHeight="1" ht="14.25">
      <c r="A634" s="182"/>
      <c r="B634" s="182"/>
      <c r="C634" s="182"/>
      <c r="D634" s="182"/>
      <c r="E634" s="10"/>
      <c r="F634" s="10"/>
      <c r="G634" s="182"/>
      <c r="H634" s="207"/>
      <c r="I634" s="8"/>
      <c r="J634" s="8"/>
      <c r="K634" s="8"/>
      <c r="L634" s="8"/>
      <c r="M634" s="8"/>
      <c r="N634" s="8"/>
      <c r="O634" s="8"/>
      <c r="P634" s="8"/>
      <c r="Q634" s="8"/>
      <c r="R634" s="8"/>
      <c r="S634" s="8"/>
      <c r="T634" s="8"/>
      <c r="U634" s="8"/>
      <c r="V634" s="8"/>
      <c r="W634" s="8"/>
      <c r="X634" s="8"/>
      <c r="Y634" s="8"/>
      <c r="Z634" s="8"/>
    </row>
    <row x14ac:dyDescent="0.25" r="635" customHeight="1" ht="14.25">
      <c r="A635" s="182"/>
      <c r="B635" s="182"/>
      <c r="C635" s="182"/>
      <c r="D635" s="182"/>
      <c r="E635" s="10"/>
      <c r="F635" s="10"/>
      <c r="G635" s="182"/>
      <c r="H635" s="207"/>
      <c r="I635" s="8"/>
      <c r="J635" s="8"/>
      <c r="K635" s="8"/>
      <c r="L635" s="8"/>
      <c r="M635" s="8"/>
      <c r="N635" s="8"/>
      <c r="O635" s="8"/>
      <c r="P635" s="8"/>
      <c r="Q635" s="8"/>
      <c r="R635" s="8"/>
      <c r="S635" s="8"/>
      <c r="T635" s="8"/>
      <c r="U635" s="8"/>
      <c r="V635" s="8"/>
      <c r="W635" s="8"/>
      <c r="X635" s="8"/>
      <c r="Y635" s="8"/>
      <c r="Z635" s="8"/>
    </row>
    <row x14ac:dyDescent="0.25" r="636" customHeight="1" ht="14.25">
      <c r="A636" s="182"/>
      <c r="B636" s="182"/>
      <c r="C636" s="182"/>
      <c r="D636" s="182"/>
      <c r="E636" s="10"/>
      <c r="F636" s="10"/>
      <c r="G636" s="182"/>
      <c r="H636" s="207"/>
      <c r="I636" s="8"/>
      <c r="J636" s="8"/>
      <c r="K636" s="8"/>
      <c r="L636" s="8"/>
      <c r="M636" s="8"/>
      <c r="N636" s="8"/>
      <c r="O636" s="8"/>
      <c r="P636" s="8"/>
      <c r="Q636" s="8"/>
      <c r="R636" s="8"/>
      <c r="S636" s="8"/>
      <c r="T636" s="8"/>
      <c r="U636" s="8"/>
      <c r="V636" s="8"/>
      <c r="W636" s="8"/>
      <c r="X636" s="8"/>
      <c r="Y636" s="8"/>
      <c r="Z636" s="8"/>
    </row>
    <row x14ac:dyDescent="0.25" r="637" customHeight="1" ht="14.25">
      <c r="A637" s="182"/>
      <c r="B637" s="182"/>
      <c r="C637" s="182"/>
      <c r="D637" s="182"/>
      <c r="E637" s="10"/>
      <c r="F637" s="10"/>
      <c r="G637" s="182"/>
      <c r="H637" s="207"/>
      <c r="I637" s="8"/>
      <c r="J637" s="8"/>
      <c r="K637" s="8"/>
      <c r="L637" s="8"/>
      <c r="M637" s="8"/>
      <c r="N637" s="8"/>
      <c r="O637" s="8"/>
      <c r="P637" s="8"/>
      <c r="Q637" s="8"/>
      <c r="R637" s="8"/>
      <c r="S637" s="8"/>
      <c r="T637" s="8"/>
      <c r="U637" s="8"/>
      <c r="V637" s="8"/>
      <c r="W637" s="8"/>
      <c r="X637" s="8"/>
      <c r="Y637" s="8"/>
      <c r="Z637" s="8"/>
    </row>
    <row x14ac:dyDescent="0.25" r="638" customHeight="1" ht="14.25">
      <c r="A638" s="182"/>
      <c r="B638" s="182"/>
      <c r="C638" s="182"/>
      <c r="D638" s="182"/>
      <c r="E638" s="10"/>
      <c r="F638" s="10"/>
      <c r="G638" s="182"/>
      <c r="H638" s="207"/>
      <c r="I638" s="8"/>
      <c r="J638" s="8"/>
      <c r="K638" s="8"/>
      <c r="L638" s="8"/>
      <c r="M638" s="8"/>
      <c r="N638" s="8"/>
      <c r="O638" s="8"/>
      <c r="P638" s="8"/>
      <c r="Q638" s="8"/>
      <c r="R638" s="8"/>
      <c r="S638" s="8"/>
      <c r="T638" s="8"/>
      <c r="U638" s="8"/>
      <c r="V638" s="8"/>
      <c r="W638" s="8"/>
      <c r="X638" s="8"/>
      <c r="Y638" s="8"/>
      <c r="Z638" s="8"/>
    </row>
    <row x14ac:dyDescent="0.25" r="639" customHeight="1" ht="14.25">
      <c r="A639" s="182"/>
      <c r="B639" s="182"/>
      <c r="C639" s="182"/>
      <c r="D639" s="182"/>
      <c r="E639" s="10"/>
      <c r="F639" s="10"/>
      <c r="G639" s="182"/>
      <c r="H639" s="207"/>
      <c r="I639" s="8"/>
      <c r="J639" s="8"/>
      <c r="K639" s="8"/>
      <c r="L639" s="8"/>
      <c r="M639" s="8"/>
      <c r="N639" s="8"/>
      <c r="O639" s="8"/>
      <c r="P639" s="8"/>
      <c r="Q639" s="8"/>
      <c r="R639" s="8"/>
      <c r="S639" s="8"/>
      <c r="T639" s="8"/>
      <c r="U639" s="8"/>
      <c r="V639" s="8"/>
      <c r="W639" s="8"/>
      <c r="X639" s="8"/>
      <c r="Y639" s="8"/>
      <c r="Z639" s="8"/>
    </row>
    <row x14ac:dyDescent="0.25" r="640" customHeight="1" ht="14.25">
      <c r="A640" s="182"/>
      <c r="B640" s="182"/>
      <c r="C640" s="182"/>
      <c r="D640" s="182"/>
      <c r="E640" s="10"/>
      <c r="F640" s="10"/>
      <c r="G640" s="182"/>
      <c r="H640" s="207"/>
      <c r="I640" s="8"/>
      <c r="J640" s="8"/>
      <c r="K640" s="8"/>
      <c r="L640" s="8"/>
      <c r="M640" s="8"/>
      <c r="N640" s="8"/>
      <c r="O640" s="8"/>
      <c r="P640" s="8"/>
      <c r="Q640" s="8"/>
      <c r="R640" s="8"/>
      <c r="S640" s="8"/>
      <c r="T640" s="8"/>
      <c r="U640" s="8"/>
      <c r="V640" s="8"/>
      <c r="W640" s="8"/>
      <c r="X640" s="8"/>
      <c r="Y640" s="8"/>
      <c r="Z640" s="8"/>
    </row>
    <row x14ac:dyDescent="0.25" r="641" customHeight="1" ht="14.25">
      <c r="A641" s="182"/>
      <c r="B641" s="182"/>
      <c r="C641" s="182"/>
      <c r="D641" s="182"/>
      <c r="E641" s="10"/>
      <c r="F641" s="10"/>
      <c r="G641" s="182"/>
      <c r="H641" s="207"/>
      <c r="I641" s="8"/>
      <c r="J641" s="8"/>
      <c r="K641" s="8"/>
      <c r="L641" s="8"/>
      <c r="M641" s="8"/>
      <c r="N641" s="8"/>
      <c r="O641" s="8"/>
      <c r="P641" s="8"/>
      <c r="Q641" s="8"/>
      <c r="R641" s="8"/>
      <c r="S641" s="8"/>
      <c r="T641" s="8"/>
      <c r="U641" s="8"/>
      <c r="V641" s="8"/>
      <c r="W641" s="8"/>
      <c r="X641" s="8"/>
      <c r="Y641" s="8"/>
      <c r="Z641" s="8"/>
    </row>
    <row x14ac:dyDescent="0.25" r="642" customHeight="1" ht="14.25">
      <c r="A642" s="182"/>
      <c r="B642" s="182"/>
      <c r="C642" s="182"/>
      <c r="D642" s="182"/>
      <c r="E642" s="10"/>
      <c r="F642" s="10"/>
      <c r="G642" s="182"/>
      <c r="H642" s="207"/>
      <c r="I642" s="8"/>
      <c r="J642" s="8"/>
      <c r="K642" s="8"/>
      <c r="L642" s="8"/>
      <c r="M642" s="8"/>
      <c r="N642" s="8"/>
      <c r="O642" s="8"/>
      <c r="P642" s="8"/>
      <c r="Q642" s="8"/>
      <c r="R642" s="8"/>
      <c r="S642" s="8"/>
      <c r="T642" s="8"/>
      <c r="U642" s="8"/>
      <c r="V642" s="8"/>
      <c r="W642" s="8"/>
      <c r="X642" s="8"/>
      <c r="Y642" s="8"/>
      <c r="Z642" s="8"/>
    </row>
    <row x14ac:dyDescent="0.25" r="643" customHeight="1" ht="14.25">
      <c r="A643" s="182"/>
      <c r="B643" s="182"/>
      <c r="C643" s="182"/>
      <c r="D643" s="182"/>
      <c r="E643" s="10"/>
      <c r="F643" s="10"/>
      <c r="G643" s="182"/>
      <c r="H643" s="207"/>
      <c r="I643" s="8"/>
      <c r="J643" s="8"/>
      <c r="K643" s="8"/>
      <c r="L643" s="8"/>
      <c r="M643" s="8"/>
      <c r="N643" s="8"/>
      <c r="O643" s="8"/>
      <c r="P643" s="8"/>
      <c r="Q643" s="8"/>
      <c r="R643" s="8"/>
      <c r="S643" s="8"/>
      <c r="T643" s="8"/>
      <c r="U643" s="8"/>
      <c r="V643" s="8"/>
      <c r="W643" s="8"/>
      <c r="X643" s="8"/>
      <c r="Y643" s="8"/>
      <c r="Z643" s="8"/>
    </row>
    <row x14ac:dyDescent="0.25" r="644" customHeight="1" ht="14.25">
      <c r="A644" s="182"/>
      <c r="B644" s="182"/>
      <c r="C644" s="182"/>
      <c r="D644" s="182"/>
      <c r="E644" s="10"/>
      <c r="F644" s="10"/>
      <c r="G644" s="182"/>
      <c r="H644" s="207"/>
      <c r="I644" s="8"/>
      <c r="J644" s="8"/>
      <c r="K644" s="8"/>
      <c r="L644" s="8"/>
      <c r="M644" s="8"/>
      <c r="N644" s="8"/>
      <c r="O644" s="8"/>
      <c r="P644" s="8"/>
      <c r="Q644" s="8"/>
      <c r="R644" s="8"/>
      <c r="S644" s="8"/>
      <c r="T644" s="8"/>
      <c r="U644" s="8"/>
      <c r="V644" s="8"/>
      <c r="W644" s="8"/>
      <c r="X644" s="8"/>
      <c r="Y644" s="8"/>
      <c r="Z644" s="8"/>
    </row>
    <row x14ac:dyDescent="0.25" r="645" customHeight="1" ht="14.25">
      <c r="A645" s="182"/>
      <c r="B645" s="182"/>
      <c r="C645" s="182"/>
      <c r="D645" s="182"/>
      <c r="E645" s="10"/>
      <c r="F645" s="10"/>
      <c r="G645" s="182"/>
      <c r="H645" s="207"/>
      <c r="I645" s="8"/>
      <c r="J645" s="8"/>
      <c r="K645" s="8"/>
      <c r="L645" s="8"/>
      <c r="M645" s="8"/>
      <c r="N645" s="8"/>
      <c r="O645" s="8"/>
      <c r="P645" s="8"/>
      <c r="Q645" s="8"/>
      <c r="R645" s="8"/>
      <c r="S645" s="8"/>
      <c r="T645" s="8"/>
      <c r="U645" s="8"/>
      <c r="V645" s="8"/>
      <c r="W645" s="8"/>
      <c r="X645" s="8"/>
      <c r="Y645" s="8"/>
      <c r="Z645" s="8"/>
    </row>
    <row x14ac:dyDescent="0.25" r="646" customHeight="1" ht="14.25">
      <c r="A646" s="182"/>
      <c r="B646" s="182"/>
      <c r="C646" s="182"/>
      <c r="D646" s="182"/>
      <c r="E646" s="10"/>
      <c r="F646" s="10"/>
      <c r="G646" s="182"/>
      <c r="H646" s="207"/>
      <c r="I646" s="8"/>
      <c r="J646" s="8"/>
      <c r="K646" s="8"/>
      <c r="L646" s="8"/>
      <c r="M646" s="8"/>
      <c r="N646" s="8"/>
      <c r="O646" s="8"/>
      <c r="P646" s="8"/>
      <c r="Q646" s="8"/>
      <c r="R646" s="8"/>
      <c r="S646" s="8"/>
      <c r="T646" s="8"/>
      <c r="U646" s="8"/>
      <c r="V646" s="8"/>
      <c r="W646" s="8"/>
      <c r="X646" s="8"/>
      <c r="Y646" s="8"/>
      <c r="Z646" s="8"/>
    </row>
    <row x14ac:dyDescent="0.25" r="647" customHeight="1" ht="14.25">
      <c r="A647" s="182"/>
      <c r="B647" s="182"/>
      <c r="C647" s="182"/>
      <c r="D647" s="182"/>
      <c r="E647" s="10"/>
      <c r="F647" s="10"/>
      <c r="G647" s="182"/>
      <c r="H647" s="207"/>
      <c r="I647" s="8"/>
      <c r="J647" s="8"/>
      <c r="K647" s="8"/>
      <c r="L647" s="8"/>
      <c r="M647" s="8"/>
      <c r="N647" s="8"/>
      <c r="O647" s="8"/>
      <c r="P647" s="8"/>
      <c r="Q647" s="8"/>
      <c r="R647" s="8"/>
      <c r="S647" s="8"/>
      <c r="T647" s="8"/>
      <c r="U647" s="8"/>
      <c r="V647" s="8"/>
      <c r="W647" s="8"/>
      <c r="X647" s="8"/>
      <c r="Y647" s="8"/>
      <c r="Z647" s="8"/>
    </row>
    <row x14ac:dyDescent="0.25" r="648" customHeight="1" ht="14.25">
      <c r="A648" s="182"/>
      <c r="B648" s="182"/>
      <c r="C648" s="182"/>
      <c r="D648" s="182"/>
      <c r="E648" s="10"/>
      <c r="F648" s="10"/>
      <c r="G648" s="182"/>
      <c r="H648" s="207"/>
      <c r="I648" s="8"/>
      <c r="J648" s="8"/>
      <c r="K648" s="8"/>
      <c r="L648" s="8"/>
      <c r="M648" s="8"/>
      <c r="N648" s="8"/>
      <c r="O648" s="8"/>
      <c r="P648" s="8"/>
      <c r="Q648" s="8"/>
      <c r="R648" s="8"/>
      <c r="S648" s="8"/>
      <c r="T648" s="8"/>
      <c r="U648" s="8"/>
      <c r="V648" s="8"/>
      <c r="W648" s="8"/>
      <c r="X648" s="8"/>
      <c r="Y648" s="8"/>
      <c r="Z648" s="8"/>
    </row>
    <row x14ac:dyDescent="0.25" r="649" customHeight="1" ht="14.25">
      <c r="A649" s="182"/>
      <c r="B649" s="182"/>
      <c r="C649" s="182"/>
      <c r="D649" s="182"/>
      <c r="E649" s="10"/>
      <c r="F649" s="10"/>
      <c r="G649" s="182"/>
      <c r="H649" s="207"/>
      <c r="I649" s="8"/>
      <c r="J649" s="8"/>
      <c r="K649" s="8"/>
      <c r="L649" s="8"/>
      <c r="M649" s="8"/>
      <c r="N649" s="8"/>
      <c r="O649" s="8"/>
      <c r="P649" s="8"/>
      <c r="Q649" s="8"/>
      <c r="R649" s="8"/>
      <c r="S649" s="8"/>
      <c r="T649" s="8"/>
      <c r="U649" s="8"/>
      <c r="V649" s="8"/>
      <c r="W649" s="8"/>
      <c r="X649" s="8"/>
      <c r="Y649" s="8"/>
      <c r="Z649" s="8"/>
    </row>
    <row x14ac:dyDescent="0.25" r="650" customHeight="1" ht="14.25">
      <c r="A650" s="182"/>
      <c r="B650" s="182"/>
      <c r="C650" s="182"/>
      <c r="D650" s="182"/>
      <c r="E650" s="10"/>
      <c r="F650" s="10"/>
      <c r="G650" s="182"/>
      <c r="H650" s="207"/>
      <c r="I650" s="8"/>
      <c r="J650" s="8"/>
      <c r="K650" s="8"/>
      <c r="L650" s="8"/>
      <c r="M650" s="8"/>
      <c r="N650" s="8"/>
      <c r="O650" s="8"/>
      <c r="P650" s="8"/>
      <c r="Q650" s="8"/>
      <c r="R650" s="8"/>
      <c r="S650" s="8"/>
      <c r="T650" s="8"/>
      <c r="U650" s="8"/>
      <c r="V650" s="8"/>
      <c r="W650" s="8"/>
      <c r="X650" s="8"/>
      <c r="Y650" s="8"/>
      <c r="Z650" s="8"/>
    </row>
    <row x14ac:dyDescent="0.25" r="651" customHeight="1" ht="14.25">
      <c r="A651" s="182"/>
      <c r="B651" s="182"/>
      <c r="C651" s="182"/>
      <c r="D651" s="182"/>
      <c r="E651" s="10"/>
      <c r="F651" s="10"/>
      <c r="G651" s="182"/>
      <c r="H651" s="207"/>
      <c r="I651" s="8"/>
      <c r="J651" s="8"/>
      <c r="K651" s="8"/>
      <c r="L651" s="8"/>
      <c r="M651" s="8"/>
      <c r="N651" s="8"/>
      <c r="O651" s="8"/>
      <c r="P651" s="8"/>
      <c r="Q651" s="8"/>
      <c r="R651" s="8"/>
      <c r="S651" s="8"/>
      <c r="T651" s="8"/>
      <c r="U651" s="8"/>
      <c r="V651" s="8"/>
      <c r="W651" s="8"/>
      <c r="X651" s="8"/>
      <c r="Y651" s="8"/>
      <c r="Z651" s="8"/>
    </row>
    <row x14ac:dyDescent="0.25" r="652" customHeight="1" ht="14.25">
      <c r="A652" s="182"/>
      <c r="B652" s="182"/>
      <c r="C652" s="182"/>
      <c r="D652" s="182"/>
      <c r="E652" s="10"/>
      <c r="F652" s="10"/>
      <c r="G652" s="182"/>
      <c r="H652" s="207"/>
      <c r="I652" s="8"/>
      <c r="J652" s="8"/>
      <c r="K652" s="8"/>
      <c r="L652" s="8"/>
      <c r="M652" s="8"/>
      <c r="N652" s="8"/>
      <c r="O652" s="8"/>
      <c r="P652" s="8"/>
      <c r="Q652" s="8"/>
      <c r="R652" s="8"/>
      <c r="S652" s="8"/>
      <c r="T652" s="8"/>
      <c r="U652" s="8"/>
      <c r="V652" s="8"/>
      <c r="W652" s="8"/>
      <c r="X652" s="8"/>
      <c r="Y652" s="8"/>
      <c r="Z652" s="8"/>
    </row>
    <row x14ac:dyDescent="0.25" r="653" customHeight="1" ht="14.25">
      <c r="A653" s="182"/>
      <c r="B653" s="182"/>
      <c r="C653" s="182"/>
      <c r="D653" s="182"/>
      <c r="E653" s="10"/>
      <c r="F653" s="10"/>
      <c r="G653" s="182"/>
      <c r="H653" s="207"/>
      <c r="I653" s="8"/>
      <c r="J653" s="8"/>
      <c r="K653" s="8"/>
      <c r="L653" s="8"/>
      <c r="M653" s="8"/>
      <c r="N653" s="8"/>
      <c r="O653" s="8"/>
      <c r="P653" s="8"/>
      <c r="Q653" s="8"/>
      <c r="R653" s="8"/>
      <c r="S653" s="8"/>
      <c r="T653" s="8"/>
      <c r="U653" s="8"/>
      <c r="V653" s="8"/>
      <c r="W653" s="8"/>
      <c r="X653" s="8"/>
      <c r="Y653" s="8"/>
      <c r="Z653" s="8"/>
    </row>
    <row x14ac:dyDescent="0.25" r="654" customHeight="1" ht="14.25">
      <c r="A654" s="182"/>
      <c r="B654" s="182"/>
      <c r="C654" s="182"/>
      <c r="D654" s="182"/>
      <c r="E654" s="10"/>
      <c r="F654" s="10"/>
      <c r="G654" s="182"/>
      <c r="H654" s="207"/>
      <c r="I654" s="8"/>
      <c r="J654" s="8"/>
      <c r="K654" s="8"/>
      <c r="L654" s="8"/>
      <c r="M654" s="8"/>
      <c r="N654" s="8"/>
      <c r="O654" s="8"/>
      <c r="P654" s="8"/>
      <c r="Q654" s="8"/>
      <c r="R654" s="8"/>
      <c r="S654" s="8"/>
      <c r="T654" s="8"/>
      <c r="U654" s="8"/>
      <c r="V654" s="8"/>
      <c r="W654" s="8"/>
      <c r="X654" s="8"/>
      <c r="Y654" s="8"/>
      <c r="Z654" s="8"/>
    </row>
    <row x14ac:dyDescent="0.25" r="655" customHeight="1" ht="14.25">
      <c r="A655" s="182"/>
      <c r="B655" s="182"/>
      <c r="C655" s="182"/>
      <c r="D655" s="182"/>
      <c r="E655" s="10"/>
      <c r="F655" s="10"/>
      <c r="G655" s="182"/>
      <c r="H655" s="207"/>
      <c r="I655" s="8"/>
      <c r="J655" s="8"/>
      <c r="K655" s="8"/>
      <c r="L655" s="8"/>
      <c r="M655" s="8"/>
      <c r="N655" s="8"/>
      <c r="O655" s="8"/>
      <c r="P655" s="8"/>
      <c r="Q655" s="8"/>
      <c r="R655" s="8"/>
      <c r="S655" s="8"/>
      <c r="T655" s="8"/>
      <c r="U655" s="8"/>
      <c r="V655" s="8"/>
      <c r="W655" s="8"/>
      <c r="X655" s="8"/>
      <c r="Y655" s="8"/>
      <c r="Z655" s="8"/>
    </row>
    <row x14ac:dyDescent="0.25" r="656" customHeight="1" ht="14.25">
      <c r="A656" s="182"/>
      <c r="B656" s="182"/>
      <c r="C656" s="182"/>
      <c r="D656" s="182"/>
      <c r="E656" s="10"/>
      <c r="F656" s="10"/>
      <c r="G656" s="182"/>
      <c r="H656" s="207"/>
      <c r="I656" s="8"/>
      <c r="J656" s="8"/>
      <c r="K656" s="8"/>
      <c r="L656" s="8"/>
      <c r="M656" s="8"/>
      <c r="N656" s="8"/>
      <c r="O656" s="8"/>
      <c r="P656" s="8"/>
      <c r="Q656" s="8"/>
      <c r="R656" s="8"/>
      <c r="S656" s="8"/>
      <c r="T656" s="8"/>
      <c r="U656" s="8"/>
      <c r="V656" s="8"/>
      <c r="W656" s="8"/>
      <c r="X656" s="8"/>
      <c r="Y656" s="8"/>
      <c r="Z656" s="8"/>
    </row>
    <row x14ac:dyDescent="0.25" r="657" customHeight="1" ht="14.25">
      <c r="A657" s="182"/>
      <c r="B657" s="182"/>
      <c r="C657" s="182"/>
      <c r="D657" s="182"/>
      <c r="E657" s="10"/>
      <c r="F657" s="10"/>
      <c r="G657" s="182"/>
      <c r="H657" s="207"/>
      <c r="I657" s="8"/>
      <c r="J657" s="8"/>
      <c r="K657" s="8"/>
      <c r="L657" s="8"/>
      <c r="M657" s="8"/>
      <c r="N657" s="8"/>
      <c r="O657" s="8"/>
      <c r="P657" s="8"/>
      <c r="Q657" s="8"/>
      <c r="R657" s="8"/>
      <c r="S657" s="8"/>
      <c r="T657" s="8"/>
      <c r="U657" s="8"/>
      <c r="V657" s="8"/>
      <c r="W657" s="8"/>
      <c r="X657" s="8"/>
      <c r="Y657" s="8"/>
      <c r="Z657" s="8"/>
    </row>
    <row x14ac:dyDescent="0.25" r="658" customHeight="1" ht="14.25">
      <c r="A658" s="182"/>
      <c r="B658" s="182"/>
      <c r="C658" s="182"/>
      <c r="D658" s="182"/>
      <c r="E658" s="10"/>
      <c r="F658" s="10"/>
      <c r="G658" s="182"/>
      <c r="H658" s="207"/>
      <c r="I658" s="8"/>
      <c r="J658" s="8"/>
      <c r="K658" s="8"/>
      <c r="L658" s="8"/>
      <c r="M658" s="8"/>
      <c r="N658" s="8"/>
      <c r="O658" s="8"/>
      <c r="P658" s="8"/>
      <c r="Q658" s="8"/>
      <c r="R658" s="8"/>
      <c r="S658" s="8"/>
      <c r="T658" s="8"/>
      <c r="U658" s="8"/>
      <c r="V658" s="8"/>
      <c r="W658" s="8"/>
      <c r="X658" s="8"/>
      <c r="Y658" s="8"/>
      <c r="Z658" s="8"/>
    </row>
    <row x14ac:dyDescent="0.25" r="659" customHeight="1" ht="14.25">
      <c r="A659" s="182"/>
      <c r="B659" s="182"/>
      <c r="C659" s="182"/>
      <c r="D659" s="182"/>
      <c r="E659" s="10"/>
      <c r="F659" s="10"/>
      <c r="G659" s="182"/>
      <c r="H659" s="207"/>
      <c r="I659" s="8"/>
      <c r="J659" s="8"/>
      <c r="K659" s="8"/>
      <c r="L659" s="8"/>
      <c r="M659" s="8"/>
      <c r="N659" s="8"/>
      <c r="O659" s="8"/>
      <c r="P659" s="8"/>
      <c r="Q659" s="8"/>
      <c r="R659" s="8"/>
      <c r="S659" s="8"/>
      <c r="T659" s="8"/>
      <c r="U659" s="8"/>
      <c r="V659" s="8"/>
      <c r="W659" s="8"/>
      <c r="X659" s="8"/>
      <c r="Y659" s="8"/>
      <c r="Z659" s="8"/>
    </row>
    <row x14ac:dyDescent="0.25" r="660" customHeight="1" ht="14.25">
      <c r="A660" s="182"/>
      <c r="B660" s="182"/>
      <c r="C660" s="182"/>
      <c r="D660" s="182"/>
      <c r="E660" s="10"/>
      <c r="F660" s="10"/>
      <c r="G660" s="182"/>
      <c r="H660" s="207"/>
      <c r="I660" s="8"/>
      <c r="J660" s="8"/>
      <c r="K660" s="8"/>
      <c r="L660" s="8"/>
      <c r="M660" s="8"/>
      <c r="N660" s="8"/>
      <c r="O660" s="8"/>
      <c r="P660" s="8"/>
      <c r="Q660" s="8"/>
      <c r="R660" s="8"/>
      <c r="S660" s="8"/>
      <c r="T660" s="8"/>
      <c r="U660" s="8"/>
      <c r="V660" s="8"/>
      <c r="W660" s="8"/>
      <c r="X660" s="8"/>
      <c r="Y660" s="8"/>
      <c r="Z660" s="8"/>
    </row>
    <row x14ac:dyDescent="0.25" r="661" customHeight="1" ht="14.25">
      <c r="A661" s="182"/>
      <c r="B661" s="182"/>
      <c r="C661" s="182"/>
      <c r="D661" s="182"/>
      <c r="E661" s="10"/>
      <c r="F661" s="10"/>
      <c r="G661" s="182"/>
      <c r="H661" s="207"/>
      <c r="I661" s="8"/>
      <c r="J661" s="8"/>
      <c r="K661" s="8"/>
      <c r="L661" s="8"/>
      <c r="M661" s="8"/>
      <c r="N661" s="8"/>
      <c r="O661" s="8"/>
      <c r="P661" s="8"/>
      <c r="Q661" s="8"/>
      <c r="R661" s="8"/>
      <c r="S661" s="8"/>
      <c r="T661" s="8"/>
      <c r="U661" s="8"/>
      <c r="V661" s="8"/>
      <c r="W661" s="8"/>
      <c r="X661" s="8"/>
      <c r="Y661" s="8"/>
      <c r="Z661" s="8"/>
    </row>
    <row x14ac:dyDescent="0.25" r="662" customHeight="1" ht="14.25">
      <c r="A662" s="182"/>
      <c r="B662" s="182"/>
      <c r="C662" s="182"/>
      <c r="D662" s="182"/>
      <c r="E662" s="10"/>
      <c r="F662" s="10"/>
      <c r="G662" s="182"/>
      <c r="H662" s="207"/>
      <c r="I662" s="8"/>
      <c r="J662" s="8"/>
      <c r="K662" s="8"/>
      <c r="L662" s="8"/>
      <c r="M662" s="8"/>
      <c r="N662" s="8"/>
      <c r="O662" s="8"/>
      <c r="P662" s="8"/>
      <c r="Q662" s="8"/>
      <c r="R662" s="8"/>
      <c r="S662" s="8"/>
      <c r="T662" s="8"/>
      <c r="U662" s="8"/>
      <c r="V662" s="8"/>
      <c r="W662" s="8"/>
      <c r="X662" s="8"/>
      <c r="Y662" s="8"/>
      <c r="Z662" s="8"/>
    </row>
    <row x14ac:dyDescent="0.25" r="663" customHeight="1" ht="14.25">
      <c r="A663" s="182"/>
      <c r="B663" s="182"/>
      <c r="C663" s="182"/>
      <c r="D663" s="182"/>
      <c r="E663" s="10"/>
      <c r="F663" s="10"/>
      <c r="G663" s="182"/>
      <c r="H663" s="207"/>
      <c r="I663" s="8"/>
      <c r="J663" s="8"/>
      <c r="K663" s="8"/>
      <c r="L663" s="8"/>
      <c r="M663" s="8"/>
      <c r="N663" s="8"/>
      <c r="O663" s="8"/>
      <c r="P663" s="8"/>
      <c r="Q663" s="8"/>
      <c r="R663" s="8"/>
      <c r="S663" s="8"/>
      <c r="T663" s="8"/>
      <c r="U663" s="8"/>
      <c r="V663" s="8"/>
      <c r="W663" s="8"/>
      <c r="X663" s="8"/>
      <c r="Y663" s="8"/>
      <c r="Z663" s="8"/>
    </row>
    <row x14ac:dyDescent="0.25" r="664" customHeight="1" ht="14.25">
      <c r="A664" s="182"/>
      <c r="B664" s="182"/>
      <c r="C664" s="182"/>
      <c r="D664" s="182"/>
      <c r="E664" s="10"/>
      <c r="F664" s="10"/>
      <c r="G664" s="182"/>
      <c r="H664" s="207"/>
      <c r="I664" s="8"/>
      <c r="J664" s="8"/>
      <c r="K664" s="8"/>
      <c r="L664" s="8"/>
      <c r="M664" s="8"/>
      <c r="N664" s="8"/>
      <c r="O664" s="8"/>
      <c r="P664" s="8"/>
      <c r="Q664" s="8"/>
      <c r="R664" s="8"/>
      <c r="S664" s="8"/>
      <c r="T664" s="8"/>
      <c r="U664" s="8"/>
      <c r="V664" s="8"/>
      <c r="W664" s="8"/>
      <c r="X664" s="8"/>
      <c r="Y664" s="8"/>
      <c r="Z664" s="8"/>
    </row>
    <row x14ac:dyDescent="0.25" r="665" customHeight="1" ht="14.25">
      <c r="A665" s="182"/>
      <c r="B665" s="182"/>
      <c r="C665" s="182"/>
      <c r="D665" s="182"/>
      <c r="E665" s="10"/>
      <c r="F665" s="10"/>
      <c r="G665" s="182"/>
      <c r="H665" s="207"/>
      <c r="I665" s="8"/>
      <c r="J665" s="8"/>
      <c r="K665" s="8"/>
      <c r="L665" s="8"/>
      <c r="M665" s="8"/>
      <c r="N665" s="8"/>
      <c r="O665" s="8"/>
      <c r="P665" s="8"/>
      <c r="Q665" s="8"/>
      <c r="R665" s="8"/>
      <c r="S665" s="8"/>
      <c r="T665" s="8"/>
      <c r="U665" s="8"/>
      <c r="V665" s="8"/>
      <c r="W665" s="8"/>
      <c r="X665" s="8"/>
      <c r="Y665" s="8"/>
      <c r="Z665" s="8"/>
    </row>
    <row x14ac:dyDescent="0.25" r="666" customHeight="1" ht="14.25">
      <c r="A666" s="182"/>
      <c r="B666" s="182"/>
      <c r="C666" s="182"/>
      <c r="D666" s="182"/>
      <c r="E666" s="10"/>
      <c r="F666" s="10"/>
      <c r="G666" s="182"/>
      <c r="H666" s="207"/>
      <c r="I666" s="8"/>
      <c r="J666" s="8"/>
      <c r="K666" s="8"/>
      <c r="L666" s="8"/>
      <c r="M666" s="8"/>
      <c r="N666" s="8"/>
      <c r="O666" s="8"/>
      <c r="P666" s="8"/>
      <c r="Q666" s="8"/>
      <c r="R666" s="8"/>
      <c r="S666" s="8"/>
      <c r="T666" s="8"/>
      <c r="U666" s="8"/>
      <c r="V666" s="8"/>
      <c r="W666" s="8"/>
      <c r="X666" s="8"/>
      <c r="Y666" s="8"/>
      <c r="Z666" s="8"/>
    </row>
    <row x14ac:dyDescent="0.25" r="667" customHeight="1" ht="14.25">
      <c r="A667" s="182"/>
      <c r="B667" s="182"/>
      <c r="C667" s="182"/>
      <c r="D667" s="182"/>
      <c r="E667" s="10"/>
      <c r="F667" s="10"/>
      <c r="G667" s="182"/>
      <c r="H667" s="207"/>
      <c r="I667" s="8"/>
      <c r="J667" s="8"/>
      <c r="K667" s="8"/>
      <c r="L667" s="8"/>
      <c r="M667" s="8"/>
      <c r="N667" s="8"/>
      <c r="O667" s="8"/>
      <c r="P667" s="8"/>
      <c r="Q667" s="8"/>
      <c r="R667" s="8"/>
      <c r="S667" s="8"/>
      <c r="T667" s="8"/>
      <c r="U667" s="8"/>
      <c r="V667" s="8"/>
      <c r="W667" s="8"/>
      <c r="X667" s="8"/>
      <c r="Y667" s="8"/>
      <c r="Z667" s="8"/>
    </row>
    <row x14ac:dyDescent="0.25" r="668" customHeight="1" ht="14.25">
      <c r="A668" s="182"/>
      <c r="B668" s="182"/>
      <c r="C668" s="182"/>
      <c r="D668" s="182"/>
      <c r="E668" s="10"/>
      <c r="F668" s="10"/>
      <c r="G668" s="182"/>
      <c r="H668" s="207"/>
      <c r="I668" s="8"/>
      <c r="J668" s="8"/>
      <c r="K668" s="8"/>
      <c r="L668" s="8"/>
      <c r="M668" s="8"/>
      <c r="N668" s="8"/>
      <c r="O668" s="8"/>
      <c r="P668" s="8"/>
      <c r="Q668" s="8"/>
      <c r="R668" s="8"/>
      <c r="S668" s="8"/>
      <c r="T668" s="8"/>
      <c r="U668" s="8"/>
      <c r="V668" s="8"/>
      <c r="W668" s="8"/>
      <c r="X668" s="8"/>
      <c r="Y668" s="8"/>
      <c r="Z668" s="8"/>
    </row>
    <row x14ac:dyDescent="0.25" r="669" customHeight="1" ht="14.25">
      <c r="A669" s="182"/>
      <c r="B669" s="182"/>
      <c r="C669" s="182"/>
      <c r="D669" s="182"/>
      <c r="E669" s="10"/>
      <c r="F669" s="10"/>
      <c r="G669" s="182"/>
      <c r="H669" s="207"/>
      <c r="I669" s="8"/>
      <c r="J669" s="8"/>
      <c r="K669" s="8"/>
      <c r="L669" s="8"/>
      <c r="M669" s="8"/>
      <c r="N669" s="8"/>
      <c r="O669" s="8"/>
      <c r="P669" s="8"/>
      <c r="Q669" s="8"/>
      <c r="R669" s="8"/>
      <c r="S669" s="8"/>
      <c r="T669" s="8"/>
      <c r="U669" s="8"/>
      <c r="V669" s="8"/>
      <c r="W669" s="8"/>
      <c r="X669" s="8"/>
      <c r="Y669" s="8"/>
      <c r="Z669" s="8"/>
    </row>
    <row x14ac:dyDescent="0.25" r="670" customHeight="1" ht="14.25">
      <c r="A670" s="182"/>
      <c r="B670" s="182"/>
      <c r="C670" s="182"/>
      <c r="D670" s="182"/>
      <c r="E670" s="10"/>
      <c r="F670" s="10"/>
      <c r="G670" s="182"/>
      <c r="H670" s="207"/>
      <c r="I670" s="8"/>
      <c r="J670" s="8"/>
      <c r="K670" s="8"/>
      <c r="L670" s="8"/>
      <c r="M670" s="8"/>
      <c r="N670" s="8"/>
      <c r="O670" s="8"/>
      <c r="P670" s="8"/>
      <c r="Q670" s="8"/>
      <c r="R670" s="8"/>
      <c r="S670" s="8"/>
      <c r="T670" s="8"/>
      <c r="U670" s="8"/>
      <c r="V670" s="8"/>
      <c r="W670" s="8"/>
      <c r="X670" s="8"/>
      <c r="Y670" s="8"/>
      <c r="Z670" s="8"/>
    </row>
    <row x14ac:dyDescent="0.25" r="671" customHeight="1" ht="14.25">
      <c r="A671" s="182"/>
      <c r="B671" s="182"/>
      <c r="C671" s="182"/>
      <c r="D671" s="182"/>
      <c r="E671" s="10"/>
      <c r="F671" s="10"/>
      <c r="G671" s="182"/>
      <c r="H671" s="207"/>
      <c r="I671" s="8"/>
      <c r="J671" s="8"/>
      <c r="K671" s="8"/>
      <c r="L671" s="8"/>
      <c r="M671" s="8"/>
      <c r="N671" s="8"/>
      <c r="O671" s="8"/>
      <c r="P671" s="8"/>
      <c r="Q671" s="8"/>
      <c r="R671" s="8"/>
      <c r="S671" s="8"/>
      <c r="T671" s="8"/>
      <c r="U671" s="8"/>
      <c r="V671" s="8"/>
      <c r="W671" s="8"/>
      <c r="X671" s="8"/>
      <c r="Y671" s="8"/>
      <c r="Z671" s="8"/>
    </row>
    <row x14ac:dyDescent="0.25" r="672" customHeight="1" ht="14.25">
      <c r="A672" s="182"/>
      <c r="B672" s="182"/>
      <c r="C672" s="182"/>
      <c r="D672" s="182"/>
      <c r="E672" s="10"/>
      <c r="F672" s="10"/>
      <c r="G672" s="182"/>
      <c r="H672" s="207"/>
      <c r="I672" s="8"/>
      <c r="J672" s="8"/>
      <c r="K672" s="8"/>
      <c r="L672" s="8"/>
      <c r="M672" s="8"/>
      <c r="N672" s="8"/>
      <c r="O672" s="8"/>
      <c r="P672" s="8"/>
      <c r="Q672" s="8"/>
      <c r="R672" s="8"/>
      <c r="S672" s="8"/>
      <c r="T672" s="8"/>
      <c r="U672" s="8"/>
      <c r="V672" s="8"/>
      <c r="W672" s="8"/>
      <c r="X672" s="8"/>
      <c r="Y672" s="8"/>
      <c r="Z672" s="8"/>
    </row>
    <row x14ac:dyDescent="0.25" r="673" customHeight="1" ht="14.25">
      <c r="A673" s="182"/>
      <c r="B673" s="182"/>
      <c r="C673" s="182"/>
      <c r="D673" s="182"/>
      <c r="E673" s="10"/>
      <c r="F673" s="10"/>
      <c r="G673" s="182"/>
      <c r="H673" s="207"/>
      <c r="I673" s="8"/>
      <c r="J673" s="8"/>
      <c r="K673" s="8"/>
      <c r="L673" s="8"/>
      <c r="M673" s="8"/>
      <c r="N673" s="8"/>
      <c r="O673" s="8"/>
      <c r="P673" s="8"/>
      <c r="Q673" s="8"/>
      <c r="R673" s="8"/>
      <c r="S673" s="8"/>
      <c r="T673" s="8"/>
      <c r="U673" s="8"/>
      <c r="V673" s="8"/>
      <c r="W673" s="8"/>
      <c r="X673" s="8"/>
      <c r="Y673" s="8"/>
      <c r="Z673" s="8"/>
    </row>
    <row x14ac:dyDescent="0.25" r="674" customHeight="1" ht="14.25">
      <c r="A674" s="182"/>
      <c r="B674" s="182"/>
      <c r="C674" s="182"/>
      <c r="D674" s="182"/>
      <c r="E674" s="10"/>
      <c r="F674" s="10"/>
      <c r="G674" s="182"/>
      <c r="H674" s="207"/>
      <c r="I674" s="8"/>
      <c r="J674" s="8"/>
      <c r="K674" s="8"/>
      <c r="L674" s="8"/>
      <c r="M674" s="8"/>
      <c r="N674" s="8"/>
      <c r="O674" s="8"/>
      <c r="P674" s="8"/>
      <c r="Q674" s="8"/>
      <c r="R674" s="8"/>
      <c r="S674" s="8"/>
      <c r="T674" s="8"/>
      <c r="U674" s="8"/>
      <c r="V674" s="8"/>
      <c r="W674" s="8"/>
      <c r="X674" s="8"/>
      <c r="Y674" s="8"/>
      <c r="Z674" s="8"/>
    </row>
    <row x14ac:dyDescent="0.25" r="675" customHeight="1" ht="14.25">
      <c r="A675" s="182"/>
      <c r="B675" s="182"/>
      <c r="C675" s="182"/>
      <c r="D675" s="182"/>
      <c r="E675" s="10"/>
      <c r="F675" s="10"/>
      <c r="G675" s="182"/>
      <c r="H675" s="207"/>
      <c r="I675" s="8"/>
      <c r="J675" s="8"/>
      <c r="K675" s="8"/>
      <c r="L675" s="8"/>
      <c r="M675" s="8"/>
      <c r="N675" s="8"/>
      <c r="O675" s="8"/>
      <c r="P675" s="8"/>
      <c r="Q675" s="8"/>
      <c r="R675" s="8"/>
      <c r="S675" s="8"/>
      <c r="T675" s="8"/>
      <c r="U675" s="8"/>
      <c r="V675" s="8"/>
      <c r="W675" s="8"/>
      <c r="X675" s="8"/>
      <c r="Y675" s="8"/>
      <c r="Z675" s="8"/>
    </row>
    <row x14ac:dyDescent="0.25" r="676" customHeight="1" ht="14.25">
      <c r="A676" s="182"/>
      <c r="B676" s="182"/>
      <c r="C676" s="182"/>
      <c r="D676" s="182"/>
      <c r="E676" s="10"/>
      <c r="F676" s="10"/>
      <c r="G676" s="182"/>
      <c r="H676" s="207"/>
      <c r="I676" s="8"/>
      <c r="J676" s="8"/>
      <c r="K676" s="8"/>
      <c r="L676" s="8"/>
      <c r="M676" s="8"/>
      <c r="N676" s="8"/>
      <c r="O676" s="8"/>
      <c r="P676" s="8"/>
      <c r="Q676" s="8"/>
      <c r="R676" s="8"/>
      <c r="S676" s="8"/>
      <c r="T676" s="8"/>
      <c r="U676" s="8"/>
      <c r="V676" s="8"/>
      <c r="W676" s="8"/>
      <c r="X676" s="8"/>
      <c r="Y676" s="8"/>
      <c r="Z676" s="8"/>
    </row>
    <row x14ac:dyDescent="0.25" r="677" customHeight="1" ht="14.25">
      <c r="A677" s="182"/>
      <c r="B677" s="182"/>
      <c r="C677" s="182"/>
      <c r="D677" s="182"/>
      <c r="E677" s="10"/>
      <c r="F677" s="10"/>
      <c r="G677" s="182"/>
      <c r="H677" s="207"/>
      <c r="I677" s="8"/>
      <c r="J677" s="8"/>
      <c r="K677" s="8"/>
      <c r="L677" s="8"/>
      <c r="M677" s="8"/>
      <c r="N677" s="8"/>
      <c r="O677" s="8"/>
      <c r="P677" s="8"/>
      <c r="Q677" s="8"/>
      <c r="R677" s="8"/>
      <c r="S677" s="8"/>
      <c r="T677" s="8"/>
      <c r="U677" s="8"/>
      <c r="V677" s="8"/>
      <c r="W677" s="8"/>
      <c r="X677" s="8"/>
      <c r="Y677" s="8"/>
      <c r="Z677" s="8"/>
    </row>
    <row x14ac:dyDescent="0.25" r="678" customHeight="1" ht="14.25">
      <c r="A678" s="182"/>
      <c r="B678" s="182"/>
      <c r="C678" s="182"/>
      <c r="D678" s="182"/>
      <c r="E678" s="10"/>
      <c r="F678" s="10"/>
      <c r="G678" s="182"/>
      <c r="H678" s="207"/>
      <c r="I678" s="8"/>
      <c r="J678" s="8"/>
      <c r="K678" s="8"/>
      <c r="L678" s="8"/>
      <c r="M678" s="8"/>
      <c r="N678" s="8"/>
      <c r="O678" s="8"/>
      <c r="P678" s="8"/>
      <c r="Q678" s="8"/>
      <c r="R678" s="8"/>
      <c r="S678" s="8"/>
      <c r="T678" s="8"/>
      <c r="U678" s="8"/>
      <c r="V678" s="8"/>
      <c r="W678" s="8"/>
      <c r="X678" s="8"/>
      <c r="Y678" s="8"/>
      <c r="Z678" s="8"/>
    </row>
    <row x14ac:dyDescent="0.25" r="679" customHeight="1" ht="14.25">
      <c r="A679" s="182"/>
      <c r="B679" s="182"/>
      <c r="C679" s="182"/>
      <c r="D679" s="182"/>
      <c r="E679" s="10"/>
      <c r="F679" s="10"/>
      <c r="G679" s="182"/>
      <c r="H679" s="207"/>
      <c r="I679" s="8"/>
      <c r="J679" s="8"/>
      <c r="K679" s="8"/>
      <c r="L679" s="8"/>
      <c r="M679" s="8"/>
      <c r="N679" s="8"/>
      <c r="O679" s="8"/>
      <c r="P679" s="8"/>
      <c r="Q679" s="8"/>
      <c r="R679" s="8"/>
      <c r="S679" s="8"/>
      <c r="T679" s="8"/>
      <c r="U679" s="8"/>
      <c r="V679" s="8"/>
      <c r="W679" s="8"/>
      <c r="X679" s="8"/>
      <c r="Y679" s="8"/>
      <c r="Z679" s="8"/>
    </row>
    <row x14ac:dyDescent="0.25" r="680" customHeight="1" ht="14.25">
      <c r="A680" s="182"/>
      <c r="B680" s="182"/>
      <c r="C680" s="182"/>
      <c r="D680" s="182"/>
      <c r="E680" s="10"/>
      <c r="F680" s="10"/>
      <c r="G680" s="182"/>
      <c r="H680" s="207"/>
      <c r="I680" s="8"/>
      <c r="J680" s="8"/>
      <c r="K680" s="8"/>
      <c r="L680" s="8"/>
      <c r="M680" s="8"/>
      <c r="N680" s="8"/>
      <c r="O680" s="8"/>
      <c r="P680" s="8"/>
      <c r="Q680" s="8"/>
      <c r="R680" s="8"/>
      <c r="S680" s="8"/>
      <c r="T680" s="8"/>
      <c r="U680" s="8"/>
      <c r="V680" s="8"/>
      <c r="W680" s="8"/>
      <c r="X680" s="8"/>
      <c r="Y680" s="8"/>
      <c r="Z680" s="8"/>
    </row>
    <row x14ac:dyDescent="0.25" r="681" customHeight="1" ht="14.25">
      <c r="A681" s="182"/>
      <c r="B681" s="182"/>
      <c r="C681" s="182"/>
      <c r="D681" s="182"/>
      <c r="E681" s="10"/>
      <c r="F681" s="10"/>
      <c r="G681" s="182"/>
      <c r="H681" s="207"/>
      <c r="I681" s="8"/>
      <c r="J681" s="8"/>
      <c r="K681" s="8"/>
      <c r="L681" s="8"/>
      <c r="M681" s="8"/>
      <c r="N681" s="8"/>
      <c r="O681" s="8"/>
      <c r="P681" s="8"/>
      <c r="Q681" s="8"/>
      <c r="R681" s="8"/>
      <c r="S681" s="8"/>
      <c r="T681" s="8"/>
      <c r="U681" s="8"/>
      <c r="V681" s="8"/>
      <c r="W681" s="8"/>
      <c r="X681" s="8"/>
      <c r="Y681" s="8"/>
      <c r="Z681" s="8"/>
    </row>
    <row x14ac:dyDescent="0.25" r="682" customHeight="1" ht="14.25">
      <c r="A682" s="182"/>
      <c r="B682" s="182"/>
      <c r="C682" s="182"/>
      <c r="D682" s="182"/>
      <c r="E682" s="10"/>
      <c r="F682" s="10"/>
      <c r="G682" s="182"/>
      <c r="H682" s="207"/>
      <c r="I682" s="8"/>
      <c r="J682" s="8"/>
      <c r="K682" s="8"/>
      <c r="L682" s="8"/>
      <c r="M682" s="8"/>
      <c r="N682" s="8"/>
      <c r="O682" s="8"/>
      <c r="P682" s="8"/>
      <c r="Q682" s="8"/>
      <c r="R682" s="8"/>
      <c r="S682" s="8"/>
      <c r="T682" s="8"/>
      <c r="U682" s="8"/>
      <c r="V682" s="8"/>
      <c r="W682" s="8"/>
      <c r="X682" s="8"/>
      <c r="Y682" s="8"/>
      <c r="Z682" s="8"/>
    </row>
    <row x14ac:dyDescent="0.25" r="683" customHeight="1" ht="14.25">
      <c r="A683" s="182"/>
      <c r="B683" s="182"/>
      <c r="C683" s="182"/>
      <c r="D683" s="182"/>
      <c r="E683" s="10"/>
      <c r="F683" s="10"/>
      <c r="G683" s="182"/>
      <c r="H683" s="207"/>
      <c r="I683" s="8"/>
      <c r="J683" s="8"/>
      <c r="K683" s="8"/>
      <c r="L683" s="8"/>
      <c r="M683" s="8"/>
      <c r="N683" s="8"/>
      <c r="O683" s="8"/>
      <c r="P683" s="8"/>
      <c r="Q683" s="8"/>
      <c r="R683" s="8"/>
      <c r="S683" s="8"/>
      <c r="T683" s="8"/>
      <c r="U683" s="8"/>
      <c r="V683" s="8"/>
      <c r="W683" s="8"/>
      <c r="X683" s="8"/>
      <c r="Y683" s="8"/>
      <c r="Z683" s="8"/>
    </row>
    <row x14ac:dyDescent="0.25" r="684" customHeight="1" ht="14.25">
      <c r="A684" s="182"/>
      <c r="B684" s="182"/>
      <c r="C684" s="182"/>
      <c r="D684" s="182"/>
      <c r="E684" s="10"/>
      <c r="F684" s="10"/>
      <c r="G684" s="182"/>
      <c r="H684" s="207"/>
      <c r="I684" s="8"/>
      <c r="J684" s="8"/>
      <c r="K684" s="8"/>
      <c r="L684" s="8"/>
      <c r="M684" s="8"/>
      <c r="N684" s="8"/>
      <c r="O684" s="8"/>
      <c r="P684" s="8"/>
      <c r="Q684" s="8"/>
      <c r="R684" s="8"/>
      <c r="S684" s="8"/>
      <c r="T684" s="8"/>
      <c r="U684" s="8"/>
      <c r="V684" s="8"/>
      <c r="W684" s="8"/>
      <c r="X684" s="8"/>
      <c r="Y684" s="8"/>
      <c r="Z684" s="8"/>
    </row>
    <row x14ac:dyDescent="0.25" r="685" customHeight="1" ht="14.25">
      <c r="A685" s="182"/>
      <c r="B685" s="182"/>
      <c r="C685" s="182"/>
      <c r="D685" s="182"/>
      <c r="E685" s="10"/>
      <c r="F685" s="10"/>
      <c r="G685" s="182"/>
      <c r="H685" s="207"/>
      <c r="I685" s="8"/>
      <c r="J685" s="8"/>
      <c r="K685" s="8"/>
      <c r="L685" s="8"/>
      <c r="M685" s="8"/>
      <c r="N685" s="8"/>
      <c r="O685" s="8"/>
      <c r="P685" s="8"/>
      <c r="Q685" s="8"/>
      <c r="R685" s="8"/>
      <c r="S685" s="8"/>
      <c r="T685" s="8"/>
      <c r="U685" s="8"/>
      <c r="V685" s="8"/>
      <c r="W685" s="8"/>
      <c r="X685" s="8"/>
      <c r="Y685" s="8"/>
      <c r="Z685" s="8"/>
    </row>
    <row x14ac:dyDescent="0.25" r="686" customHeight="1" ht="14.25">
      <c r="A686" s="182"/>
      <c r="B686" s="182"/>
      <c r="C686" s="182"/>
      <c r="D686" s="182"/>
      <c r="E686" s="10"/>
      <c r="F686" s="10"/>
      <c r="G686" s="182"/>
      <c r="H686" s="207"/>
      <c r="I686" s="8"/>
      <c r="J686" s="8"/>
      <c r="K686" s="8"/>
      <c r="L686" s="8"/>
      <c r="M686" s="8"/>
      <c r="N686" s="8"/>
      <c r="O686" s="8"/>
      <c r="P686" s="8"/>
      <c r="Q686" s="8"/>
      <c r="R686" s="8"/>
      <c r="S686" s="8"/>
      <c r="T686" s="8"/>
      <c r="U686" s="8"/>
      <c r="V686" s="8"/>
      <c r="W686" s="8"/>
      <c r="X686" s="8"/>
      <c r="Y686" s="8"/>
      <c r="Z686" s="8"/>
    </row>
    <row x14ac:dyDescent="0.25" r="687" customHeight="1" ht="14.25">
      <c r="A687" s="182"/>
      <c r="B687" s="182"/>
      <c r="C687" s="182"/>
      <c r="D687" s="182"/>
      <c r="E687" s="10"/>
      <c r="F687" s="10"/>
      <c r="G687" s="182"/>
      <c r="H687" s="207"/>
      <c r="I687" s="8"/>
      <c r="J687" s="8"/>
      <c r="K687" s="8"/>
      <c r="L687" s="8"/>
      <c r="M687" s="8"/>
      <c r="N687" s="8"/>
      <c r="O687" s="8"/>
      <c r="P687" s="8"/>
      <c r="Q687" s="8"/>
      <c r="R687" s="8"/>
      <c r="S687" s="8"/>
      <c r="T687" s="8"/>
      <c r="U687" s="8"/>
      <c r="V687" s="8"/>
      <c r="W687" s="8"/>
      <c r="X687" s="8"/>
      <c r="Y687" s="8"/>
      <c r="Z687" s="8"/>
    </row>
    <row x14ac:dyDescent="0.25" r="688" customHeight="1" ht="14.25">
      <c r="A688" s="182"/>
      <c r="B688" s="182"/>
      <c r="C688" s="182"/>
      <c r="D688" s="182"/>
      <c r="E688" s="10"/>
      <c r="F688" s="10"/>
      <c r="G688" s="182"/>
      <c r="H688" s="207"/>
      <c r="I688" s="8"/>
      <c r="J688" s="8"/>
      <c r="K688" s="8"/>
      <c r="L688" s="8"/>
      <c r="M688" s="8"/>
      <c r="N688" s="8"/>
      <c r="O688" s="8"/>
      <c r="P688" s="8"/>
      <c r="Q688" s="8"/>
      <c r="R688" s="8"/>
      <c r="S688" s="8"/>
      <c r="T688" s="8"/>
      <c r="U688" s="8"/>
      <c r="V688" s="8"/>
      <c r="W688" s="8"/>
      <c r="X688" s="8"/>
      <c r="Y688" s="8"/>
      <c r="Z688" s="8"/>
    </row>
    <row x14ac:dyDescent="0.25" r="689" customHeight="1" ht="14.25">
      <c r="A689" s="182"/>
      <c r="B689" s="182"/>
      <c r="C689" s="182"/>
      <c r="D689" s="182"/>
      <c r="E689" s="10"/>
      <c r="F689" s="10"/>
      <c r="G689" s="182"/>
      <c r="H689" s="207"/>
      <c r="I689" s="8"/>
      <c r="J689" s="8"/>
      <c r="K689" s="8"/>
      <c r="L689" s="8"/>
      <c r="M689" s="8"/>
      <c r="N689" s="8"/>
      <c r="O689" s="8"/>
      <c r="P689" s="8"/>
      <c r="Q689" s="8"/>
      <c r="R689" s="8"/>
      <c r="S689" s="8"/>
      <c r="T689" s="8"/>
      <c r="U689" s="8"/>
      <c r="V689" s="8"/>
      <c r="W689" s="8"/>
      <c r="X689" s="8"/>
      <c r="Y689" s="8"/>
      <c r="Z689" s="8"/>
    </row>
    <row x14ac:dyDescent="0.25" r="690" customHeight="1" ht="14.25">
      <c r="A690" s="182"/>
      <c r="B690" s="182"/>
      <c r="C690" s="182"/>
      <c r="D690" s="182"/>
      <c r="E690" s="10"/>
      <c r="F690" s="10"/>
      <c r="G690" s="182"/>
      <c r="H690" s="207"/>
      <c r="I690" s="8"/>
      <c r="J690" s="8"/>
      <c r="K690" s="8"/>
      <c r="L690" s="8"/>
      <c r="M690" s="8"/>
      <c r="N690" s="8"/>
      <c r="O690" s="8"/>
      <c r="P690" s="8"/>
      <c r="Q690" s="8"/>
      <c r="R690" s="8"/>
      <c r="S690" s="8"/>
      <c r="T690" s="8"/>
      <c r="U690" s="8"/>
      <c r="V690" s="8"/>
      <c r="W690" s="8"/>
      <c r="X690" s="8"/>
      <c r="Y690" s="8"/>
      <c r="Z690" s="8"/>
    </row>
    <row x14ac:dyDescent="0.25" r="691" customHeight="1" ht="14.25">
      <c r="A691" s="182"/>
      <c r="B691" s="182"/>
      <c r="C691" s="182"/>
      <c r="D691" s="182"/>
      <c r="E691" s="10"/>
      <c r="F691" s="10"/>
      <c r="G691" s="182"/>
      <c r="H691" s="207"/>
      <c r="I691" s="8"/>
      <c r="J691" s="8"/>
      <c r="K691" s="8"/>
      <c r="L691" s="8"/>
      <c r="M691" s="8"/>
      <c r="N691" s="8"/>
      <c r="O691" s="8"/>
      <c r="P691" s="8"/>
      <c r="Q691" s="8"/>
      <c r="R691" s="8"/>
      <c r="S691" s="8"/>
      <c r="T691" s="8"/>
      <c r="U691" s="8"/>
      <c r="V691" s="8"/>
      <c r="W691" s="8"/>
      <c r="X691" s="8"/>
      <c r="Y691" s="8"/>
      <c r="Z691" s="8"/>
    </row>
    <row x14ac:dyDescent="0.25" r="692" customHeight="1" ht="14.25">
      <c r="A692" s="182"/>
      <c r="B692" s="182"/>
      <c r="C692" s="182"/>
      <c r="D692" s="182"/>
      <c r="E692" s="10"/>
      <c r="F692" s="10"/>
      <c r="G692" s="182"/>
      <c r="H692" s="207"/>
      <c r="I692" s="8"/>
      <c r="J692" s="8"/>
      <c r="K692" s="8"/>
      <c r="L692" s="8"/>
      <c r="M692" s="8"/>
      <c r="N692" s="8"/>
      <c r="O692" s="8"/>
      <c r="P692" s="8"/>
      <c r="Q692" s="8"/>
      <c r="R692" s="8"/>
      <c r="S692" s="8"/>
      <c r="T692" s="8"/>
      <c r="U692" s="8"/>
      <c r="V692" s="8"/>
      <c r="W692" s="8"/>
      <c r="X692" s="8"/>
      <c r="Y692" s="8"/>
      <c r="Z692" s="8"/>
    </row>
    <row x14ac:dyDescent="0.25" r="693" customHeight="1" ht="14.25">
      <c r="A693" s="182"/>
      <c r="B693" s="182"/>
      <c r="C693" s="182"/>
      <c r="D693" s="182"/>
      <c r="E693" s="10"/>
      <c r="F693" s="10"/>
      <c r="G693" s="182"/>
      <c r="H693" s="207"/>
      <c r="I693" s="8"/>
      <c r="J693" s="8"/>
      <c r="K693" s="8"/>
      <c r="L693" s="8"/>
      <c r="M693" s="8"/>
      <c r="N693" s="8"/>
      <c r="O693" s="8"/>
      <c r="P693" s="8"/>
      <c r="Q693" s="8"/>
      <c r="R693" s="8"/>
      <c r="S693" s="8"/>
      <c r="T693" s="8"/>
      <c r="U693" s="8"/>
      <c r="V693" s="8"/>
      <c r="W693" s="8"/>
      <c r="X693" s="8"/>
      <c r="Y693" s="8"/>
      <c r="Z693" s="8"/>
    </row>
    <row x14ac:dyDescent="0.25" r="694" customHeight="1" ht="14.25">
      <c r="A694" s="182"/>
      <c r="B694" s="182"/>
      <c r="C694" s="182"/>
      <c r="D694" s="182"/>
      <c r="E694" s="10"/>
      <c r="F694" s="10"/>
      <c r="G694" s="182"/>
      <c r="H694" s="207"/>
      <c r="I694" s="8"/>
      <c r="J694" s="8"/>
      <c r="K694" s="8"/>
      <c r="L694" s="8"/>
      <c r="M694" s="8"/>
      <c r="N694" s="8"/>
      <c r="O694" s="8"/>
      <c r="P694" s="8"/>
      <c r="Q694" s="8"/>
      <c r="R694" s="8"/>
      <c r="S694" s="8"/>
      <c r="T694" s="8"/>
      <c r="U694" s="8"/>
      <c r="V694" s="8"/>
      <c r="W694" s="8"/>
      <c r="X694" s="8"/>
      <c r="Y694" s="8"/>
      <c r="Z694" s="8"/>
    </row>
    <row x14ac:dyDescent="0.25" r="695" customHeight="1" ht="14.25">
      <c r="A695" s="182"/>
      <c r="B695" s="182"/>
      <c r="C695" s="182"/>
      <c r="D695" s="182"/>
      <c r="E695" s="10"/>
      <c r="F695" s="10"/>
      <c r="G695" s="182"/>
      <c r="H695" s="207"/>
      <c r="I695" s="8"/>
      <c r="J695" s="8"/>
      <c r="K695" s="8"/>
      <c r="L695" s="8"/>
      <c r="M695" s="8"/>
      <c r="N695" s="8"/>
      <c r="O695" s="8"/>
      <c r="P695" s="8"/>
      <c r="Q695" s="8"/>
      <c r="R695" s="8"/>
      <c r="S695" s="8"/>
      <c r="T695" s="8"/>
      <c r="U695" s="8"/>
      <c r="V695" s="8"/>
      <c r="W695" s="8"/>
      <c r="X695" s="8"/>
      <c r="Y695" s="8"/>
      <c r="Z695" s="8"/>
    </row>
    <row x14ac:dyDescent="0.25" r="696" customHeight="1" ht="14.25">
      <c r="A696" s="182"/>
      <c r="B696" s="182"/>
      <c r="C696" s="182"/>
      <c r="D696" s="182"/>
      <c r="E696" s="10"/>
      <c r="F696" s="10"/>
      <c r="G696" s="182"/>
      <c r="H696" s="207"/>
      <c r="I696" s="8"/>
      <c r="J696" s="8"/>
      <c r="K696" s="8"/>
      <c r="L696" s="8"/>
      <c r="M696" s="8"/>
      <c r="N696" s="8"/>
      <c r="O696" s="8"/>
      <c r="P696" s="8"/>
      <c r="Q696" s="8"/>
      <c r="R696" s="8"/>
      <c r="S696" s="8"/>
      <c r="T696" s="8"/>
      <c r="U696" s="8"/>
      <c r="V696" s="8"/>
      <c r="W696" s="8"/>
      <c r="X696" s="8"/>
      <c r="Y696" s="8"/>
      <c r="Z696" s="8"/>
    </row>
    <row x14ac:dyDescent="0.25" r="697" customHeight="1" ht="14.25">
      <c r="A697" s="182"/>
      <c r="B697" s="182"/>
      <c r="C697" s="182"/>
      <c r="D697" s="182"/>
      <c r="E697" s="10"/>
      <c r="F697" s="10"/>
      <c r="G697" s="182"/>
      <c r="H697" s="207"/>
      <c r="I697" s="8"/>
      <c r="J697" s="8"/>
      <c r="K697" s="8"/>
      <c r="L697" s="8"/>
      <c r="M697" s="8"/>
      <c r="N697" s="8"/>
      <c r="O697" s="8"/>
      <c r="P697" s="8"/>
      <c r="Q697" s="8"/>
      <c r="R697" s="8"/>
      <c r="S697" s="8"/>
      <c r="T697" s="8"/>
      <c r="U697" s="8"/>
      <c r="V697" s="8"/>
      <c r="W697" s="8"/>
      <c r="X697" s="8"/>
      <c r="Y697" s="8"/>
      <c r="Z697" s="8"/>
    </row>
    <row x14ac:dyDescent="0.25" r="698" customHeight="1" ht="14.25">
      <c r="A698" s="182"/>
      <c r="B698" s="182"/>
      <c r="C698" s="182"/>
      <c r="D698" s="182"/>
      <c r="E698" s="10"/>
      <c r="F698" s="10"/>
      <c r="G698" s="182"/>
      <c r="H698" s="207"/>
      <c r="I698" s="8"/>
      <c r="J698" s="8"/>
      <c r="K698" s="8"/>
      <c r="L698" s="8"/>
      <c r="M698" s="8"/>
      <c r="N698" s="8"/>
      <c r="O698" s="8"/>
      <c r="P698" s="8"/>
      <c r="Q698" s="8"/>
      <c r="R698" s="8"/>
      <c r="S698" s="8"/>
      <c r="T698" s="8"/>
      <c r="U698" s="8"/>
      <c r="V698" s="8"/>
      <c r="W698" s="8"/>
      <c r="X698" s="8"/>
      <c r="Y698" s="8"/>
      <c r="Z698" s="8"/>
    </row>
    <row x14ac:dyDescent="0.25" r="699" customHeight="1" ht="14.25">
      <c r="A699" s="182"/>
      <c r="B699" s="182"/>
      <c r="C699" s="182"/>
      <c r="D699" s="182"/>
      <c r="E699" s="10"/>
      <c r="F699" s="10"/>
      <c r="G699" s="182"/>
      <c r="H699" s="207"/>
      <c r="I699" s="8"/>
      <c r="J699" s="8"/>
      <c r="K699" s="8"/>
      <c r="L699" s="8"/>
      <c r="M699" s="8"/>
      <c r="N699" s="8"/>
      <c r="O699" s="8"/>
      <c r="P699" s="8"/>
      <c r="Q699" s="8"/>
      <c r="R699" s="8"/>
      <c r="S699" s="8"/>
      <c r="T699" s="8"/>
      <c r="U699" s="8"/>
      <c r="V699" s="8"/>
      <c r="W699" s="8"/>
      <c r="X699" s="8"/>
      <c r="Y699" s="8"/>
      <c r="Z699" s="8"/>
    </row>
    <row x14ac:dyDescent="0.25" r="700" customHeight="1" ht="14.25">
      <c r="A700" s="182"/>
      <c r="B700" s="182"/>
      <c r="C700" s="182"/>
      <c r="D700" s="182"/>
      <c r="E700" s="10"/>
      <c r="F700" s="10"/>
      <c r="G700" s="182"/>
      <c r="H700" s="207"/>
      <c r="I700" s="8"/>
      <c r="J700" s="8"/>
      <c r="K700" s="8"/>
      <c r="L700" s="8"/>
      <c r="M700" s="8"/>
      <c r="N700" s="8"/>
      <c r="O700" s="8"/>
      <c r="P700" s="8"/>
      <c r="Q700" s="8"/>
      <c r="R700" s="8"/>
      <c r="S700" s="8"/>
      <c r="T700" s="8"/>
      <c r="U700" s="8"/>
      <c r="V700" s="8"/>
      <c r="W700" s="8"/>
      <c r="X700" s="8"/>
      <c r="Y700" s="8"/>
      <c r="Z700" s="8"/>
    </row>
    <row x14ac:dyDescent="0.25" r="701" customHeight="1" ht="14.25">
      <c r="A701" s="182"/>
      <c r="B701" s="182"/>
      <c r="C701" s="182"/>
      <c r="D701" s="182"/>
      <c r="E701" s="10"/>
      <c r="F701" s="10"/>
      <c r="G701" s="182"/>
      <c r="H701" s="207"/>
      <c r="I701" s="8"/>
      <c r="J701" s="8"/>
      <c r="K701" s="8"/>
      <c r="L701" s="8"/>
      <c r="M701" s="8"/>
      <c r="N701" s="8"/>
      <c r="O701" s="8"/>
      <c r="P701" s="8"/>
      <c r="Q701" s="8"/>
      <c r="R701" s="8"/>
      <c r="S701" s="8"/>
      <c r="T701" s="8"/>
      <c r="U701" s="8"/>
      <c r="V701" s="8"/>
      <c r="W701" s="8"/>
      <c r="X701" s="8"/>
      <c r="Y701" s="8"/>
      <c r="Z701" s="8"/>
    </row>
    <row x14ac:dyDescent="0.25" r="702" customHeight="1" ht="14.25">
      <c r="A702" s="182"/>
      <c r="B702" s="182"/>
      <c r="C702" s="182"/>
      <c r="D702" s="182"/>
      <c r="E702" s="10"/>
      <c r="F702" s="10"/>
      <c r="G702" s="182"/>
      <c r="H702" s="207"/>
      <c r="I702" s="8"/>
      <c r="J702" s="8"/>
      <c r="K702" s="8"/>
      <c r="L702" s="8"/>
      <c r="M702" s="8"/>
      <c r="N702" s="8"/>
      <c r="O702" s="8"/>
      <c r="P702" s="8"/>
      <c r="Q702" s="8"/>
      <c r="R702" s="8"/>
      <c r="S702" s="8"/>
      <c r="T702" s="8"/>
      <c r="U702" s="8"/>
      <c r="V702" s="8"/>
      <c r="W702" s="8"/>
      <c r="X702" s="8"/>
      <c r="Y702" s="8"/>
      <c r="Z702" s="8"/>
    </row>
    <row x14ac:dyDescent="0.25" r="703" customHeight="1" ht="14.25">
      <c r="A703" s="182"/>
      <c r="B703" s="182"/>
      <c r="C703" s="182"/>
      <c r="D703" s="182"/>
      <c r="E703" s="10"/>
      <c r="F703" s="10"/>
      <c r="G703" s="182"/>
      <c r="H703" s="207"/>
      <c r="I703" s="8"/>
      <c r="J703" s="8"/>
      <c r="K703" s="8"/>
      <c r="L703" s="8"/>
      <c r="M703" s="8"/>
      <c r="N703" s="8"/>
      <c r="O703" s="8"/>
      <c r="P703" s="8"/>
      <c r="Q703" s="8"/>
      <c r="R703" s="8"/>
      <c r="S703" s="8"/>
      <c r="T703" s="8"/>
      <c r="U703" s="8"/>
      <c r="V703" s="8"/>
      <c r="W703" s="8"/>
      <c r="X703" s="8"/>
      <c r="Y703" s="8"/>
      <c r="Z703" s="8"/>
    </row>
    <row x14ac:dyDescent="0.25" r="704" customHeight="1" ht="14.25">
      <c r="A704" s="182"/>
      <c r="B704" s="182"/>
      <c r="C704" s="182"/>
      <c r="D704" s="182"/>
      <c r="E704" s="10"/>
      <c r="F704" s="10"/>
      <c r="G704" s="182"/>
      <c r="H704" s="207"/>
      <c r="I704" s="8"/>
      <c r="J704" s="8"/>
      <c r="K704" s="8"/>
      <c r="L704" s="8"/>
      <c r="M704" s="8"/>
      <c r="N704" s="8"/>
      <c r="O704" s="8"/>
      <c r="P704" s="8"/>
      <c r="Q704" s="8"/>
      <c r="R704" s="8"/>
      <c r="S704" s="8"/>
      <c r="T704" s="8"/>
      <c r="U704" s="8"/>
      <c r="V704" s="8"/>
      <c r="W704" s="8"/>
      <c r="X704" s="8"/>
      <c r="Y704" s="8"/>
      <c r="Z704" s="8"/>
    </row>
    <row x14ac:dyDescent="0.25" r="705" customHeight="1" ht="14.25">
      <c r="A705" s="182"/>
      <c r="B705" s="182"/>
      <c r="C705" s="182"/>
      <c r="D705" s="182"/>
      <c r="E705" s="10"/>
      <c r="F705" s="10"/>
      <c r="G705" s="182"/>
      <c r="H705" s="207"/>
      <c r="I705" s="8"/>
      <c r="J705" s="8"/>
      <c r="K705" s="8"/>
      <c r="L705" s="8"/>
      <c r="M705" s="8"/>
      <c r="N705" s="8"/>
      <c r="O705" s="8"/>
      <c r="P705" s="8"/>
      <c r="Q705" s="8"/>
      <c r="R705" s="8"/>
      <c r="S705" s="8"/>
      <c r="T705" s="8"/>
      <c r="U705" s="8"/>
      <c r="V705" s="8"/>
      <c r="W705" s="8"/>
      <c r="X705" s="8"/>
      <c r="Y705" s="8"/>
      <c r="Z705" s="8"/>
    </row>
    <row x14ac:dyDescent="0.25" r="706" customHeight="1" ht="14.25">
      <c r="A706" s="182"/>
      <c r="B706" s="182"/>
      <c r="C706" s="182"/>
      <c r="D706" s="182"/>
      <c r="E706" s="10"/>
      <c r="F706" s="10"/>
      <c r="G706" s="182"/>
      <c r="H706" s="207"/>
      <c r="I706" s="8"/>
      <c r="J706" s="8"/>
      <c r="K706" s="8"/>
      <c r="L706" s="8"/>
      <c r="M706" s="8"/>
      <c r="N706" s="8"/>
      <c r="O706" s="8"/>
      <c r="P706" s="8"/>
      <c r="Q706" s="8"/>
      <c r="R706" s="8"/>
      <c r="S706" s="8"/>
      <c r="T706" s="8"/>
      <c r="U706" s="8"/>
      <c r="V706" s="8"/>
      <c r="W706" s="8"/>
      <c r="X706" s="8"/>
      <c r="Y706" s="8"/>
      <c r="Z706" s="8"/>
    </row>
    <row x14ac:dyDescent="0.25" r="707" customHeight="1" ht="14.25">
      <c r="A707" s="182"/>
      <c r="B707" s="182"/>
      <c r="C707" s="182"/>
      <c r="D707" s="182"/>
      <c r="E707" s="10"/>
      <c r="F707" s="10"/>
      <c r="G707" s="182"/>
      <c r="H707" s="207"/>
      <c r="I707" s="8"/>
      <c r="J707" s="8"/>
      <c r="K707" s="8"/>
      <c r="L707" s="8"/>
      <c r="M707" s="8"/>
      <c r="N707" s="8"/>
      <c r="O707" s="8"/>
      <c r="P707" s="8"/>
      <c r="Q707" s="8"/>
      <c r="R707" s="8"/>
      <c r="S707" s="8"/>
      <c r="T707" s="8"/>
      <c r="U707" s="8"/>
      <c r="V707" s="8"/>
      <c r="W707" s="8"/>
      <c r="X707" s="8"/>
      <c r="Y707" s="8"/>
      <c r="Z707" s="8"/>
    </row>
    <row x14ac:dyDescent="0.25" r="708" customHeight="1" ht="14.25">
      <c r="A708" s="182"/>
      <c r="B708" s="182"/>
      <c r="C708" s="182"/>
      <c r="D708" s="182"/>
      <c r="E708" s="10"/>
      <c r="F708" s="10"/>
      <c r="G708" s="182"/>
      <c r="H708" s="207"/>
      <c r="I708" s="8"/>
      <c r="J708" s="8"/>
      <c r="K708" s="8"/>
      <c r="L708" s="8"/>
      <c r="M708" s="8"/>
      <c r="N708" s="8"/>
      <c r="O708" s="8"/>
      <c r="P708" s="8"/>
      <c r="Q708" s="8"/>
      <c r="R708" s="8"/>
      <c r="S708" s="8"/>
      <c r="T708" s="8"/>
      <c r="U708" s="8"/>
      <c r="V708" s="8"/>
      <c r="W708" s="8"/>
      <c r="X708" s="8"/>
      <c r="Y708" s="8"/>
      <c r="Z708" s="8"/>
    </row>
    <row x14ac:dyDescent="0.25" r="709" customHeight="1" ht="14.25">
      <c r="A709" s="182"/>
      <c r="B709" s="182"/>
      <c r="C709" s="182"/>
      <c r="D709" s="182"/>
      <c r="E709" s="10"/>
      <c r="F709" s="10"/>
      <c r="G709" s="182"/>
      <c r="H709" s="207"/>
      <c r="I709" s="8"/>
      <c r="J709" s="8"/>
      <c r="K709" s="8"/>
      <c r="L709" s="8"/>
      <c r="M709" s="8"/>
      <c r="N709" s="8"/>
      <c r="O709" s="8"/>
      <c r="P709" s="8"/>
      <c r="Q709" s="8"/>
      <c r="R709" s="8"/>
      <c r="S709" s="8"/>
      <c r="T709" s="8"/>
      <c r="U709" s="8"/>
      <c r="V709" s="8"/>
      <c r="W709" s="8"/>
      <c r="X709" s="8"/>
      <c r="Y709" s="8"/>
      <c r="Z709" s="8"/>
    </row>
    <row x14ac:dyDescent="0.25" r="710" customHeight="1" ht="14.25">
      <c r="A710" s="182"/>
      <c r="B710" s="182"/>
      <c r="C710" s="182"/>
      <c r="D710" s="182"/>
      <c r="E710" s="10"/>
      <c r="F710" s="10"/>
      <c r="G710" s="182"/>
      <c r="H710" s="207"/>
      <c r="I710" s="8"/>
      <c r="J710" s="8"/>
      <c r="K710" s="8"/>
      <c r="L710" s="8"/>
      <c r="M710" s="8"/>
      <c r="N710" s="8"/>
      <c r="O710" s="8"/>
      <c r="P710" s="8"/>
      <c r="Q710" s="8"/>
      <c r="R710" s="8"/>
      <c r="S710" s="8"/>
      <c r="T710" s="8"/>
      <c r="U710" s="8"/>
      <c r="V710" s="8"/>
      <c r="W710" s="8"/>
      <c r="X710" s="8"/>
      <c r="Y710" s="8"/>
      <c r="Z710" s="8"/>
    </row>
    <row x14ac:dyDescent="0.25" r="711" customHeight="1" ht="14.25">
      <c r="A711" s="182"/>
      <c r="B711" s="182"/>
      <c r="C711" s="182"/>
      <c r="D711" s="182"/>
      <c r="E711" s="10"/>
      <c r="F711" s="10"/>
      <c r="G711" s="182"/>
      <c r="H711" s="207"/>
      <c r="I711" s="8"/>
      <c r="J711" s="8"/>
      <c r="K711" s="8"/>
      <c r="L711" s="8"/>
      <c r="M711" s="8"/>
      <c r="N711" s="8"/>
      <c r="O711" s="8"/>
      <c r="P711" s="8"/>
      <c r="Q711" s="8"/>
      <c r="R711" s="8"/>
      <c r="S711" s="8"/>
      <c r="T711" s="8"/>
      <c r="U711" s="8"/>
      <c r="V711" s="8"/>
      <c r="W711" s="8"/>
      <c r="X711" s="8"/>
      <c r="Y711" s="8"/>
      <c r="Z711" s="8"/>
    </row>
    <row x14ac:dyDescent="0.25" r="712" customHeight="1" ht="14.25">
      <c r="A712" s="182"/>
      <c r="B712" s="182"/>
      <c r="C712" s="182"/>
      <c r="D712" s="182"/>
      <c r="E712" s="10"/>
      <c r="F712" s="10"/>
      <c r="G712" s="182"/>
      <c r="H712" s="207"/>
      <c r="I712" s="8"/>
      <c r="J712" s="8"/>
      <c r="K712" s="8"/>
      <c r="L712" s="8"/>
      <c r="M712" s="8"/>
      <c r="N712" s="8"/>
      <c r="O712" s="8"/>
      <c r="P712" s="8"/>
      <c r="Q712" s="8"/>
      <c r="R712" s="8"/>
      <c r="S712" s="8"/>
      <c r="T712" s="8"/>
      <c r="U712" s="8"/>
      <c r="V712" s="8"/>
      <c r="W712" s="8"/>
      <c r="X712" s="8"/>
      <c r="Y712" s="8"/>
      <c r="Z712" s="8"/>
    </row>
    <row x14ac:dyDescent="0.25" r="713" customHeight="1" ht="14.25">
      <c r="A713" s="182"/>
      <c r="B713" s="182"/>
      <c r="C713" s="182"/>
      <c r="D713" s="182"/>
      <c r="E713" s="10"/>
      <c r="F713" s="10"/>
      <c r="G713" s="182"/>
      <c r="H713" s="207"/>
      <c r="I713" s="8"/>
      <c r="J713" s="8"/>
      <c r="K713" s="8"/>
      <c r="L713" s="8"/>
      <c r="M713" s="8"/>
      <c r="N713" s="8"/>
      <c r="O713" s="8"/>
      <c r="P713" s="8"/>
      <c r="Q713" s="8"/>
      <c r="R713" s="8"/>
      <c r="S713" s="8"/>
      <c r="T713" s="8"/>
      <c r="U713" s="8"/>
      <c r="V713" s="8"/>
      <c r="W713" s="8"/>
      <c r="X713" s="8"/>
      <c r="Y713" s="8"/>
      <c r="Z713" s="8"/>
    </row>
    <row x14ac:dyDescent="0.25" r="714" customHeight="1" ht="14.25">
      <c r="A714" s="182"/>
      <c r="B714" s="182"/>
      <c r="C714" s="182"/>
      <c r="D714" s="182"/>
      <c r="E714" s="10"/>
      <c r="F714" s="10"/>
      <c r="G714" s="182"/>
      <c r="H714" s="207"/>
      <c r="I714" s="8"/>
      <c r="J714" s="8"/>
      <c r="K714" s="8"/>
      <c r="L714" s="8"/>
      <c r="M714" s="8"/>
      <c r="N714" s="8"/>
      <c r="O714" s="8"/>
      <c r="P714" s="8"/>
      <c r="Q714" s="8"/>
      <c r="R714" s="8"/>
      <c r="S714" s="8"/>
      <c r="T714" s="8"/>
      <c r="U714" s="8"/>
      <c r="V714" s="8"/>
      <c r="W714" s="8"/>
      <c r="X714" s="8"/>
      <c r="Y714" s="8"/>
      <c r="Z714" s="8"/>
    </row>
    <row x14ac:dyDescent="0.25" r="715" customHeight="1" ht="14.25">
      <c r="A715" s="182"/>
      <c r="B715" s="182"/>
      <c r="C715" s="182"/>
      <c r="D715" s="182"/>
      <c r="E715" s="10"/>
      <c r="F715" s="10"/>
      <c r="G715" s="182"/>
      <c r="H715" s="207"/>
      <c r="I715" s="8"/>
      <c r="J715" s="8"/>
      <c r="K715" s="8"/>
      <c r="L715" s="8"/>
      <c r="M715" s="8"/>
      <c r="N715" s="8"/>
      <c r="O715" s="8"/>
      <c r="P715" s="8"/>
      <c r="Q715" s="8"/>
      <c r="R715" s="8"/>
      <c r="S715" s="8"/>
      <c r="T715" s="8"/>
      <c r="U715" s="8"/>
      <c r="V715" s="8"/>
      <c r="W715" s="8"/>
      <c r="X715" s="8"/>
      <c r="Y715" s="8"/>
      <c r="Z715" s="8"/>
    </row>
    <row x14ac:dyDescent="0.25" r="716" customHeight="1" ht="14.25">
      <c r="A716" s="182"/>
      <c r="B716" s="182"/>
      <c r="C716" s="182"/>
      <c r="D716" s="182"/>
      <c r="E716" s="10"/>
      <c r="F716" s="10"/>
      <c r="G716" s="182"/>
      <c r="H716" s="207"/>
      <c r="I716" s="8"/>
      <c r="J716" s="8"/>
      <c r="K716" s="8"/>
      <c r="L716" s="8"/>
      <c r="M716" s="8"/>
      <c r="N716" s="8"/>
      <c r="O716" s="8"/>
      <c r="P716" s="8"/>
      <c r="Q716" s="8"/>
      <c r="R716" s="8"/>
      <c r="S716" s="8"/>
      <c r="T716" s="8"/>
      <c r="U716" s="8"/>
      <c r="V716" s="8"/>
      <c r="W716" s="8"/>
      <c r="X716" s="8"/>
      <c r="Y716" s="8"/>
      <c r="Z716" s="8"/>
    </row>
    <row x14ac:dyDescent="0.25" r="717" customHeight="1" ht="14.25">
      <c r="A717" s="182"/>
      <c r="B717" s="182"/>
      <c r="C717" s="182"/>
      <c r="D717" s="182"/>
      <c r="E717" s="10"/>
      <c r="F717" s="10"/>
      <c r="G717" s="182"/>
      <c r="H717" s="207"/>
      <c r="I717" s="8"/>
      <c r="J717" s="8"/>
      <c r="K717" s="8"/>
      <c r="L717" s="8"/>
      <c r="M717" s="8"/>
      <c r="N717" s="8"/>
      <c r="O717" s="8"/>
      <c r="P717" s="8"/>
      <c r="Q717" s="8"/>
      <c r="R717" s="8"/>
      <c r="S717" s="8"/>
      <c r="T717" s="8"/>
      <c r="U717" s="8"/>
      <c r="V717" s="8"/>
      <c r="W717" s="8"/>
      <c r="X717" s="8"/>
      <c r="Y717" s="8"/>
      <c r="Z717" s="8"/>
    </row>
    <row x14ac:dyDescent="0.25" r="718" customHeight="1" ht="14.25">
      <c r="A718" s="182"/>
      <c r="B718" s="182"/>
      <c r="C718" s="182"/>
      <c r="D718" s="182"/>
      <c r="E718" s="10"/>
      <c r="F718" s="10"/>
      <c r="G718" s="182"/>
      <c r="H718" s="207"/>
      <c r="I718" s="8"/>
      <c r="J718" s="8"/>
      <c r="K718" s="8"/>
      <c r="L718" s="8"/>
      <c r="M718" s="8"/>
      <c r="N718" s="8"/>
      <c r="O718" s="8"/>
      <c r="P718" s="8"/>
      <c r="Q718" s="8"/>
      <c r="R718" s="8"/>
      <c r="S718" s="8"/>
      <c r="T718" s="8"/>
      <c r="U718" s="8"/>
      <c r="V718" s="8"/>
      <c r="W718" s="8"/>
      <c r="X718" s="8"/>
      <c r="Y718" s="8"/>
      <c r="Z718" s="8"/>
    </row>
    <row x14ac:dyDescent="0.25" r="719" customHeight="1" ht="14.25">
      <c r="A719" s="182"/>
      <c r="B719" s="182"/>
      <c r="C719" s="182"/>
      <c r="D719" s="182"/>
      <c r="E719" s="10"/>
      <c r="F719" s="10"/>
      <c r="G719" s="182"/>
      <c r="H719" s="207"/>
      <c r="I719" s="8"/>
      <c r="J719" s="8"/>
      <c r="K719" s="8"/>
      <c r="L719" s="8"/>
      <c r="M719" s="8"/>
      <c r="N719" s="8"/>
      <c r="O719" s="8"/>
      <c r="P719" s="8"/>
      <c r="Q719" s="8"/>
      <c r="R719" s="8"/>
      <c r="S719" s="8"/>
      <c r="T719" s="8"/>
      <c r="U719" s="8"/>
      <c r="V719" s="8"/>
      <c r="W719" s="8"/>
      <c r="X719" s="8"/>
      <c r="Y719" s="8"/>
      <c r="Z719" s="8"/>
    </row>
    <row x14ac:dyDescent="0.25" r="720" customHeight="1" ht="14.25">
      <c r="A720" s="182"/>
      <c r="B720" s="182"/>
      <c r="C720" s="182"/>
      <c r="D720" s="182"/>
      <c r="E720" s="10"/>
      <c r="F720" s="10"/>
      <c r="G720" s="182"/>
      <c r="H720" s="207"/>
      <c r="I720" s="8"/>
      <c r="J720" s="8"/>
      <c r="K720" s="8"/>
      <c r="L720" s="8"/>
      <c r="M720" s="8"/>
      <c r="N720" s="8"/>
      <c r="O720" s="8"/>
      <c r="P720" s="8"/>
      <c r="Q720" s="8"/>
      <c r="R720" s="8"/>
      <c r="S720" s="8"/>
      <c r="T720" s="8"/>
      <c r="U720" s="8"/>
      <c r="V720" s="8"/>
      <c r="W720" s="8"/>
      <c r="X720" s="8"/>
      <c r="Y720" s="8"/>
      <c r="Z720" s="8"/>
    </row>
    <row x14ac:dyDescent="0.25" r="721" customHeight="1" ht="14.25">
      <c r="A721" s="182"/>
      <c r="B721" s="182"/>
      <c r="C721" s="182"/>
      <c r="D721" s="182"/>
      <c r="E721" s="10"/>
      <c r="F721" s="10"/>
      <c r="G721" s="182"/>
      <c r="H721" s="207"/>
      <c r="I721" s="8"/>
      <c r="J721" s="8"/>
      <c r="K721" s="8"/>
      <c r="L721" s="8"/>
      <c r="M721" s="8"/>
      <c r="N721" s="8"/>
      <c r="O721" s="8"/>
      <c r="P721" s="8"/>
      <c r="Q721" s="8"/>
      <c r="R721" s="8"/>
      <c r="S721" s="8"/>
      <c r="T721" s="8"/>
      <c r="U721" s="8"/>
      <c r="V721" s="8"/>
      <c r="W721" s="8"/>
      <c r="X721" s="8"/>
      <c r="Y721" s="8"/>
      <c r="Z721" s="8"/>
    </row>
    <row x14ac:dyDescent="0.25" r="722" customHeight="1" ht="14.25">
      <c r="A722" s="182"/>
      <c r="B722" s="182"/>
      <c r="C722" s="182"/>
      <c r="D722" s="182"/>
      <c r="E722" s="10"/>
      <c r="F722" s="10"/>
      <c r="G722" s="182"/>
      <c r="H722" s="207"/>
      <c r="I722" s="8"/>
      <c r="J722" s="8"/>
      <c r="K722" s="8"/>
      <c r="L722" s="8"/>
      <c r="M722" s="8"/>
      <c r="N722" s="8"/>
      <c r="O722" s="8"/>
      <c r="P722" s="8"/>
      <c r="Q722" s="8"/>
      <c r="R722" s="8"/>
      <c r="S722" s="8"/>
      <c r="T722" s="8"/>
      <c r="U722" s="8"/>
      <c r="V722" s="8"/>
      <c r="W722" s="8"/>
      <c r="X722" s="8"/>
      <c r="Y722" s="8"/>
      <c r="Z722" s="8"/>
    </row>
    <row x14ac:dyDescent="0.25" r="723" customHeight="1" ht="14.25">
      <c r="A723" s="182"/>
      <c r="B723" s="182"/>
      <c r="C723" s="182"/>
      <c r="D723" s="182"/>
      <c r="E723" s="10"/>
      <c r="F723" s="10"/>
      <c r="G723" s="182"/>
      <c r="H723" s="207"/>
      <c r="I723" s="8"/>
      <c r="J723" s="8"/>
      <c r="K723" s="8"/>
      <c r="L723" s="8"/>
      <c r="M723" s="8"/>
      <c r="N723" s="8"/>
      <c r="O723" s="8"/>
      <c r="P723" s="8"/>
      <c r="Q723" s="8"/>
      <c r="R723" s="8"/>
      <c r="S723" s="8"/>
      <c r="T723" s="8"/>
      <c r="U723" s="8"/>
      <c r="V723" s="8"/>
      <c r="W723" s="8"/>
      <c r="X723" s="8"/>
      <c r="Y723" s="8"/>
      <c r="Z723" s="8"/>
    </row>
    <row x14ac:dyDescent="0.25" r="724" customHeight="1" ht="14.25">
      <c r="A724" s="182"/>
      <c r="B724" s="182"/>
      <c r="C724" s="182"/>
      <c r="D724" s="182"/>
      <c r="E724" s="10"/>
      <c r="F724" s="10"/>
      <c r="G724" s="182"/>
      <c r="H724" s="207"/>
      <c r="I724" s="8"/>
      <c r="J724" s="8"/>
      <c r="K724" s="8"/>
      <c r="L724" s="8"/>
      <c r="M724" s="8"/>
      <c r="N724" s="8"/>
      <c r="O724" s="8"/>
      <c r="P724" s="8"/>
      <c r="Q724" s="8"/>
      <c r="R724" s="8"/>
      <c r="S724" s="8"/>
      <c r="T724" s="8"/>
      <c r="U724" s="8"/>
      <c r="V724" s="8"/>
      <c r="W724" s="8"/>
      <c r="X724" s="8"/>
      <c r="Y724" s="8"/>
      <c r="Z724" s="8"/>
    </row>
    <row x14ac:dyDescent="0.25" r="725" customHeight="1" ht="14.25">
      <c r="A725" s="182"/>
      <c r="B725" s="182"/>
      <c r="C725" s="182"/>
      <c r="D725" s="182"/>
      <c r="E725" s="10"/>
      <c r="F725" s="10"/>
      <c r="G725" s="182"/>
      <c r="H725" s="207"/>
      <c r="I725" s="8"/>
      <c r="J725" s="8"/>
      <c r="K725" s="8"/>
      <c r="L725" s="8"/>
      <c r="M725" s="8"/>
      <c r="N725" s="8"/>
      <c r="O725" s="8"/>
      <c r="P725" s="8"/>
      <c r="Q725" s="8"/>
      <c r="R725" s="8"/>
      <c r="S725" s="8"/>
      <c r="T725" s="8"/>
      <c r="U725" s="8"/>
      <c r="V725" s="8"/>
      <c r="W725" s="8"/>
      <c r="X725" s="8"/>
      <c r="Y725" s="8"/>
      <c r="Z725" s="8"/>
    </row>
    <row x14ac:dyDescent="0.25" r="726" customHeight="1" ht="14.25">
      <c r="A726" s="182"/>
      <c r="B726" s="182"/>
      <c r="C726" s="182"/>
      <c r="D726" s="182"/>
      <c r="E726" s="10"/>
      <c r="F726" s="10"/>
      <c r="G726" s="182"/>
      <c r="H726" s="207"/>
      <c r="I726" s="8"/>
      <c r="J726" s="8"/>
      <c r="K726" s="8"/>
      <c r="L726" s="8"/>
      <c r="M726" s="8"/>
      <c r="N726" s="8"/>
      <c r="O726" s="8"/>
      <c r="P726" s="8"/>
      <c r="Q726" s="8"/>
      <c r="R726" s="8"/>
      <c r="S726" s="8"/>
      <c r="T726" s="8"/>
      <c r="U726" s="8"/>
      <c r="V726" s="8"/>
      <c r="W726" s="8"/>
      <c r="X726" s="8"/>
      <c r="Y726" s="8"/>
      <c r="Z726" s="8"/>
    </row>
    <row x14ac:dyDescent="0.25" r="727" customHeight="1" ht="14.25">
      <c r="A727" s="182"/>
      <c r="B727" s="182"/>
      <c r="C727" s="182"/>
      <c r="D727" s="182"/>
      <c r="E727" s="10"/>
      <c r="F727" s="10"/>
      <c r="G727" s="182"/>
      <c r="H727" s="207"/>
      <c r="I727" s="8"/>
      <c r="J727" s="8"/>
      <c r="K727" s="8"/>
      <c r="L727" s="8"/>
      <c r="M727" s="8"/>
      <c r="N727" s="8"/>
      <c r="O727" s="8"/>
      <c r="P727" s="8"/>
      <c r="Q727" s="8"/>
      <c r="R727" s="8"/>
      <c r="S727" s="8"/>
      <c r="T727" s="8"/>
      <c r="U727" s="8"/>
      <c r="V727" s="8"/>
      <c r="W727" s="8"/>
      <c r="X727" s="8"/>
      <c r="Y727" s="8"/>
      <c r="Z727" s="8"/>
    </row>
    <row x14ac:dyDescent="0.25" r="728" customHeight="1" ht="14.25">
      <c r="A728" s="182"/>
      <c r="B728" s="182"/>
      <c r="C728" s="182"/>
      <c r="D728" s="182"/>
      <c r="E728" s="10"/>
      <c r="F728" s="10"/>
      <c r="G728" s="182"/>
      <c r="H728" s="207"/>
      <c r="I728" s="8"/>
      <c r="J728" s="8"/>
      <c r="K728" s="8"/>
      <c r="L728" s="8"/>
      <c r="M728" s="8"/>
      <c r="N728" s="8"/>
      <c r="O728" s="8"/>
      <c r="P728" s="8"/>
      <c r="Q728" s="8"/>
      <c r="R728" s="8"/>
      <c r="S728" s="8"/>
      <c r="T728" s="8"/>
      <c r="U728" s="8"/>
      <c r="V728" s="8"/>
      <c r="W728" s="8"/>
      <c r="X728" s="8"/>
      <c r="Y728" s="8"/>
      <c r="Z728" s="8"/>
    </row>
    <row x14ac:dyDescent="0.25" r="729" customHeight="1" ht="14.25">
      <c r="A729" s="182"/>
      <c r="B729" s="182"/>
      <c r="C729" s="182"/>
      <c r="D729" s="182"/>
      <c r="E729" s="10"/>
      <c r="F729" s="10"/>
      <c r="G729" s="182"/>
      <c r="H729" s="207"/>
      <c r="I729" s="8"/>
      <c r="J729" s="8"/>
      <c r="K729" s="8"/>
      <c r="L729" s="8"/>
      <c r="M729" s="8"/>
      <c r="N729" s="8"/>
      <c r="O729" s="8"/>
      <c r="P729" s="8"/>
      <c r="Q729" s="8"/>
      <c r="R729" s="8"/>
      <c r="S729" s="8"/>
      <c r="T729" s="8"/>
      <c r="U729" s="8"/>
      <c r="V729" s="8"/>
      <c r="W729" s="8"/>
      <c r="X729" s="8"/>
      <c r="Y729" s="8"/>
      <c r="Z729" s="8"/>
    </row>
    <row x14ac:dyDescent="0.25" r="730" customHeight="1" ht="14.25">
      <c r="A730" s="182"/>
      <c r="B730" s="182"/>
      <c r="C730" s="182"/>
      <c r="D730" s="182"/>
      <c r="E730" s="10"/>
      <c r="F730" s="10"/>
      <c r="G730" s="182"/>
      <c r="H730" s="207"/>
      <c r="I730" s="8"/>
      <c r="J730" s="8"/>
      <c r="K730" s="8"/>
      <c r="L730" s="8"/>
      <c r="M730" s="8"/>
      <c r="N730" s="8"/>
      <c r="O730" s="8"/>
      <c r="P730" s="8"/>
      <c r="Q730" s="8"/>
      <c r="R730" s="8"/>
      <c r="S730" s="8"/>
      <c r="T730" s="8"/>
      <c r="U730" s="8"/>
      <c r="V730" s="8"/>
      <c r="W730" s="8"/>
      <c r="X730" s="8"/>
      <c r="Y730" s="8"/>
      <c r="Z730" s="8"/>
    </row>
    <row x14ac:dyDescent="0.25" r="731" customHeight="1" ht="14.25">
      <c r="A731" s="182"/>
      <c r="B731" s="182"/>
      <c r="C731" s="182"/>
      <c r="D731" s="182"/>
      <c r="E731" s="10"/>
      <c r="F731" s="10"/>
      <c r="G731" s="182"/>
      <c r="H731" s="207"/>
      <c r="I731" s="8"/>
      <c r="J731" s="8"/>
      <c r="K731" s="8"/>
      <c r="L731" s="8"/>
      <c r="M731" s="8"/>
      <c r="N731" s="8"/>
      <c r="O731" s="8"/>
      <c r="P731" s="8"/>
      <c r="Q731" s="8"/>
      <c r="R731" s="8"/>
      <c r="S731" s="8"/>
      <c r="T731" s="8"/>
      <c r="U731" s="8"/>
      <c r="V731" s="8"/>
      <c r="W731" s="8"/>
      <c r="X731" s="8"/>
      <c r="Y731" s="8"/>
      <c r="Z731" s="8"/>
    </row>
    <row x14ac:dyDescent="0.25" r="732" customHeight="1" ht="14.25">
      <c r="A732" s="182"/>
      <c r="B732" s="182"/>
      <c r="C732" s="182"/>
      <c r="D732" s="182"/>
      <c r="E732" s="10"/>
      <c r="F732" s="10"/>
      <c r="G732" s="182"/>
      <c r="H732" s="207"/>
      <c r="I732" s="8"/>
      <c r="J732" s="8"/>
      <c r="K732" s="8"/>
      <c r="L732" s="8"/>
      <c r="M732" s="8"/>
      <c r="N732" s="8"/>
      <c r="O732" s="8"/>
      <c r="P732" s="8"/>
      <c r="Q732" s="8"/>
      <c r="R732" s="8"/>
      <c r="S732" s="8"/>
      <c r="T732" s="8"/>
      <c r="U732" s="8"/>
      <c r="V732" s="8"/>
      <c r="W732" s="8"/>
      <c r="X732" s="8"/>
      <c r="Y732" s="8"/>
      <c r="Z732" s="8"/>
    </row>
    <row x14ac:dyDescent="0.25" r="733" customHeight="1" ht="14.25">
      <c r="A733" s="182"/>
      <c r="B733" s="182"/>
      <c r="C733" s="182"/>
      <c r="D733" s="182"/>
      <c r="E733" s="10"/>
      <c r="F733" s="10"/>
      <c r="G733" s="182"/>
      <c r="H733" s="207"/>
      <c r="I733" s="8"/>
      <c r="J733" s="8"/>
      <c r="K733" s="8"/>
      <c r="L733" s="8"/>
      <c r="M733" s="8"/>
      <c r="N733" s="8"/>
      <c r="O733" s="8"/>
      <c r="P733" s="8"/>
      <c r="Q733" s="8"/>
      <c r="R733" s="8"/>
      <c r="S733" s="8"/>
      <c r="T733" s="8"/>
      <c r="U733" s="8"/>
      <c r="V733" s="8"/>
      <c r="W733" s="8"/>
      <c r="X733" s="8"/>
      <c r="Y733" s="8"/>
      <c r="Z733" s="8"/>
    </row>
    <row x14ac:dyDescent="0.25" r="734" customHeight="1" ht="14.25">
      <c r="A734" s="182"/>
      <c r="B734" s="182"/>
      <c r="C734" s="182"/>
      <c r="D734" s="182"/>
      <c r="E734" s="10"/>
      <c r="F734" s="10"/>
      <c r="G734" s="182"/>
      <c r="H734" s="207"/>
      <c r="I734" s="8"/>
      <c r="J734" s="8"/>
      <c r="K734" s="8"/>
      <c r="L734" s="8"/>
      <c r="M734" s="8"/>
      <c r="N734" s="8"/>
      <c r="O734" s="8"/>
      <c r="P734" s="8"/>
      <c r="Q734" s="8"/>
      <c r="R734" s="8"/>
      <c r="S734" s="8"/>
      <c r="T734" s="8"/>
      <c r="U734" s="8"/>
      <c r="V734" s="8"/>
      <c r="W734" s="8"/>
      <c r="X734" s="8"/>
      <c r="Y734" s="8"/>
      <c r="Z734" s="8"/>
    </row>
    <row x14ac:dyDescent="0.25" r="735" customHeight="1" ht="14.25">
      <c r="A735" s="182"/>
      <c r="B735" s="182"/>
      <c r="C735" s="182"/>
      <c r="D735" s="182"/>
      <c r="E735" s="10"/>
      <c r="F735" s="10"/>
      <c r="G735" s="182"/>
      <c r="H735" s="207"/>
      <c r="I735" s="8"/>
      <c r="J735" s="8"/>
      <c r="K735" s="8"/>
      <c r="L735" s="8"/>
      <c r="M735" s="8"/>
      <c r="N735" s="8"/>
      <c r="O735" s="8"/>
      <c r="P735" s="8"/>
      <c r="Q735" s="8"/>
      <c r="R735" s="8"/>
      <c r="S735" s="8"/>
      <c r="T735" s="8"/>
      <c r="U735" s="8"/>
      <c r="V735" s="8"/>
      <c r="W735" s="8"/>
      <c r="X735" s="8"/>
      <c r="Y735" s="8"/>
      <c r="Z735" s="8"/>
    </row>
    <row x14ac:dyDescent="0.25" r="736" customHeight="1" ht="14.25">
      <c r="A736" s="182"/>
      <c r="B736" s="182"/>
      <c r="C736" s="182"/>
      <c r="D736" s="182"/>
      <c r="E736" s="10"/>
      <c r="F736" s="10"/>
      <c r="G736" s="182"/>
      <c r="H736" s="207"/>
      <c r="I736" s="8"/>
      <c r="J736" s="8"/>
      <c r="K736" s="8"/>
      <c r="L736" s="8"/>
      <c r="M736" s="8"/>
      <c r="N736" s="8"/>
      <c r="O736" s="8"/>
      <c r="P736" s="8"/>
      <c r="Q736" s="8"/>
      <c r="R736" s="8"/>
      <c r="S736" s="8"/>
      <c r="T736" s="8"/>
      <c r="U736" s="8"/>
      <c r="V736" s="8"/>
      <c r="W736" s="8"/>
      <c r="X736" s="8"/>
      <c r="Y736" s="8"/>
      <c r="Z736" s="8"/>
    </row>
    <row x14ac:dyDescent="0.25" r="737" customHeight="1" ht="14.25">
      <c r="A737" s="182"/>
      <c r="B737" s="182"/>
      <c r="C737" s="182"/>
      <c r="D737" s="182"/>
      <c r="E737" s="10"/>
      <c r="F737" s="10"/>
      <c r="G737" s="182"/>
      <c r="H737" s="207"/>
      <c r="I737" s="8"/>
      <c r="J737" s="8"/>
      <c r="K737" s="8"/>
      <c r="L737" s="8"/>
      <c r="M737" s="8"/>
      <c r="N737" s="8"/>
      <c r="O737" s="8"/>
      <c r="P737" s="8"/>
      <c r="Q737" s="8"/>
      <c r="R737" s="8"/>
      <c r="S737" s="8"/>
      <c r="T737" s="8"/>
      <c r="U737" s="8"/>
      <c r="V737" s="8"/>
      <c r="W737" s="8"/>
      <c r="X737" s="8"/>
      <c r="Y737" s="8"/>
      <c r="Z737" s="8"/>
    </row>
    <row x14ac:dyDescent="0.25" r="738" customHeight="1" ht="14.25">
      <c r="A738" s="182"/>
      <c r="B738" s="182"/>
      <c r="C738" s="182"/>
      <c r="D738" s="182"/>
      <c r="E738" s="10"/>
      <c r="F738" s="10"/>
      <c r="G738" s="182"/>
      <c r="H738" s="207"/>
      <c r="I738" s="8"/>
      <c r="J738" s="8"/>
      <c r="K738" s="8"/>
      <c r="L738" s="8"/>
      <c r="M738" s="8"/>
      <c r="N738" s="8"/>
      <c r="O738" s="8"/>
      <c r="P738" s="8"/>
      <c r="Q738" s="8"/>
      <c r="R738" s="8"/>
      <c r="S738" s="8"/>
      <c r="T738" s="8"/>
      <c r="U738" s="8"/>
      <c r="V738" s="8"/>
      <c r="W738" s="8"/>
      <c r="X738" s="8"/>
      <c r="Y738" s="8"/>
      <c r="Z738" s="8"/>
    </row>
    <row x14ac:dyDescent="0.25" r="739" customHeight="1" ht="14.25">
      <c r="A739" s="182"/>
      <c r="B739" s="182"/>
      <c r="C739" s="182"/>
      <c r="D739" s="182"/>
      <c r="E739" s="10"/>
      <c r="F739" s="10"/>
      <c r="G739" s="182"/>
      <c r="H739" s="207"/>
      <c r="I739" s="8"/>
      <c r="J739" s="8"/>
      <c r="K739" s="8"/>
      <c r="L739" s="8"/>
      <c r="M739" s="8"/>
      <c r="N739" s="8"/>
      <c r="O739" s="8"/>
      <c r="P739" s="8"/>
      <c r="Q739" s="8"/>
      <c r="R739" s="8"/>
      <c r="S739" s="8"/>
      <c r="T739" s="8"/>
      <c r="U739" s="8"/>
      <c r="V739" s="8"/>
      <c r="W739" s="8"/>
      <c r="X739" s="8"/>
      <c r="Y739" s="8"/>
      <c r="Z739" s="8"/>
    </row>
    <row x14ac:dyDescent="0.25" r="740" customHeight="1" ht="14.25">
      <c r="A740" s="182"/>
      <c r="B740" s="182"/>
      <c r="C740" s="182"/>
      <c r="D740" s="182"/>
      <c r="E740" s="10"/>
      <c r="F740" s="10"/>
      <c r="G740" s="182"/>
      <c r="H740" s="207"/>
      <c r="I740" s="8"/>
      <c r="J740" s="8"/>
      <c r="K740" s="8"/>
      <c r="L740" s="8"/>
      <c r="M740" s="8"/>
      <c r="N740" s="8"/>
      <c r="O740" s="8"/>
      <c r="P740" s="8"/>
      <c r="Q740" s="8"/>
      <c r="R740" s="8"/>
      <c r="S740" s="8"/>
      <c r="T740" s="8"/>
      <c r="U740" s="8"/>
      <c r="V740" s="8"/>
      <c r="W740" s="8"/>
      <c r="X740" s="8"/>
      <c r="Y740" s="8"/>
      <c r="Z740" s="8"/>
    </row>
    <row x14ac:dyDescent="0.25" r="741" customHeight="1" ht="14.25">
      <c r="A741" s="182"/>
      <c r="B741" s="182"/>
      <c r="C741" s="182"/>
      <c r="D741" s="182"/>
      <c r="E741" s="10"/>
      <c r="F741" s="10"/>
      <c r="G741" s="182"/>
      <c r="H741" s="207"/>
      <c r="I741" s="8"/>
      <c r="J741" s="8"/>
      <c r="K741" s="8"/>
      <c r="L741" s="8"/>
      <c r="M741" s="8"/>
      <c r="N741" s="8"/>
      <c r="O741" s="8"/>
      <c r="P741" s="8"/>
      <c r="Q741" s="8"/>
      <c r="R741" s="8"/>
      <c r="S741" s="8"/>
      <c r="T741" s="8"/>
      <c r="U741" s="8"/>
      <c r="V741" s="8"/>
      <c r="W741" s="8"/>
      <c r="X741" s="8"/>
      <c r="Y741" s="8"/>
      <c r="Z741" s="8"/>
    </row>
    <row x14ac:dyDescent="0.25" r="742" customHeight="1" ht="14.25">
      <c r="A742" s="182"/>
      <c r="B742" s="182"/>
      <c r="C742" s="182"/>
      <c r="D742" s="182"/>
      <c r="E742" s="10"/>
      <c r="F742" s="10"/>
      <c r="G742" s="182"/>
      <c r="H742" s="207"/>
      <c r="I742" s="8"/>
      <c r="J742" s="8"/>
      <c r="K742" s="8"/>
      <c r="L742" s="8"/>
      <c r="M742" s="8"/>
      <c r="N742" s="8"/>
      <c r="O742" s="8"/>
      <c r="P742" s="8"/>
      <c r="Q742" s="8"/>
      <c r="R742" s="8"/>
      <c r="S742" s="8"/>
      <c r="T742" s="8"/>
      <c r="U742" s="8"/>
      <c r="V742" s="8"/>
      <c r="W742" s="8"/>
      <c r="X742" s="8"/>
      <c r="Y742" s="8"/>
      <c r="Z742" s="8"/>
    </row>
    <row x14ac:dyDescent="0.25" r="743" customHeight="1" ht="14.25">
      <c r="A743" s="182"/>
      <c r="B743" s="182"/>
      <c r="C743" s="182"/>
      <c r="D743" s="182"/>
      <c r="E743" s="10"/>
      <c r="F743" s="10"/>
      <c r="G743" s="182"/>
      <c r="H743" s="207"/>
      <c r="I743" s="8"/>
      <c r="J743" s="8"/>
      <c r="K743" s="8"/>
      <c r="L743" s="8"/>
      <c r="M743" s="8"/>
      <c r="N743" s="8"/>
      <c r="O743" s="8"/>
      <c r="P743" s="8"/>
      <c r="Q743" s="8"/>
      <c r="R743" s="8"/>
      <c r="S743" s="8"/>
      <c r="T743" s="8"/>
      <c r="U743" s="8"/>
      <c r="V743" s="8"/>
      <c r="W743" s="8"/>
      <c r="X743" s="8"/>
      <c r="Y743" s="8"/>
      <c r="Z743" s="8"/>
    </row>
    <row x14ac:dyDescent="0.25" r="744" customHeight="1" ht="14.25">
      <c r="A744" s="182"/>
      <c r="B744" s="182"/>
      <c r="C744" s="182"/>
      <c r="D744" s="182"/>
      <c r="E744" s="10"/>
      <c r="F744" s="10"/>
      <c r="G744" s="182"/>
      <c r="H744" s="207"/>
      <c r="I744" s="8"/>
      <c r="J744" s="8"/>
      <c r="K744" s="8"/>
      <c r="L744" s="8"/>
      <c r="M744" s="8"/>
      <c r="N744" s="8"/>
      <c r="O744" s="8"/>
      <c r="P744" s="8"/>
      <c r="Q744" s="8"/>
      <c r="R744" s="8"/>
      <c r="S744" s="8"/>
      <c r="T744" s="8"/>
      <c r="U744" s="8"/>
      <c r="V744" s="8"/>
      <c r="W744" s="8"/>
      <c r="X744" s="8"/>
      <c r="Y744" s="8"/>
      <c r="Z744" s="8"/>
    </row>
    <row x14ac:dyDescent="0.25" r="745" customHeight="1" ht="14.25">
      <c r="A745" s="182"/>
      <c r="B745" s="182"/>
      <c r="C745" s="182"/>
      <c r="D745" s="182"/>
      <c r="E745" s="10"/>
      <c r="F745" s="10"/>
      <c r="G745" s="182"/>
      <c r="H745" s="207"/>
      <c r="I745" s="8"/>
      <c r="J745" s="8"/>
      <c r="K745" s="8"/>
      <c r="L745" s="8"/>
      <c r="M745" s="8"/>
      <c r="N745" s="8"/>
      <c r="O745" s="8"/>
      <c r="P745" s="8"/>
      <c r="Q745" s="8"/>
      <c r="R745" s="8"/>
      <c r="S745" s="8"/>
      <c r="T745" s="8"/>
      <c r="U745" s="8"/>
      <c r="V745" s="8"/>
      <c r="W745" s="8"/>
      <c r="X745" s="8"/>
      <c r="Y745" s="8"/>
      <c r="Z745" s="8"/>
    </row>
    <row x14ac:dyDescent="0.25" r="746" customHeight="1" ht="14.25">
      <c r="A746" s="182"/>
      <c r="B746" s="182"/>
      <c r="C746" s="182"/>
      <c r="D746" s="182"/>
      <c r="E746" s="10"/>
      <c r="F746" s="10"/>
      <c r="G746" s="182"/>
      <c r="H746" s="207"/>
      <c r="I746" s="8"/>
      <c r="J746" s="8"/>
      <c r="K746" s="8"/>
      <c r="L746" s="8"/>
      <c r="M746" s="8"/>
      <c r="N746" s="8"/>
      <c r="O746" s="8"/>
      <c r="P746" s="8"/>
      <c r="Q746" s="8"/>
      <c r="R746" s="8"/>
      <c r="S746" s="8"/>
      <c r="T746" s="8"/>
      <c r="U746" s="8"/>
      <c r="V746" s="8"/>
      <c r="W746" s="8"/>
      <c r="X746" s="8"/>
      <c r="Y746" s="8"/>
      <c r="Z746" s="8"/>
    </row>
    <row x14ac:dyDescent="0.25" r="747" customHeight="1" ht="14.25">
      <c r="A747" s="182"/>
      <c r="B747" s="182"/>
      <c r="C747" s="182"/>
      <c r="D747" s="182"/>
      <c r="E747" s="10"/>
      <c r="F747" s="10"/>
      <c r="G747" s="182"/>
      <c r="H747" s="207"/>
      <c r="I747" s="8"/>
      <c r="J747" s="8"/>
      <c r="K747" s="8"/>
      <c r="L747" s="8"/>
      <c r="M747" s="8"/>
      <c r="N747" s="8"/>
      <c r="O747" s="8"/>
      <c r="P747" s="8"/>
      <c r="Q747" s="8"/>
      <c r="R747" s="8"/>
      <c r="S747" s="8"/>
      <c r="T747" s="8"/>
      <c r="U747" s="8"/>
      <c r="V747" s="8"/>
      <c r="W747" s="8"/>
      <c r="X747" s="8"/>
      <c r="Y747" s="8"/>
      <c r="Z747" s="8"/>
    </row>
    <row x14ac:dyDescent="0.25" r="748" customHeight="1" ht="14.25">
      <c r="A748" s="182"/>
      <c r="B748" s="182"/>
      <c r="C748" s="182"/>
      <c r="D748" s="182"/>
      <c r="E748" s="10"/>
      <c r="F748" s="10"/>
      <c r="G748" s="182"/>
      <c r="H748" s="207"/>
      <c r="I748" s="8"/>
      <c r="J748" s="8"/>
      <c r="K748" s="8"/>
      <c r="L748" s="8"/>
      <c r="M748" s="8"/>
      <c r="N748" s="8"/>
      <c r="O748" s="8"/>
      <c r="P748" s="8"/>
      <c r="Q748" s="8"/>
      <c r="R748" s="8"/>
      <c r="S748" s="8"/>
      <c r="T748" s="8"/>
      <c r="U748" s="8"/>
      <c r="V748" s="8"/>
      <c r="W748" s="8"/>
      <c r="X748" s="8"/>
      <c r="Y748" s="8"/>
      <c r="Z748" s="8"/>
    </row>
    <row x14ac:dyDescent="0.25" r="749" customHeight="1" ht="14.25">
      <c r="A749" s="182"/>
      <c r="B749" s="182"/>
      <c r="C749" s="182"/>
      <c r="D749" s="182"/>
      <c r="E749" s="10"/>
      <c r="F749" s="10"/>
      <c r="G749" s="182"/>
      <c r="H749" s="207"/>
      <c r="I749" s="8"/>
      <c r="J749" s="8"/>
      <c r="K749" s="8"/>
      <c r="L749" s="8"/>
      <c r="M749" s="8"/>
      <c r="N749" s="8"/>
      <c r="O749" s="8"/>
      <c r="P749" s="8"/>
      <c r="Q749" s="8"/>
      <c r="R749" s="8"/>
      <c r="S749" s="8"/>
      <c r="T749" s="8"/>
      <c r="U749" s="8"/>
      <c r="V749" s="8"/>
      <c r="W749" s="8"/>
      <c r="X749" s="8"/>
      <c r="Y749" s="8"/>
      <c r="Z749" s="8"/>
    </row>
    <row x14ac:dyDescent="0.25" r="750" customHeight="1" ht="14.25">
      <c r="A750" s="182"/>
      <c r="B750" s="182"/>
      <c r="C750" s="182"/>
      <c r="D750" s="182"/>
      <c r="E750" s="10"/>
      <c r="F750" s="10"/>
      <c r="G750" s="182"/>
      <c r="H750" s="207"/>
      <c r="I750" s="8"/>
      <c r="J750" s="8"/>
      <c r="K750" s="8"/>
      <c r="L750" s="8"/>
      <c r="M750" s="8"/>
      <c r="N750" s="8"/>
      <c r="O750" s="8"/>
      <c r="P750" s="8"/>
      <c r="Q750" s="8"/>
      <c r="R750" s="8"/>
      <c r="S750" s="8"/>
      <c r="T750" s="8"/>
      <c r="U750" s="8"/>
      <c r="V750" s="8"/>
      <c r="W750" s="8"/>
      <c r="X750" s="8"/>
      <c r="Y750" s="8"/>
      <c r="Z750" s="8"/>
    </row>
    <row x14ac:dyDescent="0.25" r="751" customHeight="1" ht="14.25">
      <c r="A751" s="182"/>
      <c r="B751" s="182"/>
      <c r="C751" s="182"/>
      <c r="D751" s="182"/>
      <c r="E751" s="10"/>
      <c r="F751" s="10"/>
      <c r="G751" s="182"/>
      <c r="H751" s="207"/>
      <c r="I751" s="8"/>
      <c r="J751" s="8"/>
      <c r="K751" s="8"/>
      <c r="L751" s="8"/>
      <c r="M751" s="8"/>
      <c r="N751" s="8"/>
      <c r="O751" s="8"/>
      <c r="P751" s="8"/>
      <c r="Q751" s="8"/>
      <c r="R751" s="8"/>
      <c r="S751" s="8"/>
      <c r="T751" s="8"/>
      <c r="U751" s="8"/>
      <c r="V751" s="8"/>
      <c r="W751" s="8"/>
      <c r="X751" s="8"/>
      <c r="Y751" s="8"/>
      <c r="Z751" s="8"/>
    </row>
    <row x14ac:dyDescent="0.25" r="752" customHeight="1" ht="14.25">
      <c r="A752" s="182"/>
      <c r="B752" s="182"/>
      <c r="C752" s="182"/>
      <c r="D752" s="182"/>
      <c r="E752" s="10"/>
      <c r="F752" s="10"/>
      <c r="G752" s="182"/>
      <c r="H752" s="207"/>
      <c r="I752" s="8"/>
      <c r="J752" s="8"/>
      <c r="K752" s="8"/>
      <c r="L752" s="8"/>
      <c r="M752" s="8"/>
      <c r="N752" s="8"/>
      <c r="O752" s="8"/>
      <c r="P752" s="8"/>
      <c r="Q752" s="8"/>
      <c r="R752" s="8"/>
      <c r="S752" s="8"/>
      <c r="T752" s="8"/>
      <c r="U752" s="8"/>
      <c r="V752" s="8"/>
      <c r="W752" s="8"/>
      <c r="X752" s="8"/>
      <c r="Y752" s="8"/>
      <c r="Z752" s="8"/>
    </row>
    <row x14ac:dyDescent="0.25" r="753" customHeight="1" ht="14.25">
      <c r="A753" s="182"/>
      <c r="B753" s="182"/>
      <c r="C753" s="182"/>
      <c r="D753" s="182"/>
      <c r="E753" s="10"/>
      <c r="F753" s="10"/>
      <c r="G753" s="182"/>
      <c r="H753" s="207"/>
      <c r="I753" s="8"/>
      <c r="J753" s="8"/>
      <c r="K753" s="8"/>
      <c r="L753" s="8"/>
      <c r="M753" s="8"/>
      <c r="N753" s="8"/>
      <c r="O753" s="8"/>
      <c r="P753" s="8"/>
      <c r="Q753" s="8"/>
      <c r="R753" s="8"/>
      <c r="S753" s="8"/>
      <c r="T753" s="8"/>
      <c r="U753" s="8"/>
      <c r="V753" s="8"/>
      <c r="W753" s="8"/>
      <c r="X753" s="8"/>
      <c r="Y753" s="8"/>
      <c r="Z753" s="8"/>
    </row>
    <row x14ac:dyDescent="0.25" r="754" customHeight="1" ht="14.25">
      <c r="A754" s="182"/>
      <c r="B754" s="182"/>
      <c r="C754" s="182"/>
      <c r="D754" s="182"/>
      <c r="E754" s="10"/>
      <c r="F754" s="10"/>
      <c r="G754" s="182"/>
      <c r="H754" s="207"/>
      <c r="I754" s="8"/>
      <c r="J754" s="8"/>
      <c r="K754" s="8"/>
      <c r="L754" s="8"/>
      <c r="M754" s="8"/>
      <c r="N754" s="8"/>
      <c r="O754" s="8"/>
      <c r="P754" s="8"/>
      <c r="Q754" s="8"/>
      <c r="R754" s="8"/>
      <c r="S754" s="8"/>
      <c r="T754" s="8"/>
      <c r="U754" s="8"/>
      <c r="V754" s="8"/>
      <c r="W754" s="8"/>
      <c r="X754" s="8"/>
      <c r="Y754" s="8"/>
      <c r="Z754" s="8"/>
    </row>
    <row x14ac:dyDescent="0.25" r="755" customHeight="1" ht="14.25">
      <c r="A755" s="182"/>
      <c r="B755" s="182"/>
      <c r="C755" s="182"/>
      <c r="D755" s="182"/>
      <c r="E755" s="10"/>
      <c r="F755" s="10"/>
      <c r="G755" s="182"/>
      <c r="H755" s="207"/>
      <c r="I755" s="8"/>
      <c r="J755" s="8"/>
      <c r="K755" s="8"/>
      <c r="L755" s="8"/>
      <c r="M755" s="8"/>
      <c r="N755" s="8"/>
      <c r="O755" s="8"/>
      <c r="P755" s="8"/>
      <c r="Q755" s="8"/>
      <c r="R755" s="8"/>
      <c r="S755" s="8"/>
      <c r="T755" s="8"/>
      <c r="U755" s="8"/>
      <c r="V755" s="8"/>
      <c r="W755" s="8"/>
      <c r="X755" s="8"/>
      <c r="Y755" s="8"/>
      <c r="Z755" s="8"/>
    </row>
    <row x14ac:dyDescent="0.25" r="756" customHeight="1" ht="14.25">
      <c r="A756" s="182"/>
      <c r="B756" s="182"/>
      <c r="C756" s="182"/>
      <c r="D756" s="182"/>
      <c r="E756" s="10"/>
      <c r="F756" s="10"/>
      <c r="G756" s="182"/>
      <c r="H756" s="207"/>
      <c r="I756" s="8"/>
      <c r="J756" s="8"/>
      <c r="K756" s="8"/>
      <c r="L756" s="8"/>
      <c r="M756" s="8"/>
      <c r="N756" s="8"/>
      <c r="O756" s="8"/>
      <c r="P756" s="8"/>
      <c r="Q756" s="8"/>
      <c r="R756" s="8"/>
      <c r="S756" s="8"/>
      <c r="T756" s="8"/>
      <c r="U756" s="8"/>
      <c r="V756" s="8"/>
      <c r="W756" s="8"/>
      <c r="X756" s="8"/>
      <c r="Y756" s="8"/>
      <c r="Z756" s="8"/>
    </row>
    <row x14ac:dyDescent="0.25" r="757" customHeight="1" ht="14.25">
      <c r="A757" s="182"/>
      <c r="B757" s="182"/>
      <c r="C757" s="182"/>
      <c r="D757" s="182"/>
      <c r="E757" s="10"/>
      <c r="F757" s="10"/>
      <c r="G757" s="182"/>
      <c r="H757" s="207"/>
      <c r="I757" s="8"/>
      <c r="J757" s="8"/>
      <c r="K757" s="8"/>
      <c r="L757" s="8"/>
      <c r="M757" s="8"/>
      <c r="N757" s="8"/>
      <c r="O757" s="8"/>
      <c r="P757" s="8"/>
      <c r="Q757" s="8"/>
      <c r="R757" s="8"/>
      <c r="S757" s="8"/>
      <c r="T757" s="8"/>
      <c r="U757" s="8"/>
      <c r="V757" s="8"/>
      <c r="W757" s="8"/>
      <c r="X757" s="8"/>
      <c r="Y757" s="8"/>
      <c r="Z757" s="8"/>
    </row>
    <row x14ac:dyDescent="0.25" r="758" customHeight="1" ht="14.25">
      <c r="A758" s="182"/>
      <c r="B758" s="182"/>
      <c r="C758" s="182"/>
      <c r="D758" s="182"/>
      <c r="E758" s="10"/>
      <c r="F758" s="10"/>
      <c r="G758" s="182"/>
      <c r="H758" s="207"/>
      <c r="I758" s="8"/>
      <c r="J758" s="8"/>
      <c r="K758" s="8"/>
      <c r="L758" s="8"/>
      <c r="M758" s="8"/>
      <c r="N758" s="8"/>
      <c r="O758" s="8"/>
      <c r="P758" s="8"/>
      <c r="Q758" s="8"/>
      <c r="R758" s="8"/>
      <c r="S758" s="8"/>
      <c r="T758" s="8"/>
      <c r="U758" s="8"/>
      <c r="V758" s="8"/>
      <c r="W758" s="8"/>
      <c r="X758" s="8"/>
      <c r="Y758" s="8"/>
      <c r="Z758" s="8"/>
    </row>
    <row x14ac:dyDescent="0.25" r="759" customHeight="1" ht="14.25">
      <c r="A759" s="182"/>
      <c r="B759" s="182"/>
      <c r="C759" s="182"/>
      <c r="D759" s="182"/>
      <c r="E759" s="10"/>
      <c r="F759" s="10"/>
      <c r="G759" s="182"/>
      <c r="H759" s="207"/>
      <c r="I759" s="8"/>
      <c r="J759" s="8"/>
      <c r="K759" s="8"/>
      <c r="L759" s="8"/>
      <c r="M759" s="8"/>
      <c r="N759" s="8"/>
      <c r="O759" s="8"/>
      <c r="P759" s="8"/>
      <c r="Q759" s="8"/>
      <c r="R759" s="8"/>
      <c r="S759" s="8"/>
      <c r="T759" s="8"/>
      <c r="U759" s="8"/>
      <c r="V759" s="8"/>
      <c r="W759" s="8"/>
      <c r="X759" s="8"/>
      <c r="Y759" s="8"/>
      <c r="Z759" s="8"/>
    </row>
    <row x14ac:dyDescent="0.25" r="760" customHeight="1" ht="14.25">
      <c r="A760" s="182"/>
      <c r="B760" s="182"/>
      <c r="C760" s="182"/>
      <c r="D760" s="182"/>
      <c r="E760" s="10"/>
      <c r="F760" s="10"/>
      <c r="G760" s="182"/>
      <c r="H760" s="207"/>
      <c r="I760" s="8"/>
      <c r="J760" s="8"/>
      <c r="K760" s="8"/>
      <c r="L760" s="8"/>
      <c r="M760" s="8"/>
      <c r="N760" s="8"/>
      <c r="O760" s="8"/>
      <c r="P760" s="8"/>
      <c r="Q760" s="8"/>
      <c r="R760" s="8"/>
      <c r="S760" s="8"/>
      <c r="T760" s="8"/>
      <c r="U760" s="8"/>
      <c r="V760" s="8"/>
      <c r="W760" s="8"/>
      <c r="X760" s="8"/>
      <c r="Y760" s="8"/>
      <c r="Z760" s="8"/>
    </row>
    <row x14ac:dyDescent="0.25" r="761" customHeight="1" ht="14.25">
      <c r="A761" s="182"/>
      <c r="B761" s="182"/>
      <c r="C761" s="182"/>
      <c r="D761" s="182"/>
      <c r="E761" s="10"/>
      <c r="F761" s="10"/>
      <c r="G761" s="182"/>
      <c r="H761" s="207"/>
      <c r="I761" s="8"/>
      <c r="J761" s="8"/>
      <c r="K761" s="8"/>
      <c r="L761" s="8"/>
      <c r="M761" s="8"/>
      <c r="N761" s="8"/>
      <c r="O761" s="8"/>
      <c r="P761" s="8"/>
      <c r="Q761" s="8"/>
      <c r="R761" s="8"/>
      <c r="S761" s="8"/>
      <c r="T761" s="8"/>
      <c r="U761" s="8"/>
      <c r="V761" s="8"/>
      <c r="W761" s="8"/>
      <c r="X761" s="8"/>
      <c r="Y761" s="8"/>
      <c r="Z761" s="8"/>
    </row>
    <row x14ac:dyDescent="0.25" r="762" customHeight="1" ht="14.25">
      <c r="A762" s="182"/>
      <c r="B762" s="182"/>
      <c r="C762" s="182"/>
      <c r="D762" s="182"/>
      <c r="E762" s="10"/>
      <c r="F762" s="10"/>
      <c r="G762" s="182"/>
      <c r="H762" s="207"/>
      <c r="I762" s="8"/>
      <c r="J762" s="8"/>
      <c r="K762" s="8"/>
      <c r="L762" s="8"/>
      <c r="M762" s="8"/>
      <c r="N762" s="8"/>
      <c r="O762" s="8"/>
      <c r="P762" s="8"/>
      <c r="Q762" s="8"/>
      <c r="R762" s="8"/>
      <c r="S762" s="8"/>
      <c r="T762" s="8"/>
      <c r="U762" s="8"/>
      <c r="V762" s="8"/>
      <c r="W762" s="8"/>
      <c r="X762" s="8"/>
      <c r="Y762" s="8"/>
      <c r="Z762" s="8"/>
    </row>
    <row x14ac:dyDescent="0.25" r="763" customHeight="1" ht="14.25">
      <c r="A763" s="182"/>
      <c r="B763" s="182"/>
      <c r="C763" s="182"/>
      <c r="D763" s="182"/>
      <c r="E763" s="10"/>
      <c r="F763" s="10"/>
      <c r="G763" s="182"/>
      <c r="H763" s="207"/>
      <c r="I763" s="8"/>
      <c r="J763" s="8"/>
      <c r="K763" s="8"/>
      <c r="L763" s="8"/>
      <c r="M763" s="8"/>
      <c r="N763" s="8"/>
      <c r="O763" s="8"/>
      <c r="P763" s="8"/>
      <c r="Q763" s="8"/>
      <c r="R763" s="8"/>
      <c r="S763" s="8"/>
      <c r="T763" s="8"/>
      <c r="U763" s="8"/>
      <c r="V763" s="8"/>
      <c r="W763" s="8"/>
      <c r="X763" s="8"/>
      <c r="Y763" s="8"/>
      <c r="Z763" s="8"/>
    </row>
    <row x14ac:dyDescent="0.25" r="764" customHeight="1" ht="14.25">
      <c r="A764" s="182"/>
      <c r="B764" s="182"/>
      <c r="C764" s="182"/>
      <c r="D764" s="182"/>
      <c r="E764" s="10"/>
      <c r="F764" s="10"/>
      <c r="G764" s="182"/>
      <c r="H764" s="207"/>
      <c r="I764" s="8"/>
      <c r="J764" s="8"/>
      <c r="K764" s="8"/>
      <c r="L764" s="8"/>
      <c r="M764" s="8"/>
      <c r="N764" s="8"/>
      <c r="O764" s="8"/>
      <c r="P764" s="8"/>
      <c r="Q764" s="8"/>
      <c r="R764" s="8"/>
      <c r="S764" s="8"/>
      <c r="T764" s="8"/>
      <c r="U764" s="8"/>
      <c r="V764" s="8"/>
      <c r="W764" s="8"/>
      <c r="X764" s="8"/>
      <c r="Y764" s="8"/>
      <c r="Z764" s="8"/>
    </row>
    <row x14ac:dyDescent="0.25" r="765" customHeight="1" ht="14.25">
      <c r="A765" s="182"/>
      <c r="B765" s="182"/>
      <c r="C765" s="182"/>
      <c r="D765" s="182"/>
      <c r="E765" s="10"/>
      <c r="F765" s="10"/>
      <c r="G765" s="182"/>
      <c r="H765" s="207"/>
      <c r="I765" s="8"/>
      <c r="J765" s="8"/>
      <c r="K765" s="8"/>
      <c r="L765" s="8"/>
      <c r="M765" s="8"/>
      <c r="N765" s="8"/>
      <c r="O765" s="8"/>
      <c r="P765" s="8"/>
      <c r="Q765" s="8"/>
      <c r="R765" s="8"/>
      <c r="S765" s="8"/>
      <c r="T765" s="8"/>
      <c r="U765" s="8"/>
      <c r="V765" s="8"/>
      <c r="W765" s="8"/>
      <c r="X765" s="8"/>
      <c r="Y765" s="8"/>
      <c r="Z765" s="8"/>
    </row>
    <row x14ac:dyDescent="0.25" r="766" customHeight="1" ht="14.25">
      <c r="A766" s="182"/>
      <c r="B766" s="182"/>
      <c r="C766" s="182"/>
      <c r="D766" s="182"/>
      <c r="E766" s="10"/>
      <c r="F766" s="10"/>
      <c r="G766" s="182"/>
      <c r="H766" s="207"/>
      <c r="I766" s="8"/>
      <c r="J766" s="8"/>
      <c r="K766" s="8"/>
      <c r="L766" s="8"/>
      <c r="M766" s="8"/>
      <c r="N766" s="8"/>
      <c r="O766" s="8"/>
      <c r="P766" s="8"/>
      <c r="Q766" s="8"/>
      <c r="R766" s="8"/>
      <c r="S766" s="8"/>
      <c r="T766" s="8"/>
      <c r="U766" s="8"/>
      <c r="V766" s="8"/>
      <c r="W766" s="8"/>
      <c r="X766" s="8"/>
      <c r="Y766" s="8"/>
      <c r="Z766" s="8"/>
    </row>
    <row x14ac:dyDescent="0.25" r="767" customHeight="1" ht="14.25">
      <c r="A767" s="182"/>
      <c r="B767" s="182"/>
      <c r="C767" s="182"/>
      <c r="D767" s="182"/>
      <c r="E767" s="10"/>
      <c r="F767" s="10"/>
      <c r="G767" s="182"/>
      <c r="H767" s="207"/>
      <c r="I767" s="8"/>
      <c r="J767" s="8"/>
      <c r="K767" s="8"/>
      <c r="L767" s="8"/>
      <c r="M767" s="8"/>
      <c r="N767" s="8"/>
      <c r="O767" s="8"/>
      <c r="P767" s="8"/>
      <c r="Q767" s="8"/>
      <c r="R767" s="8"/>
      <c r="S767" s="8"/>
      <c r="T767" s="8"/>
      <c r="U767" s="8"/>
      <c r="V767" s="8"/>
      <c r="W767" s="8"/>
      <c r="X767" s="8"/>
      <c r="Y767" s="8"/>
      <c r="Z767" s="8"/>
    </row>
    <row x14ac:dyDescent="0.25" r="768" customHeight="1" ht="14.25">
      <c r="A768" s="182"/>
      <c r="B768" s="182"/>
      <c r="C768" s="182"/>
      <c r="D768" s="182"/>
      <c r="E768" s="10"/>
      <c r="F768" s="10"/>
      <c r="G768" s="182"/>
      <c r="H768" s="207"/>
      <c r="I768" s="8"/>
      <c r="J768" s="8"/>
      <c r="K768" s="8"/>
      <c r="L768" s="8"/>
      <c r="M768" s="8"/>
      <c r="N768" s="8"/>
      <c r="O768" s="8"/>
      <c r="P768" s="8"/>
      <c r="Q768" s="8"/>
      <c r="R768" s="8"/>
      <c r="S768" s="8"/>
      <c r="T768" s="8"/>
      <c r="U768" s="8"/>
      <c r="V768" s="8"/>
      <c r="W768" s="8"/>
      <c r="X768" s="8"/>
      <c r="Y768" s="8"/>
      <c r="Z768" s="8"/>
    </row>
    <row x14ac:dyDescent="0.25" r="769" customHeight="1" ht="14.25">
      <c r="A769" s="182"/>
      <c r="B769" s="182"/>
      <c r="C769" s="182"/>
      <c r="D769" s="182"/>
      <c r="E769" s="10"/>
      <c r="F769" s="10"/>
      <c r="G769" s="182"/>
      <c r="H769" s="207"/>
      <c r="I769" s="8"/>
      <c r="J769" s="8"/>
      <c r="K769" s="8"/>
      <c r="L769" s="8"/>
      <c r="M769" s="8"/>
      <c r="N769" s="8"/>
      <c r="O769" s="8"/>
      <c r="P769" s="8"/>
      <c r="Q769" s="8"/>
      <c r="R769" s="8"/>
      <c r="S769" s="8"/>
      <c r="T769" s="8"/>
      <c r="U769" s="8"/>
      <c r="V769" s="8"/>
      <c r="W769" s="8"/>
      <c r="X769" s="8"/>
      <c r="Y769" s="8"/>
      <c r="Z769" s="8"/>
    </row>
    <row x14ac:dyDescent="0.25" r="770" customHeight="1" ht="14.25">
      <c r="A770" s="182"/>
      <c r="B770" s="182"/>
      <c r="C770" s="182"/>
      <c r="D770" s="182"/>
      <c r="E770" s="10"/>
      <c r="F770" s="10"/>
      <c r="G770" s="182"/>
      <c r="H770" s="207"/>
      <c r="I770" s="8"/>
      <c r="J770" s="8"/>
      <c r="K770" s="8"/>
      <c r="L770" s="8"/>
      <c r="M770" s="8"/>
      <c r="N770" s="8"/>
      <c r="O770" s="8"/>
      <c r="P770" s="8"/>
      <c r="Q770" s="8"/>
      <c r="R770" s="8"/>
      <c r="S770" s="8"/>
      <c r="T770" s="8"/>
      <c r="U770" s="8"/>
      <c r="V770" s="8"/>
      <c r="W770" s="8"/>
      <c r="X770" s="8"/>
      <c r="Y770" s="8"/>
      <c r="Z770" s="8"/>
    </row>
    <row x14ac:dyDescent="0.25" r="771" customHeight="1" ht="14.25">
      <c r="A771" s="182"/>
      <c r="B771" s="182"/>
      <c r="C771" s="182"/>
      <c r="D771" s="182"/>
      <c r="E771" s="10"/>
      <c r="F771" s="10"/>
      <c r="G771" s="182"/>
      <c r="H771" s="207"/>
      <c r="I771" s="8"/>
      <c r="J771" s="8"/>
      <c r="K771" s="8"/>
      <c r="L771" s="8"/>
      <c r="M771" s="8"/>
      <c r="N771" s="8"/>
      <c r="O771" s="8"/>
      <c r="P771" s="8"/>
      <c r="Q771" s="8"/>
      <c r="R771" s="8"/>
      <c r="S771" s="8"/>
      <c r="T771" s="8"/>
      <c r="U771" s="8"/>
      <c r="V771" s="8"/>
      <c r="W771" s="8"/>
      <c r="X771" s="8"/>
      <c r="Y771" s="8"/>
      <c r="Z771" s="8"/>
    </row>
    <row x14ac:dyDescent="0.25" r="772" customHeight="1" ht="14.25">
      <c r="A772" s="182"/>
      <c r="B772" s="182"/>
      <c r="C772" s="182"/>
      <c r="D772" s="182"/>
      <c r="E772" s="10"/>
      <c r="F772" s="10"/>
      <c r="G772" s="182"/>
      <c r="H772" s="207"/>
      <c r="I772" s="8"/>
      <c r="J772" s="8"/>
      <c r="K772" s="8"/>
      <c r="L772" s="8"/>
      <c r="M772" s="8"/>
      <c r="N772" s="8"/>
      <c r="O772" s="8"/>
      <c r="P772" s="8"/>
      <c r="Q772" s="8"/>
      <c r="R772" s="8"/>
      <c r="S772" s="8"/>
      <c r="T772" s="8"/>
      <c r="U772" s="8"/>
      <c r="V772" s="8"/>
      <c r="W772" s="8"/>
      <c r="X772" s="8"/>
      <c r="Y772" s="8"/>
      <c r="Z772" s="8"/>
    </row>
    <row x14ac:dyDescent="0.25" r="773" customHeight="1" ht="14.25">
      <c r="A773" s="182"/>
      <c r="B773" s="182"/>
      <c r="C773" s="182"/>
      <c r="D773" s="182"/>
      <c r="E773" s="10"/>
      <c r="F773" s="10"/>
      <c r="G773" s="182"/>
      <c r="H773" s="207"/>
      <c r="I773" s="8"/>
      <c r="J773" s="8"/>
      <c r="K773" s="8"/>
      <c r="L773" s="8"/>
      <c r="M773" s="8"/>
      <c r="N773" s="8"/>
      <c r="O773" s="8"/>
      <c r="P773" s="8"/>
      <c r="Q773" s="8"/>
      <c r="R773" s="8"/>
      <c r="S773" s="8"/>
      <c r="T773" s="8"/>
      <c r="U773" s="8"/>
      <c r="V773" s="8"/>
      <c r="W773" s="8"/>
      <c r="X773" s="8"/>
      <c r="Y773" s="8"/>
      <c r="Z773" s="8"/>
    </row>
    <row x14ac:dyDescent="0.25" r="774" customHeight="1" ht="14.25">
      <c r="A774" s="182"/>
      <c r="B774" s="182"/>
      <c r="C774" s="182"/>
      <c r="D774" s="182"/>
      <c r="E774" s="10"/>
      <c r="F774" s="10"/>
      <c r="G774" s="182"/>
      <c r="H774" s="207"/>
      <c r="I774" s="8"/>
      <c r="J774" s="8"/>
      <c r="K774" s="8"/>
      <c r="L774" s="8"/>
      <c r="M774" s="8"/>
      <c r="N774" s="8"/>
      <c r="O774" s="8"/>
      <c r="P774" s="8"/>
      <c r="Q774" s="8"/>
      <c r="R774" s="8"/>
      <c r="S774" s="8"/>
      <c r="T774" s="8"/>
      <c r="U774" s="8"/>
      <c r="V774" s="8"/>
      <c r="W774" s="8"/>
      <c r="X774" s="8"/>
      <c r="Y774" s="8"/>
      <c r="Z774" s="8"/>
    </row>
    <row x14ac:dyDescent="0.25" r="775" customHeight="1" ht="14.25">
      <c r="A775" s="182"/>
      <c r="B775" s="182"/>
      <c r="C775" s="182"/>
      <c r="D775" s="182"/>
      <c r="E775" s="10"/>
      <c r="F775" s="10"/>
      <c r="G775" s="182"/>
      <c r="H775" s="207"/>
      <c r="I775" s="8"/>
      <c r="J775" s="8"/>
      <c r="K775" s="8"/>
      <c r="L775" s="8"/>
      <c r="M775" s="8"/>
      <c r="N775" s="8"/>
      <c r="O775" s="8"/>
      <c r="P775" s="8"/>
      <c r="Q775" s="8"/>
      <c r="R775" s="8"/>
      <c r="S775" s="8"/>
      <c r="T775" s="8"/>
      <c r="U775" s="8"/>
      <c r="V775" s="8"/>
      <c r="W775" s="8"/>
      <c r="X775" s="8"/>
      <c r="Y775" s="8"/>
      <c r="Z775" s="8"/>
    </row>
    <row x14ac:dyDescent="0.25" r="776" customHeight="1" ht="14.25">
      <c r="A776" s="182"/>
      <c r="B776" s="182"/>
      <c r="C776" s="182"/>
      <c r="D776" s="182"/>
      <c r="E776" s="10"/>
      <c r="F776" s="10"/>
      <c r="G776" s="182"/>
      <c r="H776" s="207"/>
      <c r="I776" s="8"/>
      <c r="J776" s="8"/>
      <c r="K776" s="8"/>
      <c r="L776" s="8"/>
      <c r="M776" s="8"/>
      <c r="N776" s="8"/>
      <c r="O776" s="8"/>
      <c r="P776" s="8"/>
      <c r="Q776" s="8"/>
      <c r="R776" s="8"/>
      <c r="S776" s="8"/>
      <c r="T776" s="8"/>
      <c r="U776" s="8"/>
      <c r="V776" s="8"/>
      <c r="W776" s="8"/>
      <c r="X776" s="8"/>
      <c r="Y776" s="8"/>
      <c r="Z776" s="8"/>
    </row>
    <row x14ac:dyDescent="0.25" r="777" customHeight="1" ht="14.25">
      <c r="A777" s="182"/>
      <c r="B777" s="182"/>
      <c r="C777" s="182"/>
      <c r="D777" s="182"/>
      <c r="E777" s="10"/>
      <c r="F777" s="10"/>
      <c r="G777" s="182"/>
      <c r="H777" s="207"/>
      <c r="I777" s="8"/>
      <c r="J777" s="8"/>
      <c r="K777" s="8"/>
      <c r="L777" s="8"/>
      <c r="M777" s="8"/>
      <c r="N777" s="8"/>
      <c r="O777" s="8"/>
      <c r="P777" s="8"/>
      <c r="Q777" s="8"/>
      <c r="R777" s="8"/>
      <c r="S777" s="8"/>
      <c r="T777" s="8"/>
      <c r="U777" s="8"/>
      <c r="V777" s="8"/>
      <c r="W777" s="8"/>
      <c r="X777" s="8"/>
      <c r="Y777" s="8"/>
      <c r="Z777" s="8"/>
    </row>
    <row x14ac:dyDescent="0.25" r="778" customHeight="1" ht="14.25">
      <c r="A778" s="182"/>
      <c r="B778" s="182"/>
      <c r="C778" s="182"/>
      <c r="D778" s="182"/>
      <c r="E778" s="10"/>
      <c r="F778" s="10"/>
      <c r="G778" s="182"/>
      <c r="H778" s="207"/>
      <c r="I778" s="8"/>
      <c r="J778" s="8"/>
      <c r="K778" s="8"/>
      <c r="L778" s="8"/>
      <c r="M778" s="8"/>
      <c r="N778" s="8"/>
      <c r="O778" s="8"/>
      <c r="P778" s="8"/>
      <c r="Q778" s="8"/>
      <c r="R778" s="8"/>
      <c r="S778" s="8"/>
      <c r="T778" s="8"/>
      <c r="U778" s="8"/>
      <c r="V778" s="8"/>
      <c r="W778" s="8"/>
      <c r="X778" s="8"/>
      <c r="Y778" s="8"/>
      <c r="Z778" s="8"/>
    </row>
    <row x14ac:dyDescent="0.25" r="779" customHeight="1" ht="14.25">
      <c r="A779" s="182"/>
      <c r="B779" s="182"/>
      <c r="C779" s="182"/>
      <c r="D779" s="182"/>
      <c r="E779" s="10"/>
      <c r="F779" s="10"/>
      <c r="G779" s="182"/>
      <c r="H779" s="207"/>
      <c r="I779" s="8"/>
      <c r="J779" s="8"/>
      <c r="K779" s="8"/>
      <c r="L779" s="8"/>
      <c r="M779" s="8"/>
      <c r="N779" s="8"/>
      <c r="O779" s="8"/>
      <c r="P779" s="8"/>
      <c r="Q779" s="8"/>
      <c r="R779" s="8"/>
      <c r="S779" s="8"/>
      <c r="T779" s="8"/>
      <c r="U779" s="8"/>
      <c r="V779" s="8"/>
      <c r="W779" s="8"/>
      <c r="X779" s="8"/>
      <c r="Y779" s="8"/>
      <c r="Z779" s="8"/>
    </row>
    <row x14ac:dyDescent="0.25" r="780" customHeight="1" ht="14.25">
      <c r="A780" s="182"/>
      <c r="B780" s="182"/>
      <c r="C780" s="182"/>
      <c r="D780" s="182"/>
      <c r="E780" s="10"/>
      <c r="F780" s="10"/>
      <c r="G780" s="182"/>
      <c r="H780" s="207"/>
      <c r="I780" s="8"/>
      <c r="J780" s="8"/>
      <c r="K780" s="8"/>
      <c r="L780" s="8"/>
      <c r="M780" s="8"/>
      <c r="N780" s="8"/>
      <c r="O780" s="8"/>
      <c r="P780" s="8"/>
      <c r="Q780" s="8"/>
      <c r="R780" s="8"/>
      <c r="S780" s="8"/>
      <c r="T780" s="8"/>
      <c r="U780" s="8"/>
      <c r="V780" s="8"/>
      <c r="W780" s="8"/>
      <c r="X780" s="8"/>
      <c r="Y780" s="8"/>
      <c r="Z780" s="8"/>
    </row>
    <row x14ac:dyDescent="0.25" r="781" customHeight="1" ht="14.25">
      <c r="A781" s="182"/>
      <c r="B781" s="182"/>
      <c r="C781" s="182"/>
      <c r="D781" s="182"/>
      <c r="E781" s="10"/>
      <c r="F781" s="10"/>
      <c r="G781" s="182"/>
      <c r="H781" s="207"/>
      <c r="I781" s="8"/>
      <c r="J781" s="8"/>
      <c r="K781" s="8"/>
      <c r="L781" s="8"/>
      <c r="M781" s="8"/>
      <c r="N781" s="8"/>
      <c r="O781" s="8"/>
      <c r="P781" s="8"/>
      <c r="Q781" s="8"/>
      <c r="R781" s="8"/>
      <c r="S781" s="8"/>
      <c r="T781" s="8"/>
      <c r="U781" s="8"/>
      <c r="V781" s="8"/>
      <c r="W781" s="8"/>
      <c r="X781" s="8"/>
      <c r="Y781" s="8"/>
      <c r="Z781" s="8"/>
    </row>
    <row x14ac:dyDescent="0.25" r="782" customHeight="1" ht="14.25">
      <c r="A782" s="182"/>
      <c r="B782" s="182"/>
      <c r="C782" s="182"/>
      <c r="D782" s="182"/>
      <c r="E782" s="10"/>
      <c r="F782" s="10"/>
      <c r="G782" s="182"/>
      <c r="H782" s="207"/>
      <c r="I782" s="8"/>
      <c r="J782" s="8"/>
      <c r="K782" s="8"/>
      <c r="L782" s="8"/>
      <c r="M782" s="8"/>
      <c r="N782" s="8"/>
      <c r="O782" s="8"/>
      <c r="P782" s="8"/>
      <c r="Q782" s="8"/>
      <c r="R782" s="8"/>
      <c r="S782" s="8"/>
      <c r="T782" s="8"/>
      <c r="U782" s="8"/>
      <c r="V782" s="8"/>
      <c r="W782" s="8"/>
      <c r="X782" s="8"/>
      <c r="Y782" s="8"/>
      <c r="Z782" s="8"/>
    </row>
    <row x14ac:dyDescent="0.25" r="783" customHeight="1" ht="14.25">
      <c r="A783" s="182"/>
      <c r="B783" s="182"/>
      <c r="C783" s="182"/>
      <c r="D783" s="182"/>
      <c r="E783" s="10"/>
      <c r="F783" s="10"/>
      <c r="G783" s="182"/>
      <c r="H783" s="207"/>
      <c r="I783" s="8"/>
      <c r="J783" s="8"/>
      <c r="K783" s="8"/>
      <c r="L783" s="8"/>
      <c r="M783" s="8"/>
      <c r="N783" s="8"/>
      <c r="O783" s="8"/>
      <c r="P783" s="8"/>
      <c r="Q783" s="8"/>
      <c r="R783" s="8"/>
      <c r="S783" s="8"/>
      <c r="T783" s="8"/>
      <c r="U783" s="8"/>
      <c r="V783" s="8"/>
      <c r="W783" s="8"/>
      <c r="X783" s="8"/>
      <c r="Y783" s="8"/>
      <c r="Z783" s="8"/>
    </row>
    <row x14ac:dyDescent="0.25" r="784" customHeight="1" ht="14.25">
      <c r="A784" s="182"/>
      <c r="B784" s="182"/>
      <c r="C784" s="182"/>
      <c r="D784" s="182"/>
      <c r="E784" s="10"/>
      <c r="F784" s="10"/>
      <c r="G784" s="182"/>
      <c r="H784" s="207"/>
      <c r="I784" s="8"/>
      <c r="J784" s="8"/>
      <c r="K784" s="8"/>
      <c r="L784" s="8"/>
      <c r="M784" s="8"/>
      <c r="N784" s="8"/>
      <c r="O784" s="8"/>
      <c r="P784" s="8"/>
      <c r="Q784" s="8"/>
      <c r="R784" s="8"/>
      <c r="S784" s="8"/>
      <c r="T784" s="8"/>
      <c r="U784" s="8"/>
      <c r="V784" s="8"/>
      <c r="W784" s="8"/>
      <c r="X784" s="8"/>
      <c r="Y784" s="8"/>
      <c r="Z784" s="8"/>
    </row>
    <row x14ac:dyDescent="0.25" r="785" customHeight="1" ht="14.25">
      <c r="A785" s="182"/>
      <c r="B785" s="182"/>
      <c r="C785" s="182"/>
      <c r="D785" s="182"/>
      <c r="E785" s="10"/>
      <c r="F785" s="10"/>
      <c r="G785" s="182"/>
      <c r="H785" s="207"/>
      <c r="I785" s="8"/>
      <c r="J785" s="8"/>
      <c r="K785" s="8"/>
      <c r="L785" s="8"/>
      <c r="M785" s="8"/>
      <c r="N785" s="8"/>
      <c r="O785" s="8"/>
      <c r="P785" s="8"/>
      <c r="Q785" s="8"/>
      <c r="R785" s="8"/>
      <c r="S785" s="8"/>
      <c r="T785" s="8"/>
      <c r="U785" s="8"/>
      <c r="V785" s="8"/>
      <c r="W785" s="8"/>
      <c r="X785" s="8"/>
      <c r="Y785" s="8"/>
      <c r="Z785" s="8"/>
    </row>
    <row x14ac:dyDescent="0.25" r="786" customHeight="1" ht="14.25">
      <c r="A786" s="182"/>
      <c r="B786" s="182"/>
      <c r="C786" s="182"/>
      <c r="D786" s="182"/>
      <c r="E786" s="10"/>
      <c r="F786" s="10"/>
      <c r="G786" s="182"/>
      <c r="H786" s="207"/>
      <c r="I786" s="8"/>
      <c r="J786" s="8"/>
      <c r="K786" s="8"/>
      <c r="L786" s="8"/>
      <c r="M786" s="8"/>
      <c r="N786" s="8"/>
      <c r="O786" s="8"/>
      <c r="P786" s="8"/>
      <c r="Q786" s="8"/>
      <c r="R786" s="8"/>
      <c r="S786" s="8"/>
      <c r="T786" s="8"/>
      <c r="U786" s="8"/>
      <c r="V786" s="8"/>
      <c r="W786" s="8"/>
      <c r="X786" s="8"/>
      <c r="Y786" s="8"/>
      <c r="Z786" s="8"/>
    </row>
    <row x14ac:dyDescent="0.25" r="787" customHeight="1" ht="14.25">
      <c r="A787" s="182"/>
      <c r="B787" s="182"/>
      <c r="C787" s="182"/>
      <c r="D787" s="182"/>
      <c r="E787" s="10"/>
      <c r="F787" s="10"/>
      <c r="G787" s="182"/>
      <c r="H787" s="207"/>
      <c r="I787" s="8"/>
      <c r="J787" s="8"/>
      <c r="K787" s="8"/>
      <c r="L787" s="8"/>
      <c r="M787" s="8"/>
      <c r="N787" s="8"/>
      <c r="O787" s="8"/>
      <c r="P787" s="8"/>
      <c r="Q787" s="8"/>
      <c r="R787" s="8"/>
      <c r="S787" s="8"/>
      <c r="T787" s="8"/>
      <c r="U787" s="8"/>
      <c r="V787" s="8"/>
      <c r="W787" s="8"/>
      <c r="X787" s="8"/>
      <c r="Y787" s="8"/>
      <c r="Z787" s="8"/>
    </row>
    <row x14ac:dyDescent="0.25" r="788" customHeight="1" ht="14.25">
      <c r="A788" s="182"/>
      <c r="B788" s="182"/>
      <c r="C788" s="182"/>
      <c r="D788" s="182"/>
      <c r="E788" s="10"/>
      <c r="F788" s="10"/>
      <c r="G788" s="182"/>
      <c r="H788" s="207"/>
      <c r="I788" s="8"/>
      <c r="J788" s="8"/>
      <c r="K788" s="8"/>
      <c r="L788" s="8"/>
      <c r="M788" s="8"/>
      <c r="N788" s="8"/>
      <c r="O788" s="8"/>
      <c r="P788" s="8"/>
      <c r="Q788" s="8"/>
      <c r="R788" s="8"/>
      <c r="S788" s="8"/>
      <c r="T788" s="8"/>
      <c r="U788" s="8"/>
      <c r="V788" s="8"/>
      <c r="W788" s="8"/>
      <c r="X788" s="8"/>
      <c r="Y788" s="8"/>
      <c r="Z788" s="8"/>
    </row>
    <row x14ac:dyDescent="0.25" r="789" customHeight="1" ht="14.25">
      <c r="A789" s="182"/>
      <c r="B789" s="182"/>
      <c r="C789" s="182"/>
      <c r="D789" s="182"/>
      <c r="E789" s="10"/>
      <c r="F789" s="10"/>
      <c r="G789" s="182"/>
      <c r="H789" s="207"/>
      <c r="I789" s="8"/>
      <c r="J789" s="8"/>
      <c r="K789" s="8"/>
      <c r="L789" s="8"/>
      <c r="M789" s="8"/>
      <c r="N789" s="8"/>
      <c r="O789" s="8"/>
      <c r="P789" s="8"/>
      <c r="Q789" s="8"/>
      <c r="R789" s="8"/>
      <c r="S789" s="8"/>
      <c r="T789" s="8"/>
      <c r="U789" s="8"/>
      <c r="V789" s="8"/>
      <c r="W789" s="8"/>
      <c r="X789" s="8"/>
      <c r="Y789" s="8"/>
      <c r="Z789" s="8"/>
    </row>
    <row x14ac:dyDescent="0.25" r="790" customHeight="1" ht="14.25">
      <c r="A790" s="182"/>
      <c r="B790" s="182"/>
      <c r="C790" s="182"/>
      <c r="D790" s="182"/>
      <c r="E790" s="10"/>
      <c r="F790" s="10"/>
      <c r="G790" s="182"/>
      <c r="H790" s="207"/>
      <c r="I790" s="8"/>
      <c r="J790" s="8"/>
      <c r="K790" s="8"/>
      <c r="L790" s="8"/>
      <c r="M790" s="8"/>
      <c r="N790" s="8"/>
      <c r="O790" s="8"/>
      <c r="P790" s="8"/>
      <c r="Q790" s="8"/>
      <c r="R790" s="8"/>
      <c r="S790" s="8"/>
      <c r="T790" s="8"/>
      <c r="U790" s="8"/>
      <c r="V790" s="8"/>
      <c r="W790" s="8"/>
      <c r="X790" s="8"/>
      <c r="Y790" s="8"/>
      <c r="Z790" s="8"/>
    </row>
    <row x14ac:dyDescent="0.25" r="791" customHeight="1" ht="14.25">
      <c r="A791" s="182"/>
      <c r="B791" s="182"/>
      <c r="C791" s="182"/>
      <c r="D791" s="182"/>
      <c r="E791" s="10"/>
      <c r="F791" s="10"/>
      <c r="G791" s="182"/>
      <c r="H791" s="207"/>
      <c r="I791" s="8"/>
      <c r="J791" s="8"/>
      <c r="K791" s="8"/>
      <c r="L791" s="8"/>
      <c r="M791" s="8"/>
      <c r="N791" s="8"/>
      <c r="O791" s="8"/>
      <c r="P791" s="8"/>
      <c r="Q791" s="8"/>
      <c r="R791" s="8"/>
      <c r="S791" s="8"/>
      <c r="T791" s="8"/>
      <c r="U791" s="8"/>
      <c r="V791" s="8"/>
      <c r="W791" s="8"/>
      <c r="X791" s="8"/>
      <c r="Y791" s="8"/>
      <c r="Z791" s="8"/>
    </row>
    <row x14ac:dyDescent="0.25" r="792" customHeight="1" ht="14.25">
      <c r="A792" s="182"/>
      <c r="B792" s="182"/>
      <c r="C792" s="182"/>
      <c r="D792" s="182"/>
      <c r="E792" s="10"/>
      <c r="F792" s="10"/>
      <c r="G792" s="182"/>
      <c r="H792" s="207"/>
      <c r="I792" s="8"/>
      <c r="J792" s="8"/>
      <c r="K792" s="8"/>
      <c r="L792" s="8"/>
      <c r="M792" s="8"/>
      <c r="N792" s="8"/>
      <c r="O792" s="8"/>
      <c r="P792" s="8"/>
      <c r="Q792" s="8"/>
      <c r="R792" s="8"/>
      <c r="S792" s="8"/>
      <c r="T792" s="8"/>
      <c r="U792" s="8"/>
      <c r="V792" s="8"/>
      <c r="W792" s="8"/>
      <c r="X792" s="8"/>
      <c r="Y792" s="8"/>
      <c r="Z792" s="8"/>
    </row>
    <row x14ac:dyDescent="0.25" r="793" customHeight="1" ht="14.25">
      <c r="A793" s="182"/>
      <c r="B793" s="182"/>
      <c r="C793" s="182"/>
      <c r="D793" s="182"/>
      <c r="E793" s="10"/>
      <c r="F793" s="10"/>
      <c r="G793" s="182"/>
      <c r="H793" s="207"/>
      <c r="I793" s="8"/>
      <c r="J793" s="8"/>
      <c r="K793" s="8"/>
      <c r="L793" s="8"/>
      <c r="M793" s="8"/>
      <c r="N793" s="8"/>
      <c r="O793" s="8"/>
      <c r="P793" s="8"/>
      <c r="Q793" s="8"/>
      <c r="R793" s="8"/>
      <c r="S793" s="8"/>
      <c r="T793" s="8"/>
      <c r="U793" s="8"/>
      <c r="V793" s="8"/>
      <c r="W793" s="8"/>
      <c r="X793" s="8"/>
      <c r="Y793" s="8"/>
      <c r="Z793" s="8"/>
    </row>
    <row x14ac:dyDescent="0.25" r="794" customHeight="1" ht="14.25">
      <c r="A794" s="182"/>
      <c r="B794" s="182"/>
      <c r="C794" s="182"/>
      <c r="D794" s="182"/>
      <c r="E794" s="10"/>
      <c r="F794" s="10"/>
      <c r="G794" s="182"/>
      <c r="H794" s="207"/>
      <c r="I794" s="8"/>
      <c r="J794" s="8"/>
      <c r="K794" s="8"/>
      <c r="L794" s="8"/>
      <c r="M794" s="8"/>
      <c r="N794" s="8"/>
      <c r="O794" s="8"/>
      <c r="P794" s="8"/>
      <c r="Q794" s="8"/>
      <c r="R794" s="8"/>
      <c r="S794" s="8"/>
      <c r="T794" s="8"/>
      <c r="U794" s="8"/>
      <c r="V794" s="8"/>
      <c r="W794" s="8"/>
      <c r="X794" s="8"/>
      <c r="Y794" s="8"/>
      <c r="Z794" s="8"/>
    </row>
    <row x14ac:dyDescent="0.25" r="795" customHeight="1" ht="14.25">
      <c r="A795" s="182"/>
      <c r="B795" s="182"/>
      <c r="C795" s="182"/>
      <c r="D795" s="182"/>
      <c r="E795" s="10"/>
      <c r="F795" s="10"/>
      <c r="G795" s="182"/>
      <c r="H795" s="207"/>
      <c r="I795" s="8"/>
      <c r="J795" s="8"/>
      <c r="K795" s="8"/>
      <c r="L795" s="8"/>
      <c r="M795" s="8"/>
      <c r="N795" s="8"/>
      <c r="O795" s="8"/>
      <c r="P795" s="8"/>
      <c r="Q795" s="8"/>
      <c r="R795" s="8"/>
      <c r="S795" s="8"/>
      <c r="T795" s="8"/>
      <c r="U795" s="8"/>
      <c r="V795" s="8"/>
      <c r="W795" s="8"/>
      <c r="X795" s="8"/>
      <c r="Y795" s="8"/>
      <c r="Z795" s="8"/>
    </row>
    <row x14ac:dyDescent="0.25" r="796" customHeight="1" ht="14.25">
      <c r="A796" s="182"/>
      <c r="B796" s="182"/>
      <c r="C796" s="182"/>
      <c r="D796" s="182"/>
      <c r="E796" s="10"/>
      <c r="F796" s="10"/>
      <c r="G796" s="182"/>
      <c r="H796" s="207"/>
      <c r="I796" s="8"/>
      <c r="J796" s="8"/>
      <c r="K796" s="8"/>
      <c r="L796" s="8"/>
      <c r="M796" s="8"/>
      <c r="N796" s="8"/>
      <c r="O796" s="8"/>
      <c r="P796" s="8"/>
      <c r="Q796" s="8"/>
      <c r="R796" s="8"/>
      <c r="S796" s="8"/>
      <c r="T796" s="8"/>
      <c r="U796" s="8"/>
      <c r="V796" s="8"/>
      <c r="W796" s="8"/>
      <c r="X796" s="8"/>
      <c r="Y796" s="8"/>
      <c r="Z796" s="8"/>
    </row>
    <row x14ac:dyDescent="0.25" r="797" customHeight="1" ht="14.25">
      <c r="A797" s="182"/>
      <c r="B797" s="182"/>
      <c r="C797" s="182"/>
      <c r="D797" s="182"/>
      <c r="E797" s="10"/>
      <c r="F797" s="10"/>
      <c r="G797" s="182"/>
      <c r="H797" s="207"/>
      <c r="I797" s="8"/>
      <c r="J797" s="8"/>
      <c r="K797" s="8"/>
      <c r="L797" s="8"/>
      <c r="M797" s="8"/>
      <c r="N797" s="8"/>
      <c r="O797" s="8"/>
      <c r="P797" s="8"/>
      <c r="Q797" s="8"/>
      <c r="R797" s="8"/>
      <c r="S797" s="8"/>
      <c r="T797" s="8"/>
      <c r="U797" s="8"/>
      <c r="V797" s="8"/>
      <c r="W797" s="8"/>
      <c r="X797" s="8"/>
      <c r="Y797" s="8"/>
      <c r="Z797" s="8"/>
    </row>
    <row x14ac:dyDescent="0.25" r="798" customHeight="1" ht="14.25">
      <c r="A798" s="182"/>
      <c r="B798" s="182"/>
      <c r="C798" s="182"/>
      <c r="D798" s="182"/>
      <c r="E798" s="10"/>
      <c r="F798" s="10"/>
      <c r="G798" s="182"/>
      <c r="H798" s="207"/>
      <c r="I798" s="8"/>
      <c r="J798" s="8"/>
      <c r="K798" s="8"/>
      <c r="L798" s="8"/>
      <c r="M798" s="8"/>
      <c r="N798" s="8"/>
      <c r="O798" s="8"/>
      <c r="P798" s="8"/>
      <c r="Q798" s="8"/>
      <c r="R798" s="8"/>
      <c r="S798" s="8"/>
      <c r="T798" s="8"/>
      <c r="U798" s="8"/>
      <c r="V798" s="8"/>
      <c r="W798" s="8"/>
      <c r="X798" s="8"/>
      <c r="Y798" s="8"/>
      <c r="Z798" s="8"/>
    </row>
    <row x14ac:dyDescent="0.25" r="799" customHeight="1" ht="14.25">
      <c r="A799" s="182"/>
      <c r="B799" s="182"/>
      <c r="C799" s="182"/>
      <c r="D799" s="182"/>
      <c r="E799" s="10"/>
      <c r="F799" s="10"/>
      <c r="G799" s="182"/>
      <c r="H799" s="207"/>
      <c r="I799" s="8"/>
      <c r="J799" s="8"/>
      <c r="K799" s="8"/>
      <c r="L799" s="8"/>
      <c r="M799" s="8"/>
      <c r="N799" s="8"/>
      <c r="O799" s="8"/>
      <c r="P799" s="8"/>
      <c r="Q799" s="8"/>
      <c r="R799" s="8"/>
      <c r="S799" s="8"/>
      <c r="T799" s="8"/>
      <c r="U799" s="8"/>
      <c r="V799" s="8"/>
      <c r="W799" s="8"/>
      <c r="X799" s="8"/>
      <c r="Y799" s="8"/>
      <c r="Z799" s="8"/>
    </row>
    <row x14ac:dyDescent="0.25" r="800" customHeight="1" ht="14.25">
      <c r="A800" s="182"/>
      <c r="B800" s="182"/>
      <c r="C800" s="182"/>
      <c r="D800" s="182"/>
      <c r="E800" s="10"/>
      <c r="F800" s="10"/>
      <c r="G800" s="182"/>
      <c r="H800" s="207"/>
      <c r="I800" s="8"/>
      <c r="J800" s="8"/>
      <c r="K800" s="8"/>
      <c r="L800" s="8"/>
      <c r="M800" s="8"/>
      <c r="N800" s="8"/>
      <c r="O800" s="8"/>
      <c r="P800" s="8"/>
      <c r="Q800" s="8"/>
      <c r="R800" s="8"/>
      <c r="S800" s="8"/>
      <c r="T800" s="8"/>
      <c r="U800" s="8"/>
      <c r="V800" s="8"/>
      <c r="W800" s="8"/>
      <c r="X800" s="8"/>
      <c r="Y800" s="8"/>
      <c r="Z800" s="8"/>
    </row>
    <row x14ac:dyDescent="0.25" r="801" customHeight="1" ht="14.25">
      <c r="A801" s="182"/>
      <c r="B801" s="182"/>
      <c r="C801" s="182"/>
      <c r="D801" s="182"/>
      <c r="E801" s="10"/>
      <c r="F801" s="10"/>
      <c r="G801" s="182"/>
      <c r="H801" s="207"/>
      <c r="I801" s="8"/>
      <c r="J801" s="8"/>
      <c r="K801" s="8"/>
      <c r="L801" s="8"/>
      <c r="M801" s="8"/>
      <c r="N801" s="8"/>
      <c r="O801" s="8"/>
      <c r="P801" s="8"/>
      <c r="Q801" s="8"/>
      <c r="R801" s="8"/>
      <c r="S801" s="8"/>
      <c r="T801" s="8"/>
      <c r="U801" s="8"/>
      <c r="V801" s="8"/>
      <c r="W801" s="8"/>
      <c r="X801" s="8"/>
      <c r="Y801" s="8"/>
      <c r="Z801" s="8"/>
    </row>
    <row x14ac:dyDescent="0.25" r="802" customHeight="1" ht="14.25">
      <c r="A802" s="182"/>
      <c r="B802" s="182"/>
      <c r="C802" s="182"/>
      <c r="D802" s="182"/>
      <c r="E802" s="10"/>
      <c r="F802" s="10"/>
      <c r="G802" s="182"/>
      <c r="H802" s="207"/>
      <c r="I802" s="8"/>
      <c r="J802" s="8"/>
      <c r="K802" s="8"/>
      <c r="L802" s="8"/>
      <c r="M802" s="8"/>
      <c r="N802" s="8"/>
      <c r="O802" s="8"/>
      <c r="P802" s="8"/>
      <c r="Q802" s="8"/>
      <c r="R802" s="8"/>
      <c r="S802" s="8"/>
      <c r="T802" s="8"/>
      <c r="U802" s="8"/>
      <c r="V802" s="8"/>
      <c r="W802" s="8"/>
      <c r="X802" s="8"/>
      <c r="Y802" s="8"/>
      <c r="Z802" s="8"/>
    </row>
    <row x14ac:dyDescent="0.25" r="803" customHeight="1" ht="14.25">
      <c r="A803" s="182"/>
      <c r="B803" s="182"/>
      <c r="C803" s="182"/>
      <c r="D803" s="182"/>
      <c r="E803" s="10"/>
      <c r="F803" s="10"/>
      <c r="G803" s="182"/>
      <c r="H803" s="207"/>
      <c r="I803" s="8"/>
      <c r="J803" s="8"/>
      <c r="K803" s="8"/>
      <c r="L803" s="8"/>
      <c r="M803" s="8"/>
      <c r="N803" s="8"/>
      <c r="O803" s="8"/>
      <c r="P803" s="8"/>
      <c r="Q803" s="8"/>
      <c r="R803" s="8"/>
      <c r="S803" s="8"/>
      <c r="T803" s="8"/>
      <c r="U803" s="8"/>
      <c r="V803" s="8"/>
      <c r="W803" s="8"/>
      <c r="X803" s="8"/>
      <c r="Y803" s="8"/>
      <c r="Z803" s="8"/>
    </row>
    <row x14ac:dyDescent="0.25" r="804" customHeight="1" ht="14.25">
      <c r="A804" s="182"/>
      <c r="B804" s="182"/>
      <c r="C804" s="182"/>
      <c r="D804" s="182"/>
      <c r="E804" s="10"/>
      <c r="F804" s="10"/>
      <c r="G804" s="182"/>
      <c r="H804" s="207"/>
      <c r="I804" s="8"/>
      <c r="J804" s="8"/>
      <c r="K804" s="8"/>
      <c r="L804" s="8"/>
      <c r="M804" s="8"/>
      <c r="N804" s="8"/>
      <c r="O804" s="8"/>
      <c r="P804" s="8"/>
      <c r="Q804" s="8"/>
      <c r="R804" s="8"/>
      <c r="S804" s="8"/>
      <c r="T804" s="8"/>
      <c r="U804" s="8"/>
      <c r="V804" s="8"/>
      <c r="W804" s="8"/>
      <c r="X804" s="8"/>
      <c r="Y804" s="8"/>
      <c r="Z804" s="8"/>
    </row>
    <row x14ac:dyDescent="0.25" r="805" customHeight="1" ht="14.25">
      <c r="A805" s="182"/>
      <c r="B805" s="182"/>
      <c r="C805" s="182"/>
      <c r="D805" s="182"/>
      <c r="E805" s="10"/>
      <c r="F805" s="10"/>
      <c r="G805" s="182"/>
      <c r="H805" s="207"/>
      <c r="I805" s="8"/>
      <c r="J805" s="8"/>
      <c r="K805" s="8"/>
      <c r="L805" s="8"/>
      <c r="M805" s="8"/>
      <c r="N805" s="8"/>
      <c r="O805" s="8"/>
      <c r="P805" s="8"/>
      <c r="Q805" s="8"/>
      <c r="R805" s="8"/>
      <c r="S805" s="8"/>
      <c r="T805" s="8"/>
      <c r="U805" s="8"/>
      <c r="V805" s="8"/>
      <c r="W805" s="8"/>
      <c r="X805" s="8"/>
      <c r="Y805" s="8"/>
      <c r="Z805" s="8"/>
    </row>
    <row x14ac:dyDescent="0.25" r="806" customHeight="1" ht="14.25">
      <c r="A806" s="182"/>
      <c r="B806" s="182"/>
      <c r="C806" s="182"/>
      <c r="D806" s="182"/>
      <c r="E806" s="10"/>
      <c r="F806" s="10"/>
      <c r="G806" s="182"/>
      <c r="H806" s="207"/>
      <c r="I806" s="8"/>
      <c r="J806" s="8"/>
      <c r="K806" s="8"/>
      <c r="L806" s="8"/>
      <c r="M806" s="8"/>
      <c r="N806" s="8"/>
      <c r="O806" s="8"/>
      <c r="P806" s="8"/>
      <c r="Q806" s="8"/>
      <c r="R806" s="8"/>
      <c r="S806" s="8"/>
      <c r="T806" s="8"/>
      <c r="U806" s="8"/>
      <c r="V806" s="8"/>
      <c r="W806" s="8"/>
      <c r="X806" s="8"/>
      <c r="Y806" s="8"/>
      <c r="Z806" s="8"/>
    </row>
    <row x14ac:dyDescent="0.25" r="807" customHeight="1" ht="14.25">
      <c r="A807" s="182"/>
      <c r="B807" s="182"/>
      <c r="C807" s="182"/>
      <c r="D807" s="182"/>
      <c r="E807" s="10"/>
      <c r="F807" s="10"/>
      <c r="G807" s="182"/>
      <c r="H807" s="207"/>
      <c r="I807" s="8"/>
      <c r="J807" s="8"/>
      <c r="K807" s="8"/>
      <c r="L807" s="8"/>
      <c r="M807" s="8"/>
      <c r="N807" s="8"/>
      <c r="O807" s="8"/>
      <c r="P807" s="8"/>
      <c r="Q807" s="8"/>
      <c r="R807" s="8"/>
      <c r="S807" s="8"/>
      <c r="T807" s="8"/>
      <c r="U807" s="8"/>
      <c r="V807" s="8"/>
      <c r="W807" s="8"/>
      <c r="X807" s="8"/>
      <c r="Y807" s="8"/>
      <c r="Z807" s="8"/>
    </row>
    <row x14ac:dyDescent="0.25" r="808" customHeight="1" ht="14.25">
      <c r="A808" s="182"/>
      <c r="B808" s="182"/>
      <c r="C808" s="182"/>
      <c r="D808" s="182"/>
      <c r="E808" s="10"/>
      <c r="F808" s="10"/>
      <c r="G808" s="182"/>
      <c r="H808" s="207"/>
      <c r="I808" s="8"/>
      <c r="J808" s="8"/>
      <c r="K808" s="8"/>
      <c r="L808" s="8"/>
      <c r="M808" s="8"/>
      <c r="N808" s="8"/>
      <c r="O808" s="8"/>
      <c r="P808" s="8"/>
      <c r="Q808" s="8"/>
      <c r="R808" s="8"/>
      <c r="S808" s="8"/>
      <c r="T808" s="8"/>
      <c r="U808" s="8"/>
      <c r="V808" s="8"/>
      <c r="W808" s="8"/>
      <c r="X808" s="8"/>
      <c r="Y808" s="8"/>
      <c r="Z808" s="8"/>
    </row>
    <row x14ac:dyDescent="0.25" r="809" customHeight="1" ht="14.25">
      <c r="A809" s="182"/>
      <c r="B809" s="182"/>
      <c r="C809" s="182"/>
      <c r="D809" s="182"/>
      <c r="E809" s="10"/>
      <c r="F809" s="10"/>
      <c r="G809" s="182"/>
      <c r="H809" s="207"/>
      <c r="I809" s="8"/>
      <c r="J809" s="8"/>
      <c r="K809" s="8"/>
      <c r="L809" s="8"/>
      <c r="M809" s="8"/>
      <c r="N809" s="8"/>
      <c r="O809" s="8"/>
      <c r="P809" s="8"/>
      <c r="Q809" s="8"/>
      <c r="R809" s="8"/>
      <c r="S809" s="8"/>
      <c r="T809" s="8"/>
      <c r="U809" s="8"/>
      <c r="V809" s="8"/>
      <c r="W809" s="8"/>
      <c r="X809" s="8"/>
      <c r="Y809" s="8"/>
      <c r="Z809" s="8"/>
    </row>
    <row x14ac:dyDescent="0.25" r="810" customHeight="1" ht="14.25">
      <c r="A810" s="182"/>
      <c r="B810" s="182"/>
      <c r="C810" s="182"/>
      <c r="D810" s="182"/>
      <c r="E810" s="10"/>
      <c r="F810" s="10"/>
      <c r="G810" s="182"/>
      <c r="H810" s="207"/>
      <c r="I810" s="8"/>
      <c r="J810" s="8"/>
      <c r="K810" s="8"/>
      <c r="L810" s="8"/>
      <c r="M810" s="8"/>
      <c r="N810" s="8"/>
      <c r="O810" s="8"/>
      <c r="P810" s="8"/>
      <c r="Q810" s="8"/>
      <c r="R810" s="8"/>
      <c r="S810" s="8"/>
      <c r="T810" s="8"/>
      <c r="U810" s="8"/>
      <c r="V810" s="8"/>
      <c r="W810" s="8"/>
      <c r="X810" s="8"/>
      <c r="Y810" s="8"/>
      <c r="Z810" s="8"/>
    </row>
    <row x14ac:dyDescent="0.25" r="811" customHeight="1" ht="14.25">
      <c r="A811" s="182"/>
      <c r="B811" s="182"/>
      <c r="C811" s="182"/>
      <c r="D811" s="182"/>
      <c r="E811" s="10"/>
      <c r="F811" s="10"/>
      <c r="G811" s="182"/>
      <c r="H811" s="207"/>
      <c r="I811" s="8"/>
      <c r="J811" s="8"/>
      <c r="K811" s="8"/>
      <c r="L811" s="8"/>
      <c r="M811" s="8"/>
      <c r="N811" s="8"/>
      <c r="O811" s="8"/>
      <c r="P811" s="8"/>
      <c r="Q811" s="8"/>
      <c r="R811" s="8"/>
      <c r="S811" s="8"/>
      <c r="T811" s="8"/>
      <c r="U811" s="8"/>
      <c r="V811" s="8"/>
      <c r="W811" s="8"/>
      <c r="X811" s="8"/>
      <c r="Y811" s="8"/>
      <c r="Z811" s="8"/>
    </row>
    <row x14ac:dyDescent="0.25" r="812" customHeight="1" ht="14.25">
      <c r="A812" s="182"/>
      <c r="B812" s="182"/>
      <c r="C812" s="182"/>
      <c r="D812" s="182"/>
      <c r="E812" s="10"/>
      <c r="F812" s="10"/>
      <c r="G812" s="182"/>
      <c r="H812" s="207"/>
      <c r="I812" s="8"/>
      <c r="J812" s="8"/>
      <c r="K812" s="8"/>
      <c r="L812" s="8"/>
      <c r="M812" s="8"/>
      <c r="N812" s="8"/>
      <c r="O812" s="8"/>
      <c r="P812" s="8"/>
      <c r="Q812" s="8"/>
      <c r="R812" s="8"/>
      <c r="S812" s="8"/>
      <c r="T812" s="8"/>
      <c r="U812" s="8"/>
      <c r="V812" s="8"/>
      <c r="W812" s="8"/>
      <c r="X812" s="8"/>
      <c r="Y812" s="8"/>
      <c r="Z812" s="8"/>
    </row>
    <row x14ac:dyDescent="0.25" r="813" customHeight="1" ht="14.25">
      <c r="A813" s="182"/>
      <c r="B813" s="182"/>
      <c r="C813" s="182"/>
      <c r="D813" s="182"/>
      <c r="E813" s="10"/>
      <c r="F813" s="10"/>
      <c r="G813" s="182"/>
      <c r="H813" s="207"/>
      <c r="I813" s="8"/>
      <c r="J813" s="8"/>
      <c r="K813" s="8"/>
      <c r="L813" s="8"/>
      <c r="M813" s="8"/>
      <c r="N813" s="8"/>
      <c r="O813" s="8"/>
      <c r="P813" s="8"/>
      <c r="Q813" s="8"/>
      <c r="R813" s="8"/>
      <c r="S813" s="8"/>
      <c r="T813" s="8"/>
      <c r="U813" s="8"/>
      <c r="V813" s="8"/>
      <c r="W813" s="8"/>
      <c r="X813" s="8"/>
      <c r="Y813" s="8"/>
      <c r="Z813" s="8"/>
    </row>
    <row x14ac:dyDescent="0.25" r="814" customHeight="1" ht="14.25">
      <c r="A814" s="182"/>
      <c r="B814" s="182"/>
      <c r="C814" s="182"/>
      <c r="D814" s="182"/>
      <c r="E814" s="10"/>
      <c r="F814" s="10"/>
      <c r="G814" s="182"/>
      <c r="H814" s="207"/>
      <c r="I814" s="8"/>
      <c r="J814" s="8"/>
      <c r="K814" s="8"/>
      <c r="L814" s="8"/>
      <c r="M814" s="8"/>
      <c r="N814" s="8"/>
      <c r="O814" s="8"/>
      <c r="P814" s="8"/>
      <c r="Q814" s="8"/>
      <c r="R814" s="8"/>
      <c r="S814" s="8"/>
      <c r="T814" s="8"/>
      <c r="U814" s="8"/>
      <c r="V814" s="8"/>
      <c r="W814" s="8"/>
      <c r="X814" s="8"/>
      <c r="Y814" s="8"/>
      <c r="Z814" s="8"/>
    </row>
    <row x14ac:dyDescent="0.25" r="815" customHeight="1" ht="14.25">
      <c r="A815" s="182"/>
      <c r="B815" s="182"/>
      <c r="C815" s="182"/>
      <c r="D815" s="182"/>
      <c r="E815" s="10"/>
      <c r="F815" s="10"/>
      <c r="G815" s="182"/>
      <c r="H815" s="207"/>
      <c r="I815" s="8"/>
      <c r="J815" s="8"/>
      <c r="K815" s="8"/>
      <c r="L815" s="8"/>
      <c r="M815" s="8"/>
      <c r="N815" s="8"/>
      <c r="O815" s="8"/>
      <c r="P815" s="8"/>
      <c r="Q815" s="8"/>
      <c r="R815" s="8"/>
      <c r="S815" s="8"/>
      <c r="T815" s="8"/>
      <c r="U815" s="8"/>
      <c r="V815" s="8"/>
      <c r="W815" s="8"/>
      <c r="X815" s="8"/>
      <c r="Y815" s="8"/>
      <c r="Z815" s="8"/>
    </row>
    <row x14ac:dyDescent="0.25" r="816" customHeight="1" ht="14.25">
      <c r="A816" s="182"/>
      <c r="B816" s="182"/>
      <c r="C816" s="182"/>
      <c r="D816" s="182"/>
      <c r="E816" s="10"/>
      <c r="F816" s="10"/>
      <c r="G816" s="182"/>
      <c r="H816" s="207"/>
      <c r="I816" s="8"/>
      <c r="J816" s="8"/>
      <c r="K816" s="8"/>
      <c r="L816" s="8"/>
      <c r="M816" s="8"/>
      <c r="N816" s="8"/>
      <c r="O816" s="8"/>
      <c r="P816" s="8"/>
      <c r="Q816" s="8"/>
      <c r="R816" s="8"/>
      <c r="S816" s="8"/>
      <c r="T816" s="8"/>
      <c r="U816" s="8"/>
      <c r="V816" s="8"/>
      <c r="W816" s="8"/>
      <c r="X816" s="8"/>
      <c r="Y816" s="8"/>
      <c r="Z816" s="8"/>
    </row>
    <row x14ac:dyDescent="0.25" r="817" customHeight="1" ht="14.25">
      <c r="A817" s="182"/>
      <c r="B817" s="182"/>
      <c r="C817" s="182"/>
      <c r="D817" s="182"/>
      <c r="E817" s="10"/>
      <c r="F817" s="10"/>
      <c r="G817" s="182"/>
      <c r="H817" s="207"/>
      <c r="I817" s="8"/>
      <c r="J817" s="8"/>
      <c r="K817" s="8"/>
      <c r="L817" s="8"/>
      <c r="M817" s="8"/>
      <c r="N817" s="8"/>
      <c r="O817" s="8"/>
      <c r="P817" s="8"/>
      <c r="Q817" s="8"/>
      <c r="R817" s="8"/>
      <c r="S817" s="8"/>
      <c r="T817" s="8"/>
      <c r="U817" s="8"/>
      <c r="V817" s="8"/>
      <c r="W817" s="8"/>
      <c r="X817" s="8"/>
      <c r="Y817" s="8"/>
      <c r="Z817" s="8"/>
    </row>
    <row x14ac:dyDescent="0.25" r="818" customHeight="1" ht="14.25">
      <c r="A818" s="182"/>
      <c r="B818" s="182"/>
      <c r="C818" s="182"/>
      <c r="D818" s="182"/>
      <c r="E818" s="10"/>
      <c r="F818" s="10"/>
      <c r="G818" s="182"/>
      <c r="H818" s="207"/>
      <c r="I818" s="8"/>
      <c r="J818" s="8"/>
      <c r="K818" s="8"/>
      <c r="L818" s="8"/>
      <c r="M818" s="8"/>
      <c r="N818" s="8"/>
      <c r="O818" s="8"/>
      <c r="P818" s="8"/>
      <c r="Q818" s="8"/>
      <c r="R818" s="8"/>
      <c r="S818" s="8"/>
      <c r="T818" s="8"/>
      <c r="U818" s="8"/>
      <c r="V818" s="8"/>
      <c r="W818" s="8"/>
      <c r="X818" s="8"/>
      <c r="Y818" s="8"/>
      <c r="Z818" s="8"/>
    </row>
    <row x14ac:dyDescent="0.25" r="819" customHeight="1" ht="14.25">
      <c r="A819" s="182"/>
      <c r="B819" s="182"/>
      <c r="C819" s="182"/>
      <c r="D819" s="182"/>
      <c r="E819" s="10"/>
      <c r="F819" s="10"/>
      <c r="G819" s="182"/>
      <c r="H819" s="207"/>
      <c r="I819" s="8"/>
      <c r="J819" s="8"/>
      <c r="K819" s="8"/>
      <c r="L819" s="8"/>
      <c r="M819" s="8"/>
      <c r="N819" s="8"/>
      <c r="O819" s="8"/>
      <c r="P819" s="8"/>
      <c r="Q819" s="8"/>
      <c r="R819" s="8"/>
      <c r="S819" s="8"/>
      <c r="T819" s="8"/>
      <c r="U819" s="8"/>
      <c r="V819" s="8"/>
      <c r="W819" s="8"/>
      <c r="X819" s="8"/>
      <c r="Y819" s="8"/>
      <c r="Z819" s="8"/>
    </row>
    <row x14ac:dyDescent="0.25" r="820" customHeight="1" ht="14.25">
      <c r="A820" s="182"/>
      <c r="B820" s="182"/>
      <c r="C820" s="182"/>
      <c r="D820" s="182"/>
      <c r="E820" s="10"/>
      <c r="F820" s="10"/>
      <c r="G820" s="182"/>
      <c r="H820" s="207"/>
      <c r="I820" s="8"/>
      <c r="J820" s="8"/>
      <c r="K820" s="8"/>
      <c r="L820" s="8"/>
      <c r="M820" s="8"/>
      <c r="N820" s="8"/>
      <c r="O820" s="8"/>
      <c r="P820" s="8"/>
      <c r="Q820" s="8"/>
      <c r="R820" s="8"/>
      <c r="S820" s="8"/>
      <c r="T820" s="8"/>
      <c r="U820" s="8"/>
      <c r="V820" s="8"/>
      <c r="W820" s="8"/>
      <c r="X820" s="8"/>
      <c r="Y820" s="8"/>
      <c r="Z820" s="8"/>
    </row>
    <row x14ac:dyDescent="0.25" r="821" customHeight="1" ht="14.25">
      <c r="A821" s="182"/>
      <c r="B821" s="182"/>
      <c r="C821" s="182"/>
      <c r="D821" s="182"/>
      <c r="E821" s="10"/>
      <c r="F821" s="10"/>
      <c r="G821" s="182"/>
      <c r="H821" s="207"/>
      <c r="I821" s="8"/>
      <c r="J821" s="8"/>
      <c r="K821" s="8"/>
      <c r="L821" s="8"/>
      <c r="M821" s="8"/>
      <c r="N821" s="8"/>
      <c r="O821" s="8"/>
      <c r="P821" s="8"/>
      <c r="Q821" s="8"/>
      <c r="R821" s="8"/>
      <c r="S821" s="8"/>
      <c r="T821" s="8"/>
      <c r="U821" s="8"/>
      <c r="V821" s="8"/>
      <c r="W821" s="8"/>
      <c r="X821" s="8"/>
      <c r="Y821" s="8"/>
      <c r="Z821" s="8"/>
    </row>
    <row x14ac:dyDescent="0.25" r="822" customHeight="1" ht="14.25">
      <c r="A822" s="182"/>
      <c r="B822" s="182"/>
      <c r="C822" s="182"/>
      <c r="D822" s="182"/>
      <c r="E822" s="10"/>
      <c r="F822" s="10"/>
      <c r="G822" s="182"/>
      <c r="H822" s="207"/>
      <c r="I822" s="8"/>
      <c r="J822" s="8"/>
      <c r="K822" s="8"/>
      <c r="L822" s="8"/>
      <c r="M822" s="8"/>
      <c r="N822" s="8"/>
      <c r="O822" s="8"/>
      <c r="P822" s="8"/>
      <c r="Q822" s="8"/>
      <c r="R822" s="8"/>
      <c r="S822" s="8"/>
      <c r="T822" s="8"/>
      <c r="U822" s="8"/>
      <c r="V822" s="8"/>
      <c r="W822" s="8"/>
      <c r="X822" s="8"/>
      <c r="Y822" s="8"/>
      <c r="Z822" s="8"/>
    </row>
    <row x14ac:dyDescent="0.25" r="823" customHeight="1" ht="14.25">
      <c r="A823" s="182"/>
      <c r="B823" s="182"/>
      <c r="C823" s="182"/>
      <c r="D823" s="182"/>
      <c r="E823" s="10"/>
      <c r="F823" s="10"/>
      <c r="G823" s="182"/>
      <c r="H823" s="207"/>
      <c r="I823" s="8"/>
      <c r="J823" s="8"/>
      <c r="K823" s="8"/>
      <c r="L823" s="8"/>
      <c r="M823" s="8"/>
      <c r="N823" s="8"/>
      <c r="O823" s="8"/>
      <c r="P823" s="8"/>
      <c r="Q823" s="8"/>
      <c r="R823" s="8"/>
      <c r="S823" s="8"/>
      <c r="T823" s="8"/>
      <c r="U823" s="8"/>
      <c r="V823" s="8"/>
      <c r="W823" s="8"/>
      <c r="X823" s="8"/>
      <c r="Y823" s="8"/>
      <c r="Z823" s="8"/>
    </row>
    <row x14ac:dyDescent="0.25" r="824" customHeight="1" ht="14.25">
      <c r="A824" s="182"/>
      <c r="B824" s="182"/>
      <c r="C824" s="182"/>
      <c r="D824" s="182"/>
      <c r="E824" s="10"/>
      <c r="F824" s="10"/>
      <c r="G824" s="182"/>
      <c r="H824" s="207"/>
      <c r="I824" s="8"/>
      <c r="J824" s="8"/>
      <c r="K824" s="8"/>
      <c r="L824" s="8"/>
      <c r="M824" s="8"/>
      <c r="N824" s="8"/>
      <c r="O824" s="8"/>
      <c r="P824" s="8"/>
      <c r="Q824" s="8"/>
      <c r="R824" s="8"/>
      <c r="S824" s="8"/>
      <c r="T824" s="8"/>
      <c r="U824" s="8"/>
      <c r="V824" s="8"/>
      <c r="W824" s="8"/>
      <c r="X824" s="8"/>
      <c r="Y824" s="8"/>
      <c r="Z824" s="8"/>
    </row>
    <row x14ac:dyDescent="0.25" r="825" customHeight="1" ht="14.25">
      <c r="A825" s="182"/>
      <c r="B825" s="182"/>
      <c r="C825" s="182"/>
      <c r="D825" s="182"/>
      <c r="E825" s="10"/>
      <c r="F825" s="10"/>
      <c r="G825" s="182"/>
      <c r="H825" s="207"/>
      <c r="I825" s="8"/>
      <c r="J825" s="8"/>
      <c r="K825" s="8"/>
      <c r="L825" s="8"/>
      <c r="M825" s="8"/>
      <c r="N825" s="8"/>
      <c r="O825" s="8"/>
      <c r="P825" s="8"/>
      <c r="Q825" s="8"/>
      <c r="R825" s="8"/>
      <c r="S825" s="8"/>
      <c r="T825" s="8"/>
      <c r="U825" s="8"/>
      <c r="V825" s="8"/>
      <c r="W825" s="8"/>
      <c r="X825" s="8"/>
      <c r="Y825" s="8"/>
      <c r="Z825" s="8"/>
    </row>
    <row x14ac:dyDescent="0.25" r="826" customHeight="1" ht="14.25">
      <c r="A826" s="182"/>
      <c r="B826" s="182"/>
      <c r="C826" s="182"/>
      <c r="D826" s="182"/>
      <c r="E826" s="10"/>
      <c r="F826" s="10"/>
      <c r="G826" s="182"/>
      <c r="H826" s="207"/>
      <c r="I826" s="8"/>
      <c r="J826" s="8"/>
      <c r="K826" s="8"/>
      <c r="L826" s="8"/>
      <c r="M826" s="8"/>
      <c r="N826" s="8"/>
      <c r="O826" s="8"/>
      <c r="P826" s="8"/>
      <c r="Q826" s="8"/>
      <c r="R826" s="8"/>
      <c r="S826" s="8"/>
      <c r="T826" s="8"/>
      <c r="U826" s="8"/>
      <c r="V826" s="8"/>
      <c r="W826" s="8"/>
      <c r="X826" s="8"/>
      <c r="Y826" s="8"/>
      <c r="Z826" s="8"/>
    </row>
    <row x14ac:dyDescent="0.25" r="827" customHeight="1" ht="14.25">
      <c r="A827" s="182"/>
      <c r="B827" s="182"/>
      <c r="C827" s="182"/>
      <c r="D827" s="182"/>
      <c r="E827" s="10"/>
      <c r="F827" s="10"/>
      <c r="G827" s="182"/>
      <c r="H827" s="207"/>
      <c r="I827" s="8"/>
      <c r="J827" s="8"/>
      <c r="K827" s="8"/>
      <c r="L827" s="8"/>
      <c r="M827" s="8"/>
      <c r="N827" s="8"/>
      <c r="O827" s="8"/>
      <c r="P827" s="8"/>
      <c r="Q827" s="8"/>
      <c r="R827" s="8"/>
      <c r="S827" s="8"/>
      <c r="T827" s="8"/>
      <c r="U827" s="8"/>
      <c r="V827" s="8"/>
      <c r="W827" s="8"/>
      <c r="X827" s="8"/>
      <c r="Y827" s="8"/>
      <c r="Z827" s="8"/>
    </row>
    <row x14ac:dyDescent="0.25" r="828" customHeight="1" ht="14.25">
      <c r="A828" s="182"/>
      <c r="B828" s="182"/>
      <c r="C828" s="182"/>
      <c r="D828" s="182"/>
      <c r="E828" s="10"/>
      <c r="F828" s="10"/>
      <c r="G828" s="182"/>
      <c r="H828" s="207"/>
      <c r="I828" s="8"/>
      <c r="J828" s="8"/>
      <c r="K828" s="8"/>
      <c r="L828" s="8"/>
      <c r="M828" s="8"/>
      <c r="N828" s="8"/>
      <c r="O828" s="8"/>
      <c r="P828" s="8"/>
      <c r="Q828" s="8"/>
      <c r="R828" s="8"/>
      <c r="S828" s="8"/>
      <c r="T828" s="8"/>
      <c r="U828" s="8"/>
      <c r="V828" s="8"/>
      <c r="W828" s="8"/>
      <c r="X828" s="8"/>
      <c r="Y828" s="8"/>
      <c r="Z828" s="8"/>
    </row>
    <row x14ac:dyDescent="0.25" r="829" customHeight="1" ht="14.25">
      <c r="A829" s="182"/>
      <c r="B829" s="182"/>
      <c r="C829" s="182"/>
      <c r="D829" s="182"/>
      <c r="E829" s="10"/>
      <c r="F829" s="10"/>
      <c r="G829" s="182"/>
      <c r="H829" s="207"/>
      <c r="I829" s="8"/>
      <c r="J829" s="8"/>
      <c r="K829" s="8"/>
      <c r="L829" s="8"/>
      <c r="M829" s="8"/>
      <c r="N829" s="8"/>
      <c r="O829" s="8"/>
      <c r="P829" s="8"/>
      <c r="Q829" s="8"/>
      <c r="R829" s="8"/>
      <c r="S829" s="8"/>
      <c r="T829" s="8"/>
      <c r="U829" s="8"/>
      <c r="V829" s="8"/>
      <c r="W829" s="8"/>
      <c r="X829" s="8"/>
      <c r="Y829" s="8"/>
      <c r="Z829" s="8"/>
    </row>
    <row x14ac:dyDescent="0.25" r="830" customHeight="1" ht="14.25">
      <c r="A830" s="182"/>
      <c r="B830" s="182"/>
      <c r="C830" s="182"/>
      <c r="D830" s="182"/>
      <c r="E830" s="10"/>
      <c r="F830" s="10"/>
      <c r="G830" s="182"/>
      <c r="H830" s="207"/>
      <c r="I830" s="8"/>
      <c r="J830" s="8"/>
      <c r="K830" s="8"/>
      <c r="L830" s="8"/>
      <c r="M830" s="8"/>
      <c r="N830" s="8"/>
      <c r="O830" s="8"/>
      <c r="P830" s="8"/>
      <c r="Q830" s="8"/>
      <c r="R830" s="8"/>
      <c r="S830" s="8"/>
      <c r="T830" s="8"/>
      <c r="U830" s="8"/>
      <c r="V830" s="8"/>
      <c r="W830" s="8"/>
      <c r="X830" s="8"/>
      <c r="Y830" s="8"/>
      <c r="Z830" s="8"/>
    </row>
    <row x14ac:dyDescent="0.25" r="831" customHeight="1" ht="14.25">
      <c r="A831" s="182"/>
      <c r="B831" s="182"/>
      <c r="C831" s="182"/>
      <c r="D831" s="182"/>
      <c r="E831" s="10"/>
      <c r="F831" s="10"/>
      <c r="G831" s="182"/>
      <c r="H831" s="207"/>
      <c r="I831" s="8"/>
      <c r="J831" s="8"/>
      <c r="K831" s="8"/>
      <c r="L831" s="8"/>
      <c r="M831" s="8"/>
      <c r="N831" s="8"/>
      <c r="O831" s="8"/>
      <c r="P831" s="8"/>
      <c r="Q831" s="8"/>
      <c r="R831" s="8"/>
      <c r="S831" s="8"/>
      <c r="T831" s="8"/>
      <c r="U831" s="8"/>
      <c r="V831" s="8"/>
      <c r="W831" s="8"/>
      <c r="X831" s="8"/>
      <c r="Y831" s="8"/>
      <c r="Z831" s="8"/>
    </row>
    <row x14ac:dyDescent="0.25" r="832" customHeight="1" ht="14.25">
      <c r="A832" s="182"/>
      <c r="B832" s="182"/>
      <c r="C832" s="182"/>
      <c r="D832" s="182"/>
      <c r="E832" s="10"/>
      <c r="F832" s="10"/>
      <c r="G832" s="182"/>
      <c r="H832" s="207"/>
      <c r="I832" s="8"/>
      <c r="J832" s="8"/>
      <c r="K832" s="8"/>
      <c r="L832" s="8"/>
      <c r="M832" s="8"/>
      <c r="N832" s="8"/>
      <c r="O832" s="8"/>
      <c r="P832" s="8"/>
      <c r="Q832" s="8"/>
      <c r="R832" s="8"/>
      <c r="S832" s="8"/>
      <c r="T832" s="8"/>
      <c r="U832" s="8"/>
      <c r="V832" s="8"/>
      <c r="W832" s="8"/>
      <c r="X832" s="8"/>
      <c r="Y832" s="8"/>
      <c r="Z832" s="8"/>
    </row>
    <row x14ac:dyDescent="0.25" r="833" customHeight="1" ht="14.25">
      <c r="A833" s="182"/>
      <c r="B833" s="182"/>
      <c r="C833" s="182"/>
      <c r="D833" s="182"/>
      <c r="E833" s="10"/>
      <c r="F833" s="10"/>
      <c r="G833" s="182"/>
      <c r="H833" s="207"/>
      <c r="I833" s="8"/>
      <c r="J833" s="8"/>
      <c r="K833" s="8"/>
      <c r="L833" s="8"/>
      <c r="M833" s="8"/>
      <c r="N833" s="8"/>
      <c r="O833" s="8"/>
      <c r="P833" s="8"/>
      <c r="Q833" s="8"/>
      <c r="R833" s="8"/>
      <c r="S833" s="8"/>
      <c r="T833" s="8"/>
      <c r="U833" s="8"/>
      <c r="V833" s="8"/>
      <c r="W833" s="8"/>
      <c r="X833" s="8"/>
      <c r="Y833" s="8"/>
      <c r="Z833" s="8"/>
    </row>
    <row x14ac:dyDescent="0.25" r="834" customHeight="1" ht="14.25">
      <c r="A834" s="182"/>
      <c r="B834" s="182"/>
      <c r="C834" s="182"/>
      <c r="D834" s="182"/>
      <c r="E834" s="10"/>
      <c r="F834" s="10"/>
      <c r="G834" s="182"/>
      <c r="H834" s="207"/>
      <c r="I834" s="8"/>
      <c r="J834" s="8"/>
      <c r="K834" s="8"/>
      <c r="L834" s="8"/>
      <c r="M834" s="8"/>
      <c r="N834" s="8"/>
      <c r="O834" s="8"/>
      <c r="P834" s="8"/>
      <c r="Q834" s="8"/>
      <c r="R834" s="8"/>
      <c r="S834" s="8"/>
      <c r="T834" s="8"/>
      <c r="U834" s="8"/>
      <c r="V834" s="8"/>
      <c r="W834" s="8"/>
      <c r="X834" s="8"/>
      <c r="Y834" s="8"/>
      <c r="Z834" s="8"/>
    </row>
    <row x14ac:dyDescent="0.25" r="835" customHeight="1" ht="14.25">
      <c r="A835" s="182"/>
      <c r="B835" s="182"/>
      <c r="C835" s="182"/>
      <c r="D835" s="182"/>
      <c r="E835" s="10"/>
      <c r="F835" s="10"/>
      <c r="G835" s="182"/>
      <c r="H835" s="207"/>
      <c r="I835" s="8"/>
      <c r="J835" s="8"/>
      <c r="K835" s="8"/>
      <c r="L835" s="8"/>
      <c r="M835" s="8"/>
      <c r="N835" s="8"/>
      <c r="O835" s="8"/>
      <c r="P835" s="8"/>
      <c r="Q835" s="8"/>
      <c r="R835" s="8"/>
      <c r="S835" s="8"/>
      <c r="T835" s="8"/>
      <c r="U835" s="8"/>
      <c r="V835" s="8"/>
      <c r="W835" s="8"/>
      <c r="X835" s="8"/>
      <c r="Y835" s="8"/>
      <c r="Z835" s="8"/>
    </row>
    <row x14ac:dyDescent="0.25" r="836" customHeight="1" ht="14.25">
      <c r="A836" s="182"/>
      <c r="B836" s="182"/>
      <c r="C836" s="182"/>
      <c r="D836" s="182"/>
      <c r="E836" s="10"/>
      <c r="F836" s="10"/>
      <c r="G836" s="182"/>
      <c r="H836" s="207"/>
      <c r="I836" s="8"/>
      <c r="J836" s="8"/>
      <c r="K836" s="8"/>
      <c r="L836" s="8"/>
      <c r="M836" s="8"/>
      <c r="N836" s="8"/>
      <c r="O836" s="8"/>
      <c r="P836" s="8"/>
      <c r="Q836" s="8"/>
      <c r="R836" s="8"/>
      <c r="S836" s="8"/>
      <c r="T836" s="8"/>
      <c r="U836" s="8"/>
      <c r="V836" s="8"/>
      <c r="W836" s="8"/>
      <c r="X836" s="8"/>
      <c r="Y836" s="8"/>
      <c r="Z836" s="8"/>
    </row>
    <row x14ac:dyDescent="0.25" r="837" customHeight="1" ht="14.25">
      <c r="A837" s="182"/>
      <c r="B837" s="182"/>
      <c r="C837" s="182"/>
      <c r="D837" s="182"/>
      <c r="E837" s="10"/>
      <c r="F837" s="10"/>
      <c r="G837" s="182"/>
      <c r="H837" s="207"/>
      <c r="I837" s="8"/>
      <c r="J837" s="8"/>
      <c r="K837" s="8"/>
      <c r="L837" s="8"/>
      <c r="M837" s="8"/>
      <c r="N837" s="8"/>
      <c r="O837" s="8"/>
      <c r="P837" s="8"/>
      <c r="Q837" s="8"/>
      <c r="R837" s="8"/>
      <c r="S837" s="8"/>
      <c r="T837" s="8"/>
      <c r="U837" s="8"/>
      <c r="V837" s="8"/>
      <c r="W837" s="8"/>
      <c r="X837" s="8"/>
      <c r="Y837" s="8"/>
      <c r="Z837" s="8"/>
    </row>
    <row x14ac:dyDescent="0.25" r="838" customHeight="1" ht="14.25">
      <c r="A838" s="182"/>
      <c r="B838" s="182"/>
      <c r="C838" s="182"/>
      <c r="D838" s="182"/>
      <c r="E838" s="10"/>
      <c r="F838" s="10"/>
      <c r="G838" s="182"/>
      <c r="H838" s="207"/>
      <c r="I838" s="8"/>
      <c r="J838" s="8"/>
      <c r="K838" s="8"/>
      <c r="L838" s="8"/>
      <c r="M838" s="8"/>
      <c r="N838" s="8"/>
      <c r="O838" s="8"/>
      <c r="P838" s="8"/>
      <c r="Q838" s="8"/>
      <c r="R838" s="8"/>
      <c r="S838" s="8"/>
      <c r="T838" s="8"/>
      <c r="U838" s="8"/>
      <c r="V838" s="8"/>
      <c r="W838" s="8"/>
      <c r="X838" s="8"/>
      <c r="Y838" s="8"/>
      <c r="Z838" s="8"/>
    </row>
    <row x14ac:dyDescent="0.25" r="839" customHeight="1" ht="14.25">
      <c r="A839" s="182"/>
      <c r="B839" s="182"/>
      <c r="C839" s="182"/>
      <c r="D839" s="182"/>
      <c r="E839" s="10"/>
      <c r="F839" s="10"/>
      <c r="G839" s="182"/>
      <c r="H839" s="207"/>
      <c r="I839" s="8"/>
      <c r="J839" s="8"/>
      <c r="K839" s="8"/>
      <c r="L839" s="8"/>
      <c r="M839" s="8"/>
      <c r="N839" s="8"/>
      <c r="O839" s="8"/>
      <c r="P839" s="8"/>
      <c r="Q839" s="8"/>
      <c r="R839" s="8"/>
      <c r="S839" s="8"/>
      <c r="T839" s="8"/>
      <c r="U839" s="8"/>
      <c r="V839" s="8"/>
      <c r="W839" s="8"/>
      <c r="X839" s="8"/>
      <c r="Y839" s="8"/>
      <c r="Z839" s="8"/>
    </row>
    <row x14ac:dyDescent="0.25" r="840" customHeight="1" ht="14.25">
      <c r="A840" s="182"/>
      <c r="B840" s="182"/>
      <c r="C840" s="182"/>
      <c r="D840" s="182"/>
      <c r="E840" s="10"/>
      <c r="F840" s="10"/>
      <c r="G840" s="182"/>
      <c r="H840" s="207"/>
      <c r="I840" s="8"/>
      <c r="J840" s="8"/>
      <c r="K840" s="8"/>
      <c r="L840" s="8"/>
      <c r="M840" s="8"/>
      <c r="N840" s="8"/>
      <c r="O840" s="8"/>
      <c r="P840" s="8"/>
      <c r="Q840" s="8"/>
      <c r="R840" s="8"/>
      <c r="S840" s="8"/>
      <c r="T840" s="8"/>
      <c r="U840" s="8"/>
      <c r="V840" s="8"/>
      <c r="W840" s="8"/>
      <c r="X840" s="8"/>
      <c r="Y840" s="8"/>
      <c r="Z840" s="8"/>
    </row>
    <row x14ac:dyDescent="0.25" r="841" customHeight="1" ht="14.25">
      <c r="A841" s="182"/>
      <c r="B841" s="182"/>
      <c r="C841" s="182"/>
      <c r="D841" s="182"/>
      <c r="E841" s="10"/>
      <c r="F841" s="10"/>
      <c r="G841" s="182"/>
      <c r="H841" s="207"/>
      <c r="I841" s="8"/>
      <c r="J841" s="8"/>
      <c r="K841" s="8"/>
      <c r="L841" s="8"/>
      <c r="M841" s="8"/>
      <c r="N841" s="8"/>
      <c r="O841" s="8"/>
      <c r="P841" s="8"/>
      <c r="Q841" s="8"/>
      <c r="R841" s="8"/>
      <c r="S841" s="8"/>
      <c r="T841" s="8"/>
      <c r="U841" s="8"/>
      <c r="V841" s="8"/>
      <c r="W841" s="8"/>
      <c r="X841" s="8"/>
      <c r="Y841" s="8"/>
      <c r="Z841" s="8"/>
    </row>
    <row x14ac:dyDescent="0.25" r="842" customHeight="1" ht="14.25">
      <c r="A842" s="182"/>
      <c r="B842" s="182"/>
      <c r="C842" s="182"/>
      <c r="D842" s="182"/>
      <c r="E842" s="10"/>
      <c r="F842" s="10"/>
      <c r="G842" s="182"/>
      <c r="H842" s="207"/>
      <c r="I842" s="8"/>
      <c r="J842" s="8"/>
      <c r="K842" s="8"/>
      <c r="L842" s="8"/>
      <c r="M842" s="8"/>
      <c r="N842" s="8"/>
      <c r="O842" s="8"/>
      <c r="P842" s="8"/>
      <c r="Q842" s="8"/>
      <c r="R842" s="8"/>
      <c r="S842" s="8"/>
      <c r="T842" s="8"/>
      <c r="U842" s="8"/>
      <c r="V842" s="8"/>
      <c r="W842" s="8"/>
      <c r="X842" s="8"/>
      <c r="Y842" s="8"/>
      <c r="Z842" s="8"/>
    </row>
    <row x14ac:dyDescent="0.25" r="843" customHeight="1" ht="14.25">
      <c r="A843" s="182"/>
      <c r="B843" s="182"/>
      <c r="C843" s="182"/>
      <c r="D843" s="182"/>
      <c r="E843" s="10"/>
      <c r="F843" s="10"/>
      <c r="G843" s="182"/>
      <c r="H843" s="207"/>
      <c r="I843" s="8"/>
      <c r="J843" s="8"/>
      <c r="K843" s="8"/>
      <c r="L843" s="8"/>
      <c r="M843" s="8"/>
      <c r="N843" s="8"/>
      <c r="O843" s="8"/>
      <c r="P843" s="8"/>
      <c r="Q843" s="8"/>
      <c r="R843" s="8"/>
      <c r="S843" s="8"/>
      <c r="T843" s="8"/>
      <c r="U843" s="8"/>
      <c r="V843" s="8"/>
      <c r="W843" s="8"/>
      <c r="X843" s="8"/>
      <c r="Y843" s="8"/>
      <c r="Z843" s="8"/>
    </row>
    <row x14ac:dyDescent="0.25" r="844" customHeight="1" ht="14.25">
      <c r="A844" s="182"/>
      <c r="B844" s="182"/>
      <c r="C844" s="182"/>
      <c r="D844" s="182"/>
      <c r="E844" s="10"/>
      <c r="F844" s="10"/>
      <c r="G844" s="182"/>
      <c r="H844" s="207"/>
      <c r="I844" s="8"/>
      <c r="J844" s="8"/>
      <c r="K844" s="8"/>
      <c r="L844" s="8"/>
      <c r="M844" s="8"/>
      <c r="N844" s="8"/>
      <c r="O844" s="8"/>
      <c r="P844" s="8"/>
      <c r="Q844" s="8"/>
      <c r="R844" s="8"/>
      <c r="S844" s="8"/>
      <c r="T844" s="8"/>
      <c r="U844" s="8"/>
      <c r="V844" s="8"/>
      <c r="W844" s="8"/>
      <c r="X844" s="8"/>
      <c r="Y844" s="8"/>
      <c r="Z844" s="8"/>
    </row>
    <row x14ac:dyDescent="0.25" r="845" customHeight="1" ht="14.25">
      <c r="A845" s="182"/>
      <c r="B845" s="182"/>
      <c r="C845" s="182"/>
      <c r="D845" s="182"/>
      <c r="E845" s="10"/>
      <c r="F845" s="10"/>
      <c r="G845" s="182"/>
      <c r="H845" s="207"/>
      <c r="I845" s="8"/>
      <c r="J845" s="8"/>
      <c r="K845" s="8"/>
      <c r="L845" s="8"/>
      <c r="M845" s="8"/>
      <c r="N845" s="8"/>
      <c r="O845" s="8"/>
      <c r="P845" s="8"/>
      <c r="Q845" s="8"/>
      <c r="R845" s="8"/>
      <c r="S845" s="8"/>
      <c r="T845" s="8"/>
      <c r="U845" s="8"/>
      <c r="V845" s="8"/>
      <c r="W845" s="8"/>
      <c r="X845" s="8"/>
      <c r="Y845" s="8"/>
      <c r="Z845" s="8"/>
    </row>
    <row x14ac:dyDescent="0.25" r="846" customHeight="1" ht="14.25">
      <c r="A846" s="182"/>
      <c r="B846" s="182"/>
      <c r="C846" s="182"/>
      <c r="D846" s="182"/>
      <c r="E846" s="10"/>
      <c r="F846" s="10"/>
      <c r="G846" s="182"/>
      <c r="H846" s="207"/>
      <c r="I846" s="8"/>
      <c r="J846" s="8"/>
      <c r="K846" s="8"/>
      <c r="L846" s="8"/>
      <c r="M846" s="8"/>
      <c r="N846" s="8"/>
      <c r="O846" s="8"/>
      <c r="P846" s="8"/>
      <c r="Q846" s="8"/>
      <c r="R846" s="8"/>
      <c r="S846" s="8"/>
      <c r="T846" s="8"/>
      <c r="U846" s="8"/>
      <c r="V846" s="8"/>
      <c r="W846" s="8"/>
      <c r="X846" s="8"/>
      <c r="Y846" s="8"/>
      <c r="Z846" s="8"/>
    </row>
    <row x14ac:dyDescent="0.25" r="847" customHeight="1" ht="14.25">
      <c r="A847" s="182"/>
      <c r="B847" s="182"/>
      <c r="C847" s="182"/>
      <c r="D847" s="182"/>
      <c r="E847" s="10"/>
      <c r="F847" s="10"/>
      <c r="G847" s="182"/>
      <c r="H847" s="207"/>
      <c r="I847" s="8"/>
      <c r="J847" s="8"/>
      <c r="K847" s="8"/>
      <c r="L847" s="8"/>
      <c r="M847" s="8"/>
      <c r="N847" s="8"/>
      <c r="O847" s="8"/>
      <c r="P847" s="8"/>
      <c r="Q847" s="8"/>
      <c r="R847" s="8"/>
      <c r="S847" s="8"/>
      <c r="T847" s="8"/>
      <c r="U847" s="8"/>
      <c r="V847" s="8"/>
      <c r="W847" s="8"/>
      <c r="X847" s="8"/>
      <c r="Y847" s="8"/>
      <c r="Z847" s="8"/>
    </row>
    <row x14ac:dyDescent="0.25" r="848" customHeight="1" ht="14.25">
      <c r="A848" s="182"/>
      <c r="B848" s="182"/>
      <c r="C848" s="182"/>
      <c r="D848" s="182"/>
      <c r="E848" s="10"/>
      <c r="F848" s="10"/>
      <c r="G848" s="182"/>
      <c r="H848" s="207"/>
      <c r="I848" s="8"/>
      <c r="J848" s="8"/>
      <c r="K848" s="8"/>
      <c r="L848" s="8"/>
      <c r="M848" s="8"/>
      <c r="N848" s="8"/>
      <c r="O848" s="8"/>
      <c r="P848" s="8"/>
      <c r="Q848" s="8"/>
      <c r="R848" s="8"/>
      <c r="S848" s="8"/>
      <c r="T848" s="8"/>
      <c r="U848" s="8"/>
      <c r="V848" s="8"/>
      <c r="W848" s="8"/>
      <c r="X848" s="8"/>
      <c r="Y848" s="8"/>
      <c r="Z848" s="8"/>
    </row>
    <row x14ac:dyDescent="0.25" r="849" customHeight="1" ht="14.25">
      <c r="A849" s="182"/>
      <c r="B849" s="182"/>
      <c r="C849" s="182"/>
      <c r="D849" s="182"/>
      <c r="E849" s="10"/>
      <c r="F849" s="10"/>
      <c r="G849" s="182"/>
      <c r="H849" s="207"/>
      <c r="I849" s="8"/>
      <c r="J849" s="8"/>
      <c r="K849" s="8"/>
      <c r="L849" s="8"/>
      <c r="M849" s="8"/>
      <c r="N849" s="8"/>
      <c r="O849" s="8"/>
      <c r="P849" s="8"/>
      <c r="Q849" s="8"/>
      <c r="R849" s="8"/>
      <c r="S849" s="8"/>
      <c r="T849" s="8"/>
      <c r="U849" s="8"/>
      <c r="V849" s="8"/>
      <c r="W849" s="8"/>
      <c r="X849" s="8"/>
      <c r="Y849" s="8"/>
      <c r="Z849" s="8"/>
    </row>
    <row x14ac:dyDescent="0.25" r="850" customHeight="1" ht="14.25">
      <c r="A850" s="182"/>
      <c r="B850" s="182"/>
      <c r="C850" s="182"/>
      <c r="D850" s="182"/>
      <c r="E850" s="10"/>
      <c r="F850" s="10"/>
      <c r="G850" s="182"/>
      <c r="H850" s="207"/>
      <c r="I850" s="8"/>
      <c r="J850" s="8"/>
      <c r="K850" s="8"/>
      <c r="L850" s="8"/>
      <c r="M850" s="8"/>
      <c r="N850" s="8"/>
      <c r="O850" s="8"/>
      <c r="P850" s="8"/>
      <c r="Q850" s="8"/>
      <c r="R850" s="8"/>
      <c r="S850" s="8"/>
      <c r="T850" s="8"/>
      <c r="U850" s="8"/>
      <c r="V850" s="8"/>
      <c r="W850" s="8"/>
      <c r="X850" s="8"/>
      <c r="Y850" s="8"/>
      <c r="Z850" s="8"/>
    </row>
    <row x14ac:dyDescent="0.25" r="851" customHeight="1" ht="14.25">
      <c r="A851" s="182"/>
      <c r="B851" s="182"/>
      <c r="C851" s="182"/>
      <c r="D851" s="182"/>
      <c r="E851" s="10"/>
      <c r="F851" s="10"/>
      <c r="G851" s="182"/>
      <c r="H851" s="207"/>
      <c r="I851" s="8"/>
      <c r="J851" s="8"/>
      <c r="K851" s="8"/>
      <c r="L851" s="8"/>
      <c r="M851" s="8"/>
      <c r="N851" s="8"/>
      <c r="O851" s="8"/>
      <c r="P851" s="8"/>
      <c r="Q851" s="8"/>
      <c r="R851" s="8"/>
      <c r="S851" s="8"/>
      <c r="T851" s="8"/>
      <c r="U851" s="8"/>
      <c r="V851" s="8"/>
      <c r="W851" s="8"/>
      <c r="X851" s="8"/>
      <c r="Y851" s="8"/>
      <c r="Z851" s="8"/>
    </row>
    <row x14ac:dyDescent="0.25" r="852" customHeight="1" ht="14.25">
      <c r="A852" s="182"/>
      <c r="B852" s="182"/>
      <c r="C852" s="182"/>
      <c r="D852" s="182"/>
      <c r="E852" s="10"/>
      <c r="F852" s="10"/>
      <c r="G852" s="182"/>
      <c r="H852" s="207"/>
      <c r="I852" s="8"/>
      <c r="J852" s="8"/>
      <c r="K852" s="8"/>
      <c r="L852" s="8"/>
      <c r="M852" s="8"/>
      <c r="N852" s="8"/>
      <c r="O852" s="8"/>
      <c r="P852" s="8"/>
      <c r="Q852" s="8"/>
      <c r="R852" s="8"/>
      <c r="S852" s="8"/>
      <c r="T852" s="8"/>
      <c r="U852" s="8"/>
      <c r="V852" s="8"/>
      <c r="W852" s="8"/>
      <c r="X852" s="8"/>
      <c r="Y852" s="8"/>
      <c r="Z852" s="8"/>
    </row>
    <row x14ac:dyDescent="0.25" r="853" customHeight="1" ht="14.25">
      <c r="A853" s="182"/>
      <c r="B853" s="182"/>
      <c r="C853" s="182"/>
      <c r="D853" s="182"/>
      <c r="E853" s="10"/>
      <c r="F853" s="10"/>
      <c r="G853" s="182"/>
      <c r="H853" s="207"/>
      <c r="I853" s="8"/>
      <c r="J853" s="8"/>
      <c r="K853" s="8"/>
      <c r="L853" s="8"/>
      <c r="M853" s="8"/>
      <c r="N853" s="8"/>
      <c r="O853" s="8"/>
      <c r="P853" s="8"/>
      <c r="Q853" s="8"/>
      <c r="R853" s="8"/>
      <c r="S853" s="8"/>
      <c r="T853" s="8"/>
      <c r="U853" s="8"/>
      <c r="V853" s="8"/>
      <c r="W853" s="8"/>
      <c r="X853" s="8"/>
      <c r="Y853" s="8"/>
      <c r="Z853" s="8"/>
    </row>
    <row x14ac:dyDescent="0.25" r="854" customHeight="1" ht="14.25">
      <c r="A854" s="182"/>
      <c r="B854" s="182"/>
      <c r="C854" s="182"/>
      <c r="D854" s="182"/>
      <c r="E854" s="10"/>
      <c r="F854" s="10"/>
      <c r="G854" s="182"/>
      <c r="H854" s="207"/>
      <c r="I854" s="8"/>
      <c r="J854" s="8"/>
      <c r="K854" s="8"/>
      <c r="L854" s="8"/>
      <c r="M854" s="8"/>
      <c r="N854" s="8"/>
      <c r="O854" s="8"/>
      <c r="P854" s="8"/>
      <c r="Q854" s="8"/>
      <c r="R854" s="8"/>
      <c r="S854" s="8"/>
      <c r="T854" s="8"/>
      <c r="U854" s="8"/>
      <c r="V854" s="8"/>
      <c r="W854" s="8"/>
      <c r="X854" s="8"/>
      <c r="Y854" s="8"/>
      <c r="Z854" s="8"/>
    </row>
    <row x14ac:dyDescent="0.25" r="855" customHeight="1" ht="14.25">
      <c r="A855" s="182"/>
      <c r="B855" s="182"/>
      <c r="C855" s="182"/>
      <c r="D855" s="182"/>
      <c r="E855" s="10"/>
      <c r="F855" s="10"/>
      <c r="G855" s="182"/>
      <c r="H855" s="207"/>
      <c r="I855" s="8"/>
      <c r="J855" s="8"/>
      <c r="K855" s="8"/>
      <c r="L855" s="8"/>
      <c r="M855" s="8"/>
      <c r="N855" s="8"/>
      <c r="O855" s="8"/>
      <c r="P855" s="8"/>
      <c r="Q855" s="8"/>
      <c r="R855" s="8"/>
      <c r="S855" s="8"/>
      <c r="T855" s="8"/>
      <c r="U855" s="8"/>
      <c r="V855" s="8"/>
      <c r="W855" s="8"/>
      <c r="X855" s="8"/>
      <c r="Y855" s="8"/>
      <c r="Z855" s="8"/>
    </row>
    <row x14ac:dyDescent="0.25" r="856" customHeight="1" ht="14.25">
      <c r="A856" s="182"/>
      <c r="B856" s="182"/>
      <c r="C856" s="182"/>
      <c r="D856" s="182"/>
      <c r="E856" s="10"/>
      <c r="F856" s="10"/>
      <c r="G856" s="182"/>
      <c r="H856" s="207"/>
      <c r="I856" s="8"/>
      <c r="J856" s="8"/>
      <c r="K856" s="8"/>
      <c r="L856" s="8"/>
      <c r="M856" s="8"/>
      <c r="N856" s="8"/>
      <c r="O856" s="8"/>
      <c r="P856" s="8"/>
      <c r="Q856" s="8"/>
      <c r="R856" s="8"/>
      <c r="S856" s="8"/>
      <c r="T856" s="8"/>
      <c r="U856" s="8"/>
      <c r="V856" s="8"/>
      <c r="W856" s="8"/>
      <c r="X856" s="8"/>
      <c r="Y856" s="8"/>
      <c r="Z856" s="8"/>
    </row>
    <row x14ac:dyDescent="0.25" r="857" customHeight="1" ht="14.25">
      <c r="A857" s="182"/>
      <c r="B857" s="182"/>
      <c r="C857" s="182"/>
      <c r="D857" s="182"/>
      <c r="E857" s="10"/>
      <c r="F857" s="10"/>
      <c r="G857" s="182"/>
      <c r="H857" s="207"/>
      <c r="I857" s="8"/>
      <c r="J857" s="8"/>
      <c r="K857" s="8"/>
      <c r="L857" s="8"/>
      <c r="M857" s="8"/>
      <c r="N857" s="8"/>
      <c r="O857" s="8"/>
      <c r="P857" s="8"/>
      <c r="Q857" s="8"/>
      <c r="R857" s="8"/>
      <c r="S857" s="8"/>
      <c r="T857" s="8"/>
      <c r="U857" s="8"/>
      <c r="V857" s="8"/>
      <c r="W857" s="8"/>
      <c r="X857" s="8"/>
      <c r="Y857" s="8"/>
      <c r="Z857" s="8"/>
    </row>
    <row x14ac:dyDescent="0.25" r="858" customHeight="1" ht="14.25">
      <c r="A858" s="182"/>
      <c r="B858" s="182"/>
      <c r="C858" s="182"/>
      <c r="D858" s="182"/>
      <c r="E858" s="10"/>
      <c r="F858" s="10"/>
      <c r="G858" s="182"/>
      <c r="H858" s="207"/>
      <c r="I858" s="8"/>
      <c r="J858" s="8"/>
      <c r="K858" s="8"/>
      <c r="L858" s="8"/>
      <c r="M858" s="8"/>
      <c r="N858" s="8"/>
      <c r="O858" s="8"/>
      <c r="P858" s="8"/>
      <c r="Q858" s="8"/>
      <c r="R858" s="8"/>
      <c r="S858" s="8"/>
      <c r="T858" s="8"/>
      <c r="U858" s="8"/>
      <c r="V858" s="8"/>
      <c r="W858" s="8"/>
      <c r="X858" s="8"/>
      <c r="Y858" s="8"/>
      <c r="Z858" s="8"/>
    </row>
    <row x14ac:dyDescent="0.25" r="859" customHeight="1" ht="14.25">
      <c r="A859" s="182"/>
      <c r="B859" s="182"/>
      <c r="C859" s="182"/>
      <c r="D859" s="182"/>
      <c r="E859" s="10"/>
      <c r="F859" s="10"/>
      <c r="G859" s="182"/>
      <c r="H859" s="207"/>
      <c r="I859" s="8"/>
      <c r="J859" s="8"/>
      <c r="K859" s="8"/>
      <c r="L859" s="8"/>
      <c r="M859" s="8"/>
      <c r="N859" s="8"/>
      <c r="O859" s="8"/>
      <c r="P859" s="8"/>
      <c r="Q859" s="8"/>
      <c r="R859" s="8"/>
      <c r="S859" s="8"/>
      <c r="T859" s="8"/>
      <c r="U859" s="8"/>
      <c r="V859" s="8"/>
      <c r="W859" s="8"/>
      <c r="X859" s="8"/>
      <c r="Y859" s="8"/>
      <c r="Z859" s="8"/>
    </row>
    <row x14ac:dyDescent="0.25" r="860" customHeight="1" ht="14.25">
      <c r="A860" s="182"/>
      <c r="B860" s="182"/>
      <c r="C860" s="182"/>
      <c r="D860" s="182"/>
      <c r="E860" s="10"/>
      <c r="F860" s="10"/>
      <c r="G860" s="182"/>
      <c r="H860" s="207"/>
      <c r="I860" s="8"/>
      <c r="J860" s="8"/>
      <c r="K860" s="8"/>
      <c r="L860" s="8"/>
      <c r="M860" s="8"/>
      <c r="N860" s="8"/>
      <c r="O860" s="8"/>
      <c r="P860" s="8"/>
      <c r="Q860" s="8"/>
      <c r="R860" s="8"/>
      <c r="S860" s="8"/>
      <c r="T860" s="8"/>
      <c r="U860" s="8"/>
      <c r="V860" s="8"/>
      <c r="W860" s="8"/>
      <c r="X860" s="8"/>
      <c r="Y860" s="8"/>
      <c r="Z860" s="8"/>
    </row>
    <row x14ac:dyDescent="0.25" r="861" customHeight="1" ht="14.25">
      <c r="A861" s="182"/>
      <c r="B861" s="182"/>
      <c r="C861" s="182"/>
      <c r="D861" s="182"/>
      <c r="E861" s="10"/>
      <c r="F861" s="10"/>
      <c r="G861" s="182"/>
      <c r="H861" s="207"/>
      <c r="I861" s="8"/>
      <c r="J861" s="8"/>
      <c r="K861" s="8"/>
      <c r="L861" s="8"/>
      <c r="M861" s="8"/>
      <c r="N861" s="8"/>
      <c r="O861" s="8"/>
      <c r="P861" s="8"/>
      <c r="Q861" s="8"/>
      <c r="R861" s="8"/>
      <c r="S861" s="8"/>
      <c r="T861" s="8"/>
      <c r="U861" s="8"/>
      <c r="V861" s="8"/>
      <c r="W861" s="8"/>
      <c r="X861" s="8"/>
      <c r="Y861" s="8"/>
      <c r="Z861" s="8"/>
    </row>
    <row x14ac:dyDescent="0.25" r="862" customHeight="1" ht="14.25">
      <c r="A862" s="182"/>
      <c r="B862" s="182"/>
      <c r="C862" s="182"/>
      <c r="D862" s="182"/>
      <c r="E862" s="10"/>
      <c r="F862" s="10"/>
      <c r="G862" s="182"/>
      <c r="H862" s="207"/>
      <c r="I862" s="8"/>
      <c r="J862" s="8"/>
      <c r="K862" s="8"/>
      <c r="L862" s="8"/>
      <c r="M862" s="8"/>
      <c r="N862" s="8"/>
      <c r="O862" s="8"/>
      <c r="P862" s="8"/>
      <c r="Q862" s="8"/>
      <c r="R862" s="8"/>
      <c r="S862" s="8"/>
      <c r="T862" s="8"/>
      <c r="U862" s="8"/>
      <c r="V862" s="8"/>
      <c r="W862" s="8"/>
      <c r="X862" s="8"/>
      <c r="Y862" s="8"/>
      <c r="Z862" s="8"/>
    </row>
    <row x14ac:dyDescent="0.25" r="863" customHeight="1" ht="14.25">
      <c r="A863" s="182"/>
      <c r="B863" s="182"/>
      <c r="C863" s="182"/>
      <c r="D863" s="182"/>
      <c r="E863" s="10"/>
      <c r="F863" s="10"/>
      <c r="G863" s="182"/>
      <c r="H863" s="207"/>
      <c r="I863" s="8"/>
      <c r="J863" s="8"/>
      <c r="K863" s="8"/>
      <c r="L863" s="8"/>
      <c r="M863" s="8"/>
      <c r="N863" s="8"/>
      <c r="O863" s="8"/>
      <c r="P863" s="8"/>
      <c r="Q863" s="8"/>
      <c r="R863" s="8"/>
      <c r="S863" s="8"/>
      <c r="T863" s="8"/>
      <c r="U863" s="8"/>
      <c r="V863" s="8"/>
      <c r="W863" s="8"/>
      <c r="X863" s="8"/>
      <c r="Y863" s="8"/>
      <c r="Z863" s="8"/>
    </row>
    <row x14ac:dyDescent="0.25" r="864" customHeight="1" ht="14.25">
      <c r="A864" s="182"/>
      <c r="B864" s="182"/>
      <c r="C864" s="182"/>
      <c r="D864" s="182"/>
      <c r="E864" s="10"/>
      <c r="F864" s="10"/>
      <c r="G864" s="182"/>
      <c r="H864" s="207"/>
      <c r="I864" s="8"/>
      <c r="J864" s="8"/>
      <c r="K864" s="8"/>
      <c r="L864" s="8"/>
      <c r="M864" s="8"/>
      <c r="N864" s="8"/>
      <c r="O864" s="8"/>
      <c r="P864" s="8"/>
      <c r="Q864" s="8"/>
      <c r="R864" s="8"/>
      <c r="S864" s="8"/>
      <c r="T864" s="8"/>
      <c r="U864" s="8"/>
      <c r="V864" s="8"/>
      <c r="W864" s="8"/>
      <c r="X864" s="8"/>
      <c r="Y864" s="8"/>
      <c r="Z864" s="8"/>
    </row>
    <row x14ac:dyDescent="0.25" r="865" customHeight="1" ht="14.25">
      <c r="A865" s="182"/>
      <c r="B865" s="182"/>
      <c r="C865" s="182"/>
      <c r="D865" s="182"/>
      <c r="E865" s="10"/>
      <c r="F865" s="10"/>
      <c r="G865" s="182"/>
      <c r="H865" s="207"/>
      <c r="I865" s="8"/>
      <c r="J865" s="8"/>
      <c r="K865" s="8"/>
      <c r="L865" s="8"/>
      <c r="M865" s="8"/>
      <c r="N865" s="8"/>
      <c r="O865" s="8"/>
      <c r="P865" s="8"/>
      <c r="Q865" s="8"/>
      <c r="R865" s="8"/>
      <c r="S865" s="8"/>
      <c r="T865" s="8"/>
      <c r="U865" s="8"/>
      <c r="V865" s="8"/>
      <c r="W865" s="8"/>
      <c r="X865" s="8"/>
      <c r="Y865" s="8"/>
      <c r="Z865" s="8"/>
    </row>
    <row x14ac:dyDescent="0.25" r="866" customHeight="1" ht="14.25">
      <c r="A866" s="182"/>
      <c r="B866" s="182"/>
      <c r="C866" s="182"/>
      <c r="D866" s="182"/>
      <c r="E866" s="10"/>
      <c r="F866" s="10"/>
      <c r="G866" s="182"/>
      <c r="H866" s="207"/>
      <c r="I866" s="8"/>
      <c r="J866" s="8"/>
      <c r="K866" s="8"/>
      <c r="L866" s="8"/>
      <c r="M866" s="8"/>
      <c r="N866" s="8"/>
      <c r="O866" s="8"/>
      <c r="P866" s="8"/>
      <c r="Q866" s="8"/>
      <c r="R866" s="8"/>
      <c r="S866" s="8"/>
      <c r="T866" s="8"/>
      <c r="U866" s="8"/>
      <c r="V866" s="8"/>
      <c r="W866" s="8"/>
      <c r="X866" s="8"/>
      <c r="Y866" s="8"/>
      <c r="Z866" s="8"/>
    </row>
    <row x14ac:dyDescent="0.25" r="867" customHeight="1" ht="14.25">
      <c r="A867" s="182"/>
      <c r="B867" s="182"/>
      <c r="C867" s="182"/>
      <c r="D867" s="182"/>
      <c r="E867" s="10"/>
      <c r="F867" s="10"/>
      <c r="G867" s="182"/>
      <c r="H867" s="207"/>
      <c r="I867" s="8"/>
      <c r="J867" s="8"/>
      <c r="K867" s="8"/>
      <c r="L867" s="8"/>
      <c r="M867" s="8"/>
      <c r="N867" s="8"/>
      <c r="O867" s="8"/>
      <c r="P867" s="8"/>
      <c r="Q867" s="8"/>
      <c r="R867" s="8"/>
      <c r="S867" s="8"/>
      <c r="T867" s="8"/>
      <c r="U867" s="8"/>
      <c r="V867" s="8"/>
      <c r="W867" s="8"/>
      <c r="X867" s="8"/>
      <c r="Y867" s="8"/>
      <c r="Z867" s="8"/>
    </row>
    <row x14ac:dyDescent="0.25" r="868" customHeight="1" ht="14.25">
      <c r="A868" s="182"/>
      <c r="B868" s="182"/>
      <c r="C868" s="182"/>
      <c r="D868" s="182"/>
      <c r="E868" s="10"/>
      <c r="F868" s="10"/>
      <c r="G868" s="182"/>
      <c r="H868" s="207"/>
      <c r="I868" s="8"/>
      <c r="J868" s="8"/>
      <c r="K868" s="8"/>
      <c r="L868" s="8"/>
      <c r="M868" s="8"/>
      <c r="N868" s="8"/>
      <c r="O868" s="8"/>
      <c r="P868" s="8"/>
      <c r="Q868" s="8"/>
      <c r="R868" s="8"/>
      <c r="S868" s="8"/>
      <c r="T868" s="8"/>
      <c r="U868" s="8"/>
      <c r="V868" s="8"/>
      <c r="W868" s="8"/>
      <c r="X868" s="8"/>
      <c r="Y868" s="8"/>
      <c r="Z868" s="8"/>
    </row>
    <row x14ac:dyDescent="0.25" r="869" customHeight="1" ht="14.25">
      <c r="A869" s="182"/>
      <c r="B869" s="182"/>
      <c r="C869" s="182"/>
      <c r="D869" s="182"/>
      <c r="E869" s="10"/>
      <c r="F869" s="10"/>
      <c r="G869" s="182"/>
      <c r="H869" s="207"/>
      <c r="I869" s="8"/>
      <c r="J869" s="8"/>
      <c r="K869" s="8"/>
      <c r="L869" s="8"/>
      <c r="M869" s="8"/>
      <c r="N869" s="8"/>
      <c r="O869" s="8"/>
      <c r="P869" s="8"/>
      <c r="Q869" s="8"/>
      <c r="R869" s="8"/>
      <c r="S869" s="8"/>
      <c r="T869" s="8"/>
      <c r="U869" s="8"/>
      <c r="V869" s="8"/>
      <c r="W869" s="8"/>
      <c r="X869" s="8"/>
      <c r="Y869" s="8"/>
      <c r="Z869" s="8"/>
    </row>
    <row x14ac:dyDescent="0.25" r="870" customHeight="1" ht="14.25">
      <c r="A870" s="182"/>
      <c r="B870" s="182"/>
      <c r="C870" s="182"/>
      <c r="D870" s="182"/>
      <c r="E870" s="10"/>
      <c r="F870" s="10"/>
      <c r="G870" s="182"/>
      <c r="H870" s="207"/>
      <c r="I870" s="8"/>
      <c r="J870" s="8"/>
      <c r="K870" s="8"/>
      <c r="L870" s="8"/>
      <c r="M870" s="8"/>
      <c r="N870" s="8"/>
      <c r="O870" s="8"/>
      <c r="P870" s="8"/>
      <c r="Q870" s="8"/>
      <c r="R870" s="8"/>
      <c r="S870" s="8"/>
      <c r="T870" s="8"/>
      <c r="U870" s="8"/>
      <c r="V870" s="8"/>
      <c r="W870" s="8"/>
      <c r="X870" s="8"/>
      <c r="Y870" s="8"/>
      <c r="Z870" s="8"/>
    </row>
    <row x14ac:dyDescent="0.25" r="871" customHeight="1" ht="14.25">
      <c r="A871" s="182"/>
      <c r="B871" s="182"/>
      <c r="C871" s="182"/>
      <c r="D871" s="182"/>
      <c r="E871" s="10"/>
      <c r="F871" s="10"/>
      <c r="G871" s="182"/>
      <c r="H871" s="207"/>
      <c r="I871" s="8"/>
      <c r="J871" s="8"/>
      <c r="K871" s="8"/>
      <c r="L871" s="8"/>
      <c r="M871" s="8"/>
      <c r="N871" s="8"/>
      <c r="O871" s="8"/>
      <c r="P871" s="8"/>
      <c r="Q871" s="8"/>
      <c r="R871" s="8"/>
      <c r="S871" s="8"/>
      <c r="T871" s="8"/>
      <c r="U871" s="8"/>
      <c r="V871" s="8"/>
      <c r="W871" s="8"/>
      <c r="X871" s="8"/>
      <c r="Y871" s="8"/>
      <c r="Z871" s="8"/>
    </row>
    <row x14ac:dyDescent="0.25" r="872" customHeight="1" ht="14.25">
      <c r="A872" s="182"/>
      <c r="B872" s="182"/>
      <c r="C872" s="182"/>
      <c r="D872" s="182"/>
      <c r="E872" s="10"/>
      <c r="F872" s="10"/>
      <c r="G872" s="182"/>
      <c r="H872" s="207"/>
      <c r="I872" s="8"/>
      <c r="J872" s="8"/>
      <c r="K872" s="8"/>
      <c r="L872" s="8"/>
      <c r="M872" s="8"/>
      <c r="N872" s="8"/>
      <c r="O872" s="8"/>
      <c r="P872" s="8"/>
      <c r="Q872" s="8"/>
      <c r="R872" s="8"/>
      <c r="S872" s="8"/>
      <c r="T872" s="8"/>
      <c r="U872" s="8"/>
      <c r="V872" s="8"/>
      <c r="W872" s="8"/>
      <c r="X872" s="8"/>
      <c r="Y872" s="8"/>
      <c r="Z872" s="8"/>
    </row>
    <row x14ac:dyDescent="0.25" r="873" customHeight="1" ht="14.25">
      <c r="A873" s="182"/>
      <c r="B873" s="182"/>
      <c r="C873" s="182"/>
      <c r="D873" s="182"/>
      <c r="E873" s="10"/>
      <c r="F873" s="10"/>
      <c r="G873" s="182"/>
      <c r="H873" s="207"/>
      <c r="I873" s="8"/>
      <c r="J873" s="8"/>
      <c r="K873" s="8"/>
      <c r="L873" s="8"/>
      <c r="M873" s="8"/>
      <c r="N873" s="8"/>
      <c r="O873" s="8"/>
      <c r="P873" s="8"/>
      <c r="Q873" s="8"/>
      <c r="R873" s="8"/>
      <c r="S873" s="8"/>
      <c r="T873" s="8"/>
      <c r="U873" s="8"/>
      <c r="V873" s="8"/>
      <c r="W873" s="8"/>
      <c r="X873" s="8"/>
      <c r="Y873" s="8"/>
      <c r="Z873" s="8"/>
    </row>
    <row x14ac:dyDescent="0.25" r="874" customHeight="1" ht="14.25">
      <c r="A874" s="182"/>
      <c r="B874" s="182"/>
      <c r="C874" s="182"/>
      <c r="D874" s="182"/>
      <c r="E874" s="10"/>
      <c r="F874" s="10"/>
      <c r="G874" s="182"/>
      <c r="H874" s="207"/>
      <c r="I874" s="8"/>
      <c r="J874" s="8"/>
      <c r="K874" s="8"/>
      <c r="L874" s="8"/>
      <c r="M874" s="8"/>
      <c r="N874" s="8"/>
      <c r="O874" s="8"/>
      <c r="P874" s="8"/>
      <c r="Q874" s="8"/>
      <c r="R874" s="8"/>
      <c r="S874" s="8"/>
      <c r="T874" s="8"/>
      <c r="U874" s="8"/>
      <c r="V874" s="8"/>
      <c r="W874" s="8"/>
      <c r="X874" s="8"/>
      <c r="Y874" s="8"/>
      <c r="Z874" s="8"/>
    </row>
    <row x14ac:dyDescent="0.25" r="875" customHeight="1" ht="14.25">
      <c r="A875" s="182"/>
      <c r="B875" s="182"/>
      <c r="C875" s="182"/>
      <c r="D875" s="182"/>
      <c r="E875" s="10"/>
      <c r="F875" s="10"/>
      <c r="G875" s="182"/>
      <c r="H875" s="207"/>
      <c r="I875" s="8"/>
      <c r="J875" s="8"/>
      <c r="K875" s="8"/>
      <c r="L875" s="8"/>
      <c r="M875" s="8"/>
      <c r="N875" s="8"/>
      <c r="O875" s="8"/>
      <c r="P875" s="8"/>
      <c r="Q875" s="8"/>
      <c r="R875" s="8"/>
      <c r="S875" s="8"/>
      <c r="T875" s="8"/>
      <c r="U875" s="8"/>
      <c r="V875" s="8"/>
      <c r="W875" s="8"/>
      <c r="X875" s="8"/>
      <c r="Y875" s="8"/>
      <c r="Z875" s="8"/>
    </row>
    <row x14ac:dyDescent="0.25" r="876" customHeight="1" ht="14.25">
      <c r="A876" s="182"/>
      <c r="B876" s="182"/>
      <c r="C876" s="182"/>
      <c r="D876" s="182"/>
      <c r="E876" s="10"/>
      <c r="F876" s="10"/>
      <c r="G876" s="182"/>
      <c r="H876" s="207"/>
      <c r="I876" s="8"/>
      <c r="J876" s="8"/>
      <c r="K876" s="8"/>
      <c r="L876" s="8"/>
      <c r="M876" s="8"/>
      <c r="N876" s="8"/>
      <c r="O876" s="8"/>
      <c r="P876" s="8"/>
      <c r="Q876" s="8"/>
      <c r="R876" s="8"/>
      <c r="S876" s="8"/>
      <c r="T876" s="8"/>
      <c r="U876" s="8"/>
      <c r="V876" s="8"/>
      <c r="W876" s="8"/>
      <c r="X876" s="8"/>
      <c r="Y876" s="8"/>
      <c r="Z876" s="8"/>
    </row>
    <row x14ac:dyDescent="0.25" r="877" customHeight="1" ht="14.25">
      <c r="A877" s="182"/>
      <c r="B877" s="182"/>
      <c r="C877" s="182"/>
      <c r="D877" s="182"/>
      <c r="E877" s="10"/>
      <c r="F877" s="10"/>
      <c r="G877" s="182"/>
      <c r="H877" s="207"/>
      <c r="I877" s="8"/>
      <c r="J877" s="8"/>
      <c r="K877" s="8"/>
      <c r="L877" s="8"/>
      <c r="M877" s="8"/>
      <c r="N877" s="8"/>
      <c r="O877" s="8"/>
      <c r="P877" s="8"/>
      <c r="Q877" s="8"/>
      <c r="R877" s="8"/>
      <c r="S877" s="8"/>
      <c r="T877" s="8"/>
      <c r="U877" s="8"/>
      <c r="V877" s="8"/>
      <c r="W877" s="8"/>
      <c r="X877" s="8"/>
      <c r="Y877" s="8"/>
      <c r="Z877" s="8"/>
    </row>
    <row x14ac:dyDescent="0.25" r="878" customHeight="1" ht="14.25">
      <c r="A878" s="182"/>
      <c r="B878" s="182"/>
      <c r="C878" s="182"/>
      <c r="D878" s="182"/>
      <c r="E878" s="10"/>
      <c r="F878" s="10"/>
      <c r="G878" s="182"/>
      <c r="H878" s="207"/>
      <c r="I878" s="8"/>
      <c r="J878" s="8"/>
      <c r="K878" s="8"/>
      <c r="L878" s="8"/>
      <c r="M878" s="8"/>
      <c r="N878" s="8"/>
      <c r="O878" s="8"/>
      <c r="P878" s="8"/>
      <c r="Q878" s="8"/>
      <c r="R878" s="8"/>
      <c r="S878" s="8"/>
      <c r="T878" s="8"/>
      <c r="U878" s="8"/>
      <c r="V878" s="8"/>
      <c r="W878" s="8"/>
      <c r="X878" s="8"/>
      <c r="Y878" s="8"/>
      <c r="Z878" s="8"/>
    </row>
    <row x14ac:dyDescent="0.25" r="879" customHeight="1" ht="14.25">
      <c r="A879" s="182"/>
      <c r="B879" s="182"/>
      <c r="C879" s="182"/>
      <c r="D879" s="182"/>
      <c r="E879" s="10"/>
      <c r="F879" s="10"/>
      <c r="G879" s="182"/>
      <c r="H879" s="207"/>
      <c r="I879" s="8"/>
      <c r="J879" s="8"/>
      <c r="K879" s="8"/>
      <c r="L879" s="8"/>
      <c r="M879" s="8"/>
      <c r="N879" s="8"/>
      <c r="O879" s="8"/>
      <c r="P879" s="8"/>
      <c r="Q879" s="8"/>
      <c r="R879" s="8"/>
      <c r="S879" s="8"/>
      <c r="T879" s="8"/>
      <c r="U879" s="8"/>
      <c r="V879" s="8"/>
      <c r="W879" s="8"/>
      <c r="X879" s="8"/>
      <c r="Y879" s="8"/>
      <c r="Z879" s="8"/>
    </row>
    <row x14ac:dyDescent="0.25" r="880" customHeight="1" ht="14.25">
      <c r="A880" s="182"/>
      <c r="B880" s="182"/>
      <c r="C880" s="182"/>
      <c r="D880" s="182"/>
      <c r="E880" s="10"/>
      <c r="F880" s="10"/>
      <c r="G880" s="182"/>
      <c r="H880" s="207"/>
      <c r="I880" s="8"/>
      <c r="J880" s="8"/>
      <c r="K880" s="8"/>
      <c r="L880" s="8"/>
      <c r="M880" s="8"/>
      <c r="N880" s="8"/>
      <c r="O880" s="8"/>
      <c r="P880" s="8"/>
      <c r="Q880" s="8"/>
      <c r="R880" s="8"/>
      <c r="S880" s="8"/>
      <c r="T880" s="8"/>
      <c r="U880" s="8"/>
      <c r="V880" s="8"/>
      <c r="W880" s="8"/>
      <c r="X880" s="8"/>
      <c r="Y880" s="8"/>
      <c r="Z880" s="8"/>
    </row>
    <row x14ac:dyDescent="0.25" r="881" customHeight="1" ht="14.25">
      <c r="A881" s="182"/>
      <c r="B881" s="182"/>
      <c r="C881" s="182"/>
      <c r="D881" s="182"/>
      <c r="E881" s="10"/>
      <c r="F881" s="10"/>
      <c r="G881" s="182"/>
      <c r="H881" s="207"/>
      <c r="I881" s="8"/>
      <c r="J881" s="8"/>
      <c r="K881" s="8"/>
      <c r="L881" s="8"/>
      <c r="M881" s="8"/>
      <c r="N881" s="8"/>
      <c r="O881" s="8"/>
      <c r="P881" s="8"/>
      <c r="Q881" s="8"/>
      <c r="R881" s="8"/>
      <c r="S881" s="8"/>
      <c r="T881" s="8"/>
      <c r="U881" s="8"/>
      <c r="V881" s="8"/>
      <c r="W881" s="8"/>
      <c r="X881" s="8"/>
      <c r="Y881" s="8"/>
      <c r="Z881" s="8"/>
    </row>
    <row x14ac:dyDescent="0.25" r="882" customHeight="1" ht="14.25">
      <c r="A882" s="182"/>
      <c r="B882" s="182"/>
      <c r="C882" s="182"/>
      <c r="D882" s="182"/>
      <c r="E882" s="10"/>
      <c r="F882" s="10"/>
      <c r="G882" s="182"/>
      <c r="H882" s="207"/>
      <c r="I882" s="8"/>
      <c r="J882" s="8"/>
      <c r="K882" s="8"/>
      <c r="L882" s="8"/>
      <c r="M882" s="8"/>
      <c r="N882" s="8"/>
      <c r="O882" s="8"/>
      <c r="P882" s="8"/>
      <c r="Q882" s="8"/>
      <c r="R882" s="8"/>
      <c r="S882" s="8"/>
      <c r="T882" s="8"/>
      <c r="U882" s="8"/>
      <c r="V882" s="8"/>
      <c r="W882" s="8"/>
      <c r="X882" s="8"/>
      <c r="Y882" s="8"/>
      <c r="Z882" s="8"/>
    </row>
    <row x14ac:dyDescent="0.25" r="883" customHeight="1" ht="14.25">
      <c r="A883" s="182"/>
      <c r="B883" s="182"/>
      <c r="C883" s="182"/>
      <c r="D883" s="182"/>
      <c r="E883" s="10"/>
      <c r="F883" s="10"/>
      <c r="G883" s="182"/>
      <c r="H883" s="207"/>
      <c r="I883" s="8"/>
      <c r="J883" s="8"/>
      <c r="K883" s="8"/>
      <c r="L883" s="8"/>
      <c r="M883" s="8"/>
      <c r="N883" s="8"/>
      <c r="O883" s="8"/>
      <c r="P883" s="8"/>
      <c r="Q883" s="8"/>
      <c r="R883" s="8"/>
      <c r="S883" s="8"/>
      <c r="T883" s="8"/>
      <c r="U883" s="8"/>
      <c r="V883" s="8"/>
      <c r="W883" s="8"/>
      <c r="X883" s="8"/>
      <c r="Y883" s="8"/>
      <c r="Z883" s="8"/>
    </row>
    <row x14ac:dyDescent="0.25" r="884" customHeight="1" ht="14.25">
      <c r="A884" s="182"/>
      <c r="B884" s="182"/>
      <c r="C884" s="182"/>
      <c r="D884" s="182"/>
      <c r="E884" s="10"/>
      <c r="F884" s="10"/>
      <c r="G884" s="182"/>
      <c r="H884" s="207"/>
      <c r="I884" s="8"/>
      <c r="J884" s="8"/>
      <c r="K884" s="8"/>
      <c r="L884" s="8"/>
      <c r="M884" s="8"/>
      <c r="N884" s="8"/>
      <c r="O884" s="8"/>
      <c r="P884" s="8"/>
      <c r="Q884" s="8"/>
      <c r="R884" s="8"/>
      <c r="S884" s="8"/>
      <c r="T884" s="8"/>
      <c r="U884" s="8"/>
      <c r="V884" s="8"/>
      <c r="W884" s="8"/>
      <c r="X884" s="8"/>
      <c r="Y884" s="8"/>
      <c r="Z884" s="8"/>
    </row>
    <row x14ac:dyDescent="0.25" r="885" customHeight="1" ht="14.25">
      <c r="A885" s="182"/>
      <c r="B885" s="182"/>
      <c r="C885" s="182"/>
      <c r="D885" s="182"/>
      <c r="E885" s="10"/>
      <c r="F885" s="10"/>
      <c r="G885" s="182"/>
      <c r="H885" s="207"/>
      <c r="I885" s="8"/>
      <c r="J885" s="8"/>
      <c r="K885" s="8"/>
      <c r="L885" s="8"/>
      <c r="M885" s="8"/>
      <c r="N885" s="8"/>
      <c r="O885" s="8"/>
      <c r="P885" s="8"/>
      <c r="Q885" s="8"/>
      <c r="R885" s="8"/>
      <c r="S885" s="8"/>
      <c r="T885" s="8"/>
      <c r="U885" s="8"/>
      <c r="V885" s="8"/>
      <c r="W885" s="8"/>
      <c r="X885" s="8"/>
      <c r="Y885" s="8"/>
      <c r="Z885" s="8"/>
    </row>
    <row x14ac:dyDescent="0.25" r="886" customHeight="1" ht="14.25">
      <c r="A886" s="182"/>
      <c r="B886" s="182"/>
      <c r="C886" s="182"/>
      <c r="D886" s="182"/>
      <c r="E886" s="10"/>
      <c r="F886" s="10"/>
      <c r="G886" s="182"/>
      <c r="H886" s="207"/>
      <c r="I886" s="8"/>
      <c r="J886" s="8"/>
      <c r="K886" s="8"/>
      <c r="L886" s="8"/>
      <c r="M886" s="8"/>
      <c r="N886" s="8"/>
      <c r="O886" s="8"/>
      <c r="P886" s="8"/>
      <c r="Q886" s="8"/>
      <c r="R886" s="8"/>
      <c r="S886" s="8"/>
      <c r="T886" s="8"/>
      <c r="U886" s="8"/>
      <c r="V886" s="8"/>
      <c r="W886" s="8"/>
      <c r="X886" s="8"/>
      <c r="Y886" s="8"/>
      <c r="Z886" s="8"/>
    </row>
    <row x14ac:dyDescent="0.25" r="887" customHeight="1" ht="14.25">
      <c r="A887" s="182"/>
      <c r="B887" s="182"/>
      <c r="C887" s="182"/>
      <c r="D887" s="182"/>
      <c r="E887" s="10"/>
      <c r="F887" s="10"/>
      <c r="G887" s="182"/>
      <c r="H887" s="207"/>
      <c r="I887" s="8"/>
      <c r="J887" s="8"/>
      <c r="K887" s="8"/>
      <c r="L887" s="8"/>
      <c r="M887" s="8"/>
      <c r="N887" s="8"/>
      <c r="O887" s="8"/>
      <c r="P887" s="8"/>
      <c r="Q887" s="8"/>
      <c r="R887" s="8"/>
      <c r="S887" s="8"/>
      <c r="T887" s="8"/>
      <c r="U887" s="8"/>
      <c r="V887" s="8"/>
      <c r="W887" s="8"/>
      <c r="X887" s="8"/>
      <c r="Y887" s="8"/>
      <c r="Z887" s="8"/>
    </row>
    <row x14ac:dyDescent="0.25" r="888" customHeight="1" ht="14.25">
      <c r="A888" s="182"/>
      <c r="B888" s="182"/>
      <c r="C888" s="182"/>
      <c r="D888" s="182"/>
      <c r="E888" s="10"/>
      <c r="F888" s="10"/>
      <c r="G888" s="182"/>
      <c r="H888" s="207"/>
      <c r="I888" s="8"/>
      <c r="J888" s="8"/>
      <c r="K888" s="8"/>
      <c r="L888" s="8"/>
      <c r="M888" s="8"/>
      <c r="N888" s="8"/>
      <c r="O888" s="8"/>
      <c r="P888" s="8"/>
      <c r="Q888" s="8"/>
      <c r="R888" s="8"/>
      <c r="S888" s="8"/>
      <c r="T888" s="8"/>
      <c r="U888" s="8"/>
      <c r="V888" s="8"/>
      <c r="W888" s="8"/>
      <c r="X888" s="8"/>
      <c r="Y888" s="8"/>
      <c r="Z888" s="8"/>
    </row>
    <row x14ac:dyDescent="0.25" r="889" customHeight="1" ht="14.25">
      <c r="A889" s="182"/>
      <c r="B889" s="182"/>
      <c r="C889" s="182"/>
      <c r="D889" s="182"/>
      <c r="E889" s="10"/>
      <c r="F889" s="10"/>
      <c r="G889" s="182"/>
      <c r="H889" s="207"/>
      <c r="I889" s="8"/>
      <c r="J889" s="8"/>
      <c r="K889" s="8"/>
      <c r="L889" s="8"/>
      <c r="M889" s="8"/>
      <c r="N889" s="8"/>
      <c r="O889" s="8"/>
      <c r="P889" s="8"/>
      <c r="Q889" s="8"/>
      <c r="R889" s="8"/>
      <c r="S889" s="8"/>
      <c r="T889" s="8"/>
      <c r="U889" s="8"/>
      <c r="V889" s="8"/>
      <c r="W889" s="8"/>
      <c r="X889" s="8"/>
      <c r="Y889" s="8"/>
      <c r="Z889" s="8"/>
    </row>
    <row x14ac:dyDescent="0.25" r="890" customHeight="1" ht="14.25">
      <c r="A890" s="182"/>
      <c r="B890" s="182"/>
      <c r="C890" s="182"/>
      <c r="D890" s="182"/>
      <c r="E890" s="10"/>
      <c r="F890" s="10"/>
      <c r="G890" s="182"/>
      <c r="H890" s="207"/>
      <c r="I890" s="8"/>
      <c r="J890" s="8"/>
      <c r="K890" s="8"/>
      <c r="L890" s="8"/>
      <c r="M890" s="8"/>
      <c r="N890" s="8"/>
      <c r="O890" s="8"/>
      <c r="P890" s="8"/>
      <c r="Q890" s="8"/>
      <c r="R890" s="8"/>
      <c r="S890" s="8"/>
      <c r="T890" s="8"/>
      <c r="U890" s="8"/>
      <c r="V890" s="8"/>
      <c r="W890" s="8"/>
      <c r="X890" s="8"/>
      <c r="Y890" s="8"/>
      <c r="Z890" s="8"/>
    </row>
    <row x14ac:dyDescent="0.25" r="891" customHeight="1" ht="14.25">
      <c r="A891" s="182"/>
      <c r="B891" s="182"/>
      <c r="C891" s="182"/>
      <c r="D891" s="182"/>
      <c r="E891" s="10"/>
      <c r="F891" s="10"/>
      <c r="G891" s="182"/>
      <c r="H891" s="207"/>
      <c r="I891" s="8"/>
      <c r="J891" s="8"/>
      <c r="K891" s="8"/>
      <c r="L891" s="8"/>
      <c r="M891" s="8"/>
      <c r="N891" s="8"/>
      <c r="O891" s="8"/>
      <c r="P891" s="8"/>
      <c r="Q891" s="8"/>
      <c r="R891" s="8"/>
      <c r="S891" s="8"/>
      <c r="T891" s="8"/>
      <c r="U891" s="8"/>
      <c r="V891" s="8"/>
      <c r="W891" s="8"/>
      <c r="X891" s="8"/>
      <c r="Y891" s="8"/>
      <c r="Z891" s="8"/>
    </row>
    <row x14ac:dyDescent="0.25" r="892" customHeight="1" ht="14.25">
      <c r="A892" s="182"/>
      <c r="B892" s="182"/>
      <c r="C892" s="182"/>
      <c r="D892" s="182"/>
      <c r="E892" s="10"/>
      <c r="F892" s="10"/>
      <c r="G892" s="182"/>
      <c r="H892" s="207"/>
      <c r="I892" s="8"/>
      <c r="J892" s="8"/>
      <c r="K892" s="8"/>
      <c r="L892" s="8"/>
      <c r="M892" s="8"/>
      <c r="N892" s="8"/>
      <c r="O892" s="8"/>
      <c r="P892" s="8"/>
      <c r="Q892" s="8"/>
      <c r="R892" s="8"/>
      <c r="S892" s="8"/>
      <c r="T892" s="8"/>
      <c r="U892" s="8"/>
      <c r="V892" s="8"/>
      <c r="W892" s="8"/>
      <c r="X892" s="8"/>
      <c r="Y892" s="8"/>
      <c r="Z892" s="8"/>
    </row>
    <row x14ac:dyDescent="0.25" r="893" customHeight="1" ht="14.25">
      <c r="A893" s="182"/>
      <c r="B893" s="182"/>
      <c r="C893" s="182"/>
      <c r="D893" s="182"/>
      <c r="E893" s="10"/>
      <c r="F893" s="10"/>
      <c r="G893" s="182"/>
      <c r="H893" s="207"/>
      <c r="I893" s="8"/>
      <c r="J893" s="8"/>
      <c r="K893" s="8"/>
      <c r="L893" s="8"/>
      <c r="M893" s="8"/>
      <c r="N893" s="8"/>
      <c r="O893" s="8"/>
      <c r="P893" s="8"/>
      <c r="Q893" s="8"/>
      <c r="R893" s="8"/>
      <c r="S893" s="8"/>
      <c r="T893" s="8"/>
      <c r="U893" s="8"/>
      <c r="V893" s="8"/>
      <c r="W893" s="8"/>
      <c r="X893" s="8"/>
      <c r="Y893" s="8"/>
      <c r="Z893" s="8"/>
    </row>
    <row x14ac:dyDescent="0.25" r="894" customHeight="1" ht="14.25">
      <c r="A894" s="182"/>
      <c r="B894" s="182"/>
      <c r="C894" s="182"/>
      <c r="D894" s="182"/>
      <c r="E894" s="10"/>
      <c r="F894" s="10"/>
      <c r="G894" s="182"/>
      <c r="H894" s="207"/>
      <c r="I894" s="8"/>
      <c r="J894" s="8"/>
      <c r="K894" s="8"/>
      <c r="L894" s="8"/>
      <c r="M894" s="8"/>
      <c r="N894" s="8"/>
      <c r="O894" s="8"/>
      <c r="P894" s="8"/>
      <c r="Q894" s="8"/>
      <c r="R894" s="8"/>
      <c r="S894" s="8"/>
      <c r="T894" s="8"/>
      <c r="U894" s="8"/>
      <c r="V894" s="8"/>
      <c r="W894" s="8"/>
      <c r="X894" s="8"/>
      <c r="Y894" s="8"/>
      <c r="Z894" s="8"/>
    </row>
    <row x14ac:dyDescent="0.25" r="895" customHeight="1" ht="14.25">
      <c r="A895" s="182"/>
      <c r="B895" s="182"/>
      <c r="C895" s="182"/>
      <c r="D895" s="182"/>
      <c r="E895" s="10"/>
      <c r="F895" s="10"/>
      <c r="G895" s="182"/>
      <c r="H895" s="207"/>
      <c r="I895" s="8"/>
      <c r="J895" s="8"/>
      <c r="K895" s="8"/>
      <c r="L895" s="8"/>
      <c r="M895" s="8"/>
      <c r="N895" s="8"/>
      <c r="O895" s="8"/>
      <c r="P895" s="8"/>
      <c r="Q895" s="8"/>
      <c r="R895" s="8"/>
      <c r="S895" s="8"/>
      <c r="T895" s="8"/>
      <c r="U895" s="8"/>
      <c r="V895" s="8"/>
      <c r="W895" s="8"/>
      <c r="X895" s="8"/>
      <c r="Y895" s="8"/>
      <c r="Z895" s="8"/>
    </row>
    <row x14ac:dyDescent="0.25" r="896" customHeight="1" ht="14.25">
      <c r="A896" s="182"/>
      <c r="B896" s="182"/>
      <c r="C896" s="182"/>
      <c r="D896" s="182"/>
      <c r="E896" s="10"/>
      <c r="F896" s="10"/>
      <c r="G896" s="182"/>
      <c r="H896" s="207"/>
      <c r="I896" s="8"/>
      <c r="J896" s="8"/>
      <c r="K896" s="8"/>
      <c r="L896" s="8"/>
      <c r="M896" s="8"/>
      <c r="N896" s="8"/>
      <c r="O896" s="8"/>
      <c r="P896" s="8"/>
      <c r="Q896" s="8"/>
      <c r="R896" s="8"/>
      <c r="S896" s="8"/>
      <c r="T896" s="8"/>
      <c r="U896" s="8"/>
      <c r="V896" s="8"/>
      <c r="W896" s="8"/>
      <c r="X896" s="8"/>
      <c r="Y896" s="8"/>
      <c r="Z896" s="8"/>
    </row>
    <row x14ac:dyDescent="0.25" r="897" customHeight="1" ht="14.25">
      <c r="A897" s="182"/>
      <c r="B897" s="182"/>
      <c r="C897" s="182"/>
      <c r="D897" s="182"/>
      <c r="E897" s="10"/>
      <c r="F897" s="10"/>
      <c r="G897" s="182"/>
      <c r="H897" s="207"/>
      <c r="I897" s="8"/>
      <c r="J897" s="8"/>
      <c r="K897" s="8"/>
      <c r="L897" s="8"/>
      <c r="M897" s="8"/>
      <c r="N897" s="8"/>
      <c r="O897" s="8"/>
      <c r="P897" s="8"/>
      <c r="Q897" s="8"/>
      <c r="R897" s="8"/>
      <c r="S897" s="8"/>
      <c r="T897" s="8"/>
      <c r="U897" s="8"/>
      <c r="V897" s="8"/>
      <c r="W897" s="8"/>
      <c r="X897" s="8"/>
      <c r="Y897" s="8"/>
      <c r="Z897" s="8"/>
    </row>
    <row x14ac:dyDescent="0.25" r="898" customHeight="1" ht="14.25">
      <c r="A898" s="182"/>
      <c r="B898" s="182"/>
      <c r="C898" s="182"/>
      <c r="D898" s="182"/>
      <c r="E898" s="10"/>
      <c r="F898" s="10"/>
      <c r="G898" s="182"/>
      <c r="H898" s="207"/>
      <c r="I898" s="8"/>
      <c r="J898" s="8"/>
      <c r="K898" s="8"/>
      <c r="L898" s="8"/>
      <c r="M898" s="8"/>
      <c r="N898" s="8"/>
      <c r="O898" s="8"/>
      <c r="P898" s="8"/>
      <c r="Q898" s="8"/>
      <c r="R898" s="8"/>
      <c r="S898" s="8"/>
      <c r="T898" s="8"/>
      <c r="U898" s="8"/>
      <c r="V898" s="8"/>
      <c r="W898" s="8"/>
      <c r="X898" s="8"/>
      <c r="Y898" s="8"/>
      <c r="Z898" s="8"/>
    </row>
    <row x14ac:dyDescent="0.25" r="899" customHeight="1" ht="14.25">
      <c r="A899" s="182"/>
      <c r="B899" s="182"/>
      <c r="C899" s="182"/>
      <c r="D899" s="182"/>
      <c r="E899" s="10"/>
      <c r="F899" s="10"/>
      <c r="G899" s="182"/>
      <c r="H899" s="207"/>
      <c r="I899" s="8"/>
      <c r="J899" s="8"/>
      <c r="K899" s="8"/>
      <c r="L899" s="8"/>
      <c r="M899" s="8"/>
      <c r="N899" s="8"/>
      <c r="O899" s="8"/>
      <c r="P899" s="8"/>
      <c r="Q899" s="8"/>
      <c r="R899" s="8"/>
      <c r="S899" s="8"/>
      <c r="T899" s="8"/>
      <c r="U899" s="8"/>
      <c r="V899" s="8"/>
      <c r="W899" s="8"/>
      <c r="X899" s="8"/>
      <c r="Y899" s="8"/>
      <c r="Z899" s="8"/>
    </row>
    <row x14ac:dyDescent="0.25" r="900" customHeight="1" ht="14.25">
      <c r="A900" s="182"/>
      <c r="B900" s="182"/>
      <c r="C900" s="182"/>
      <c r="D900" s="182"/>
      <c r="E900" s="10"/>
      <c r="F900" s="10"/>
      <c r="G900" s="182"/>
      <c r="H900" s="207"/>
      <c r="I900" s="8"/>
      <c r="J900" s="8"/>
      <c r="K900" s="8"/>
      <c r="L900" s="8"/>
      <c r="M900" s="8"/>
      <c r="N900" s="8"/>
      <c r="O900" s="8"/>
      <c r="P900" s="8"/>
      <c r="Q900" s="8"/>
      <c r="R900" s="8"/>
      <c r="S900" s="8"/>
      <c r="T900" s="8"/>
      <c r="U900" s="8"/>
      <c r="V900" s="8"/>
      <c r="W900" s="8"/>
      <c r="X900" s="8"/>
      <c r="Y900" s="8"/>
      <c r="Z900" s="8"/>
    </row>
    <row x14ac:dyDescent="0.25" r="901" customHeight="1" ht="14.25">
      <c r="A901" s="182"/>
      <c r="B901" s="182"/>
      <c r="C901" s="182"/>
      <c r="D901" s="182"/>
      <c r="E901" s="10"/>
      <c r="F901" s="10"/>
      <c r="G901" s="182"/>
      <c r="H901" s="207"/>
      <c r="I901" s="8"/>
      <c r="J901" s="8"/>
      <c r="K901" s="8"/>
      <c r="L901" s="8"/>
      <c r="M901" s="8"/>
      <c r="N901" s="8"/>
      <c r="O901" s="8"/>
      <c r="P901" s="8"/>
      <c r="Q901" s="8"/>
      <c r="R901" s="8"/>
      <c r="S901" s="8"/>
      <c r="T901" s="8"/>
      <c r="U901" s="8"/>
      <c r="V901" s="8"/>
      <c r="W901" s="8"/>
      <c r="X901" s="8"/>
      <c r="Y901" s="8"/>
      <c r="Z901" s="8"/>
    </row>
    <row x14ac:dyDescent="0.25" r="902" customHeight="1" ht="14.25">
      <c r="A902" s="182"/>
      <c r="B902" s="182"/>
      <c r="C902" s="182"/>
      <c r="D902" s="182"/>
      <c r="E902" s="10"/>
      <c r="F902" s="10"/>
      <c r="G902" s="182"/>
      <c r="H902" s="207"/>
      <c r="I902" s="8"/>
      <c r="J902" s="8"/>
      <c r="K902" s="8"/>
      <c r="L902" s="8"/>
      <c r="M902" s="8"/>
      <c r="N902" s="8"/>
      <c r="O902" s="8"/>
      <c r="P902" s="8"/>
      <c r="Q902" s="8"/>
      <c r="R902" s="8"/>
      <c r="S902" s="8"/>
      <c r="T902" s="8"/>
      <c r="U902" s="8"/>
      <c r="V902" s="8"/>
      <c r="W902" s="8"/>
      <c r="X902" s="8"/>
      <c r="Y902" s="8"/>
      <c r="Z902" s="8"/>
    </row>
    <row x14ac:dyDescent="0.25" r="903" customHeight="1" ht="14.25">
      <c r="A903" s="182"/>
      <c r="B903" s="182"/>
      <c r="C903" s="182"/>
      <c r="D903" s="182"/>
      <c r="E903" s="10"/>
      <c r="F903" s="10"/>
      <c r="G903" s="182"/>
      <c r="H903" s="207"/>
      <c r="I903" s="8"/>
      <c r="J903" s="8"/>
      <c r="K903" s="8"/>
      <c r="L903" s="8"/>
      <c r="M903" s="8"/>
      <c r="N903" s="8"/>
      <c r="O903" s="8"/>
      <c r="P903" s="8"/>
      <c r="Q903" s="8"/>
      <c r="R903" s="8"/>
      <c r="S903" s="8"/>
      <c r="T903" s="8"/>
      <c r="U903" s="8"/>
      <c r="V903" s="8"/>
      <c r="W903" s="8"/>
      <c r="X903" s="8"/>
      <c r="Y903" s="8"/>
      <c r="Z903" s="8"/>
    </row>
    <row x14ac:dyDescent="0.25" r="904" customHeight="1" ht="14.25">
      <c r="A904" s="182"/>
      <c r="B904" s="182"/>
      <c r="C904" s="182"/>
      <c r="D904" s="182"/>
      <c r="E904" s="10"/>
      <c r="F904" s="10"/>
      <c r="G904" s="182"/>
      <c r="H904" s="207"/>
      <c r="I904" s="8"/>
      <c r="J904" s="8"/>
      <c r="K904" s="8"/>
      <c r="L904" s="8"/>
      <c r="M904" s="8"/>
      <c r="N904" s="8"/>
      <c r="O904" s="8"/>
      <c r="P904" s="8"/>
      <c r="Q904" s="8"/>
      <c r="R904" s="8"/>
      <c r="S904" s="8"/>
      <c r="T904" s="8"/>
      <c r="U904" s="8"/>
      <c r="V904" s="8"/>
      <c r="W904" s="8"/>
      <c r="X904" s="8"/>
      <c r="Y904" s="8"/>
      <c r="Z904" s="8"/>
    </row>
    <row x14ac:dyDescent="0.25" r="905" customHeight="1" ht="14.25">
      <c r="A905" s="182"/>
      <c r="B905" s="182"/>
      <c r="C905" s="182"/>
      <c r="D905" s="182"/>
      <c r="E905" s="10"/>
      <c r="F905" s="10"/>
      <c r="G905" s="182"/>
      <c r="H905" s="207"/>
      <c r="I905" s="8"/>
      <c r="J905" s="8"/>
      <c r="K905" s="8"/>
      <c r="L905" s="8"/>
      <c r="M905" s="8"/>
      <c r="N905" s="8"/>
      <c r="O905" s="8"/>
      <c r="P905" s="8"/>
      <c r="Q905" s="8"/>
      <c r="R905" s="8"/>
      <c r="S905" s="8"/>
      <c r="T905" s="8"/>
      <c r="U905" s="8"/>
      <c r="V905" s="8"/>
      <c r="W905" s="8"/>
      <c r="X905" s="8"/>
      <c r="Y905" s="8"/>
      <c r="Z905" s="8"/>
    </row>
    <row x14ac:dyDescent="0.25" r="906" customHeight="1" ht="14.25">
      <c r="A906" s="182"/>
      <c r="B906" s="182"/>
      <c r="C906" s="182"/>
      <c r="D906" s="182"/>
      <c r="E906" s="10"/>
      <c r="F906" s="10"/>
      <c r="G906" s="182"/>
      <c r="H906" s="207"/>
      <c r="I906" s="8"/>
      <c r="J906" s="8"/>
      <c r="K906" s="8"/>
      <c r="L906" s="8"/>
      <c r="M906" s="8"/>
      <c r="N906" s="8"/>
      <c r="O906" s="8"/>
      <c r="P906" s="8"/>
      <c r="Q906" s="8"/>
      <c r="R906" s="8"/>
      <c r="S906" s="8"/>
      <c r="T906" s="8"/>
      <c r="U906" s="8"/>
      <c r="V906" s="8"/>
      <c r="W906" s="8"/>
      <c r="X906" s="8"/>
      <c r="Y906" s="8"/>
      <c r="Z906" s="8"/>
    </row>
    <row x14ac:dyDescent="0.25" r="907" customHeight="1" ht="14.25">
      <c r="A907" s="182"/>
      <c r="B907" s="182"/>
      <c r="C907" s="182"/>
      <c r="D907" s="182"/>
      <c r="E907" s="10"/>
      <c r="F907" s="10"/>
      <c r="G907" s="182"/>
      <c r="H907" s="207"/>
      <c r="I907" s="8"/>
      <c r="J907" s="8"/>
      <c r="K907" s="8"/>
      <c r="L907" s="8"/>
      <c r="M907" s="8"/>
      <c r="N907" s="8"/>
      <c r="O907" s="8"/>
      <c r="P907" s="8"/>
      <c r="Q907" s="8"/>
      <c r="R907" s="8"/>
      <c r="S907" s="8"/>
      <c r="T907" s="8"/>
      <c r="U907" s="8"/>
      <c r="V907" s="8"/>
      <c r="W907" s="8"/>
      <c r="X907" s="8"/>
      <c r="Y907" s="8"/>
      <c r="Z907" s="8"/>
    </row>
    <row x14ac:dyDescent="0.25" r="908" customHeight="1" ht="14.25">
      <c r="A908" s="182"/>
      <c r="B908" s="182"/>
      <c r="C908" s="182"/>
      <c r="D908" s="182"/>
      <c r="E908" s="10"/>
      <c r="F908" s="10"/>
      <c r="G908" s="182"/>
      <c r="H908" s="207"/>
      <c r="I908" s="8"/>
      <c r="J908" s="8"/>
      <c r="K908" s="8"/>
      <c r="L908" s="8"/>
      <c r="M908" s="8"/>
      <c r="N908" s="8"/>
      <c r="O908" s="8"/>
      <c r="P908" s="8"/>
      <c r="Q908" s="8"/>
      <c r="R908" s="8"/>
      <c r="S908" s="8"/>
      <c r="T908" s="8"/>
      <c r="U908" s="8"/>
      <c r="V908" s="8"/>
      <c r="W908" s="8"/>
      <c r="X908" s="8"/>
      <c r="Y908" s="8"/>
      <c r="Z908" s="8"/>
    </row>
    <row x14ac:dyDescent="0.25" r="909" customHeight="1" ht="14.25">
      <c r="A909" s="182"/>
      <c r="B909" s="182"/>
      <c r="C909" s="182"/>
      <c r="D909" s="182"/>
      <c r="E909" s="10"/>
      <c r="F909" s="10"/>
      <c r="G909" s="182"/>
      <c r="H909" s="207"/>
      <c r="I909" s="8"/>
      <c r="J909" s="8"/>
      <c r="K909" s="8"/>
      <c r="L909" s="8"/>
      <c r="M909" s="8"/>
      <c r="N909" s="8"/>
      <c r="O909" s="8"/>
      <c r="P909" s="8"/>
      <c r="Q909" s="8"/>
      <c r="R909" s="8"/>
      <c r="S909" s="8"/>
      <c r="T909" s="8"/>
      <c r="U909" s="8"/>
      <c r="V909" s="8"/>
      <c r="W909" s="8"/>
      <c r="X909" s="8"/>
      <c r="Y909" s="8"/>
      <c r="Z909" s="8"/>
    </row>
    <row x14ac:dyDescent="0.25" r="910" customHeight="1" ht="14.25">
      <c r="A910" s="182"/>
      <c r="B910" s="182"/>
      <c r="C910" s="182"/>
      <c r="D910" s="182"/>
      <c r="E910" s="10"/>
      <c r="F910" s="10"/>
      <c r="G910" s="182"/>
      <c r="H910" s="207"/>
      <c r="I910" s="8"/>
      <c r="J910" s="8"/>
      <c r="K910" s="8"/>
      <c r="L910" s="8"/>
      <c r="M910" s="8"/>
      <c r="N910" s="8"/>
      <c r="O910" s="8"/>
      <c r="P910" s="8"/>
      <c r="Q910" s="8"/>
      <c r="R910" s="8"/>
      <c r="S910" s="8"/>
      <c r="T910" s="8"/>
      <c r="U910" s="8"/>
      <c r="V910" s="8"/>
      <c r="W910" s="8"/>
      <c r="X910" s="8"/>
      <c r="Y910" s="8"/>
      <c r="Z910" s="8"/>
    </row>
    <row x14ac:dyDescent="0.25" r="911" customHeight="1" ht="14.25">
      <c r="A911" s="182"/>
      <c r="B911" s="182"/>
      <c r="C911" s="182"/>
      <c r="D911" s="182"/>
      <c r="E911" s="10"/>
      <c r="F911" s="10"/>
      <c r="G911" s="182"/>
      <c r="H911" s="207"/>
      <c r="I911" s="8"/>
      <c r="J911" s="8"/>
      <c r="K911" s="8"/>
      <c r="L911" s="8"/>
      <c r="M911" s="8"/>
      <c r="N911" s="8"/>
      <c r="O911" s="8"/>
      <c r="P911" s="8"/>
      <c r="Q911" s="8"/>
      <c r="R911" s="8"/>
      <c r="S911" s="8"/>
      <c r="T911" s="8"/>
      <c r="U911" s="8"/>
      <c r="V911" s="8"/>
      <c r="W911" s="8"/>
      <c r="X911" s="8"/>
      <c r="Y911" s="8"/>
      <c r="Z911" s="8"/>
    </row>
    <row x14ac:dyDescent="0.25" r="912" customHeight="1" ht="14.25">
      <c r="A912" s="182"/>
      <c r="B912" s="182"/>
      <c r="C912" s="182"/>
      <c r="D912" s="182"/>
      <c r="E912" s="10"/>
      <c r="F912" s="10"/>
      <c r="G912" s="182"/>
      <c r="H912" s="207"/>
      <c r="I912" s="8"/>
      <c r="J912" s="8"/>
      <c r="K912" s="8"/>
      <c r="L912" s="8"/>
      <c r="M912" s="8"/>
      <c r="N912" s="8"/>
      <c r="O912" s="8"/>
      <c r="P912" s="8"/>
      <c r="Q912" s="8"/>
      <c r="R912" s="8"/>
      <c r="S912" s="8"/>
      <c r="T912" s="8"/>
      <c r="U912" s="8"/>
      <c r="V912" s="8"/>
      <c r="W912" s="8"/>
      <c r="X912" s="8"/>
      <c r="Y912" s="8"/>
      <c r="Z912" s="8"/>
    </row>
    <row x14ac:dyDescent="0.25" r="913" customHeight="1" ht="14.25">
      <c r="A913" s="182"/>
      <c r="B913" s="182"/>
      <c r="C913" s="182"/>
      <c r="D913" s="182"/>
      <c r="E913" s="10"/>
      <c r="F913" s="10"/>
      <c r="G913" s="182"/>
      <c r="H913" s="207"/>
      <c r="I913" s="8"/>
      <c r="J913" s="8"/>
      <c r="K913" s="8"/>
      <c r="L913" s="8"/>
      <c r="M913" s="8"/>
      <c r="N913" s="8"/>
      <c r="O913" s="8"/>
      <c r="P913" s="8"/>
      <c r="Q913" s="8"/>
      <c r="R913" s="8"/>
      <c r="S913" s="8"/>
      <c r="T913" s="8"/>
      <c r="U913" s="8"/>
      <c r="V913" s="8"/>
      <c r="W913" s="8"/>
      <c r="X913" s="8"/>
      <c r="Y913" s="8"/>
      <c r="Z913" s="8"/>
    </row>
    <row x14ac:dyDescent="0.25" r="914" customHeight="1" ht="14.25">
      <c r="A914" s="182"/>
      <c r="B914" s="182"/>
      <c r="C914" s="182"/>
      <c r="D914" s="182"/>
      <c r="E914" s="10"/>
      <c r="F914" s="10"/>
      <c r="G914" s="182"/>
      <c r="H914" s="207"/>
      <c r="I914" s="8"/>
      <c r="J914" s="8"/>
      <c r="K914" s="8"/>
      <c r="L914" s="8"/>
      <c r="M914" s="8"/>
      <c r="N914" s="8"/>
      <c r="O914" s="8"/>
      <c r="P914" s="8"/>
      <c r="Q914" s="8"/>
      <c r="R914" s="8"/>
      <c r="S914" s="8"/>
      <c r="T914" s="8"/>
      <c r="U914" s="8"/>
      <c r="V914" s="8"/>
      <c r="W914" s="8"/>
      <c r="X914" s="8"/>
      <c r="Y914" s="8"/>
      <c r="Z914" s="8"/>
    </row>
    <row x14ac:dyDescent="0.25" r="915" customHeight="1" ht="14.25">
      <c r="A915" s="182"/>
      <c r="B915" s="182"/>
      <c r="C915" s="182"/>
      <c r="D915" s="182"/>
      <c r="E915" s="10"/>
      <c r="F915" s="10"/>
      <c r="G915" s="182"/>
      <c r="H915" s="207"/>
      <c r="I915" s="8"/>
      <c r="J915" s="8"/>
      <c r="K915" s="8"/>
      <c r="L915" s="8"/>
      <c r="M915" s="8"/>
      <c r="N915" s="8"/>
      <c r="O915" s="8"/>
      <c r="P915" s="8"/>
      <c r="Q915" s="8"/>
      <c r="R915" s="8"/>
      <c r="S915" s="8"/>
      <c r="T915" s="8"/>
      <c r="U915" s="8"/>
      <c r="V915" s="8"/>
      <c r="W915" s="8"/>
      <c r="X915" s="8"/>
      <c r="Y915" s="8"/>
      <c r="Z915" s="8"/>
    </row>
    <row x14ac:dyDescent="0.25" r="916" customHeight="1" ht="14.25">
      <c r="A916" s="182"/>
      <c r="B916" s="182"/>
      <c r="C916" s="182"/>
      <c r="D916" s="182"/>
      <c r="E916" s="10"/>
      <c r="F916" s="10"/>
      <c r="G916" s="182"/>
      <c r="H916" s="207"/>
      <c r="I916" s="8"/>
      <c r="J916" s="8"/>
      <c r="K916" s="8"/>
      <c r="L916" s="8"/>
      <c r="M916" s="8"/>
      <c r="N916" s="8"/>
      <c r="O916" s="8"/>
      <c r="P916" s="8"/>
      <c r="Q916" s="8"/>
      <c r="R916" s="8"/>
      <c r="S916" s="8"/>
      <c r="T916" s="8"/>
      <c r="U916" s="8"/>
      <c r="V916" s="8"/>
      <c r="W916" s="8"/>
      <c r="X916" s="8"/>
      <c r="Y916" s="8"/>
      <c r="Z916" s="8"/>
    </row>
    <row x14ac:dyDescent="0.25" r="917" customHeight="1" ht="14.25">
      <c r="A917" s="182"/>
      <c r="B917" s="182"/>
      <c r="C917" s="182"/>
      <c r="D917" s="182"/>
      <c r="E917" s="10"/>
      <c r="F917" s="10"/>
      <c r="G917" s="182"/>
      <c r="H917" s="207"/>
      <c r="I917" s="8"/>
      <c r="J917" s="8"/>
      <c r="K917" s="8"/>
      <c r="L917" s="8"/>
      <c r="M917" s="8"/>
      <c r="N917" s="8"/>
      <c r="O917" s="8"/>
      <c r="P917" s="8"/>
      <c r="Q917" s="8"/>
      <c r="R917" s="8"/>
      <c r="S917" s="8"/>
      <c r="T917" s="8"/>
      <c r="U917" s="8"/>
      <c r="V917" s="8"/>
      <c r="W917" s="8"/>
      <c r="X917" s="8"/>
      <c r="Y917" s="8"/>
      <c r="Z917" s="8"/>
    </row>
    <row x14ac:dyDescent="0.25" r="918" customHeight="1" ht="14.25">
      <c r="A918" s="182"/>
      <c r="B918" s="182"/>
      <c r="C918" s="182"/>
      <c r="D918" s="182"/>
      <c r="E918" s="10"/>
      <c r="F918" s="10"/>
      <c r="G918" s="182"/>
      <c r="H918" s="207"/>
      <c r="I918" s="8"/>
      <c r="J918" s="8"/>
      <c r="K918" s="8"/>
      <c r="L918" s="8"/>
      <c r="M918" s="8"/>
      <c r="N918" s="8"/>
      <c r="O918" s="8"/>
      <c r="P918" s="8"/>
      <c r="Q918" s="8"/>
      <c r="R918" s="8"/>
      <c r="S918" s="8"/>
      <c r="T918" s="8"/>
      <c r="U918" s="8"/>
      <c r="V918" s="8"/>
      <c r="W918" s="8"/>
      <c r="X918" s="8"/>
      <c r="Y918" s="8"/>
      <c r="Z918" s="8"/>
    </row>
    <row x14ac:dyDescent="0.25" r="919" customHeight="1" ht="14.25">
      <c r="A919" s="182"/>
      <c r="B919" s="182"/>
      <c r="C919" s="182"/>
      <c r="D919" s="182"/>
      <c r="E919" s="10"/>
      <c r="F919" s="10"/>
      <c r="G919" s="182"/>
      <c r="H919" s="207"/>
      <c r="I919" s="8"/>
      <c r="J919" s="8"/>
      <c r="K919" s="8"/>
      <c r="L919" s="8"/>
      <c r="M919" s="8"/>
      <c r="N919" s="8"/>
      <c r="O919" s="8"/>
      <c r="P919" s="8"/>
      <c r="Q919" s="8"/>
      <c r="R919" s="8"/>
      <c r="S919" s="8"/>
      <c r="T919" s="8"/>
      <c r="U919" s="8"/>
      <c r="V919" s="8"/>
      <c r="W919" s="8"/>
      <c r="X919" s="8"/>
      <c r="Y919" s="8"/>
      <c r="Z919" s="8"/>
    </row>
    <row x14ac:dyDescent="0.25" r="920" customHeight="1" ht="14.25">
      <c r="A920" s="182"/>
      <c r="B920" s="182"/>
      <c r="C920" s="182"/>
      <c r="D920" s="182"/>
      <c r="E920" s="10"/>
      <c r="F920" s="10"/>
      <c r="G920" s="182"/>
      <c r="H920" s="207"/>
      <c r="I920" s="8"/>
      <c r="J920" s="8"/>
      <c r="K920" s="8"/>
      <c r="L920" s="8"/>
      <c r="M920" s="8"/>
      <c r="N920" s="8"/>
      <c r="O920" s="8"/>
      <c r="P920" s="8"/>
      <c r="Q920" s="8"/>
      <c r="R920" s="8"/>
      <c r="S920" s="8"/>
      <c r="T920" s="8"/>
      <c r="U920" s="8"/>
      <c r="V920" s="8"/>
      <c r="W920" s="8"/>
      <c r="X920" s="8"/>
      <c r="Y920" s="8"/>
      <c r="Z920" s="8"/>
    </row>
    <row x14ac:dyDescent="0.25" r="921" customHeight="1" ht="14.25">
      <c r="A921" s="182"/>
      <c r="B921" s="182"/>
      <c r="C921" s="182"/>
      <c r="D921" s="182"/>
      <c r="E921" s="10"/>
      <c r="F921" s="10"/>
      <c r="G921" s="182"/>
      <c r="H921" s="207"/>
      <c r="I921" s="8"/>
      <c r="J921" s="8"/>
      <c r="K921" s="8"/>
      <c r="L921" s="8"/>
      <c r="M921" s="8"/>
      <c r="N921" s="8"/>
      <c r="O921" s="8"/>
      <c r="P921" s="8"/>
      <c r="Q921" s="8"/>
      <c r="R921" s="8"/>
      <c r="S921" s="8"/>
      <c r="T921" s="8"/>
      <c r="U921" s="8"/>
      <c r="V921" s="8"/>
      <c r="W921" s="8"/>
      <c r="X921" s="8"/>
      <c r="Y921" s="8"/>
      <c r="Z921" s="8"/>
    </row>
    <row x14ac:dyDescent="0.25" r="922" customHeight="1" ht="14.25">
      <c r="A922" s="182"/>
      <c r="B922" s="182"/>
      <c r="C922" s="182"/>
      <c r="D922" s="182"/>
      <c r="E922" s="10"/>
      <c r="F922" s="10"/>
      <c r="G922" s="182"/>
      <c r="H922" s="207"/>
      <c r="I922" s="8"/>
      <c r="J922" s="8"/>
      <c r="K922" s="8"/>
      <c r="L922" s="8"/>
      <c r="M922" s="8"/>
      <c r="N922" s="8"/>
      <c r="O922" s="8"/>
      <c r="P922" s="8"/>
      <c r="Q922" s="8"/>
      <c r="R922" s="8"/>
      <c r="S922" s="8"/>
      <c r="T922" s="8"/>
      <c r="U922" s="8"/>
      <c r="V922" s="8"/>
      <c r="W922" s="8"/>
      <c r="X922" s="8"/>
      <c r="Y922" s="8"/>
      <c r="Z922" s="8"/>
    </row>
    <row x14ac:dyDescent="0.25" r="923" customHeight="1" ht="14.25">
      <c r="A923" s="182"/>
      <c r="B923" s="182"/>
      <c r="C923" s="182"/>
      <c r="D923" s="182"/>
      <c r="E923" s="10"/>
      <c r="F923" s="10"/>
      <c r="G923" s="182"/>
      <c r="H923" s="207"/>
      <c r="I923" s="8"/>
      <c r="J923" s="8"/>
      <c r="K923" s="8"/>
      <c r="L923" s="8"/>
      <c r="M923" s="8"/>
      <c r="N923" s="8"/>
      <c r="O923" s="8"/>
      <c r="P923" s="8"/>
      <c r="Q923" s="8"/>
      <c r="R923" s="8"/>
      <c r="S923" s="8"/>
      <c r="T923" s="8"/>
      <c r="U923" s="8"/>
      <c r="V923" s="8"/>
      <c r="W923" s="8"/>
      <c r="X923" s="8"/>
      <c r="Y923" s="8"/>
      <c r="Z923" s="8"/>
    </row>
    <row x14ac:dyDescent="0.25" r="924" customHeight="1" ht="14.25">
      <c r="A924" s="182"/>
      <c r="B924" s="182"/>
      <c r="C924" s="182"/>
      <c r="D924" s="182"/>
      <c r="E924" s="10"/>
      <c r="F924" s="10"/>
      <c r="G924" s="182"/>
      <c r="H924" s="207"/>
      <c r="I924" s="8"/>
      <c r="J924" s="8"/>
      <c r="K924" s="8"/>
      <c r="L924" s="8"/>
      <c r="M924" s="8"/>
      <c r="N924" s="8"/>
      <c r="O924" s="8"/>
      <c r="P924" s="8"/>
      <c r="Q924" s="8"/>
      <c r="R924" s="8"/>
      <c r="S924" s="8"/>
      <c r="T924" s="8"/>
      <c r="U924" s="8"/>
      <c r="V924" s="8"/>
      <c r="W924" s="8"/>
      <c r="X924" s="8"/>
      <c r="Y924" s="8"/>
      <c r="Z924" s="8"/>
    </row>
    <row x14ac:dyDescent="0.25" r="925" customHeight="1" ht="14.25">
      <c r="A925" s="182"/>
      <c r="B925" s="182"/>
      <c r="C925" s="182"/>
      <c r="D925" s="182"/>
      <c r="E925" s="10"/>
      <c r="F925" s="10"/>
      <c r="G925" s="182"/>
      <c r="H925" s="207"/>
      <c r="I925" s="8"/>
      <c r="J925" s="8"/>
      <c r="K925" s="8"/>
      <c r="L925" s="8"/>
      <c r="M925" s="8"/>
      <c r="N925" s="8"/>
      <c r="O925" s="8"/>
      <c r="P925" s="8"/>
      <c r="Q925" s="8"/>
      <c r="R925" s="8"/>
      <c r="S925" s="8"/>
      <c r="T925" s="8"/>
      <c r="U925" s="8"/>
      <c r="V925" s="8"/>
      <c r="W925" s="8"/>
      <c r="X925" s="8"/>
      <c r="Y925" s="8"/>
      <c r="Z925" s="8"/>
    </row>
    <row x14ac:dyDescent="0.25" r="926" customHeight="1" ht="14.25">
      <c r="A926" s="182"/>
      <c r="B926" s="182"/>
      <c r="C926" s="182"/>
      <c r="D926" s="182"/>
      <c r="E926" s="10"/>
      <c r="F926" s="10"/>
      <c r="G926" s="182"/>
      <c r="H926" s="207"/>
      <c r="I926" s="8"/>
      <c r="J926" s="8"/>
      <c r="K926" s="8"/>
      <c r="L926" s="8"/>
      <c r="M926" s="8"/>
      <c r="N926" s="8"/>
      <c r="O926" s="8"/>
      <c r="P926" s="8"/>
      <c r="Q926" s="8"/>
      <c r="R926" s="8"/>
      <c r="S926" s="8"/>
      <c r="T926" s="8"/>
      <c r="U926" s="8"/>
      <c r="V926" s="8"/>
      <c r="W926" s="8"/>
      <c r="X926" s="8"/>
      <c r="Y926" s="8"/>
      <c r="Z926" s="8"/>
    </row>
    <row x14ac:dyDescent="0.25" r="927" customHeight="1" ht="14.25">
      <c r="A927" s="182"/>
      <c r="B927" s="182"/>
      <c r="C927" s="182"/>
      <c r="D927" s="182"/>
      <c r="E927" s="10"/>
      <c r="F927" s="10"/>
      <c r="G927" s="182"/>
      <c r="H927" s="207"/>
      <c r="I927" s="8"/>
      <c r="J927" s="8"/>
      <c r="K927" s="8"/>
      <c r="L927" s="8"/>
      <c r="M927" s="8"/>
      <c r="N927" s="8"/>
      <c r="O927" s="8"/>
      <c r="P927" s="8"/>
      <c r="Q927" s="8"/>
      <c r="R927" s="8"/>
      <c r="S927" s="8"/>
      <c r="T927" s="8"/>
      <c r="U927" s="8"/>
      <c r="V927" s="8"/>
      <c r="W927" s="8"/>
      <c r="X927" s="8"/>
      <c r="Y927" s="8"/>
      <c r="Z927" s="8"/>
    </row>
    <row x14ac:dyDescent="0.25" r="928" customHeight="1" ht="14.25">
      <c r="A928" s="182"/>
      <c r="B928" s="182"/>
      <c r="C928" s="182"/>
      <c r="D928" s="182"/>
      <c r="E928" s="10"/>
      <c r="F928" s="10"/>
      <c r="G928" s="182"/>
      <c r="H928" s="207"/>
      <c r="I928" s="8"/>
      <c r="J928" s="8"/>
      <c r="K928" s="8"/>
      <c r="L928" s="8"/>
      <c r="M928" s="8"/>
      <c r="N928" s="8"/>
      <c r="O928" s="8"/>
      <c r="P928" s="8"/>
      <c r="Q928" s="8"/>
      <c r="R928" s="8"/>
      <c r="S928" s="8"/>
      <c r="T928" s="8"/>
      <c r="U928" s="8"/>
      <c r="V928" s="8"/>
      <c r="W928" s="8"/>
      <c r="X928" s="8"/>
      <c r="Y928" s="8"/>
      <c r="Z928" s="8"/>
    </row>
    <row x14ac:dyDescent="0.25" r="929" customHeight="1" ht="14.25">
      <c r="A929" s="182"/>
      <c r="B929" s="182"/>
      <c r="C929" s="182"/>
      <c r="D929" s="182"/>
      <c r="E929" s="10"/>
      <c r="F929" s="10"/>
      <c r="G929" s="182"/>
      <c r="H929" s="207"/>
      <c r="I929" s="8"/>
      <c r="J929" s="8"/>
      <c r="K929" s="8"/>
      <c r="L929" s="8"/>
      <c r="M929" s="8"/>
      <c r="N929" s="8"/>
      <c r="O929" s="8"/>
      <c r="P929" s="8"/>
      <c r="Q929" s="8"/>
      <c r="R929" s="8"/>
      <c r="S929" s="8"/>
      <c r="T929" s="8"/>
      <c r="U929" s="8"/>
      <c r="V929" s="8"/>
      <c r="W929" s="8"/>
      <c r="X929" s="8"/>
      <c r="Y929" s="8"/>
      <c r="Z929" s="8"/>
    </row>
    <row x14ac:dyDescent="0.25" r="930" customHeight="1" ht="14.25">
      <c r="A930" s="182"/>
      <c r="B930" s="182"/>
      <c r="C930" s="182"/>
      <c r="D930" s="182"/>
      <c r="E930" s="10"/>
      <c r="F930" s="10"/>
      <c r="G930" s="182"/>
      <c r="H930" s="207"/>
      <c r="I930" s="8"/>
      <c r="J930" s="8"/>
      <c r="K930" s="8"/>
      <c r="L930" s="8"/>
      <c r="M930" s="8"/>
      <c r="N930" s="8"/>
      <c r="O930" s="8"/>
      <c r="P930" s="8"/>
      <c r="Q930" s="8"/>
      <c r="R930" s="8"/>
      <c r="S930" s="8"/>
      <c r="T930" s="8"/>
      <c r="U930" s="8"/>
      <c r="V930" s="8"/>
      <c r="W930" s="8"/>
      <c r="X930" s="8"/>
      <c r="Y930" s="8"/>
      <c r="Z930" s="8"/>
    </row>
    <row x14ac:dyDescent="0.25" r="931" customHeight="1" ht="14.25">
      <c r="A931" s="182"/>
      <c r="B931" s="182"/>
      <c r="C931" s="182"/>
      <c r="D931" s="182"/>
      <c r="E931" s="10"/>
      <c r="F931" s="10"/>
      <c r="G931" s="182"/>
      <c r="H931" s="207"/>
      <c r="I931" s="8"/>
      <c r="J931" s="8"/>
      <c r="K931" s="8"/>
      <c r="L931" s="8"/>
      <c r="M931" s="8"/>
      <c r="N931" s="8"/>
      <c r="O931" s="8"/>
      <c r="P931" s="8"/>
      <c r="Q931" s="8"/>
      <c r="R931" s="8"/>
      <c r="S931" s="8"/>
      <c r="T931" s="8"/>
      <c r="U931" s="8"/>
      <c r="V931" s="8"/>
      <c r="W931" s="8"/>
      <c r="X931" s="8"/>
      <c r="Y931" s="8"/>
      <c r="Z931" s="8"/>
    </row>
    <row x14ac:dyDescent="0.25" r="932" customHeight="1" ht="14.25">
      <c r="A932" s="182"/>
      <c r="B932" s="182"/>
      <c r="C932" s="182"/>
      <c r="D932" s="182"/>
      <c r="E932" s="10"/>
      <c r="F932" s="10"/>
      <c r="G932" s="182"/>
      <c r="H932" s="207"/>
      <c r="I932" s="8"/>
      <c r="J932" s="8"/>
      <c r="K932" s="8"/>
      <c r="L932" s="8"/>
      <c r="M932" s="8"/>
      <c r="N932" s="8"/>
      <c r="O932" s="8"/>
      <c r="P932" s="8"/>
      <c r="Q932" s="8"/>
      <c r="R932" s="8"/>
      <c r="S932" s="8"/>
      <c r="T932" s="8"/>
      <c r="U932" s="8"/>
      <c r="V932" s="8"/>
      <c r="W932" s="8"/>
      <c r="X932" s="8"/>
      <c r="Y932" s="8"/>
      <c r="Z932" s="8"/>
    </row>
    <row x14ac:dyDescent="0.25" r="933" customHeight="1" ht="14.25">
      <c r="A933" s="182"/>
      <c r="B933" s="182"/>
      <c r="C933" s="182"/>
      <c r="D933" s="182"/>
      <c r="E933" s="10"/>
      <c r="F933" s="10"/>
      <c r="G933" s="182"/>
      <c r="H933" s="207"/>
      <c r="I933" s="8"/>
      <c r="J933" s="8"/>
      <c r="K933" s="8"/>
      <c r="L933" s="8"/>
      <c r="M933" s="8"/>
      <c r="N933" s="8"/>
      <c r="O933" s="8"/>
      <c r="P933" s="8"/>
      <c r="Q933" s="8"/>
      <c r="R933" s="8"/>
      <c r="S933" s="8"/>
      <c r="T933" s="8"/>
      <c r="U933" s="8"/>
      <c r="V933" s="8"/>
      <c r="W933" s="8"/>
      <c r="X933" s="8"/>
      <c r="Y933" s="8"/>
      <c r="Z933" s="8"/>
    </row>
    <row x14ac:dyDescent="0.25" r="934" customHeight="1" ht="14.25">
      <c r="A934" s="182"/>
      <c r="B934" s="182"/>
      <c r="C934" s="182"/>
      <c r="D934" s="182"/>
      <c r="E934" s="10"/>
      <c r="F934" s="10"/>
      <c r="G934" s="182"/>
      <c r="H934" s="207"/>
      <c r="I934" s="8"/>
      <c r="J934" s="8"/>
      <c r="K934" s="8"/>
      <c r="L934" s="8"/>
      <c r="M934" s="8"/>
      <c r="N934" s="8"/>
      <c r="O934" s="8"/>
      <c r="P934" s="8"/>
      <c r="Q934" s="8"/>
      <c r="R934" s="8"/>
      <c r="S934" s="8"/>
      <c r="T934" s="8"/>
      <c r="U934" s="8"/>
      <c r="V934" s="8"/>
      <c r="W934" s="8"/>
      <c r="X934" s="8"/>
      <c r="Y934" s="8"/>
      <c r="Z934" s="8"/>
    </row>
    <row x14ac:dyDescent="0.25" r="935" customHeight="1" ht="14.25">
      <c r="A935" s="182"/>
      <c r="B935" s="182"/>
      <c r="C935" s="182"/>
      <c r="D935" s="182"/>
      <c r="E935" s="10"/>
      <c r="F935" s="10"/>
      <c r="G935" s="182"/>
      <c r="H935" s="207"/>
      <c r="I935" s="8"/>
      <c r="J935" s="8"/>
      <c r="K935" s="8"/>
      <c r="L935" s="8"/>
      <c r="M935" s="8"/>
      <c r="N935" s="8"/>
      <c r="O935" s="8"/>
      <c r="P935" s="8"/>
      <c r="Q935" s="8"/>
      <c r="R935" s="8"/>
      <c r="S935" s="8"/>
      <c r="T935" s="8"/>
      <c r="U935" s="8"/>
      <c r="V935" s="8"/>
      <c r="W935" s="8"/>
      <c r="X935" s="8"/>
      <c r="Y935" s="8"/>
      <c r="Z935" s="8"/>
    </row>
    <row x14ac:dyDescent="0.25" r="936" customHeight="1" ht="14.25">
      <c r="A936" s="182"/>
      <c r="B936" s="182"/>
      <c r="C936" s="182"/>
      <c r="D936" s="182"/>
      <c r="E936" s="10"/>
      <c r="F936" s="10"/>
      <c r="G936" s="182"/>
      <c r="H936" s="207"/>
      <c r="I936" s="8"/>
      <c r="J936" s="8"/>
      <c r="K936" s="8"/>
      <c r="L936" s="8"/>
      <c r="M936" s="8"/>
      <c r="N936" s="8"/>
      <c r="O936" s="8"/>
      <c r="P936" s="8"/>
      <c r="Q936" s="8"/>
      <c r="R936" s="8"/>
      <c r="S936" s="8"/>
      <c r="T936" s="8"/>
      <c r="U936" s="8"/>
      <c r="V936" s="8"/>
      <c r="W936" s="8"/>
      <c r="X936" s="8"/>
      <c r="Y936" s="8"/>
      <c r="Z936" s="8"/>
    </row>
    <row x14ac:dyDescent="0.25" r="937" customHeight="1" ht="14.25">
      <c r="A937" s="182"/>
      <c r="B937" s="182"/>
      <c r="C937" s="182"/>
      <c r="D937" s="182"/>
      <c r="E937" s="10"/>
      <c r="F937" s="10"/>
      <c r="G937" s="182"/>
      <c r="H937" s="207"/>
      <c r="I937" s="8"/>
      <c r="J937" s="8"/>
      <c r="K937" s="8"/>
      <c r="L937" s="8"/>
      <c r="M937" s="8"/>
      <c r="N937" s="8"/>
      <c r="O937" s="8"/>
      <c r="P937" s="8"/>
      <c r="Q937" s="8"/>
      <c r="R937" s="8"/>
      <c r="S937" s="8"/>
      <c r="T937" s="8"/>
      <c r="U937" s="8"/>
      <c r="V937" s="8"/>
      <c r="W937" s="8"/>
      <c r="X937" s="8"/>
      <c r="Y937" s="8"/>
      <c r="Z937" s="8"/>
    </row>
    <row x14ac:dyDescent="0.25" r="938" customHeight="1" ht="14.25">
      <c r="A938" s="182"/>
      <c r="B938" s="182"/>
      <c r="C938" s="182"/>
      <c r="D938" s="182"/>
      <c r="E938" s="10"/>
      <c r="F938" s="10"/>
      <c r="G938" s="182"/>
      <c r="H938" s="207"/>
      <c r="I938" s="8"/>
      <c r="J938" s="8"/>
      <c r="K938" s="8"/>
      <c r="L938" s="8"/>
      <c r="M938" s="8"/>
      <c r="N938" s="8"/>
      <c r="O938" s="8"/>
      <c r="P938" s="8"/>
      <c r="Q938" s="8"/>
      <c r="R938" s="8"/>
      <c r="S938" s="8"/>
      <c r="T938" s="8"/>
      <c r="U938" s="8"/>
      <c r="V938" s="8"/>
      <c r="W938" s="8"/>
      <c r="X938" s="8"/>
      <c r="Y938" s="8"/>
      <c r="Z938" s="8"/>
    </row>
    <row x14ac:dyDescent="0.25" r="939" customHeight="1" ht="14.25">
      <c r="A939" s="182"/>
      <c r="B939" s="182"/>
      <c r="C939" s="182"/>
      <c r="D939" s="182"/>
      <c r="E939" s="10"/>
      <c r="F939" s="10"/>
      <c r="G939" s="182"/>
      <c r="H939" s="207"/>
      <c r="I939" s="8"/>
      <c r="J939" s="8"/>
      <c r="K939" s="8"/>
      <c r="L939" s="8"/>
      <c r="M939" s="8"/>
      <c r="N939" s="8"/>
      <c r="O939" s="8"/>
      <c r="P939" s="8"/>
      <c r="Q939" s="8"/>
      <c r="R939" s="8"/>
      <c r="S939" s="8"/>
      <c r="T939" s="8"/>
      <c r="U939" s="8"/>
      <c r="V939" s="8"/>
      <c r="W939" s="8"/>
      <c r="X939" s="8"/>
      <c r="Y939" s="8"/>
      <c r="Z939" s="8"/>
    </row>
    <row x14ac:dyDescent="0.25" r="940" customHeight="1" ht="14.25">
      <c r="A940" s="182"/>
      <c r="B940" s="182"/>
      <c r="C940" s="182"/>
      <c r="D940" s="182"/>
      <c r="E940" s="10"/>
      <c r="F940" s="10"/>
      <c r="G940" s="182"/>
      <c r="H940" s="207"/>
      <c r="I940" s="8"/>
      <c r="J940" s="8"/>
      <c r="K940" s="8"/>
      <c r="L940" s="8"/>
      <c r="M940" s="8"/>
      <c r="N940" s="8"/>
      <c r="O940" s="8"/>
      <c r="P940" s="8"/>
      <c r="Q940" s="8"/>
      <c r="R940" s="8"/>
      <c r="S940" s="8"/>
      <c r="T940" s="8"/>
      <c r="U940" s="8"/>
      <c r="V940" s="8"/>
      <c r="W940" s="8"/>
      <c r="X940" s="8"/>
      <c r="Y940" s="8"/>
      <c r="Z940" s="8"/>
    </row>
    <row x14ac:dyDescent="0.25" r="941" customHeight="1" ht="14.25">
      <c r="A941" s="182"/>
      <c r="B941" s="182"/>
      <c r="C941" s="182"/>
      <c r="D941" s="182"/>
      <c r="E941" s="10"/>
      <c r="F941" s="10"/>
      <c r="G941" s="182"/>
      <c r="H941" s="207"/>
      <c r="I941" s="8"/>
      <c r="J941" s="8"/>
      <c r="K941" s="8"/>
      <c r="L941" s="8"/>
      <c r="M941" s="8"/>
      <c r="N941" s="8"/>
      <c r="O941" s="8"/>
      <c r="P941" s="8"/>
      <c r="Q941" s="8"/>
      <c r="R941" s="8"/>
      <c r="S941" s="8"/>
      <c r="T941" s="8"/>
      <c r="U941" s="8"/>
      <c r="V941" s="8"/>
      <c r="W941" s="8"/>
      <c r="X941" s="8"/>
      <c r="Y941" s="8"/>
      <c r="Z941" s="8"/>
    </row>
    <row x14ac:dyDescent="0.25" r="942" customHeight="1" ht="14.25">
      <c r="A942" s="182"/>
      <c r="B942" s="182"/>
      <c r="C942" s="182"/>
      <c r="D942" s="182"/>
      <c r="E942" s="10"/>
      <c r="F942" s="10"/>
      <c r="G942" s="182"/>
      <c r="H942" s="207"/>
      <c r="I942" s="8"/>
      <c r="J942" s="8"/>
      <c r="K942" s="8"/>
      <c r="L942" s="8"/>
      <c r="M942" s="8"/>
      <c r="N942" s="8"/>
      <c r="O942" s="8"/>
      <c r="P942" s="8"/>
      <c r="Q942" s="8"/>
      <c r="R942" s="8"/>
      <c r="S942" s="8"/>
      <c r="T942" s="8"/>
      <c r="U942" s="8"/>
      <c r="V942" s="8"/>
      <c r="W942" s="8"/>
      <c r="X942" s="8"/>
      <c r="Y942" s="8"/>
      <c r="Z942" s="8"/>
    </row>
    <row x14ac:dyDescent="0.25" r="943" customHeight="1" ht="14.25">
      <c r="A943" s="182"/>
      <c r="B943" s="182"/>
      <c r="C943" s="182"/>
      <c r="D943" s="182"/>
      <c r="E943" s="10"/>
      <c r="F943" s="10"/>
      <c r="G943" s="182"/>
      <c r="H943" s="207"/>
      <c r="I943" s="8"/>
      <c r="J943" s="8"/>
      <c r="K943" s="8"/>
      <c r="L943" s="8"/>
      <c r="M943" s="8"/>
      <c r="N943" s="8"/>
      <c r="O943" s="8"/>
      <c r="P943" s="8"/>
      <c r="Q943" s="8"/>
      <c r="R943" s="8"/>
      <c r="S943" s="8"/>
      <c r="T943" s="8"/>
      <c r="U943" s="8"/>
      <c r="V943" s="8"/>
      <c r="W943" s="8"/>
      <c r="X943" s="8"/>
      <c r="Y943" s="8"/>
      <c r="Z943" s="8"/>
    </row>
    <row x14ac:dyDescent="0.25" r="944" customHeight="1" ht="14.25">
      <c r="A944" s="182"/>
      <c r="B944" s="182"/>
      <c r="C944" s="182"/>
      <c r="D944" s="182"/>
      <c r="E944" s="10"/>
      <c r="F944" s="10"/>
      <c r="G944" s="182"/>
      <c r="H944" s="207"/>
      <c r="I944" s="8"/>
      <c r="J944" s="8"/>
      <c r="K944" s="8"/>
      <c r="L944" s="8"/>
      <c r="M944" s="8"/>
      <c r="N944" s="8"/>
      <c r="O944" s="8"/>
      <c r="P944" s="8"/>
      <c r="Q944" s="8"/>
      <c r="R944" s="8"/>
      <c r="S944" s="8"/>
      <c r="T944" s="8"/>
      <c r="U944" s="8"/>
      <c r="V944" s="8"/>
      <c r="W944" s="8"/>
      <c r="X944" s="8"/>
      <c r="Y944" s="8"/>
      <c r="Z944" s="8"/>
    </row>
    <row x14ac:dyDescent="0.25" r="945" customHeight="1" ht="14.25">
      <c r="A945" s="182"/>
      <c r="B945" s="182"/>
      <c r="C945" s="182"/>
      <c r="D945" s="182"/>
      <c r="E945" s="10"/>
      <c r="F945" s="10"/>
      <c r="G945" s="182"/>
      <c r="H945" s="207"/>
      <c r="I945" s="8"/>
      <c r="J945" s="8"/>
      <c r="K945" s="8"/>
      <c r="L945" s="8"/>
      <c r="M945" s="8"/>
      <c r="N945" s="8"/>
      <c r="O945" s="8"/>
      <c r="P945" s="8"/>
      <c r="Q945" s="8"/>
      <c r="R945" s="8"/>
      <c r="S945" s="8"/>
      <c r="T945" s="8"/>
      <c r="U945" s="8"/>
      <c r="V945" s="8"/>
      <c r="W945" s="8"/>
      <c r="X945" s="8"/>
      <c r="Y945" s="8"/>
      <c r="Z945" s="8"/>
    </row>
    <row x14ac:dyDescent="0.25" r="946" customHeight="1" ht="14.25">
      <c r="A946" s="182"/>
      <c r="B946" s="182"/>
      <c r="C946" s="182"/>
      <c r="D946" s="182"/>
      <c r="E946" s="10"/>
      <c r="F946" s="10"/>
      <c r="G946" s="182"/>
      <c r="H946" s="207"/>
      <c r="I946" s="8"/>
      <c r="J946" s="8"/>
      <c r="K946" s="8"/>
      <c r="L946" s="8"/>
      <c r="M946" s="8"/>
      <c r="N946" s="8"/>
      <c r="O946" s="8"/>
      <c r="P946" s="8"/>
      <c r="Q946" s="8"/>
      <c r="R946" s="8"/>
      <c r="S946" s="8"/>
      <c r="T946" s="8"/>
      <c r="U946" s="8"/>
      <c r="V946" s="8"/>
      <c r="W946" s="8"/>
      <c r="X946" s="8"/>
      <c r="Y946" s="8"/>
      <c r="Z946" s="8"/>
    </row>
    <row x14ac:dyDescent="0.25" r="947" customHeight="1" ht="14.25">
      <c r="A947" s="182"/>
      <c r="B947" s="182"/>
      <c r="C947" s="182"/>
      <c r="D947" s="182"/>
      <c r="E947" s="10"/>
      <c r="F947" s="10"/>
      <c r="G947" s="182"/>
      <c r="H947" s="207"/>
      <c r="I947" s="8"/>
      <c r="J947" s="8"/>
      <c r="K947" s="8"/>
      <c r="L947" s="8"/>
      <c r="M947" s="8"/>
      <c r="N947" s="8"/>
      <c r="O947" s="8"/>
      <c r="P947" s="8"/>
      <c r="Q947" s="8"/>
      <c r="R947" s="8"/>
      <c r="S947" s="8"/>
      <c r="T947" s="8"/>
      <c r="U947" s="8"/>
      <c r="V947" s="8"/>
      <c r="W947" s="8"/>
      <c r="X947" s="8"/>
      <c r="Y947" s="8"/>
      <c r="Z947" s="8"/>
    </row>
    <row x14ac:dyDescent="0.25" r="948" customHeight="1" ht="14.25">
      <c r="A948" s="182"/>
      <c r="B948" s="182"/>
      <c r="C948" s="182"/>
      <c r="D948" s="182"/>
      <c r="E948" s="10"/>
      <c r="F948" s="10"/>
      <c r="G948" s="182"/>
      <c r="H948" s="207"/>
      <c r="I948" s="8"/>
      <c r="J948" s="8"/>
      <c r="K948" s="8"/>
      <c r="L948" s="8"/>
      <c r="M948" s="8"/>
      <c r="N948" s="8"/>
      <c r="O948" s="8"/>
      <c r="P948" s="8"/>
      <c r="Q948" s="8"/>
      <c r="R948" s="8"/>
      <c r="S948" s="8"/>
      <c r="T948" s="8"/>
      <c r="U948" s="8"/>
      <c r="V948" s="8"/>
      <c r="W948" s="8"/>
      <c r="X948" s="8"/>
      <c r="Y948" s="8"/>
      <c r="Z948" s="8"/>
    </row>
    <row x14ac:dyDescent="0.25" r="949" customHeight="1" ht="14.25">
      <c r="A949" s="182"/>
      <c r="B949" s="182"/>
      <c r="C949" s="182"/>
      <c r="D949" s="182"/>
      <c r="E949" s="10"/>
      <c r="F949" s="10"/>
      <c r="G949" s="182"/>
      <c r="H949" s="207"/>
      <c r="I949" s="8"/>
      <c r="J949" s="8"/>
      <c r="K949" s="8"/>
      <c r="L949" s="8"/>
      <c r="M949" s="8"/>
      <c r="N949" s="8"/>
      <c r="O949" s="8"/>
      <c r="P949" s="8"/>
      <c r="Q949" s="8"/>
      <c r="R949" s="8"/>
      <c r="S949" s="8"/>
      <c r="T949" s="8"/>
      <c r="U949" s="8"/>
      <c r="V949" s="8"/>
      <c r="W949" s="8"/>
      <c r="X949" s="8"/>
      <c r="Y949" s="8"/>
      <c r="Z949" s="8"/>
    </row>
    <row x14ac:dyDescent="0.25" r="950" customHeight="1" ht="14.25">
      <c r="A950" s="182"/>
      <c r="B950" s="182"/>
      <c r="C950" s="182"/>
      <c r="D950" s="182"/>
      <c r="E950" s="10"/>
      <c r="F950" s="10"/>
      <c r="G950" s="182"/>
      <c r="H950" s="207"/>
      <c r="I950" s="8"/>
      <c r="J950" s="8"/>
      <c r="K950" s="8"/>
      <c r="L950" s="8"/>
      <c r="M950" s="8"/>
      <c r="N950" s="8"/>
      <c r="O950" s="8"/>
      <c r="P950" s="8"/>
      <c r="Q950" s="8"/>
      <c r="R950" s="8"/>
      <c r="S950" s="8"/>
      <c r="T950" s="8"/>
      <c r="U950" s="8"/>
      <c r="V950" s="8"/>
      <c r="W950" s="8"/>
      <c r="X950" s="8"/>
      <c r="Y950" s="8"/>
      <c r="Z950" s="8"/>
    </row>
    <row x14ac:dyDescent="0.25" r="951" customHeight="1" ht="14.25">
      <c r="A951" s="182"/>
      <c r="B951" s="182"/>
      <c r="C951" s="182"/>
      <c r="D951" s="182"/>
      <c r="E951" s="10"/>
      <c r="F951" s="10"/>
      <c r="G951" s="182"/>
      <c r="H951" s="207"/>
      <c r="I951" s="8"/>
      <c r="J951" s="8"/>
      <c r="K951" s="8"/>
      <c r="L951" s="8"/>
      <c r="M951" s="8"/>
      <c r="N951" s="8"/>
      <c r="O951" s="8"/>
      <c r="P951" s="8"/>
      <c r="Q951" s="8"/>
      <c r="R951" s="8"/>
      <c r="S951" s="8"/>
      <c r="T951" s="8"/>
      <c r="U951" s="8"/>
      <c r="V951" s="8"/>
      <c r="W951" s="8"/>
      <c r="X951" s="8"/>
      <c r="Y951" s="8"/>
      <c r="Z951" s="8"/>
    </row>
    <row x14ac:dyDescent="0.25" r="952" customHeight="1" ht="14.25">
      <c r="A952" s="182"/>
      <c r="B952" s="182"/>
      <c r="C952" s="182"/>
      <c r="D952" s="182"/>
      <c r="E952" s="10"/>
      <c r="F952" s="10"/>
      <c r="G952" s="182"/>
      <c r="H952" s="207"/>
      <c r="I952" s="8"/>
      <c r="J952" s="8"/>
      <c r="K952" s="8"/>
      <c r="L952" s="8"/>
      <c r="M952" s="8"/>
      <c r="N952" s="8"/>
      <c r="O952" s="8"/>
      <c r="P952" s="8"/>
      <c r="Q952" s="8"/>
      <c r="R952" s="8"/>
      <c r="S952" s="8"/>
      <c r="T952" s="8"/>
      <c r="U952" s="8"/>
      <c r="V952" s="8"/>
      <c r="W952" s="8"/>
      <c r="X952" s="8"/>
      <c r="Y952" s="8"/>
      <c r="Z952" s="8"/>
    </row>
    <row x14ac:dyDescent="0.25" r="953" customHeight="1" ht="14.25">
      <c r="A953" s="182"/>
      <c r="B953" s="182"/>
      <c r="C953" s="182"/>
      <c r="D953" s="182"/>
      <c r="E953" s="10"/>
      <c r="F953" s="10"/>
      <c r="G953" s="182"/>
      <c r="H953" s="207"/>
      <c r="I953" s="8"/>
      <c r="J953" s="8"/>
      <c r="K953" s="8"/>
      <c r="L953" s="8"/>
      <c r="M953" s="8"/>
      <c r="N953" s="8"/>
      <c r="O953" s="8"/>
      <c r="P953" s="8"/>
      <c r="Q953" s="8"/>
      <c r="R953" s="8"/>
      <c r="S953" s="8"/>
      <c r="T953" s="8"/>
      <c r="U953" s="8"/>
      <c r="V953" s="8"/>
      <c r="W953" s="8"/>
      <c r="X953" s="8"/>
      <c r="Y953" s="8"/>
      <c r="Z953" s="8"/>
    </row>
    <row x14ac:dyDescent="0.25" r="954" customHeight="1" ht="14.25">
      <c r="A954" s="182"/>
      <c r="B954" s="182"/>
      <c r="C954" s="182"/>
      <c r="D954" s="182"/>
      <c r="E954" s="10"/>
      <c r="F954" s="10"/>
      <c r="G954" s="182"/>
      <c r="H954" s="207"/>
      <c r="I954" s="8"/>
      <c r="J954" s="8"/>
      <c r="K954" s="8"/>
      <c r="L954" s="8"/>
      <c r="M954" s="8"/>
      <c r="N954" s="8"/>
      <c r="O954" s="8"/>
      <c r="P954" s="8"/>
      <c r="Q954" s="8"/>
      <c r="R954" s="8"/>
      <c r="S954" s="8"/>
      <c r="T954" s="8"/>
      <c r="U954" s="8"/>
      <c r="V954" s="8"/>
      <c r="W954" s="8"/>
      <c r="X954" s="8"/>
      <c r="Y954" s="8"/>
      <c r="Z954" s="8"/>
    </row>
    <row x14ac:dyDescent="0.25" r="955" customHeight="1" ht="14.25">
      <c r="A955" s="182"/>
      <c r="B955" s="182"/>
      <c r="C955" s="182"/>
      <c r="D955" s="182"/>
      <c r="E955" s="10"/>
      <c r="F955" s="10"/>
      <c r="G955" s="182"/>
      <c r="H955" s="207"/>
      <c r="I955" s="8"/>
      <c r="J955" s="8"/>
      <c r="K955" s="8"/>
      <c r="L955" s="8"/>
      <c r="M955" s="8"/>
      <c r="N955" s="8"/>
      <c r="O955" s="8"/>
      <c r="P955" s="8"/>
      <c r="Q955" s="8"/>
      <c r="R955" s="8"/>
      <c r="S955" s="8"/>
      <c r="T955" s="8"/>
      <c r="U955" s="8"/>
      <c r="V955" s="8"/>
      <c r="W955" s="8"/>
      <c r="X955" s="8"/>
      <c r="Y955" s="8"/>
      <c r="Z955" s="8"/>
    </row>
    <row x14ac:dyDescent="0.25" r="956" customHeight="1" ht="14.25">
      <c r="A956" s="182"/>
      <c r="B956" s="182"/>
      <c r="C956" s="182"/>
      <c r="D956" s="182"/>
      <c r="E956" s="10"/>
      <c r="F956" s="10"/>
      <c r="G956" s="182"/>
      <c r="H956" s="207"/>
      <c r="I956" s="8"/>
      <c r="J956" s="8"/>
      <c r="K956" s="8"/>
      <c r="L956" s="8"/>
      <c r="M956" s="8"/>
      <c r="N956" s="8"/>
      <c r="O956" s="8"/>
      <c r="P956" s="8"/>
      <c r="Q956" s="8"/>
      <c r="R956" s="8"/>
      <c r="S956" s="8"/>
      <c r="T956" s="8"/>
      <c r="U956" s="8"/>
      <c r="V956" s="8"/>
      <c r="W956" s="8"/>
      <c r="X956" s="8"/>
      <c r="Y956" s="8"/>
      <c r="Z956" s="8"/>
    </row>
    <row x14ac:dyDescent="0.25" r="957" customHeight="1" ht="14.25">
      <c r="A957" s="182"/>
      <c r="B957" s="182"/>
      <c r="C957" s="182"/>
      <c r="D957" s="182"/>
      <c r="E957" s="10"/>
      <c r="F957" s="10"/>
      <c r="G957" s="182"/>
      <c r="H957" s="207"/>
      <c r="I957" s="8"/>
      <c r="J957" s="8"/>
      <c r="K957" s="8"/>
      <c r="L957" s="8"/>
      <c r="M957" s="8"/>
      <c r="N957" s="8"/>
      <c r="O957" s="8"/>
      <c r="P957" s="8"/>
      <c r="Q957" s="8"/>
      <c r="R957" s="8"/>
      <c r="S957" s="8"/>
      <c r="T957" s="8"/>
      <c r="U957" s="8"/>
      <c r="V957" s="8"/>
      <c r="W957" s="8"/>
      <c r="X957" s="8"/>
      <c r="Y957" s="8"/>
      <c r="Z957" s="8"/>
    </row>
    <row x14ac:dyDescent="0.25" r="958" customHeight="1" ht="14.25">
      <c r="A958" s="182"/>
      <c r="B958" s="182"/>
      <c r="C958" s="182"/>
      <c r="D958" s="182"/>
      <c r="E958" s="10"/>
      <c r="F958" s="10"/>
      <c r="G958" s="182"/>
      <c r="H958" s="207"/>
      <c r="I958" s="8"/>
      <c r="J958" s="8"/>
      <c r="K958" s="8"/>
      <c r="L958" s="8"/>
      <c r="M958" s="8"/>
      <c r="N958" s="8"/>
      <c r="O958" s="8"/>
      <c r="P958" s="8"/>
      <c r="Q958" s="8"/>
      <c r="R958" s="8"/>
      <c r="S958" s="8"/>
      <c r="T958" s="8"/>
      <c r="U958" s="8"/>
      <c r="V958" s="8"/>
      <c r="W958" s="8"/>
      <c r="X958" s="8"/>
      <c r="Y958" s="8"/>
      <c r="Z958" s="8"/>
    </row>
    <row x14ac:dyDescent="0.25" r="959" customHeight="1" ht="14.25">
      <c r="A959" s="182"/>
      <c r="B959" s="182"/>
      <c r="C959" s="182"/>
      <c r="D959" s="182"/>
      <c r="E959" s="10"/>
      <c r="F959" s="10"/>
      <c r="G959" s="182"/>
      <c r="H959" s="207"/>
      <c r="I959" s="8"/>
      <c r="J959" s="8"/>
      <c r="K959" s="8"/>
      <c r="L959" s="8"/>
      <c r="M959" s="8"/>
      <c r="N959" s="8"/>
      <c r="O959" s="8"/>
      <c r="P959" s="8"/>
      <c r="Q959" s="8"/>
      <c r="R959" s="8"/>
      <c r="S959" s="8"/>
      <c r="T959" s="8"/>
      <c r="U959" s="8"/>
      <c r="V959" s="8"/>
      <c r="W959" s="8"/>
      <c r="X959" s="8"/>
      <c r="Y959" s="8"/>
      <c r="Z959" s="8"/>
    </row>
    <row x14ac:dyDescent="0.25" r="960" customHeight="1" ht="14.25">
      <c r="A960" s="182"/>
      <c r="B960" s="182"/>
      <c r="C960" s="182"/>
      <c r="D960" s="182"/>
      <c r="E960" s="10"/>
      <c r="F960" s="10"/>
      <c r="G960" s="182"/>
      <c r="H960" s="207"/>
      <c r="I960" s="8"/>
      <c r="J960" s="8"/>
      <c r="K960" s="8"/>
      <c r="L960" s="8"/>
      <c r="M960" s="8"/>
      <c r="N960" s="8"/>
      <c r="O960" s="8"/>
      <c r="P960" s="8"/>
      <c r="Q960" s="8"/>
      <c r="R960" s="8"/>
      <c r="S960" s="8"/>
      <c r="T960" s="8"/>
      <c r="U960" s="8"/>
      <c r="V960" s="8"/>
      <c r="W960" s="8"/>
      <c r="X960" s="8"/>
      <c r="Y960" s="8"/>
      <c r="Z960" s="8"/>
    </row>
    <row x14ac:dyDescent="0.25" r="961" customHeight="1" ht="14.25">
      <c r="A961" s="182"/>
      <c r="B961" s="182"/>
      <c r="C961" s="182"/>
      <c r="D961" s="182"/>
      <c r="E961" s="10"/>
      <c r="F961" s="10"/>
      <c r="G961" s="182"/>
      <c r="H961" s="207"/>
      <c r="I961" s="8"/>
      <c r="J961" s="8"/>
      <c r="K961" s="8"/>
      <c r="L961" s="8"/>
      <c r="M961" s="8"/>
      <c r="N961" s="8"/>
      <c r="O961" s="8"/>
      <c r="P961" s="8"/>
      <c r="Q961" s="8"/>
      <c r="R961" s="8"/>
      <c r="S961" s="8"/>
      <c r="T961" s="8"/>
      <c r="U961" s="8"/>
      <c r="V961" s="8"/>
      <c r="W961" s="8"/>
      <c r="X961" s="8"/>
      <c r="Y961" s="8"/>
      <c r="Z961" s="8"/>
    </row>
    <row x14ac:dyDescent="0.25" r="962" customHeight="1" ht="14.25">
      <c r="A962" s="182"/>
      <c r="B962" s="182"/>
      <c r="C962" s="182"/>
      <c r="D962" s="182"/>
      <c r="E962" s="10"/>
      <c r="F962" s="10"/>
      <c r="G962" s="182"/>
      <c r="H962" s="207"/>
      <c r="I962" s="8"/>
      <c r="J962" s="8"/>
      <c r="K962" s="8"/>
      <c r="L962" s="8"/>
      <c r="M962" s="8"/>
      <c r="N962" s="8"/>
      <c r="O962" s="8"/>
      <c r="P962" s="8"/>
      <c r="Q962" s="8"/>
      <c r="R962" s="8"/>
      <c r="S962" s="8"/>
      <c r="T962" s="8"/>
      <c r="U962" s="8"/>
      <c r="V962" s="8"/>
      <c r="W962" s="8"/>
      <c r="X962" s="8"/>
      <c r="Y962" s="8"/>
      <c r="Z962" s="8"/>
    </row>
    <row x14ac:dyDescent="0.25" r="963" customHeight="1" ht="14.25">
      <c r="A963" s="182"/>
      <c r="B963" s="182"/>
      <c r="C963" s="182"/>
      <c r="D963" s="182"/>
      <c r="E963" s="10"/>
      <c r="F963" s="10"/>
      <c r="G963" s="182"/>
      <c r="H963" s="207"/>
      <c r="I963" s="8"/>
      <c r="J963" s="8"/>
      <c r="K963" s="8"/>
      <c r="L963" s="8"/>
      <c r="M963" s="8"/>
      <c r="N963" s="8"/>
      <c r="O963" s="8"/>
      <c r="P963" s="8"/>
      <c r="Q963" s="8"/>
      <c r="R963" s="8"/>
      <c r="S963" s="8"/>
      <c r="T963" s="8"/>
      <c r="U963" s="8"/>
      <c r="V963" s="8"/>
      <c r="W963" s="8"/>
      <c r="X963" s="8"/>
      <c r="Y963" s="8"/>
      <c r="Z963" s="8"/>
    </row>
    <row x14ac:dyDescent="0.25" r="964" customHeight="1" ht="14.25">
      <c r="A964" s="182"/>
      <c r="B964" s="182"/>
      <c r="C964" s="182"/>
      <c r="D964" s="182"/>
      <c r="E964" s="10"/>
      <c r="F964" s="10"/>
      <c r="G964" s="182"/>
      <c r="H964" s="207"/>
      <c r="I964" s="8"/>
      <c r="J964" s="8"/>
      <c r="K964" s="8"/>
      <c r="L964" s="8"/>
      <c r="M964" s="8"/>
      <c r="N964" s="8"/>
      <c r="O964" s="8"/>
      <c r="P964" s="8"/>
      <c r="Q964" s="8"/>
      <c r="R964" s="8"/>
      <c r="S964" s="8"/>
      <c r="T964" s="8"/>
      <c r="U964" s="8"/>
      <c r="V964" s="8"/>
      <c r="W964" s="8"/>
      <c r="X964" s="8"/>
      <c r="Y964" s="8"/>
      <c r="Z964" s="8"/>
    </row>
    <row x14ac:dyDescent="0.25" r="965" customHeight="1" ht="14.25">
      <c r="A965" s="182"/>
      <c r="B965" s="182"/>
      <c r="C965" s="182"/>
      <c r="D965" s="182"/>
      <c r="E965" s="10"/>
      <c r="F965" s="10"/>
      <c r="G965" s="182"/>
      <c r="H965" s="207"/>
      <c r="I965" s="8"/>
      <c r="J965" s="8"/>
      <c r="K965" s="8"/>
      <c r="L965" s="8"/>
      <c r="M965" s="8"/>
      <c r="N965" s="8"/>
      <c r="O965" s="8"/>
      <c r="P965" s="8"/>
      <c r="Q965" s="8"/>
      <c r="R965" s="8"/>
      <c r="S965" s="8"/>
      <c r="T965" s="8"/>
      <c r="U965" s="8"/>
      <c r="V965" s="8"/>
      <c r="W965" s="8"/>
      <c r="X965" s="8"/>
      <c r="Y965" s="8"/>
      <c r="Z965" s="8"/>
    </row>
    <row x14ac:dyDescent="0.25" r="966" customHeight="1" ht="14.25">
      <c r="A966" s="182"/>
      <c r="B966" s="182"/>
      <c r="C966" s="182"/>
      <c r="D966" s="182"/>
      <c r="E966" s="10"/>
      <c r="F966" s="10"/>
      <c r="G966" s="182"/>
      <c r="H966" s="207"/>
      <c r="I966" s="8"/>
      <c r="J966" s="8"/>
      <c r="K966" s="8"/>
      <c r="L966" s="8"/>
      <c r="M966" s="8"/>
      <c r="N966" s="8"/>
      <c r="O966" s="8"/>
      <c r="P966" s="8"/>
      <c r="Q966" s="8"/>
      <c r="R966" s="8"/>
      <c r="S966" s="8"/>
      <c r="T966" s="8"/>
      <c r="U966" s="8"/>
      <c r="V966" s="8"/>
      <c r="W966" s="8"/>
      <c r="X966" s="8"/>
      <c r="Y966" s="8"/>
      <c r="Z966" s="8"/>
    </row>
    <row x14ac:dyDescent="0.25" r="967" customHeight="1" ht="14.25">
      <c r="A967" s="182"/>
      <c r="B967" s="182"/>
      <c r="C967" s="182"/>
      <c r="D967" s="182"/>
      <c r="E967" s="10"/>
      <c r="F967" s="10"/>
      <c r="G967" s="182"/>
      <c r="H967" s="207"/>
      <c r="I967" s="8"/>
      <c r="J967" s="8"/>
      <c r="K967" s="8"/>
      <c r="L967" s="8"/>
      <c r="M967" s="8"/>
      <c r="N967" s="8"/>
      <c r="O967" s="8"/>
      <c r="P967" s="8"/>
      <c r="Q967" s="8"/>
      <c r="R967" s="8"/>
      <c r="S967" s="8"/>
      <c r="T967" s="8"/>
      <c r="U967" s="8"/>
      <c r="V967" s="8"/>
      <c r="W967" s="8"/>
      <c r="X967" s="8"/>
      <c r="Y967" s="8"/>
      <c r="Z967" s="8"/>
    </row>
    <row x14ac:dyDescent="0.25" r="968" customHeight="1" ht="14.25">
      <c r="A968" s="182"/>
      <c r="B968" s="182"/>
      <c r="C968" s="182"/>
      <c r="D968" s="182"/>
      <c r="E968" s="10"/>
      <c r="F968" s="10"/>
      <c r="G968" s="182"/>
      <c r="H968" s="207"/>
      <c r="I968" s="8"/>
      <c r="J968" s="8"/>
      <c r="K968" s="8"/>
      <c r="L968" s="8"/>
      <c r="M968" s="8"/>
      <c r="N968" s="8"/>
      <c r="O968" s="8"/>
      <c r="P968" s="8"/>
      <c r="Q968" s="8"/>
      <c r="R968" s="8"/>
      <c r="S968" s="8"/>
      <c r="T968" s="8"/>
      <c r="U968" s="8"/>
      <c r="V968" s="8"/>
      <c r="W968" s="8"/>
      <c r="X968" s="8"/>
      <c r="Y968" s="8"/>
      <c r="Z968" s="8"/>
    </row>
    <row x14ac:dyDescent="0.25" r="969" customHeight="1" ht="14.25">
      <c r="A969" s="182"/>
      <c r="B969" s="182"/>
      <c r="C969" s="182"/>
      <c r="D969" s="182"/>
      <c r="E969" s="10"/>
      <c r="F969" s="10"/>
      <c r="G969" s="182"/>
      <c r="H969" s="207"/>
      <c r="I969" s="8"/>
      <c r="J969" s="8"/>
      <c r="K969" s="8"/>
      <c r="L969" s="8"/>
      <c r="M969" s="8"/>
      <c r="N969" s="8"/>
      <c r="O969" s="8"/>
      <c r="P969" s="8"/>
      <c r="Q969" s="8"/>
      <c r="R969" s="8"/>
      <c r="S969" s="8"/>
      <c r="T969" s="8"/>
      <c r="U969" s="8"/>
      <c r="V969" s="8"/>
      <c r="W969" s="8"/>
      <c r="X969" s="8"/>
      <c r="Y969" s="8"/>
      <c r="Z969" s="8"/>
    </row>
    <row x14ac:dyDescent="0.25" r="970" customHeight="1" ht="14.25">
      <c r="A970" s="182"/>
      <c r="B970" s="182"/>
      <c r="C970" s="182"/>
      <c r="D970" s="182"/>
      <c r="E970" s="10"/>
      <c r="F970" s="10"/>
      <c r="G970" s="182"/>
      <c r="H970" s="207"/>
      <c r="I970" s="8"/>
      <c r="J970" s="8"/>
      <c r="K970" s="8"/>
      <c r="L970" s="8"/>
      <c r="M970" s="8"/>
      <c r="N970" s="8"/>
      <c r="O970" s="8"/>
      <c r="P970" s="8"/>
      <c r="Q970" s="8"/>
      <c r="R970" s="8"/>
      <c r="S970" s="8"/>
      <c r="T970" s="8"/>
      <c r="U970" s="8"/>
      <c r="V970" s="8"/>
      <c r="W970" s="8"/>
      <c r="X970" s="8"/>
      <c r="Y970" s="8"/>
      <c r="Z970" s="8"/>
    </row>
    <row x14ac:dyDescent="0.25" r="971" customHeight="1" ht="14.25">
      <c r="A971" s="182"/>
      <c r="B971" s="182"/>
      <c r="C971" s="182"/>
      <c r="D971" s="182"/>
      <c r="E971" s="10"/>
      <c r="F971" s="10"/>
      <c r="G971" s="182"/>
      <c r="H971" s="207"/>
      <c r="I971" s="8"/>
      <c r="J971" s="8"/>
      <c r="K971" s="8"/>
      <c r="L971" s="8"/>
      <c r="M971" s="8"/>
      <c r="N971" s="8"/>
      <c r="O971" s="8"/>
      <c r="P971" s="8"/>
      <c r="Q971" s="8"/>
      <c r="R971" s="8"/>
      <c r="S971" s="8"/>
      <c r="T971" s="8"/>
      <c r="U971" s="8"/>
      <c r="V971" s="8"/>
      <c r="W971" s="8"/>
      <c r="X971" s="8"/>
      <c r="Y971" s="8"/>
      <c r="Z971" s="8"/>
    </row>
    <row x14ac:dyDescent="0.25" r="972" customHeight="1" ht="14.25">
      <c r="A972" s="182"/>
      <c r="B972" s="182"/>
      <c r="C972" s="182"/>
      <c r="D972" s="182"/>
      <c r="E972" s="10"/>
      <c r="F972" s="10"/>
      <c r="G972" s="182"/>
      <c r="H972" s="207"/>
      <c r="I972" s="8"/>
      <c r="J972" s="8"/>
      <c r="K972" s="8"/>
      <c r="L972" s="8"/>
      <c r="M972" s="8"/>
      <c r="N972" s="8"/>
      <c r="O972" s="8"/>
      <c r="P972" s="8"/>
      <c r="Q972" s="8"/>
      <c r="R972" s="8"/>
      <c r="S972" s="8"/>
      <c r="T972" s="8"/>
      <c r="U972" s="8"/>
      <c r="V972" s="8"/>
      <c r="W972" s="8"/>
      <c r="X972" s="8"/>
      <c r="Y972" s="8"/>
      <c r="Z972" s="8"/>
    </row>
    <row x14ac:dyDescent="0.25" r="973" customHeight="1" ht="14.25">
      <c r="A973" s="182"/>
      <c r="B973" s="182"/>
      <c r="C973" s="182"/>
      <c r="D973" s="182"/>
      <c r="E973" s="10"/>
      <c r="F973" s="10"/>
      <c r="G973" s="182"/>
      <c r="H973" s="207"/>
      <c r="I973" s="8"/>
      <c r="J973" s="8"/>
      <c r="K973" s="8"/>
      <c r="L973" s="8"/>
      <c r="M973" s="8"/>
      <c r="N973" s="8"/>
      <c r="O973" s="8"/>
      <c r="P973" s="8"/>
      <c r="Q973" s="8"/>
      <c r="R973" s="8"/>
      <c r="S973" s="8"/>
      <c r="T973" s="8"/>
      <c r="U973" s="8"/>
      <c r="V973" s="8"/>
      <c r="W973" s="8"/>
      <c r="X973" s="8"/>
      <c r="Y973" s="8"/>
      <c r="Z973" s="8"/>
    </row>
    <row x14ac:dyDescent="0.25" r="974" customHeight="1" ht="14.25">
      <c r="A974" s="182"/>
      <c r="B974" s="182"/>
      <c r="C974" s="182"/>
      <c r="D974" s="182"/>
      <c r="E974" s="10"/>
      <c r="F974" s="10"/>
      <c r="G974" s="182"/>
      <c r="H974" s="207"/>
      <c r="I974" s="8"/>
      <c r="J974" s="8"/>
      <c r="K974" s="8"/>
      <c r="L974" s="8"/>
      <c r="M974" s="8"/>
      <c r="N974" s="8"/>
      <c r="O974" s="8"/>
      <c r="P974" s="8"/>
      <c r="Q974" s="8"/>
      <c r="R974" s="8"/>
      <c r="S974" s="8"/>
      <c r="T974" s="8"/>
      <c r="U974" s="8"/>
      <c r="V974" s="8"/>
      <c r="W974" s="8"/>
      <c r="X974" s="8"/>
      <c r="Y974" s="8"/>
      <c r="Z974" s="8"/>
    </row>
    <row x14ac:dyDescent="0.25" r="975" customHeight="1" ht="14.25">
      <c r="A975" s="182"/>
      <c r="B975" s="182"/>
      <c r="C975" s="182"/>
      <c r="D975" s="182"/>
      <c r="E975" s="10"/>
      <c r="F975" s="10"/>
      <c r="G975" s="182"/>
      <c r="H975" s="207"/>
      <c r="I975" s="8"/>
      <c r="J975" s="8"/>
      <c r="K975" s="8"/>
      <c r="L975" s="8"/>
      <c r="M975" s="8"/>
      <c r="N975" s="8"/>
      <c r="O975" s="8"/>
      <c r="P975" s="8"/>
      <c r="Q975" s="8"/>
      <c r="R975" s="8"/>
      <c r="S975" s="8"/>
      <c r="T975" s="8"/>
      <c r="U975" s="8"/>
      <c r="V975" s="8"/>
      <c r="W975" s="8"/>
      <c r="X975" s="8"/>
      <c r="Y975" s="8"/>
      <c r="Z975" s="8"/>
    </row>
    <row x14ac:dyDescent="0.25" r="976" customHeight="1" ht="14.25">
      <c r="A976" s="182"/>
      <c r="B976" s="182"/>
      <c r="C976" s="182"/>
      <c r="D976" s="182"/>
      <c r="E976" s="10"/>
      <c r="F976" s="10"/>
      <c r="G976" s="182"/>
      <c r="H976" s="207"/>
      <c r="I976" s="8"/>
      <c r="J976" s="8"/>
      <c r="K976" s="8"/>
      <c r="L976" s="8"/>
      <c r="M976" s="8"/>
      <c r="N976" s="8"/>
      <c r="O976" s="8"/>
      <c r="P976" s="8"/>
      <c r="Q976" s="8"/>
      <c r="R976" s="8"/>
      <c r="S976" s="8"/>
      <c r="T976" s="8"/>
      <c r="U976" s="8"/>
      <c r="V976" s="8"/>
      <c r="W976" s="8"/>
      <c r="X976" s="8"/>
      <c r="Y976" s="8"/>
      <c r="Z976" s="8"/>
    </row>
    <row x14ac:dyDescent="0.25" r="977" customHeight="1" ht="14.25">
      <c r="A977" s="182"/>
      <c r="B977" s="182"/>
      <c r="C977" s="182"/>
      <c r="D977" s="182"/>
      <c r="E977" s="10"/>
      <c r="F977" s="10"/>
      <c r="G977" s="182"/>
      <c r="H977" s="207"/>
      <c r="I977" s="8"/>
      <c r="J977" s="8"/>
      <c r="K977" s="8"/>
      <c r="L977" s="8"/>
      <c r="M977" s="8"/>
      <c r="N977" s="8"/>
      <c r="O977" s="8"/>
      <c r="P977" s="8"/>
      <c r="Q977" s="8"/>
      <c r="R977" s="8"/>
      <c r="S977" s="8"/>
      <c r="T977" s="8"/>
      <c r="U977" s="8"/>
      <c r="V977" s="8"/>
      <c r="W977" s="8"/>
      <c r="X977" s="8"/>
      <c r="Y977" s="8"/>
      <c r="Z977" s="8"/>
    </row>
    <row x14ac:dyDescent="0.25" r="978" customHeight="1" ht="14.25">
      <c r="A978" s="182"/>
      <c r="B978" s="182"/>
      <c r="C978" s="182"/>
      <c r="D978" s="182"/>
      <c r="E978" s="10"/>
      <c r="F978" s="10"/>
      <c r="G978" s="182"/>
      <c r="H978" s="207"/>
      <c r="I978" s="8"/>
      <c r="J978" s="8"/>
      <c r="K978" s="8"/>
      <c r="L978" s="8"/>
      <c r="M978" s="8"/>
      <c r="N978" s="8"/>
      <c r="O978" s="8"/>
      <c r="P978" s="8"/>
      <c r="Q978" s="8"/>
      <c r="R978" s="8"/>
      <c r="S978" s="8"/>
      <c r="T978" s="8"/>
      <c r="U978" s="8"/>
      <c r="V978" s="8"/>
      <c r="W978" s="8"/>
      <c r="X978" s="8"/>
      <c r="Y978" s="8"/>
      <c r="Z978" s="8"/>
    </row>
    <row x14ac:dyDescent="0.25" r="979" customHeight="1" ht="14.25">
      <c r="A979" s="182"/>
      <c r="B979" s="182"/>
      <c r="C979" s="182"/>
      <c r="D979" s="182"/>
      <c r="E979" s="10"/>
      <c r="F979" s="10"/>
      <c r="G979" s="182"/>
      <c r="H979" s="207"/>
      <c r="I979" s="8"/>
      <c r="J979" s="8"/>
      <c r="K979" s="8"/>
      <c r="L979" s="8"/>
      <c r="M979" s="8"/>
      <c r="N979" s="8"/>
      <c r="O979" s="8"/>
      <c r="P979" s="8"/>
      <c r="Q979" s="8"/>
      <c r="R979" s="8"/>
      <c r="S979" s="8"/>
      <c r="T979" s="8"/>
      <c r="U979" s="8"/>
      <c r="V979" s="8"/>
      <c r="W979" s="8"/>
      <c r="X979" s="8"/>
      <c r="Y979" s="8"/>
      <c r="Z979" s="8"/>
    </row>
    <row x14ac:dyDescent="0.25" r="980" customHeight="1" ht="14.25">
      <c r="A980" s="182"/>
      <c r="B980" s="182"/>
      <c r="C980" s="182"/>
      <c r="D980" s="182"/>
      <c r="E980" s="10"/>
      <c r="F980" s="10"/>
      <c r="G980" s="182"/>
      <c r="H980" s="207"/>
      <c r="I980" s="8"/>
      <c r="J980" s="8"/>
      <c r="K980" s="8"/>
      <c r="L980" s="8"/>
      <c r="M980" s="8"/>
      <c r="N980" s="8"/>
      <c r="O980" s="8"/>
      <c r="P980" s="8"/>
      <c r="Q980" s="8"/>
      <c r="R980" s="8"/>
      <c r="S980" s="8"/>
      <c r="T980" s="8"/>
      <c r="U980" s="8"/>
      <c r="V980" s="8"/>
      <c r="W980" s="8"/>
      <c r="X980" s="8"/>
      <c r="Y980" s="8"/>
      <c r="Z980" s="8"/>
    </row>
    <row x14ac:dyDescent="0.25" r="981" customHeight="1" ht="14.25">
      <c r="A981" s="182"/>
      <c r="B981" s="182"/>
      <c r="C981" s="182"/>
      <c r="D981" s="182"/>
      <c r="E981" s="10"/>
      <c r="F981" s="10"/>
      <c r="G981" s="182"/>
      <c r="H981" s="207"/>
      <c r="I981" s="8"/>
      <c r="J981" s="8"/>
      <c r="K981" s="8"/>
      <c r="L981" s="8"/>
      <c r="M981" s="8"/>
      <c r="N981" s="8"/>
      <c r="O981" s="8"/>
      <c r="P981" s="8"/>
      <c r="Q981" s="8"/>
      <c r="R981" s="8"/>
      <c r="S981" s="8"/>
      <c r="T981" s="8"/>
      <c r="U981" s="8"/>
      <c r="V981" s="8"/>
      <c r="W981" s="8"/>
      <c r="X981" s="8"/>
      <c r="Y981" s="8"/>
      <c r="Z981" s="8"/>
    </row>
    <row x14ac:dyDescent="0.25" r="982" customHeight="1" ht="14.25">
      <c r="A982" s="182"/>
      <c r="B982" s="182"/>
      <c r="C982" s="182"/>
      <c r="D982" s="182"/>
      <c r="E982" s="10"/>
      <c r="F982" s="10"/>
      <c r="G982" s="182"/>
      <c r="H982" s="207"/>
      <c r="I982" s="8"/>
      <c r="J982" s="8"/>
      <c r="K982" s="8"/>
      <c r="L982" s="8"/>
      <c r="M982" s="8"/>
      <c r="N982" s="8"/>
      <c r="O982" s="8"/>
      <c r="P982" s="8"/>
      <c r="Q982" s="8"/>
      <c r="R982" s="8"/>
      <c r="S982" s="8"/>
      <c r="T982" s="8"/>
      <c r="U982" s="8"/>
      <c r="V982" s="8"/>
      <c r="W982" s="8"/>
      <c r="X982" s="8"/>
      <c r="Y982" s="8"/>
      <c r="Z982" s="8"/>
    </row>
    <row x14ac:dyDescent="0.25" r="983" customHeight="1" ht="14.25">
      <c r="A983" s="182"/>
      <c r="B983" s="182"/>
      <c r="C983" s="182"/>
      <c r="D983" s="182"/>
      <c r="E983" s="10"/>
      <c r="F983" s="10"/>
      <c r="G983" s="182"/>
      <c r="H983" s="207"/>
      <c r="I983" s="8"/>
      <c r="J983" s="8"/>
      <c r="K983" s="8"/>
      <c r="L983" s="8"/>
      <c r="M983" s="8"/>
      <c r="N983" s="8"/>
      <c r="O983" s="8"/>
      <c r="P983" s="8"/>
      <c r="Q983" s="8"/>
      <c r="R983" s="8"/>
      <c r="S983" s="8"/>
      <c r="T983" s="8"/>
      <c r="U983" s="8"/>
      <c r="V983" s="8"/>
      <c r="W983" s="8"/>
      <c r="X983" s="8"/>
      <c r="Y983" s="8"/>
      <c r="Z983" s="8"/>
    </row>
    <row x14ac:dyDescent="0.25" r="984" customHeight="1" ht="14.25">
      <c r="A984" s="182"/>
      <c r="B984" s="182"/>
      <c r="C984" s="182"/>
      <c r="D984" s="182"/>
      <c r="E984" s="10"/>
      <c r="F984" s="10"/>
      <c r="G984" s="182"/>
      <c r="H984" s="207"/>
      <c r="I984" s="8"/>
      <c r="J984" s="8"/>
      <c r="K984" s="8"/>
      <c r="L984" s="8"/>
      <c r="M984" s="8"/>
      <c r="N984" s="8"/>
      <c r="O984" s="8"/>
      <c r="P984" s="8"/>
      <c r="Q984" s="8"/>
      <c r="R984" s="8"/>
      <c r="S984" s="8"/>
      <c r="T984" s="8"/>
      <c r="U984" s="8"/>
      <c r="V984" s="8"/>
      <c r="W984" s="8"/>
      <c r="X984" s="8"/>
      <c r="Y984" s="8"/>
      <c r="Z984" s="8"/>
    </row>
    <row x14ac:dyDescent="0.25" r="985" customHeight="1" ht="14.25">
      <c r="A985" s="182"/>
      <c r="B985" s="182"/>
      <c r="C985" s="182"/>
      <c r="D985" s="182"/>
      <c r="E985" s="10"/>
      <c r="F985" s="10"/>
      <c r="G985" s="182"/>
      <c r="H985" s="207"/>
      <c r="I985" s="8"/>
      <c r="J985" s="8"/>
      <c r="K985" s="8"/>
      <c r="L985" s="8"/>
      <c r="M985" s="8"/>
      <c r="N985" s="8"/>
      <c r="O985" s="8"/>
      <c r="P985" s="8"/>
      <c r="Q985" s="8"/>
      <c r="R985" s="8"/>
      <c r="S985" s="8"/>
      <c r="T985" s="8"/>
      <c r="U985" s="8"/>
      <c r="V985" s="8"/>
      <c r="W985" s="8"/>
      <c r="X985" s="8"/>
      <c r="Y985" s="8"/>
      <c r="Z985" s="8"/>
    </row>
    <row x14ac:dyDescent="0.25" r="986" customHeight="1" ht="14.25">
      <c r="A986" s="182"/>
      <c r="B986" s="182"/>
      <c r="C986" s="182"/>
      <c r="D986" s="182"/>
      <c r="E986" s="10"/>
      <c r="F986" s="10"/>
      <c r="G986" s="182"/>
      <c r="H986" s="207"/>
      <c r="I986" s="8"/>
      <c r="J986" s="8"/>
      <c r="K986" s="8"/>
      <c r="L986" s="8"/>
      <c r="M986" s="8"/>
      <c r="N986" s="8"/>
      <c r="O986" s="8"/>
      <c r="P986" s="8"/>
      <c r="Q986" s="8"/>
      <c r="R986" s="8"/>
      <c r="S986" s="8"/>
      <c r="T986" s="8"/>
      <c r="U986" s="8"/>
      <c r="V986" s="8"/>
      <c r="W986" s="8"/>
      <c r="X986" s="8"/>
      <c r="Y986" s="8"/>
      <c r="Z986" s="8"/>
    </row>
    <row x14ac:dyDescent="0.25" r="987" customHeight="1" ht="14.25">
      <c r="A987" s="182"/>
      <c r="B987" s="182"/>
      <c r="C987" s="182"/>
      <c r="D987" s="182"/>
      <c r="E987" s="10"/>
      <c r="F987" s="10"/>
      <c r="G987" s="182"/>
      <c r="H987" s="207"/>
      <c r="I987" s="8"/>
      <c r="J987" s="8"/>
      <c r="K987" s="8"/>
      <c r="L987" s="8"/>
      <c r="M987" s="8"/>
      <c r="N987" s="8"/>
      <c r="O987" s="8"/>
      <c r="P987" s="8"/>
      <c r="Q987" s="8"/>
      <c r="R987" s="8"/>
      <c r="S987" s="8"/>
      <c r="T987" s="8"/>
      <c r="U987" s="8"/>
      <c r="V987" s="8"/>
      <c r="W987" s="8"/>
      <c r="X987" s="8"/>
      <c r="Y987" s="8"/>
      <c r="Z987" s="8"/>
    </row>
    <row x14ac:dyDescent="0.25" r="988" customHeight="1" ht="14.25">
      <c r="A988" s="182"/>
      <c r="B988" s="182"/>
      <c r="C988" s="182"/>
      <c r="D988" s="182"/>
      <c r="E988" s="10"/>
      <c r="F988" s="10"/>
      <c r="G988" s="182"/>
      <c r="H988" s="207"/>
      <c r="I988" s="8"/>
      <c r="J988" s="8"/>
      <c r="K988" s="8"/>
      <c r="L988" s="8"/>
      <c r="M988" s="8"/>
      <c r="N988" s="8"/>
      <c r="O988" s="8"/>
      <c r="P988" s="8"/>
      <c r="Q988" s="8"/>
      <c r="R988" s="8"/>
      <c r="S988" s="8"/>
      <c r="T988" s="8"/>
      <c r="U988" s="8"/>
      <c r="V988" s="8"/>
      <c r="W988" s="8"/>
      <c r="X988" s="8"/>
      <c r="Y988" s="8"/>
      <c r="Z988" s="8"/>
    </row>
    <row x14ac:dyDescent="0.25" r="989" customHeight="1" ht="14.25">
      <c r="A989" s="182"/>
      <c r="B989" s="182"/>
      <c r="C989" s="182"/>
      <c r="D989" s="182"/>
      <c r="E989" s="10"/>
      <c r="F989" s="10"/>
      <c r="G989" s="182"/>
      <c r="H989" s="207"/>
      <c r="I989" s="8"/>
      <c r="J989" s="8"/>
      <c r="K989" s="8"/>
      <c r="L989" s="8"/>
      <c r="M989" s="8"/>
      <c r="N989" s="8"/>
      <c r="O989" s="8"/>
      <c r="P989" s="8"/>
      <c r="Q989" s="8"/>
      <c r="R989" s="8"/>
      <c r="S989" s="8"/>
      <c r="T989" s="8"/>
      <c r="U989" s="8"/>
      <c r="V989" s="8"/>
      <c r="W989" s="8"/>
      <c r="X989" s="8"/>
      <c r="Y989" s="8"/>
      <c r="Z989" s="8"/>
    </row>
    <row x14ac:dyDescent="0.25" r="990" customHeight="1" ht="14.25">
      <c r="A990" s="182"/>
      <c r="B990" s="182"/>
      <c r="C990" s="182"/>
      <c r="D990" s="182"/>
      <c r="E990" s="10"/>
      <c r="F990" s="10"/>
      <c r="G990" s="182"/>
      <c r="H990" s="207"/>
      <c r="I990" s="8"/>
      <c r="J990" s="8"/>
      <c r="K990" s="8"/>
      <c r="L990" s="8"/>
      <c r="M990" s="8"/>
      <c r="N990" s="8"/>
      <c r="O990" s="8"/>
      <c r="P990" s="8"/>
      <c r="Q990" s="8"/>
      <c r="R990" s="8"/>
      <c r="S990" s="8"/>
      <c r="T990" s="8"/>
      <c r="U990" s="8"/>
      <c r="V990" s="8"/>
      <c r="W990" s="8"/>
      <c r="X990" s="8"/>
      <c r="Y990" s="8"/>
      <c r="Z990" s="8"/>
    </row>
    <row x14ac:dyDescent="0.25" r="991" customHeight="1" ht="14.25">
      <c r="A991" s="182"/>
      <c r="B991" s="182"/>
      <c r="C991" s="182"/>
      <c r="D991" s="182"/>
      <c r="E991" s="10"/>
      <c r="F991" s="10"/>
      <c r="G991" s="182"/>
      <c r="H991" s="207"/>
      <c r="I991" s="8"/>
      <c r="J991" s="8"/>
      <c r="K991" s="8"/>
      <c r="L991" s="8"/>
      <c r="M991" s="8"/>
      <c r="N991" s="8"/>
      <c r="O991" s="8"/>
      <c r="P991" s="8"/>
      <c r="Q991" s="8"/>
      <c r="R991" s="8"/>
      <c r="S991" s="8"/>
      <c r="T991" s="8"/>
      <c r="U991" s="8"/>
      <c r="V991" s="8"/>
      <c r="W991" s="8"/>
      <c r="X991" s="8"/>
      <c r="Y991" s="8"/>
      <c r="Z991" s="8"/>
    </row>
    <row x14ac:dyDescent="0.25" r="992" customHeight="1" ht="14.25">
      <c r="A992" s="182"/>
      <c r="B992" s="182"/>
      <c r="C992" s="182"/>
      <c r="D992" s="182"/>
      <c r="E992" s="10"/>
      <c r="F992" s="10"/>
      <c r="G992" s="182"/>
      <c r="H992" s="207"/>
      <c r="I992" s="8"/>
      <c r="J992" s="8"/>
      <c r="K992" s="8"/>
      <c r="L992" s="8"/>
      <c r="M992" s="8"/>
      <c r="N992" s="8"/>
      <c r="O992" s="8"/>
      <c r="P992" s="8"/>
      <c r="Q992" s="8"/>
      <c r="R992" s="8"/>
      <c r="S992" s="8"/>
      <c r="T992" s="8"/>
      <c r="U992" s="8"/>
      <c r="V992" s="8"/>
      <c r="W992" s="8"/>
      <c r="X992" s="8"/>
      <c r="Y992" s="8"/>
      <c r="Z992" s="8"/>
    </row>
    <row x14ac:dyDescent="0.25" r="993" customHeight="1" ht="14.25">
      <c r="A993" s="182"/>
      <c r="B993" s="182"/>
      <c r="C993" s="182"/>
      <c r="D993" s="182"/>
      <c r="E993" s="10"/>
      <c r="F993" s="10"/>
      <c r="G993" s="182"/>
      <c r="H993" s="207"/>
      <c r="I993" s="8"/>
      <c r="J993" s="8"/>
      <c r="K993" s="8"/>
      <c r="L993" s="8"/>
      <c r="M993" s="8"/>
      <c r="N993" s="8"/>
      <c r="O993" s="8"/>
      <c r="P993" s="8"/>
      <c r="Q993" s="8"/>
      <c r="R993" s="8"/>
      <c r="S993" s="8"/>
      <c r="T993" s="8"/>
      <c r="U993" s="8"/>
      <c r="V993" s="8"/>
      <c r="W993" s="8"/>
      <c r="X993" s="8"/>
      <c r="Y993" s="8"/>
      <c r="Z993" s="8"/>
    </row>
    <row x14ac:dyDescent="0.25" r="994" customHeight="1" ht="14.25">
      <c r="A994" s="182"/>
      <c r="B994" s="182"/>
      <c r="C994" s="182"/>
      <c r="D994" s="182"/>
      <c r="E994" s="10"/>
      <c r="F994" s="10"/>
      <c r="G994" s="182"/>
      <c r="H994" s="207"/>
      <c r="I994" s="8"/>
      <c r="J994" s="8"/>
      <c r="K994" s="8"/>
      <c r="L994" s="8"/>
      <c r="M994" s="8"/>
      <c r="N994" s="8"/>
      <c r="O994" s="8"/>
      <c r="P994" s="8"/>
      <c r="Q994" s="8"/>
      <c r="R994" s="8"/>
      <c r="S994" s="8"/>
      <c r="T994" s="8"/>
      <c r="U994" s="8"/>
      <c r="V994" s="8"/>
      <c r="W994" s="8"/>
      <c r="X994" s="8"/>
      <c r="Y994" s="8"/>
      <c r="Z994" s="8"/>
    </row>
    <row x14ac:dyDescent="0.25" r="995" customHeight="1" ht="14.25">
      <c r="A995" s="182"/>
      <c r="B995" s="182"/>
      <c r="C995" s="182"/>
      <c r="D995" s="182"/>
      <c r="E995" s="10"/>
      <c r="F995" s="10"/>
      <c r="G995" s="182"/>
      <c r="H995" s="207"/>
      <c r="I995" s="8"/>
      <c r="J995" s="8"/>
      <c r="K995" s="8"/>
      <c r="L995" s="8"/>
      <c r="M995" s="8"/>
      <c r="N995" s="8"/>
      <c r="O995" s="8"/>
      <c r="P995" s="8"/>
      <c r="Q995" s="8"/>
      <c r="R995" s="8"/>
      <c r="S995" s="8"/>
      <c r="T995" s="8"/>
      <c r="U995" s="8"/>
      <c r="V995" s="8"/>
      <c r="W995" s="8"/>
      <c r="X995" s="8"/>
      <c r="Y995" s="8"/>
      <c r="Z995" s="8"/>
    </row>
    <row x14ac:dyDescent="0.25" r="996" customHeight="1" ht="14.25">
      <c r="A996" s="182"/>
      <c r="B996" s="182"/>
      <c r="C996" s="182"/>
      <c r="D996" s="182"/>
      <c r="E996" s="10"/>
      <c r="F996" s="10"/>
      <c r="G996" s="182"/>
      <c r="H996" s="207"/>
      <c r="I996" s="8"/>
      <c r="J996" s="8"/>
      <c r="K996" s="8"/>
      <c r="L996" s="8"/>
      <c r="M996" s="8"/>
      <c r="N996" s="8"/>
      <c r="O996" s="8"/>
      <c r="P996" s="8"/>
      <c r="Q996" s="8"/>
      <c r="R996" s="8"/>
      <c r="S996" s="8"/>
      <c r="T996" s="8"/>
      <c r="U996" s="8"/>
      <c r="V996" s="8"/>
      <c r="W996" s="8"/>
      <c r="X996" s="8"/>
      <c r="Y996" s="8"/>
      <c r="Z996" s="8"/>
    </row>
    <row x14ac:dyDescent="0.25" r="997" customHeight="1" ht="14.25">
      <c r="A997" s="182"/>
      <c r="B997" s="182"/>
      <c r="C997" s="182"/>
      <c r="D997" s="182"/>
      <c r="E997" s="10"/>
      <c r="F997" s="10"/>
      <c r="G997" s="182"/>
      <c r="H997" s="207"/>
      <c r="I997" s="8"/>
      <c r="J997" s="8"/>
      <c r="K997" s="8"/>
      <c r="L997" s="8"/>
      <c r="M997" s="8"/>
      <c r="N997" s="8"/>
      <c r="O997" s="8"/>
      <c r="P997" s="8"/>
      <c r="Q997" s="8"/>
      <c r="R997" s="8"/>
      <c r="S997" s="8"/>
      <c r="T997" s="8"/>
      <c r="U997" s="8"/>
      <c r="V997" s="8"/>
      <c r="W997" s="8"/>
      <c r="X997" s="8"/>
      <c r="Y997" s="8"/>
      <c r="Z997" s="8"/>
    </row>
    <row x14ac:dyDescent="0.25" r="998" customHeight="1" ht="14.25">
      <c r="A998" s="182"/>
      <c r="B998" s="182"/>
      <c r="C998" s="182"/>
      <c r="D998" s="182"/>
      <c r="E998" s="10"/>
      <c r="F998" s="10"/>
      <c r="G998" s="182"/>
      <c r="H998" s="207"/>
      <c r="I998" s="8"/>
      <c r="J998" s="8"/>
      <c r="K998" s="8"/>
      <c r="L998" s="8"/>
      <c r="M998" s="8"/>
      <c r="N998" s="8"/>
      <c r="O998" s="8"/>
      <c r="P998" s="8"/>
      <c r="Q998" s="8"/>
      <c r="R998" s="8"/>
      <c r="S998" s="8"/>
      <c r="T998" s="8"/>
      <c r="U998" s="8"/>
      <c r="V998" s="8"/>
      <c r="W998" s="8"/>
      <c r="X998" s="8"/>
      <c r="Y998" s="8"/>
      <c r="Z998" s="8"/>
    </row>
    <row x14ac:dyDescent="0.25" r="999" customHeight="1" ht="14.25">
      <c r="A999" s="182"/>
      <c r="B999" s="182"/>
      <c r="C999" s="182"/>
      <c r="D999" s="182"/>
      <c r="E999" s="10"/>
      <c r="F999" s="10"/>
      <c r="G999" s="182"/>
      <c r="H999" s="207"/>
      <c r="I999" s="8"/>
      <c r="J999" s="8"/>
      <c r="K999" s="8"/>
      <c r="L999" s="8"/>
      <c r="M999" s="8"/>
      <c r="N999" s="8"/>
      <c r="O999" s="8"/>
      <c r="P999" s="8"/>
      <c r="Q999" s="8"/>
      <c r="R999" s="8"/>
      <c r="S999" s="8"/>
      <c r="T999" s="8"/>
      <c r="U999" s="8"/>
      <c r="V999" s="8"/>
      <c r="W999" s="8"/>
      <c r="X999" s="8"/>
      <c r="Y999" s="8"/>
      <c r="Z999" s="8"/>
    </row>
    <row x14ac:dyDescent="0.25" r="1000" customHeight="1" ht="14.25">
      <c r="A1000" s="182"/>
      <c r="B1000" s="182"/>
      <c r="C1000" s="182"/>
      <c r="D1000" s="182"/>
      <c r="E1000" s="10"/>
      <c r="F1000" s="10"/>
      <c r="G1000" s="182"/>
      <c r="H1000" s="207"/>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87" width="18.576428571428572" customWidth="1" bestFit="1"/>
    <col min="2" max="2" style="187" width="36.57642857142857" customWidth="1" bestFit="1"/>
    <col min="3" max="3" style="14" width="18.576428571428572" customWidth="1" bestFit="1"/>
    <col min="4" max="4" style="188" width="18.576428571428572" customWidth="1" bestFit="1"/>
    <col min="5" max="5" style="187" width="18.576428571428572" customWidth="1" bestFit="1"/>
    <col min="6" max="6" style="13" width="18.576428571428572" customWidth="1" bestFit="1"/>
    <col min="7" max="7" style="57" width="18.576428571428572" customWidth="1" bestFit="1"/>
    <col min="8" max="8" style="14" width="21.576428571428572" customWidth="1" bestFit="1"/>
    <col min="9" max="9" style="14" width="9.147857142857141" customWidth="1" bestFit="1"/>
    <col min="10" max="10" style="14" width="9.147857142857141" customWidth="1" bestFit="1"/>
    <col min="11" max="11" style="14" width="9.147857142857141" customWidth="1" bestFit="1"/>
    <col min="12" max="12" style="14" width="9.147857142857141" customWidth="1" bestFit="1"/>
    <col min="13" max="13" style="14" width="9.147857142857141" customWidth="1" bestFit="1"/>
    <col min="14" max="14" style="14" width="9.147857142857141" customWidth="1" bestFit="1"/>
    <col min="15" max="15" style="14" width="9.147857142857141" customWidth="1" bestFit="1"/>
    <col min="16" max="16" style="14" width="9.147857142857141" customWidth="1" bestFit="1"/>
    <col min="17" max="17" style="14" width="9.147857142857141" customWidth="1" bestFit="1"/>
    <col min="18" max="18" style="14" width="9.147857142857141" customWidth="1" bestFit="1"/>
    <col min="19" max="19" style="14" width="9.147857142857141" customWidth="1" bestFit="1"/>
    <col min="20" max="20" style="14" width="9.147857142857141" customWidth="1" bestFit="1"/>
    <col min="21" max="21" style="14" width="9.147857142857141" customWidth="1" bestFit="1"/>
    <col min="22" max="22" style="14" width="9.147857142857141" customWidth="1" bestFit="1"/>
    <col min="23" max="23" style="14" width="9.147857142857141" customWidth="1" bestFit="1"/>
    <col min="24" max="24" style="14" width="9.147857142857141" customWidth="1" bestFit="1"/>
    <col min="25" max="25" style="14" width="9.147857142857141" customWidth="1" bestFit="1"/>
    <col min="26" max="26" style="14" width="9.147857142857141" customWidth="1" bestFit="1"/>
  </cols>
  <sheetData>
    <row x14ac:dyDescent="0.25" r="1" customHeight="1" ht="14.25">
      <c r="A1" s="155"/>
      <c r="B1" s="156"/>
      <c r="C1" s="157" t="s">
        <v>531</v>
      </c>
      <c r="D1" s="156"/>
      <c r="E1" s="156"/>
      <c r="F1" s="156"/>
      <c r="G1" s="158"/>
      <c r="H1" s="135"/>
      <c r="I1" s="8"/>
      <c r="J1" s="8"/>
      <c r="K1" s="8"/>
      <c r="L1" s="8"/>
      <c r="M1" s="8"/>
      <c r="N1" s="8"/>
      <c r="O1" s="8"/>
      <c r="P1" s="8"/>
      <c r="Q1" s="8"/>
      <c r="R1" s="8"/>
      <c r="S1" s="8"/>
      <c r="T1" s="8"/>
      <c r="U1" s="8"/>
      <c r="V1" s="8"/>
      <c r="W1" s="8"/>
      <c r="X1" s="8"/>
      <c r="Y1" s="8"/>
      <c r="Z1" s="8"/>
    </row>
    <row x14ac:dyDescent="0.25" r="2" customHeight="1" ht="29.25">
      <c r="A2" s="159" t="s">
        <v>532</v>
      </c>
      <c r="B2" s="160" t="s">
        <v>533</v>
      </c>
      <c r="C2" s="161" t="s">
        <v>34</v>
      </c>
      <c r="D2" s="160" t="s">
        <v>435</v>
      </c>
      <c r="E2" s="160" t="s">
        <v>534</v>
      </c>
      <c r="F2" s="162" t="s">
        <v>535</v>
      </c>
      <c r="G2" s="163" t="s">
        <v>536</v>
      </c>
      <c r="H2" s="164" t="s">
        <v>537</v>
      </c>
      <c r="I2" s="2"/>
      <c r="J2" s="2"/>
      <c r="K2" s="2"/>
      <c r="L2" s="2"/>
      <c r="M2" s="2"/>
      <c r="N2" s="2"/>
      <c r="O2" s="2"/>
      <c r="P2" s="2"/>
      <c r="Q2" s="2"/>
      <c r="R2" s="2"/>
      <c r="S2" s="2"/>
      <c r="T2" s="2"/>
      <c r="U2" s="2"/>
      <c r="V2" s="2"/>
      <c r="W2" s="2"/>
      <c r="X2" s="2"/>
      <c r="Y2" s="2"/>
      <c r="Z2" s="2"/>
    </row>
    <row x14ac:dyDescent="0.25" r="3" customHeight="1" ht="14.25">
      <c r="A3" s="165" t="s">
        <v>415</v>
      </c>
      <c r="B3" s="166"/>
      <c r="C3" s="167"/>
      <c r="D3" s="168"/>
      <c r="E3" s="169"/>
      <c r="F3" s="170">
        <f>$D$3*Packaging!$E$6</f>
      </c>
      <c r="G3" s="171">
        <f>IF(A3="","",IFERROR(E3/F3,0))</f>
      </c>
      <c r="H3" s="172"/>
      <c r="I3" s="8"/>
      <c r="J3" s="8"/>
      <c r="K3" s="8"/>
      <c r="L3" s="8"/>
      <c r="M3" s="8"/>
      <c r="N3" s="8"/>
      <c r="O3" s="8"/>
      <c r="P3" s="8"/>
      <c r="Q3" s="8"/>
      <c r="R3" s="8"/>
      <c r="S3" s="8"/>
      <c r="T3" s="8"/>
      <c r="U3" s="8"/>
      <c r="V3" s="8"/>
      <c r="W3" s="8"/>
      <c r="X3" s="8"/>
      <c r="Y3" s="8"/>
      <c r="Z3" s="8"/>
    </row>
    <row x14ac:dyDescent="0.25" r="4" customHeight="1" ht="14.25">
      <c r="A4" s="173" t="s">
        <v>538</v>
      </c>
      <c r="B4" s="174"/>
      <c r="C4" s="175"/>
      <c r="D4" s="176"/>
      <c r="E4" s="177"/>
      <c r="F4" s="178">
        <f>Packaging!$E$6</f>
      </c>
      <c r="G4" s="179">
        <f>IF(A4="","",IFERROR(E4/F4,0))</f>
      </c>
      <c r="H4" s="180"/>
      <c r="I4" s="8"/>
      <c r="J4" s="8"/>
      <c r="K4" s="8"/>
      <c r="L4" s="8"/>
      <c r="M4" s="8"/>
      <c r="N4" s="8"/>
      <c r="O4" s="8"/>
      <c r="P4" s="8"/>
      <c r="Q4" s="8"/>
      <c r="R4" s="8"/>
      <c r="S4" s="8"/>
      <c r="T4" s="8"/>
      <c r="U4" s="8"/>
      <c r="V4" s="8"/>
      <c r="W4" s="8"/>
      <c r="X4" s="8"/>
      <c r="Y4" s="8"/>
      <c r="Z4" s="8"/>
    </row>
    <row x14ac:dyDescent="0.25" r="5" customHeight="1" ht="14.25">
      <c r="A5" s="173" t="s">
        <v>539</v>
      </c>
      <c r="B5" s="174"/>
      <c r="C5" s="175"/>
      <c r="D5" s="176"/>
      <c r="E5" s="177"/>
      <c r="F5" s="178">
        <f>$F$3</f>
      </c>
      <c r="G5" s="179">
        <f>IF(A5="","",IFERROR(E5/F5,0))</f>
      </c>
      <c r="H5" s="180"/>
      <c r="I5" s="8"/>
      <c r="J5" s="8"/>
      <c r="K5" s="8"/>
      <c r="L5" s="8"/>
      <c r="M5" s="8"/>
      <c r="N5" s="8"/>
      <c r="O5" s="8"/>
      <c r="P5" s="8"/>
      <c r="Q5" s="8"/>
      <c r="R5" s="8"/>
      <c r="S5" s="8"/>
      <c r="T5" s="8"/>
      <c r="U5" s="8"/>
      <c r="V5" s="8"/>
      <c r="W5" s="8"/>
      <c r="X5" s="8"/>
      <c r="Y5" s="8"/>
      <c r="Z5" s="8"/>
    </row>
    <row x14ac:dyDescent="0.25" r="6" customHeight="1" ht="14.25">
      <c r="A6" s="181"/>
      <c r="B6" s="182"/>
      <c r="C6" s="8"/>
      <c r="D6" s="183"/>
      <c r="E6" s="184"/>
      <c r="F6" s="10"/>
      <c r="G6" s="185">
        <f>SUM(G3:G5)</f>
      </c>
      <c r="H6" s="186"/>
      <c r="I6" s="8"/>
      <c r="J6" s="8"/>
      <c r="K6" s="8"/>
      <c r="L6" s="8"/>
      <c r="M6" s="8"/>
      <c r="N6" s="8"/>
      <c r="O6" s="8"/>
      <c r="P6" s="8"/>
      <c r="Q6" s="8"/>
      <c r="R6" s="8"/>
      <c r="S6" s="8"/>
      <c r="T6" s="8"/>
      <c r="U6" s="8"/>
      <c r="V6" s="8"/>
      <c r="W6" s="8"/>
      <c r="X6" s="8"/>
      <c r="Y6" s="8"/>
      <c r="Z6" s="8"/>
    </row>
    <row x14ac:dyDescent="0.25" r="7" customHeight="1" ht="14.25">
      <c r="A7" s="181"/>
      <c r="B7" s="182"/>
      <c r="C7" s="8"/>
      <c r="D7" s="183"/>
      <c r="E7" s="184"/>
      <c r="F7" s="10"/>
      <c r="G7" s="184">
        <f>IF(A7="","",IFERROR(#REF!/F7,0))</f>
      </c>
      <c r="H7" s="8"/>
      <c r="I7" s="8"/>
      <c r="J7" s="8"/>
      <c r="K7" s="8"/>
      <c r="L7" s="8"/>
      <c r="M7" s="8"/>
      <c r="N7" s="8"/>
      <c r="O7" s="8"/>
      <c r="P7" s="8"/>
      <c r="Q7" s="8"/>
      <c r="R7" s="8"/>
      <c r="S7" s="8"/>
      <c r="T7" s="8"/>
      <c r="U7" s="8"/>
      <c r="V7" s="8"/>
      <c r="W7" s="8"/>
      <c r="X7" s="8"/>
      <c r="Y7" s="8"/>
      <c r="Z7" s="8"/>
    </row>
    <row x14ac:dyDescent="0.25" r="8" customHeight="1" ht="14.25">
      <c r="A8" s="181"/>
      <c r="B8" s="182"/>
      <c r="C8" s="8"/>
      <c r="D8" s="183"/>
      <c r="E8" s="184"/>
      <c r="F8" s="10"/>
      <c r="G8" s="184">
        <f>IF(A8="","",IFERROR(#REF!/F8,0))</f>
      </c>
      <c r="H8" s="8"/>
      <c r="I8" s="8"/>
      <c r="J8" s="8"/>
      <c r="K8" s="8"/>
      <c r="L8" s="8"/>
      <c r="M8" s="8"/>
      <c r="N8" s="8"/>
      <c r="O8" s="8"/>
      <c r="P8" s="8"/>
      <c r="Q8" s="8"/>
      <c r="R8" s="8"/>
      <c r="S8" s="8"/>
      <c r="T8" s="8"/>
      <c r="U8" s="8"/>
      <c r="V8" s="8"/>
      <c r="W8" s="8"/>
      <c r="X8" s="8"/>
      <c r="Y8" s="8"/>
      <c r="Z8" s="8"/>
    </row>
    <row x14ac:dyDescent="0.25" r="9" customHeight="1" ht="14.25">
      <c r="A9" s="181"/>
      <c r="B9" s="182"/>
      <c r="C9" s="8"/>
      <c r="D9" s="183"/>
      <c r="E9" s="184"/>
      <c r="F9" s="10"/>
      <c r="G9" s="184">
        <f>IF(A9="","",IFERROR(#REF!/F9,0))</f>
      </c>
      <c r="H9" s="8"/>
      <c r="I9" s="8"/>
      <c r="J9" s="8"/>
      <c r="K9" s="8"/>
      <c r="L9" s="8"/>
      <c r="M9" s="8"/>
      <c r="N9" s="8"/>
      <c r="O9" s="8"/>
      <c r="P9" s="8"/>
      <c r="Q9" s="8"/>
      <c r="R9" s="8"/>
      <c r="S9" s="8"/>
      <c r="T9" s="8"/>
      <c r="U9" s="8"/>
      <c r="V9" s="8"/>
      <c r="W9" s="8"/>
      <c r="X9" s="8"/>
      <c r="Y9" s="8"/>
      <c r="Z9" s="8"/>
    </row>
    <row x14ac:dyDescent="0.25" r="10" customHeight="1" ht="14.25">
      <c r="A10" s="181"/>
      <c r="B10" s="182"/>
      <c r="C10" s="8"/>
      <c r="D10" s="183"/>
      <c r="E10" s="184"/>
      <c r="F10" s="10"/>
      <c r="G10" s="184">
        <f>IF(A10="","",IFERROR(#REF!/F10,0))</f>
      </c>
      <c r="H10" s="8"/>
      <c r="I10" s="8"/>
      <c r="J10" s="8"/>
      <c r="K10" s="8"/>
      <c r="L10" s="8"/>
      <c r="M10" s="8"/>
      <c r="N10" s="8"/>
      <c r="O10" s="8"/>
      <c r="P10" s="8"/>
      <c r="Q10" s="8"/>
      <c r="R10" s="8"/>
      <c r="S10" s="8"/>
      <c r="T10" s="8"/>
      <c r="U10" s="8"/>
      <c r="V10" s="8"/>
      <c r="W10" s="8"/>
      <c r="X10" s="8"/>
      <c r="Y10" s="8"/>
      <c r="Z10" s="8"/>
    </row>
    <row x14ac:dyDescent="0.25" r="11" customHeight="1" ht="14.25">
      <c r="A11" s="181"/>
      <c r="B11" s="182"/>
      <c r="C11" s="8"/>
      <c r="D11" s="183"/>
      <c r="E11" s="184"/>
      <c r="F11" s="10"/>
      <c r="G11" s="184">
        <f>IF(A11="","",IFERROR(#REF!/F11,0))</f>
      </c>
      <c r="H11" s="8"/>
      <c r="I11" s="8"/>
      <c r="J11" s="8"/>
      <c r="K11" s="8"/>
      <c r="L11" s="8"/>
      <c r="M11" s="8"/>
      <c r="N11" s="8"/>
      <c r="O11" s="8"/>
      <c r="P11" s="8"/>
      <c r="Q11" s="8"/>
      <c r="R11" s="8"/>
      <c r="S11" s="8"/>
      <c r="T11" s="8"/>
      <c r="U11" s="8"/>
      <c r="V11" s="8"/>
      <c r="W11" s="8"/>
      <c r="X11" s="8"/>
      <c r="Y11" s="8"/>
      <c r="Z11" s="8"/>
    </row>
    <row x14ac:dyDescent="0.25" r="12" customHeight="1" ht="14.25">
      <c r="A12" s="181"/>
      <c r="B12" s="182"/>
      <c r="C12" s="8"/>
      <c r="D12" s="183"/>
      <c r="E12" s="184"/>
      <c r="F12" s="10"/>
      <c r="G12" s="184">
        <f>IF(A12="","",IFERROR(#REF!/F12,0))</f>
      </c>
      <c r="H12" s="8"/>
      <c r="I12" s="8"/>
      <c r="J12" s="8"/>
      <c r="K12" s="8"/>
      <c r="L12" s="8"/>
      <c r="M12" s="8"/>
      <c r="N12" s="8"/>
      <c r="O12" s="8"/>
      <c r="P12" s="8"/>
      <c r="Q12" s="8"/>
      <c r="R12" s="8"/>
      <c r="S12" s="8"/>
      <c r="T12" s="8"/>
      <c r="U12" s="8"/>
      <c r="V12" s="8"/>
      <c r="W12" s="8"/>
      <c r="X12" s="8"/>
      <c r="Y12" s="8"/>
      <c r="Z12" s="8"/>
    </row>
    <row x14ac:dyDescent="0.25" r="13" customHeight="1" ht="14.25">
      <c r="A13" s="181"/>
      <c r="B13" s="182"/>
      <c r="C13" s="8"/>
      <c r="D13" s="183"/>
      <c r="E13" s="184"/>
      <c r="F13" s="10"/>
      <c r="G13" s="184">
        <f>IF(A13="","",IFERROR(#REF!/F13,0))</f>
      </c>
      <c r="H13" s="8"/>
      <c r="I13" s="8"/>
      <c r="J13" s="8"/>
      <c r="K13" s="8"/>
      <c r="L13" s="8"/>
      <c r="M13" s="8"/>
      <c r="N13" s="8"/>
      <c r="O13" s="8"/>
      <c r="P13" s="8"/>
      <c r="Q13" s="8"/>
      <c r="R13" s="8"/>
      <c r="S13" s="8"/>
      <c r="T13" s="8"/>
      <c r="U13" s="8"/>
      <c r="V13" s="8"/>
      <c r="W13" s="8"/>
      <c r="X13" s="8"/>
      <c r="Y13" s="8"/>
      <c r="Z13" s="8"/>
    </row>
    <row x14ac:dyDescent="0.25" r="14" customHeight="1" ht="14.25">
      <c r="A14" s="181"/>
      <c r="B14" s="182"/>
      <c r="C14" s="8"/>
      <c r="D14" s="183"/>
      <c r="E14" s="184"/>
      <c r="F14" s="10"/>
      <c r="G14" s="184">
        <f>IF(A14="","",IFERROR(#REF!/F14,0))</f>
      </c>
      <c r="H14" s="8"/>
      <c r="I14" s="8"/>
      <c r="J14" s="8"/>
      <c r="K14" s="8"/>
      <c r="L14" s="8"/>
      <c r="M14" s="8"/>
      <c r="N14" s="8"/>
      <c r="O14" s="8"/>
      <c r="P14" s="8"/>
      <c r="Q14" s="8"/>
      <c r="R14" s="8"/>
      <c r="S14" s="8"/>
      <c r="T14" s="8"/>
      <c r="U14" s="8"/>
      <c r="V14" s="8"/>
      <c r="W14" s="8"/>
      <c r="X14" s="8"/>
      <c r="Y14" s="8"/>
      <c r="Z14" s="8"/>
    </row>
    <row x14ac:dyDescent="0.25" r="15" customHeight="1" ht="14.25">
      <c r="A15" s="181"/>
      <c r="B15" s="182"/>
      <c r="C15" s="8"/>
      <c r="D15" s="183"/>
      <c r="E15" s="184"/>
      <c r="F15" s="10"/>
      <c r="G15" s="184">
        <f>IF(A15="","",IFERROR(#REF!/F15,0))</f>
      </c>
      <c r="H15" s="8"/>
      <c r="I15" s="8"/>
      <c r="J15" s="8"/>
      <c r="K15" s="8"/>
      <c r="L15" s="8"/>
      <c r="M15" s="8"/>
      <c r="N15" s="8"/>
      <c r="O15" s="8"/>
      <c r="P15" s="8"/>
      <c r="Q15" s="8"/>
      <c r="R15" s="8"/>
      <c r="S15" s="8"/>
      <c r="T15" s="8"/>
      <c r="U15" s="8"/>
      <c r="V15" s="8"/>
      <c r="W15" s="8"/>
      <c r="X15" s="8"/>
      <c r="Y15" s="8"/>
      <c r="Z15" s="8"/>
    </row>
    <row x14ac:dyDescent="0.25" r="16" customHeight="1" ht="14.25">
      <c r="A16" s="181"/>
      <c r="B16" s="182"/>
      <c r="C16" s="8"/>
      <c r="D16" s="183"/>
      <c r="E16" s="184"/>
      <c r="F16" s="10"/>
      <c r="G16" s="184">
        <f>IF(A16="","",IFERROR(#REF!/F16,0))</f>
      </c>
      <c r="H16" s="8"/>
      <c r="I16" s="8"/>
      <c r="J16" s="8"/>
      <c r="K16" s="8"/>
      <c r="L16" s="8"/>
      <c r="M16" s="8"/>
      <c r="N16" s="8"/>
      <c r="O16" s="8"/>
      <c r="P16" s="8"/>
      <c r="Q16" s="8"/>
      <c r="R16" s="8"/>
      <c r="S16" s="8"/>
      <c r="T16" s="8"/>
      <c r="U16" s="8"/>
      <c r="V16" s="8"/>
      <c r="W16" s="8"/>
      <c r="X16" s="8"/>
      <c r="Y16" s="8"/>
      <c r="Z16" s="8"/>
    </row>
    <row x14ac:dyDescent="0.25" r="17" customHeight="1" ht="14.25">
      <c r="A17" s="181"/>
      <c r="B17" s="182"/>
      <c r="C17" s="8"/>
      <c r="D17" s="183"/>
      <c r="E17" s="184"/>
      <c r="F17" s="10"/>
      <c r="G17" s="184">
        <f>IF(A17="","",IFERROR(#REF!/F17,0))</f>
      </c>
      <c r="H17" s="8"/>
      <c r="I17" s="8"/>
      <c r="J17" s="8"/>
      <c r="K17" s="8"/>
      <c r="L17" s="8"/>
      <c r="M17" s="8"/>
      <c r="N17" s="8"/>
      <c r="O17" s="8"/>
      <c r="P17" s="8"/>
      <c r="Q17" s="8"/>
      <c r="R17" s="8"/>
      <c r="S17" s="8"/>
      <c r="T17" s="8"/>
      <c r="U17" s="8"/>
      <c r="V17" s="8"/>
      <c r="W17" s="8"/>
      <c r="X17" s="8"/>
      <c r="Y17" s="8"/>
      <c r="Z17" s="8"/>
    </row>
    <row x14ac:dyDescent="0.25" r="18" customHeight="1" ht="14.25">
      <c r="A18" s="181"/>
      <c r="B18" s="182"/>
      <c r="C18" s="8"/>
      <c r="D18" s="183"/>
      <c r="E18" s="184"/>
      <c r="F18" s="10"/>
      <c r="G18" s="184">
        <f>IF(A18="","",IFERROR(#REF!/F18,0))</f>
      </c>
      <c r="H18" s="8"/>
      <c r="I18" s="8"/>
      <c r="J18" s="8"/>
      <c r="K18" s="8"/>
      <c r="L18" s="8"/>
      <c r="M18" s="8"/>
      <c r="N18" s="8"/>
      <c r="O18" s="8"/>
      <c r="P18" s="8"/>
      <c r="Q18" s="8"/>
      <c r="R18" s="8"/>
      <c r="S18" s="8"/>
      <c r="T18" s="8"/>
      <c r="U18" s="8"/>
      <c r="V18" s="8"/>
      <c r="W18" s="8"/>
      <c r="X18" s="8"/>
      <c r="Y18" s="8"/>
      <c r="Z18" s="8"/>
    </row>
    <row x14ac:dyDescent="0.25" r="19" customHeight="1" ht="14.25">
      <c r="A19" s="181"/>
      <c r="B19" s="182"/>
      <c r="C19" s="8"/>
      <c r="D19" s="183"/>
      <c r="E19" s="184"/>
      <c r="F19" s="10"/>
      <c r="G19" s="184">
        <f>IF(A19="","",IFERROR(#REF!/F19,0))</f>
      </c>
      <c r="H19" s="8"/>
      <c r="I19" s="8"/>
      <c r="J19" s="8"/>
      <c r="K19" s="8"/>
      <c r="L19" s="8"/>
      <c r="M19" s="8"/>
      <c r="N19" s="8"/>
      <c r="O19" s="8"/>
      <c r="P19" s="8"/>
      <c r="Q19" s="8"/>
      <c r="R19" s="8"/>
      <c r="S19" s="8"/>
      <c r="T19" s="8"/>
      <c r="U19" s="8"/>
      <c r="V19" s="8"/>
      <c r="W19" s="8"/>
      <c r="X19" s="8"/>
      <c r="Y19" s="8"/>
      <c r="Z19" s="8"/>
    </row>
    <row x14ac:dyDescent="0.25" r="20" customHeight="1" ht="14.25">
      <c r="A20" s="181"/>
      <c r="B20" s="182"/>
      <c r="C20" s="8"/>
      <c r="D20" s="183"/>
      <c r="E20" s="184"/>
      <c r="F20" s="10"/>
      <c r="G20" s="184">
        <f>IF(A20="","",IFERROR(#REF!/F20,0))</f>
      </c>
      <c r="H20" s="8"/>
      <c r="I20" s="8"/>
      <c r="J20" s="8"/>
      <c r="K20" s="8"/>
      <c r="L20" s="8"/>
      <c r="M20" s="8"/>
      <c r="N20" s="8"/>
      <c r="O20" s="8"/>
      <c r="P20" s="8"/>
      <c r="Q20" s="8"/>
      <c r="R20" s="8"/>
      <c r="S20" s="8"/>
      <c r="T20" s="8"/>
      <c r="U20" s="8"/>
      <c r="V20" s="8"/>
      <c r="W20" s="8"/>
      <c r="X20" s="8"/>
      <c r="Y20" s="8"/>
      <c r="Z20" s="8"/>
    </row>
    <row x14ac:dyDescent="0.25" r="21" customHeight="1" ht="14.25">
      <c r="A21" s="181"/>
      <c r="B21" s="182"/>
      <c r="C21" s="8"/>
      <c r="D21" s="183"/>
      <c r="E21" s="184"/>
      <c r="F21" s="10"/>
      <c r="G21" s="184">
        <f>IF(A21="","",IFERROR(#REF!/F21,0))</f>
      </c>
      <c r="H21" s="8"/>
      <c r="I21" s="8"/>
      <c r="J21" s="8"/>
      <c r="K21" s="8"/>
      <c r="L21" s="8"/>
      <c r="M21" s="8"/>
      <c r="N21" s="8"/>
      <c r="O21" s="8"/>
      <c r="P21" s="8"/>
      <c r="Q21" s="8"/>
      <c r="R21" s="8"/>
      <c r="S21" s="8"/>
      <c r="T21" s="8"/>
      <c r="U21" s="8"/>
      <c r="V21" s="8"/>
      <c r="W21" s="8"/>
      <c r="X21" s="8"/>
      <c r="Y21" s="8"/>
      <c r="Z21" s="8"/>
    </row>
    <row x14ac:dyDescent="0.25" r="22" customHeight="1" ht="14.25">
      <c r="A22" s="181"/>
      <c r="B22" s="182"/>
      <c r="C22" s="8"/>
      <c r="D22" s="183"/>
      <c r="E22" s="184"/>
      <c r="F22" s="10"/>
      <c r="G22" s="184">
        <f>IF(A22="","",IFERROR(#REF!/F22,0))</f>
      </c>
      <c r="H22" s="8"/>
      <c r="I22" s="8"/>
      <c r="J22" s="8"/>
      <c r="K22" s="8"/>
      <c r="L22" s="8"/>
      <c r="M22" s="8"/>
      <c r="N22" s="8"/>
      <c r="O22" s="8"/>
      <c r="P22" s="8"/>
      <c r="Q22" s="8"/>
      <c r="R22" s="8"/>
      <c r="S22" s="8"/>
      <c r="T22" s="8"/>
      <c r="U22" s="8"/>
      <c r="V22" s="8"/>
      <c r="W22" s="8"/>
      <c r="X22" s="8"/>
      <c r="Y22" s="8"/>
      <c r="Z22" s="8"/>
    </row>
    <row x14ac:dyDescent="0.25" r="23" customHeight="1" ht="14.25">
      <c r="A23" s="181"/>
      <c r="B23" s="182"/>
      <c r="C23" s="8"/>
      <c r="D23" s="183"/>
      <c r="E23" s="184"/>
      <c r="F23" s="10"/>
      <c r="G23" s="184">
        <f>IF(A23="","",IFERROR(#REF!/F23,0))</f>
      </c>
      <c r="H23" s="8"/>
      <c r="I23" s="8"/>
      <c r="J23" s="8"/>
      <c r="K23" s="8"/>
      <c r="L23" s="8"/>
      <c r="M23" s="8"/>
      <c r="N23" s="8"/>
      <c r="O23" s="8"/>
      <c r="P23" s="8"/>
      <c r="Q23" s="8"/>
      <c r="R23" s="8"/>
      <c r="S23" s="8"/>
      <c r="T23" s="8"/>
      <c r="U23" s="8"/>
      <c r="V23" s="8"/>
      <c r="W23" s="8"/>
      <c r="X23" s="8"/>
      <c r="Y23" s="8"/>
      <c r="Z23" s="8"/>
    </row>
    <row x14ac:dyDescent="0.25" r="24" customHeight="1" ht="14.25">
      <c r="A24" s="182"/>
      <c r="B24" s="182"/>
      <c r="C24" s="8"/>
      <c r="D24" s="183"/>
      <c r="E24" s="184"/>
      <c r="F24" s="10"/>
      <c r="G24" s="184">
        <f>IF(A24="","",IFERROR(#REF!/F24,0))</f>
      </c>
      <c r="H24" s="8"/>
      <c r="I24" s="8"/>
      <c r="J24" s="8"/>
      <c r="K24" s="8"/>
      <c r="L24" s="8"/>
      <c r="M24" s="8"/>
      <c r="N24" s="8"/>
      <c r="O24" s="8"/>
      <c r="P24" s="8"/>
      <c r="Q24" s="8"/>
      <c r="R24" s="8"/>
      <c r="S24" s="8"/>
      <c r="T24" s="8"/>
      <c r="U24" s="8"/>
      <c r="V24" s="8"/>
      <c r="W24" s="8"/>
      <c r="X24" s="8"/>
      <c r="Y24" s="8"/>
      <c r="Z24" s="8"/>
    </row>
    <row x14ac:dyDescent="0.25" r="25" customHeight="1" ht="14.25">
      <c r="A25" s="182"/>
      <c r="B25" s="182"/>
      <c r="C25" s="8"/>
      <c r="D25" s="183"/>
      <c r="E25" s="184"/>
      <c r="F25" s="10"/>
      <c r="G25" s="184">
        <f>IF(A25="","",IFERROR(#REF!/F25,0))</f>
      </c>
      <c r="H25" s="8"/>
      <c r="I25" s="8"/>
      <c r="J25" s="8"/>
      <c r="K25" s="8"/>
      <c r="L25" s="8"/>
      <c r="M25" s="8"/>
      <c r="N25" s="8"/>
      <c r="O25" s="8"/>
      <c r="P25" s="8"/>
      <c r="Q25" s="8"/>
      <c r="R25" s="8"/>
      <c r="S25" s="8"/>
      <c r="T25" s="8"/>
      <c r="U25" s="8"/>
      <c r="V25" s="8"/>
      <c r="W25" s="8"/>
      <c r="X25" s="8"/>
      <c r="Y25" s="8"/>
      <c r="Z25" s="8"/>
    </row>
    <row x14ac:dyDescent="0.25" r="26" customHeight="1" ht="14.25">
      <c r="A26" s="182"/>
      <c r="B26" s="182"/>
      <c r="C26" s="8"/>
      <c r="D26" s="183"/>
      <c r="E26" s="184"/>
      <c r="F26" s="10"/>
      <c r="G26" s="184">
        <f>IF(A26="","",IFERROR(#REF!/F26,0))</f>
      </c>
      <c r="H26" s="8"/>
      <c r="I26" s="8"/>
      <c r="J26" s="8"/>
      <c r="K26" s="8"/>
      <c r="L26" s="8"/>
      <c r="M26" s="8"/>
      <c r="N26" s="8"/>
      <c r="O26" s="8"/>
      <c r="P26" s="8"/>
      <c r="Q26" s="8"/>
      <c r="R26" s="8"/>
      <c r="S26" s="8"/>
      <c r="T26" s="8"/>
      <c r="U26" s="8"/>
      <c r="V26" s="8"/>
      <c r="W26" s="8"/>
      <c r="X26" s="8"/>
      <c r="Y26" s="8"/>
      <c r="Z26" s="8"/>
    </row>
    <row x14ac:dyDescent="0.25" r="27" customHeight="1" ht="14.25">
      <c r="A27" s="182"/>
      <c r="B27" s="182"/>
      <c r="C27" s="8"/>
      <c r="D27" s="183"/>
      <c r="E27" s="184"/>
      <c r="F27" s="10"/>
      <c r="G27" s="184">
        <f>IF(A27="","",IFERROR(#REF!/F27,0))</f>
      </c>
      <c r="H27" s="8"/>
      <c r="I27" s="8"/>
      <c r="J27" s="8"/>
      <c r="K27" s="8"/>
      <c r="L27" s="8"/>
      <c r="M27" s="8"/>
      <c r="N27" s="8"/>
      <c r="O27" s="8"/>
      <c r="P27" s="8"/>
      <c r="Q27" s="8"/>
      <c r="R27" s="8"/>
      <c r="S27" s="8"/>
      <c r="T27" s="8"/>
      <c r="U27" s="8"/>
      <c r="V27" s="8"/>
      <c r="W27" s="8"/>
      <c r="X27" s="8"/>
      <c r="Y27" s="8"/>
      <c r="Z27" s="8"/>
    </row>
    <row x14ac:dyDescent="0.25" r="28" customHeight="1" ht="14.25">
      <c r="A28" s="182"/>
      <c r="B28" s="182"/>
      <c r="C28" s="8"/>
      <c r="D28" s="183"/>
      <c r="E28" s="184"/>
      <c r="F28" s="10"/>
      <c r="G28" s="184">
        <f>IF(A28="","",IFERROR(#REF!/F28,0))</f>
      </c>
      <c r="H28" s="8"/>
      <c r="I28" s="8"/>
      <c r="J28" s="8"/>
      <c r="K28" s="8"/>
      <c r="L28" s="8"/>
      <c r="M28" s="8"/>
      <c r="N28" s="8"/>
      <c r="O28" s="8"/>
      <c r="P28" s="8"/>
      <c r="Q28" s="8"/>
      <c r="R28" s="8"/>
      <c r="S28" s="8"/>
      <c r="T28" s="8"/>
      <c r="U28" s="8"/>
      <c r="V28" s="8"/>
      <c r="W28" s="8"/>
      <c r="X28" s="8"/>
      <c r="Y28" s="8"/>
      <c r="Z28" s="8"/>
    </row>
    <row x14ac:dyDescent="0.25" r="29" customHeight="1" ht="14.25">
      <c r="A29" s="182"/>
      <c r="B29" s="182"/>
      <c r="C29" s="8"/>
      <c r="D29" s="183"/>
      <c r="E29" s="184"/>
      <c r="F29" s="10"/>
      <c r="G29" s="184">
        <f>IF(A29="","",IFERROR(#REF!/F29,0))</f>
      </c>
      <c r="H29" s="8"/>
      <c r="I29" s="8"/>
      <c r="J29" s="8"/>
      <c r="K29" s="8"/>
      <c r="L29" s="8"/>
      <c r="M29" s="8"/>
      <c r="N29" s="8"/>
      <c r="O29" s="8"/>
      <c r="P29" s="8"/>
      <c r="Q29" s="8"/>
      <c r="R29" s="8"/>
      <c r="S29" s="8"/>
      <c r="T29" s="8"/>
      <c r="U29" s="8"/>
      <c r="V29" s="8"/>
      <c r="W29" s="8"/>
      <c r="X29" s="8"/>
      <c r="Y29" s="8"/>
      <c r="Z29" s="8"/>
    </row>
    <row x14ac:dyDescent="0.25" r="30" customHeight="1" ht="14.25">
      <c r="A30" s="182"/>
      <c r="B30" s="182"/>
      <c r="C30" s="8"/>
      <c r="D30" s="183"/>
      <c r="E30" s="184"/>
      <c r="F30" s="10"/>
      <c r="G30" s="184">
        <f>IF(A30="","",IFERROR(#REF!/F30,0))</f>
      </c>
      <c r="H30" s="8"/>
      <c r="I30" s="8"/>
      <c r="J30" s="8"/>
      <c r="K30" s="8"/>
      <c r="L30" s="8"/>
      <c r="M30" s="8"/>
      <c r="N30" s="8"/>
      <c r="O30" s="8"/>
      <c r="P30" s="8"/>
      <c r="Q30" s="8"/>
      <c r="R30" s="8"/>
      <c r="S30" s="8"/>
      <c r="T30" s="8"/>
      <c r="U30" s="8"/>
      <c r="V30" s="8"/>
      <c r="W30" s="8"/>
      <c r="X30" s="8"/>
      <c r="Y30" s="8"/>
      <c r="Z30" s="8"/>
    </row>
    <row x14ac:dyDescent="0.25" r="31" customHeight="1" ht="14.25">
      <c r="A31" s="182"/>
      <c r="B31" s="182"/>
      <c r="C31" s="8"/>
      <c r="D31" s="183"/>
      <c r="E31" s="184"/>
      <c r="F31" s="10"/>
      <c r="G31" s="184">
        <f>IF(A31="","",IFERROR(#REF!/F31,0))</f>
      </c>
      <c r="H31" s="8"/>
      <c r="I31" s="8"/>
      <c r="J31" s="8"/>
      <c r="K31" s="8"/>
      <c r="L31" s="8"/>
      <c r="M31" s="8"/>
      <c r="N31" s="8"/>
      <c r="O31" s="8"/>
      <c r="P31" s="8"/>
      <c r="Q31" s="8"/>
      <c r="R31" s="8"/>
      <c r="S31" s="8"/>
      <c r="T31" s="8"/>
      <c r="U31" s="8"/>
      <c r="V31" s="8"/>
      <c r="W31" s="8"/>
      <c r="X31" s="8"/>
      <c r="Y31" s="8"/>
      <c r="Z31" s="8"/>
    </row>
    <row x14ac:dyDescent="0.25" r="32" customHeight="1" ht="14.25">
      <c r="A32" s="182"/>
      <c r="B32" s="182"/>
      <c r="C32" s="8"/>
      <c r="D32" s="183"/>
      <c r="E32" s="184"/>
      <c r="F32" s="10"/>
      <c r="G32" s="184">
        <f>IF(A32="","",IFERROR(#REF!/F32,0))</f>
      </c>
      <c r="H32" s="8"/>
      <c r="I32" s="8"/>
      <c r="J32" s="8"/>
      <c r="K32" s="8"/>
      <c r="L32" s="8"/>
      <c r="M32" s="8"/>
      <c r="N32" s="8"/>
      <c r="O32" s="8"/>
      <c r="P32" s="8"/>
      <c r="Q32" s="8"/>
      <c r="R32" s="8"/>
      <c r="S32" s="8"/>
      <c r="T32" s="8"/>
      <c r="U32" s="8"/>
      <c r="V32" s="8"/>
      <c r="W32" s="8"/>
      <c r="X32" s="8"/>
      <c r="Y32" s="8"/>
      <c r="Z32" s="8"/>
    </row>
    <row x14ac:dyDescent="0.25" r="33" customHeight="1" ht="14.25">
      <c r="A33" s="182"/>
      <c r="B33" s="182"/>
      <c r="C33" s="8"/>
      <c r="D33" s="183"/>
      <c r="E33" s="184"/>
      <c r="F33" s="10"/>
      <c r="G33" s="184">
        <f>IF(A33="","",IFERROR(#REF!/F33,0))</f>
      </c>
      <c r="H33" s="8"/>
      <c r="I33" s="8"/>
      <c r="J33" s="8"/>
      <c r="K33" s="8"/>
      <c r="L33" s="8"/>
      <c r="M33" s="8"/>
      <c r="N33" s="8"/>
      <c r="O33" s="8"/>
      <c r="P33" s="8"/>
      <c r="Q33" s="8"/>
      <c r="R33" s="8"/>
      <c r="S33" s="8"/>
      <c r="T33" s="8"/>
      <c r="U33" s="8"/>
      <c r="V33" s="8"/>
      <c r="W33" s="8"/>
      <c r="X33" s="8"/>
      <c r="Y33" s="8"/>
      <c r="Z33" s="8"/>
    </row>
    <row x14ac:dyDescent="0.25" r="34" customHeight="1" ht="14.25">
      <c r="A34" s="182"/>
      <c r="B34" s="182"/>
      <c r="C34" s="8"/>
      <c r="D34" s="183"/>
      <c r="E34" s="184"/>
      <c r="F34" s="10"/>
      <c r="G34" s="184">
        <f>IF(A34="","",IFERROR(#REF!/F34,0))</f>
      </c>
      <c r="H34" s="8"/>
      <c r="I34" s="8"/>
      <c r="J34" s="8"/>
      <c r="K34" s="8"/>
      <c r="L34" s="8"/>
      <c r="M34" s="8"/>
      <c r="N34" s="8"/>
      <c r="O34" s="8"/>
      <c r="P34" s="8"/>
      <c r="Q34" s="8"/>
      <c r="R34" s="8"/>
      <c r="S34" s="8"/>
      <c r="T34" s="8"/>
      <c r="U34" s="8"/>
      <c r="V34" s="8"/>
      <c r="W34" s="8"/>
      <c r="X34" s="8"/>
      <c r="Y34" s="8"/>
      <c r="Z34" s="8"/>
    </row>
    <row x14ac:dyDescent="0.25" r="35" customHeight="1" ht="14.25">
      <c r="A35" s="182"/>
      <c r="B35" s="182"/>
      <c r="C35" s="8"/>
      <c r="D35" s="183"/>
      <c r="E35" s="184"/>
      <c r="F35" s="10"/>
      <c r="G35" s="184">
        <f>IF(A35="","",IFERROR(#REF!/F35,0))</f>
      </c>
      <c r="H35" s="8"/>
      <c r="I35" s="8"/>
      <c r="J35" s="8"/>
      <c r="K35" s="8"/>
      <c r="L35" s="8"/>
      <c r="M35" s="8"/>
      <c r="N35" s="8"/>
      <c r="O35" s="8"/>
      <c r="P35" s="8"/>
      <c r="Q35" s="8"/>
      <c r="R35" s="8"/>
      <c r="S35" s="8"/>
      <c r="T35" s="8"/>
      <c r="U35" s="8"/>
      <c r="V35" s="8"/>
      <c r="W35" s="8"/>
      <c r="X35" s="8"/>
      <c r="Y35" s="8"/>
      <c r="Z35" s="8"/>
    </row>
    <row x14ac:dyDescent="0.25" r="36" customHeight="1" ht="14.25">
      <c r="A36" s="182"/>
      <c r="B36" s="182"/>
      <c r="C36" s="8"/>
      <c r="D36" s="183"/>
      <c r="E36" s="184"/>
      <c r="F36" s="10"/>
      <c r="G36" s="184">
        <f>IF(A36="","",IFERROR(#REF!/F36,0))</f>
      </c>
      <c r="H36" s="8"/>
      <c r="I36" s="8"/>
      <c r="J36" s="8"/>
      <c r="K36" s="8"/>
      <c r="L36" s="8"/>
      <c r="M36" s="8"/>
      <c r="N36" s="8"/>
      <c r="O36" s="8"/>
      <c r="P36" s="8"/>
      <c r="Q36" s="8"/>
      <c r="R36" s="8"/>
      <c r="S36" s="8"/>
      <c r="T36" s="8"/>
      <c r="U36" s="8"/>
      <c r="V36" s="8"/>
      <c r="W36" s="8"/>
      <c r="X36" s="8"/>
      <c r="Y36" s="8"/>
      <c r="Z36" s="8"/>
    </row>
    <row x14ac:dyDescent="0.25" r="37" customHeight="1" ht="14.25">
      <c r="A37" s="182"/>
      <c r="B37" s="182"/>
      <c r="C37" s="8"/>
      <c r="D37" s="183"/>
      <c r="E37" s="184"/>
      <c r="F37" s="10"/>
      <c r="G37" s="184">
        <f>IF(A37="","",IFERROR(#REF!/F37,0))</f>
      </c>
      <c r="H37" s="8"/>
      <c r="I37" s="8"/>
      <c r="J37" s="8"/>
      <c r="K37" s="8"/>
      <c r="L37" s="8"/>
      <c r="M37" s="8"/>
      <c r="N37" s="8"/>
      <c r="O37" s="8"/>
      <c r="P37" s="8"/>
      <c r="Q37" s="8"/>
      <c r="R37" s="8"/>
      <c r="S37" s="8"/>
      <c r="T37" s="8"/>
      <c r="U37" s="8"/>
      <c r="V37" s="8"/>
      <c r="W37" s="8"/>
      <c r="X37" s="8"/>
      <c r="Y37" s="8"/>
      <c r="Z37" s="8"/>
    </row>
    <row x14ac:dyDescent="0.25" r="38" customHeight="1" ht="14.25">
      <c r="A38" s="182"/>
      <c r="B38" s="182"/>
      <c r="C38" s="8"/>
      <c r="D38" s="183"/>
      <c r="E38" s="184"/>
      <c r="F38" s="10"/>
      <c r="G38" s="184">
        <f>IF(A38="","",IFERROR(#REF!/F38,0))</f>
      </c>
      <c r="H38" s="8"/>
      <c r="I38" s="8"/>
      <c r="J38" s="8"/>
      <c r="K38" s="8"/>
      <c r="L38" s="8"/>
      <c r="M38" s="8"/>
      <c r="N38" s="8"/>
      <c r="O38" s="8"/>
      <c r="P38" s="8"/>
      <c r="Q38" s="8"/>
      <c r="R38" s="8"/>
      <c r="S38" s="8"/>
      <c r="T38" s="8"/>
      <c r="U38" s="8"/>
      <c r="V38" s="8"/>
      <c r="W38" s="8"/>
      <c r="X38" s="8"/>
      <c r="Y38" s="8"/>
      <c r="Z38" s="8"/>
    </row>
    <row x14ac:dyDescent="0.25" r="39" customHeight="1" ht="14.25">
      <c r="A39" s="182"/>
      <c r="B39" s="182"/>
      <c r="C39" s="8"/>
      <c r="D39" s="183"/>
      <c r="E39" s="184"/>
      <c r="F39" s="10"/>
      <c r="G39" s="184">
        <f>IF(A39="","",IFERROR(#REF!/F39,0))</f>
      </c>
      <c r="H39" s="8"/>
      <c r="I39" s="8"/>
      <c r="J39" s="8"/>
      <c r="K39" s="8"/>
      <c r="L39" s="8"/>
      <c r="M39" s="8"/>
      <c r="N39" s="8"/>
      <c r="O39" s="8"/>
      <c r="P39" s="8"/>
      <c r="Q39" s="8"/>
      <c r="R39" s="8"/>
      <c r="S39" s="8"/>
      <c r="T39" s="8"/>
      <c r="U39" s="8"/>
      <c r="V39" s="8"/>
      <c r="W39" s="8"/>
      <c r="X39" s="8"/>
      <c r="Y39" s="8"/>
      <c r="Z39" s="8"/>
    </row>
    <row x14ac:dyDescent="0.25" r="40" customHeight="1" ht="14.25">
      <c r="A40" s="182"/>
      <c r="B40" s="182"/>
      <c r="C40" s="8"/>
      <c r="D40" s="183"/>
      <c r="E40" s="184"/>
      <c r="F40" s="10"/>
      <c r="G40" s="184">
        <f>IF(A40="","",IFERROR(#REF!/F40,0))</f>
      </c>
      <c r="H40" s="8"/>
      <c r="I40" s="8"/>
      <c r="J40" s="8"/>
      <c r="K40" s="8"/>
      <c r="L40" s="8"/>
      <c r="M40" s="8"/>
      <c r="N40" s="8"/>
      <c r="O40" s="8"/>
      <c r="P40" s="8"/>
      <c r="Q40" s="8"/>
      <c r="R40" s="8"/>
      <c r="S40" s="8"/>
      <c r="T40" s="8"/>
      <c r="U40" s="8"/>
      <c r="V40" s="8"/>
      <c r="W40" s="8"/>
      <c r="X40" s="8"/>
      <c r="Y40" s="8"/>
      <c r="Z40" s="8"/>
    </row>
    <row x14ac:dyDescent="0.25" r="41" customHeight="1" ht="14.25">
      <c r="A41" s="182"/>
      <c r="B41" s="182"/>
      <c r="C41" s="8"/>
      <c r="D41" s="183"/>
      <c r="E41" s="184"/>
      <c r="F41" s="10"/>
      <c r="G41" s="184">
        <f>IF(A41="","",IFERROR(#REF!/F41,0))</f>
      </c>
      <c r="H41" s="8"/>
      <c r="I41" s="8"/>
      <c r="J41" s="8"/>
      <c r="K41" s="8"/>
      <c r="L41" s="8"/>
      <c r="M41" s="8"/>
      <c r="N41" s="8"/>
      <c r="O41" s="8"/>
      <c r="P41" s="8"/>
      <c r="Q41" s="8"/>
      <c r="R41" s="8"/>
      <c r="S41" s="8"/>
      <c r="T41" s="8"/>
      <c r="U41" s="8"/>
      <c r="V41" s="8"/>
      <c r="W41" s="8"/>
      <c r="X41" s="8"/>
      <c r="Y41" s="8"/>
      <c r="Z41" s="8"/>
    </row>
    <row x14ac:dyDescent="0.25" r="42" customHeight="1" ht="14.25">
      <c r="A42" s="182"/>
      <c r="B42" s="182"/>
      <c r="C42" s="8"/>
      <c r="D42" s="183"/>
      <c r="E42" s="184"/>
      <c r="F42" s="10"/>
      <c r="G42" s="184">
        <f>IF(A42="","",IFERROR(#REF!/F42,0))</f>
      </c>
      <c r="H42" s="8"/>
      <c r="I42" s="8"/>
      <c r="J42" s="8"/>
      <c r="K42" s="8"/>
      <c r="L42" s="8"/>
      <c r="M42" s="8"/>
      <c r="N42" s="8"/>
      <c r="O42" s="8"/>
      <c r="P42" s="8"/>
      <c r="Q42" s="8"/>
      <c r="R42" s="8"/>
      <c r="S42" s="8"/>
      <c r="T42" s="8"/>
      <c r="U42" s="8"/>
      <c r="V42" s="8"/>
      <c r="W42" s="8"/>
      <c r="X42" s="8"/>
      <c r="Y42" s="8"/>
      <c r="Z42" s="8"/>
    </row>
    <row x14ac:dyDescent="0.25" r="43" customHeight="1" ht="14.25">
      <c r="A43" s="182"/>
      <c r="B43" s="182"/>
      <c r="C43" s="8"/>
      <c r="D43" s="183"/>
      <c r="E43" s="184"/>
      <c r="F43" s="10"/>
      <c r="G43" s="184">
        <f>IF(A43="","",IFERROR(#REF!/F43,0))</f>
      </c>
      <c r="H43" s="8"/>
      <c r="I43" s="8"/>
      <c r="J43" s="8"/>
      <c r="K43" s="8"/>
      <c r="L43" s="8"/>
      <c r="M43" s="8"/>
      <c r="N43" s="8"/>
      <c r="O43" s="8"/>
      <c r="P43" s="8"/>
      <c r="Q43" s="8"/>
      <c r="R43" s="8"/>
      <c r="S43" s="8"/>
      <c r="T43" s="8"/>
      <c r="U43" s="8"/>
      <c r="V43" s="8"/>
      <c r="W43" s="8"/>
      <c r="X43" s="8"/>
      <c r="Y43" s="8"/>
      <c r="Z43" s="8"/>
    </row>
    <row x14ac:dyDescent="0.25" r="44" customHeight="1" ht="14.25">
      <c r="A44" s="182"/>
      <c r="B44" s="182"/>
      <c r="C44" s="8"/>
      <c r="D44" s="183"/>
      <c r="E44" s="184"/>
      <c r="F44" s="10"/>
      <c r="G44" s="184">
        <f>IF(A44="","",IFERROR(#REF!/F44,0))</f>
      </c>
      <c r="H44" s="8"/>
      <c r="I44" s="8"/>
      <c r="J44" s="8"/>
      <c r="K44" s="8"/>
      <c r="L44" s="8"/>
      <c r="M44" s="8"/>
      <c r="N44" s="8"/>
      <c r="O44" s="8"/>
      <c r="P44" s="8"/>
      <c r="Q44" s="8"/>
      <c r="R44" s="8"/>
      <c r="S44" s="8"/>
      <c r="T44" s="8"/>
      <c r="U44" s="8"/>
      <c r="V44" s="8"/>
      <c r="W44" s="8"/>
      <c r="X44" s="8"/>
      <c r="Y44" s="8"/>
      <c r="Z44" s="8"/>
    </row>
    <row x14ac:dyDescent="0.25" r="45" customHeight="1" ht="14.25">
      <c r="A45" s="182"/>
      <c r="B45" s="182"/>
      <c r="C45" s="8"/>
      <c r="D45" s="183"/>
      <c r="E45" s="184"/>
      <c r="F45" s="10"/>
      <c r="G45" s="184">
        <f>IF(A45="","",IFERROR(#REF!/F45,0))</f>
      </c>
      <c r="H45" s="8"/>
      <c r="I45" s="8"/>
      <c r="J45" s="8"/>
      <c r="K45" s="8"/>
      <c r="L45" s="8"/>
      <c r="M45" s="8"/>
      <c r="N45" s="8"/>
      <c r="O45" s="8"/>
      <c r="P45" s="8"/>
      <c r="Q45" s="8"/>
      <c r="R45" s="8"/>
      <c r="S45" s="8"/>
      <c r="T45" s="8"/>
      <c r="U45" s="8"/>
      <c r="V45" s="8"/>
      <c r="W45" s="8"/>
      <c r="X45" s="8"/>
      <c r="Y45" s="8"/>
      <c r="Z45" s="8"/>
    </row>
    <row x14ac:dyDescent="0.25" r="46" customHeight="1" ht="14.25">
      <c r="A46" s="182"/>
      <c r="B46" s="182"/>
      <c r="C46" s="8"/>
      <c r="D46" s="183"/>
      <c r="E46" s="184"/>
      <c r="F46" s="10"/>
      <c r="G46" s="184">
        <f>IF(A46="","",IFERROR(#REF!/F46,0))</f>
      </c>
      <c r="H46" s="8"/>
      <c r="I46" s="8"/>
      <c r="J46" s="8"/>
      <c r="K46" s="8"/>
      <c r="L46" s="8"/>
      <c r="M46" s="8"/>
      <c r="N46" s="8"/>
      <c r="O46" s="8"/>
      <c r="P46" s="8"/>
      <c r="Q46" s="8"/>
      <c r="R46" s="8"/>
      <c r="S46" s="8"/>
      <c r="T46" s="8"/>
      <c r="U46" s="8"/>
      <c r="V46" s="8"/>
      <c r="W46" s="8"/>
      <c r="X46" s="8"/>
      <c r="Y46" s="8"/>
      <c r="Z46" s="8"/>
    </row>
    <row x14ac:dyDescent="0.25" r="47" customHeight="1" ht="14.25">
      <c r="A47" s="182"/>
      <c r="B47" s="182"/>
      <c r="C47" s="8"/>
      <c r="D47" s="183"/>
      <c r="E47" s="184"/>
      <c r="F47" s="10"/>
      <c r="G47" s="184">
        <f>IF(A47="","",IFERROR(#REF!/F47,0))</f>
      </c>
      <c r="H47" s="8"/>
      <c r="I47" s="8"/>
      <c r="J47" s="8"/>
      <c r="K47" s="8"/>
      <c r="L47" s="8"/>
      <c r="M47" s="8"/>
      <c r="N47" s="8"/>
      <c r="O47" s="8"/>
      <c r="P47" s="8"/>
      <c r="Q47" s="8"/>
      <c r="R47" s="8"/>
      <c r="S47" s="8"/>
      <c r="T47" s="8"/>
      <c r="U47" s="8"/>
      <c r="V47" s="8"/>
      <c r="W47" s="8"/>
      <c r="X47" s="8"/>
      <c r="Y47" s="8"/>
      <c r="Z47" s="8"/>
    </row>
    <row x14ac:dyDescent="0.25" r="48" customHeight="1" ht="14.25">
      <c r="A48" s="182"/>
      <c r="B48" s="182"/>
      <c r="C48" s="8"/>
      <c r="D48" s="183"/>
      <c r="E48" s="184"/>
      <c r="F48" s="10"/>
      <c r="G48" s="184">
        <f>IF(A48="","",IFERROR(#REF!/F48,0))</f>
      </c>
      <c r="H48" s="8"/>
      <c r="I48" s="8"/>
      <c r="J48" s="8"/>
      <c r="K48" s="8"/>
      <c r="L48" s="8"/>
      <c r="M48" s="8"/>
      <c r="N48" s="8"/>
      <c r="O48" s="8"/>
      <c r="P48" s="8"/>
      <c r="Q48" s="8"/>
      <c r="R48" s="8"/>
      <c r="S48" s="8"/>
      <c r="T48" s="8"/>
      <c r="U48" s="8"/>
      <c r="V48" s="8"/>
      <c r="W48" s="8"/>
      <c r="X48" s="8"/>
      <c r="Y48" s="8"/>
      <c r="Z48" s="8"/>
    </row>
    <row x14ac:dyDescent="0.25" r="49" customHeight="1" ht="14.25">
      <c r="A49" s="182"/>
      <c r="B49" s="182"/>
      <c r="C49" s="8"/>
      <c r="D49" s="183"/>
      <c r="E49" s="184"/>
      <c r="F49" s="10"/>
      <c r="G49" s="184">
        <f>IF(A49="","",IFERROR(#REF!/F49,0))</f>
      </c>
      <c r="H49" s="8"/>
      <c r="I49" s="8"/>
      <c r="J49" s="8"/>
      <c r="K49" s="8"/>
      <c r="L49" s="8"/>
      <c r="M49" s="8"/>
      <c r="N49" s="8"/>
      <c r="O49" s="8"/>
      <c r="P49" s="8"/>
      <c r="Q49" s="8"/>
      <c r="R49" s="8"/>
      <c r="S49" s="8"/>
      <c r="T49" s="8"/>
      <c r="U49" s="8"/>
      <c r="V49" s="8"/>
      <c r="W49" s="8"/>
      <c r="X49" s="8"/>
      <c r="Y49" s="8"/>
      <c r="Z49" s="8"/>
    </row>
    <row x14ac:dyDescent="0.25" r="50" customHeight="1" ht="14.25">
      <c r="A50" s="182"/>
      <c r="B50" s="182"/>
      <c r="C50" s="8"/>
      <c r="D50" s="183"/>
      <c r="E50" s="184"/>
      <c r="F50" s="10"/>
      <c r="G50" s="184">
        <f>IF(A50="","",IFERROR(#REF!/F50,0))</f>
      </c>
      <c r="H50" s="8"/>
      <c r="I50" s="8"/>
      <c r="J50" s="8"/>
      <c r="K50" s="8"/>
      <c r="L50" s="8"/>
      <c r="M50" s="8"/>
      <c r="N50" s="8"/>
      <c r="O50" s="8"/>
      <c r="P50" s="8"/>
      <c r="Q50" s="8"/>
      <c r="R50" s="8"/>
      <c r="S50" s="8"/>
      <c r="T50" s="8"/>
      <c r="U50" s="8"/>
      <c r="V50" s="8"/>
      <c r="W50" s="8"/>
      <c r="X50" s="8"/>
      <c r="Y50" s="8"/>
      <c r="Z50" s="8"/>
    </row>
    <row x14ac:dyDescent="0.25" r="51" customHeight="1" ht="14.25">
      <c r="A51" s="182"/>
      <c r="B51" s="182"/>
      <c r="C51" s="8"/>
      <c r="D51" s="183"/>
      <c r="E51" s="184"/>
      <c r="F51" s="10"/>
      <c r="G51" s="184">
        <f>IF(A51="","",IFERROR(#REF!/F51,0))</f>
      </c>
      <c r="H51" s="8"/>
      <c r="I51" s="8"/>
      <c r="J51" s="8"/>
      <c r="K51" s="8"/>
      <c r="L51" s="8"/>
      <c r="M51" s="8"/>
      <c r="N51" s="8"/>
      <c r="O51" s="8"/>
      <c r="P51" s="8"/>
      <c r="Q51" s="8"/>
      <c r="R51" s="8"/>
      <c r="S51" s="8"/>
      <c r="T51" s="8"/>
      <c r="U51" s="8"/>
      <c r="V51" s="8"/>
      <c r="W51" s="8"/>
      <c r="X51" s="8"/>
      <c r="Y51" s="8"/>
      <c r="Z51" s="8"/>
    </row>
    <row x14ac:dyDescent="0.25" r="52" customHeight="1" ht="14.25">
      <c r="A52" s="182"/>
      <c r="B52" s="182"/>
      <c r="C52" s="8"/>
      <c r="D52" s="183"/>
      <c r="E52" s="184"/>
      <c r="F52" s="10"/>
      <c r="G52" s="184">
        <f>IF(A52="","",IFERROR(#REF!/F52,0))</f>
      </c>
      <c r="H52" s="8"/>
      <c r="I52" s="8"/>
      <c r="J52" s="8"/>
      <c r="K52" s="8"/>
      <c r="L52" s="8"/>
      <c r="M52" s="8"/>
      <c r="N52" s="8"/>
      <c r="O52" s="8"/>
      <c r="P52" s="8"/>
      <c r="Q52" s="8"/>
      <c r="R52" s="8"/>
      <c r="S52" s="8"/>
      <c r="T52" s="8"/>
      <c r="U52" s="8"/>
      <c r="V52" s="8"/>
      <c r="W52" s="8"/>
      <c r="X52" s="8"/>
      <c r="Y52" s="8"/>
      <c r="Z52" s="8"/>
    </row>
    <row x14ac:dyDescent="0.25" r="53" customHeight="1" ht="14.25">
      <c r="A53" s="182"/>
      <c r="B53" s="182"/>
      <c r="C53" s="8"/>
      <c r="D53" s="183"/>
      <c r="E53" s="184"/>
      <c r="F53" s="10"/>
      <c r="G53" s="184">
        <f>IF(A53="","",IFERROR(#REF!/F53,0))</f>
      </c>
      <c r="H53" s="8"/>
      <c r="I53" s="8"/>
      <c r="J53" s="8"/>
      <c r="K53" s="8"/>
      <c r="L53" s="8"/>
      <c r="M53" s="8"/>
      <c r="N53" s="8"/>
      <c r="O53" s="8"/>
      <c r="P53" s="8"/>
      <c r="Q53" s="8"/>
      <c r="R53" s="8"/>
      <c r="S53" s="8"/>
      <c r="T53" s="8"/>
      <c r="U53" s="8"/>
      <c r="V53" s="8"/>
      <c r="W53" s="8"/>
      <c r="X53" s="8"/>
      <c r="Y53" s="8"/>
      <c r="Z53" s="8"/>
    </row>
    <row x14ac:dyDescent="0.25" r="54" customHeight="1" ht="14.25">
      <c r="A54" s="182"/>
      <c r="B54" s="182"/>
      <c r="C54" s="8"/>
      <c r="D54" s="183"/>
      <c r="E54" s="184"/>
      <c r="F54" s="10"/>
      <c r="G54" s="184">
        <f>IF(A54="","",IFERROR(#REF!/F54,0))</f>
      </c>
      <c r="H54" s="8"/>
      <c r="I54" s="8"/>
      <c r="J54" s="8"/>
      <c r="K54" s="8"/>
      <c r="L54" s="8"/>
      <c r="M54" s="8"/>
      <c r="N54" s="8"/>
      <c r="O54" s="8"/>
      <c r="P54" s="8"/>
      <c r="Q54" s="8"/>
      <c r="R54" s="8"/>
      <c r="S54" s="8"/>
      <c r="T54" s="8"/>
      <c r="U54" s="8"/>
      <c r="V54" s="8"/>
      <c r="W54" s="8"/>
      <c r="X54" s="8"/>
      <c r="Y54" s="8"/>
      <c r="Z54" s="8"/>
    </row>
    <row x14ac:dyDescent="0.25" r="55" customHeight="1" ht="14.25">
      <c r="A55" s="182"/>
      <c r="B55" s="182"/>
      <c r="C55" s="8"/>
      <c r="D55" s="183"/>
      <c r="E55" s="184"/>
      <c r="F55" s="10"/>
      <c r="G55" s="184">
        <f>IF(A55="","",IFERROR(#REF!/F55,0))</f>
      </c>
      <c r="H55" s="8"/>
      <c r="I55" s="8"/>
      <c r="J55" s="8"/>
      <c r="K55" s="8"/>
      <c r="L55" s="8"/>
      <c r="M55" s="8"/>
      <c r="N55" s="8"/>
      <c r="O55" s="8"/>
      <c r="P55" s="8"/>
      <c r="Q55" s="8"/>
      <c r="R55" s="8"/>
      <c r="S55" s="8"/>
      <c r="T55" s="8"/>
      <c r="U55" s="8"/>
      <c r="V55" s="8"/>
      <c r="W55" s="8"/>
      <c r="X55" s="8"/>
      <c r="Y55" s="8"/>
      <c r="Z55" s="8"/>
    </row>
    <row x14ac:dyDescent="0.25" r="56" customHeight="1" ht="14.25">
      <c r="A56" s="182"/>
      <c r="B56" s="182"/>
      <c r="C56" s="8"/>
      <c r="D56" s="183"/>
      <c r="E56" s="184"/>
      <c r="F56" s="10"/>
      <c r="G56" s="184">
        <f>IF(A56="","",IFERROR(#REF!/F56,0))</f>
      </c>
      <c r="H56" s="8"/>
      <c r="I56" s="8"/>
      <c r="J56" s="8"/>
      <c r="K56" s="8"/>
      <c r="L56" s="8"/>
      <c r="M56" s="8"/>
      <c r="N56" s="8"/>
      <c r="O56" s="8"/>
      <c r="P56" s="8"/>
      <c r="Q56" s="8"/>
      <c r="R56" s="8"/>
      <c r="S56" s="8"/>
      <c r="T56" s="8"/>
      <c r="U56" s="8"/>
      <c r="V56" s="8"/>
      <c r="W56" s="8"/>
      <c r="X56" s="8"/>
      <c r="Y56" s="8"/>
      <c r="Z56" s="8"/>
    </row>
    <row x14ac:dyDescent="0.25" r="57" customHeight="1" ht="14.25">
      <c r="A57" s="182"/>
      <c r="B57" s="182"/>
      <c r="C57" s="8"/>
      <c r="D57" s="183"/>
      <c r="E57" s="184"/>
      <c r="F57" s="10"/>
      <c r="G57" s="184">
        <f>IF(A57="","",IFERROR(#REF!/F57,0))</f>
      </c>
      <c r="H57" s="8"/>
      <c r="I57" s="8"/>
      <c r="J57" s="8"/>
      <c r="K57" s="8"/>
      <c r="L57" s="8"/>
      <c r="M57" s="8"/>
      <c r="N57" s="8"/>
      <c r="O57" s="8"/>
      <c r="P57" s="8"/>
      <c r="Q57" s="8"/>
      <c r="R57" s="8"/>
      <c r="S57" s="8"/>
      <c r="T57" s="8"/>
      <c r="U57" s="8"/>
      <c r="V57" s="8"/>
      <c r="W57" s="8"/>
      <c r="X57" s="8"/>
      <c r="Y57" s="8"/>
      <c r="Z57" s="8"/>
    </row>
    <row x14ac:dyDescent="0.25" r="58" customHeight="1" ht="14.25">
      <c r="A58" s="182"/>
      <c r="B58" s="182"/>
      <c r="C58" s="8"/>
      <c r="D58" s="183"/>
      <c r="E58" s="184"/>
      <c r="F58" s="10"/>
      <c r="G58" s="184">
        <f>IF(A58="","",IFERROR(#REF!/F58,0))</f>
      </c>
      <c r="H58" s="8"/>
      <c r="I58" s="8"/>
      <c r="J58" s="8"/>
      <c r="K58" s="8"/>
      <c r="L58" s="8"/>
      <c r="M58" s="8"/>
      <c r="N58" s="8"/>
      <c r="O58" s="8"/>
      <c r="P58" s="8"/>
      <c r="Q58" s="8"/>
      <c r="R58" s="8"/>
      <c r="S58" s="8"/>
      <c r="T58" s="8"/>
      <c r="U58" s="8"/>
      <c r="V58" s="8"/>
      <c r="W58" s="8"/>
      <c r="X58" s="8"/>
      <c r="Y58" s="8"/>
      <c r="Z58" s="8"/>
    </row>
    <row x14ac:dyDescent="0.25" r="59" customHeight="1" ht="14.25">
      <c r="A59" s="182"/>
      <c r="B59" s="182"/>
      <c r="C59" s="8"/>
      <c r="D59" s="183"/>
      <c r="E59" s="184"/>
      <c r="F59" s="10"/>
      <c r="G59" s="184">
        <f>IF(A59="","",IFERROR(#REF!/F59,0))</f>
      </c>
      <c r="H59" s="8"/>
      <c r="I59" s="8"/>
      <c r="J59" s="8"/>
      <c r="K59" s="8"/>
      <c r="L59" s="8"/>
      <c r="M59" s="8"/>
      <c r="N59" s="8"/>
      <c r="O59" s="8"/>
      <c r="P59" s="8"/>
      <c r="Q59" s="8"/>
      <c r="R59" s="8"/>
      <c r="S59" s="8"/>
      <c r="T59" s="8"/>
      <c r="U59" s="8"/>
      <c r="V59" s="8"/>
      <c r="W59" s="8"/>
      <c r="X59" s="8"/>
      <c r="Y59" s="8"/>
      <c r="Z59" s="8"/>
    </row>
    <row x14ac:dyDescent="0.25" r="60" customHeight="1" ht="14.25">
      <c r="A60" s="182"/>
      <c r="B60" s="182"/>
      <c r="C60" s="8"/>
      <c r="D60" s="183"/>
      <c r="E60" s="184"/>
      <c r="F60" s="10"/>
      <c r="G60" s="184">
        <f>IF(A60="","",IFERROR(#REF!/F60,0))</f>
      </c>
      <c r="H60" s="8"/>
      <c r="I60" s="8"/>
      <c r="J60" s="8"/>
      <c r="K60" s="8"/>
      <c r="L60" s="8"/>
      <c r="M60" s="8"/>
      <c r="N60" s="8"/>
      <c r="O60" s="8"/>
      <c r="P60" s="8"/>
      <c r="Q60" s="8"/>
      <c r="R60" s="8"/>
      <c r="S60" s="8"/>
      <c r="T60" s="8"/>
      <c r="U60" s="8"/>
      <c r="V60" s="8"/>
      <c r="W60" s="8"/>
      <c r="X60" s="8"/>
      <c r="Y60" s="8"/>
      <c r="Z60" s="8"/>
    </row>
    <row x14ac:dyDescent="0.25" r="61" customHeight="1" ht="14.25">
      <c r="A61" s="182"/>
      <c r="B61" s="182"/>
      <c r="C61" s="8"/>
      <c r="D61" s="183"/>
      <c r="E61" s="184"/>
      <c r="F61" s="10"/>
      <c r="G61" s="184">
        <f>IF(A61="","",IFERROR(#REF!/F61,0))</f>
      </c>
      <c r="H61" s="8"/>
      <c r="I61" s="8"/>
      <c r="J61" s="8"/>
      <c r="K61" s="8"/>
      <c r="L61" s="8"/>
      <c r="M61" s="8"/>
      <c r="N61" s="8"/>
      <c r="O61" s="8"/>
      <c r="P61" s="8"/>
      <c r="Q61" s="8"/>
      <c r="R61" s="8"/>
      <c r="S61" s="8"/>
      <c r="T61" s="8"/>
      <c r="U61" s="8"/>
      <c r="V61" s="8"/>
      <c r="W61" s="8"/>
      <c r="X61" s="8"/>
      <c r="Y61" s="8"/>
      <c r="Z61" s="8"/>
    </row>
    <row x14ac:dyDescent="0.25" r="62" customHeight="1" ht="14.25">
      <c r="A62" s="182"/>
      <c r="B62" s="182"/>
      <c r="C62" s="8"/>
      <c r="D62" s="183"/>
      <c r="E62" s="184"/>
      <c r="F62" s="10"/>
      <c r="G62" s="184">
        <f>IF(A62="","",IFERROR(#REF!/F62,0))</f>
      </c>
      <c r="H62" s="8"/>
      <c r="I62" s="8"/>
      <c r="J62" s="8"/>
      <c r="K62" s="8"/>
      <c r="L62" s="8"/>
      <c r="M62" s="8"/>
      <c r="N62" s="8"/>
      <c r="O62" s="8"/>
      <c r="P62" s="8"/>
      <c r="Q62" s="8"/>
      <c r="R62" s="8"/>
      <c r="S62" s="8"/>
      <c r="T62" s="8"/>
      <c r="U62" s="8"/>
      <c r="V62" s="8"/>
      <c r="W62" s="8"/>
      <c r="X62" s="8"/>
      <c r="Y62" s="8"/>
      <c r="Z62" s="8"/>
    </row>
    <row x14ac:dyDescent="0.25" r="63" customHeight="1" ht="14.25">
      <c r="A63" s="182"/>
      <c r="B63" s="182"/>
      <c r="C63" s="8"/>
      <c r="D63" s="183"/>
      <c r="E63" s="184"/>
      <c r="F63" s="10"/>
      <c r="G63" s="184">
        <f>IF(A63="","",IFERROR(#REF!/F63,0))</f>
      </c>
      <c r="H63" s="8"/>
      <c r="I63" s="8"/>
      <c r="J63" s="8"/>
      <c r="K63" s="8"/>
      <c r="L63" s="8"/>
      <c r="M63" s="8"/>
      <c r="N63" s="8"/>
      <c r="O63" s="8"/>
      <c r="P63" s="8"/>
      <c r="Q63" s="8"/>
      <c r="R63" s="8"/>
      <c r="S63" s="8"/>
      <c r="T63" s="8"/>
      <c r="U63" s="8"/>
      <c r="V63" s="8"/>
      <c r="W63" s="8"/>
      <c r="X63" s="8"/>
      <c r="Y63" s="8"/>
      <c r="Z63" s="8"/>
    </row>
    <row x14ac:dyDescent="0.25" r="64" customHeight="1" ht="14.25">
      <c r="A64" s="182"/>
      <c r="B64" s="182"/>
      <c r="C64" s="8"/>
      <c r="D64" s="183"/>
      <c r="E64" s="184"/>
      <c r="F64" s="10"/>
      <c r="G64" s="184">
        <f>IF(A64="","",IFERROR(#REF!/F64,0))</f>
      </c>
      <c r="H64" s="8"/>
      <c r="I64" s="8"/>
      <c r="J64" s="8"/>
      <c r="K64" s="8"/>
      <c r="L64" s="8"/>
      <c r="M64" s="8"/>
      <c r="N64" s="8"/>
      <c r="O64" s="8"/>
      <c r="P64" s="8"/>
      <c r="Q64" s="8"/>
      <c r="R64" s="8"/>
      <c r="S64" s="8"/>
      <c r="T64" s="8"/>
      <c r="U64" s="8"/>
      <c r="V64" s="8"/>
      <c r="W64" s="8"/>
      <c r="X64" s="8"/>
      <c r="Y64" s="8"/>
      <c r="Z64" s="8"/>
    </row>
    <row x14ac:dyDescent="0.25" r="65" customHeight="1" ht="14.25">
      <c r="A65" s="182"/>
      <c r="B65" s="182"/>
      <c r="C65" s="8"/>
      <c r="D65" s="183"/>
      <c r="E65" s="184"/>
      <c r="F65" s="10"/>
      <c r="G65" s="184">
        <f>IF(A65="","",IFERROR(#REF!/F65,0))</f>
      </c>
      <c r="H65" s="8"/>
      <c r="I65" s="8"/>
      <c r="J65" s="8"/>
      <c r="K65" s="8"/>
      <c r="L65" s="8"/>
      <c r="M65" s="8"/>
      <c r="N65" s="8"/>
      <c r="O65" s="8"/>
      <c r="P65" s="8"/>
      <c r="Q65" s="8"/>
      <c r="R65" s="8"/>
      <c r="S65" s="8"/>
      <c r="T65" s="8"/>
      <c r="U65" s="8"/>
      <c r="V65" s="8"/>
      <c r="W65" s="8"/>
      <c r="X65" s="8"/>
      <c r="Y65" s="8"/>
      <c r="Z65" s="8"/>
    </row>
    <row x14ac:dyDescent="0.25" r="66" customHeight="1" ht="14.25">
      <c r="A66" s="182"/>
      <c r="B66" s="182"/>
      <c r="C66" s="8"/>
      <c r="D66" s="183"/>
      <c r="E66" s="184"/>
      <c r="F66" s="10"/>
      <c r="G66" s="184">
        <f>IF(A66="","",IFERROR(#REF!/F66,0))</f>
      </c>
      <c r="H66" s="8"/>
      <c r="I66" s="8"/>
      <c r="J66" s="8"/>
      <c r="K66" s="8"/>
      <c r="L66" s="8"/>
      <c r="M66" s="8"/>
      <c r="N66" s="8"/>
      <c r="O66" s="8"/>
      <c r="P66" s="8"/>
      <c r="Q66" s="8"/>
      <c r="R66" s="8"/>
      <c r="S66" s="8"/>
      <c r="T66" s="8"/>
      <c r="U66" s="8"/>
      <c r="V66" s="8"/>
      <c r="W66" s="8"/>
      <c r="X66" s="8"/>
      <c r="Y66" s="8"/>
      <c r="Z66" s="8"/>
    </row>
    <row x14ac:dyDescent="0.25" r="67" customHeight="1" ht="14.25">
      <c r="A67" s="182"/>
      <c r="B67" s="182"/>
      <c r="C67" s="8"/>
      <c r="D67" s="183"/>
      <c r="E67" s="184"/>
      <c r="F67" s="10"/>
      <c r="G67" s="184">
        <f>IF(A67="","",IFERROR(#REF!/F67,0))</f>
      </c>
      <c r="H67" s="8"/>
      <c r="I67" s="8"/>
      <c r="J67" s="8"/>
      <c r="K67" s="8"/>
      <c r="L67" s="8"/>
      <c r="M67" s="8"/>
      <c r="N67" s="8"/>
      <c r="O67" s="8"/>
      <c r="P67" s="8"/>
      <c r="Q67" s="8"/>
      <c r="R67" s="8"/>
      <c r="S67" s="8"/>
      <c r="T67" s="8"/>
      <c r="U67" s="8"/>
      <c r="V67" s="8"/>
      <c r="W67" s="8"/>
      <c r="X67" s="8"/>
      <c r="Y67" s="8"/>
      <c r="Z67" s="8"/>
    </row>
    <row x14ac:dyDescent="0.25" r="68" customHeight="1" ht="14.25">
      <c r="A68" s="182"/>
      <c r="B68" s="182"/>
      <c r="C68" s="8"/>
      <c r="D68" s="183"/>
      <c r="E68" s="184"/>
      <c r="F68" s="10"/>
      <c r="G68" s="184">
        <f>IF(A68="","",IFERROR(#REF!/F68,0))</f>
      </c>
      <c r="H68" s="8"/>
      <c r="I68" s="8"/>
      <c r="J68" s="8"/>
      <c r="K68" s="8"/>
      <c r="L68" s="8"/>
      <c r="M68" s="8"/>
      <c r="N68" s="8"/>
      <c r="O68" s="8"/>
      <c r="P68" s="8"/>
      <c r="Q68" s="8"/>
      <c r="R68" s="8"/>
      <c r="S68" s="8"/>
      <c r="T68" s="8"/>
      <c r="U68" s="8"/>
      <c r="V68" s="8"/>
      <c r="W68" s="8"/>
      <c r="X68" s="8"/>
      <c r="Y68" s="8"/>
      <c r="Z68" s="8"/>
    </row>
    <row x14ac:dyDescent="0.25" r="69" customHeight="1" ht="14.25">
      <c r="A69" s="182"/>
      <c r="B69" s="182"/>
      <c r="C69" s="8"/>
      <c r="D69" s="183"/>
      <c r="E69" s="184"/>
      <c r="F69" s="10"/>
      <c r="G69" s="184">
        <f>IF(A69="","",IFERROR(#REF!/F69,0))</f>
      </c>
      <c r="H69" s="8"/>
      <c r="I69" s="8"/>
      <c r="J69" s="8"/>
      <c r="K69" s="8"/>
      <c r="L69" s="8"/>
      <c r="M69" s="8"/>
      <c r="N69" s="8"/>
      <c r="O69" s="8"/>
      <c r="P69" s="8"/>
      <c r="Q69" s="8"/>
      <c r="R69" s="8"/>
      <c r="S69" s="8"/>
      <c r="T69" s="8"/>
      <c r="U69" s="8"/>
      <c r="V69" s="8"/>
      <c r="W69" s="8"/>
      <c r="X69" s="8"/>
      <c r="Y69" s="8"/>
      <c r="Z69" s="8"/>
    </row>
    <row x14ac:dyDescent="0.25" r="70" customHeight="1" ht="14.25">
      <c r="A70" s="182"/>
      <c r="B70" s="182"/>
      <c r="C70" s="8"/>
      <c r="D70" s="183"/>
      <c r="E70" s="184"/>
      <c r="F70" s="10"/>
      <c r="G70" s="184">
        <f>IF(A70="","",IFERROR(#REF!/F70,0))</f>
      </c>
      <c r="H70" s="8"/>
      <c r="I70" s="8"/>
      <c r="J70" s="8"/>
      <c r="K70" s="8"/>
      <c r="L70" s="8"/>
      <c r="M70" s="8"/>
      <c r="N70" s="8"/>
      <c r="O70" s="8"/>
      <c r="P70" s="8"/>
      <c r="Q70" s="8"/>
      <c r="R70" s="8"/>
      <c r="S70" s="8"/>
      <c r="T70" s="8"/>
      <c r="U70" s="8"/>
      <c r="V70" s="8"/>
      <c r="W70" s="8"/>
      <c r="X70" s="8"/>
      <c r="Y70" s="8"/>
      <c r="Z70" s="8"/>
    </row>
    <row x14ac:dyDescent="0.25" r="71" customHeight="1" ht="14.25">
      <c r="A71" s="182"/>
      <c r="B71" s="182"/>
      <c r="C71" s="8"/>
      <c r="D71" s="183"/>
      <c r="E71" s="184"/>
      <c r="F71" s="10"/>
      <c r="G71" s="184">
        <f>IF(A71="","",IFERROR(#REF!/F71,0))</f>
      </c>
      <c r="H71" s="8"/>
      <c r="I71" s="8"/>
      <c r="J71" s="8"/>
      <c r="K71" s="8"/>
      <c r="L71" s="8"/>
      <c r="M71" s="8"/>
      <c r="N71" s="8"/>
      <c r="O71" s="8"/>
      <c r="P71" s="8"/>
      <c r="Q71" s="8"/>
      <c r="R71" s="8"/>
      <c r="S71" s="8"/>
      <c r="T71" s="8"/>
      <c r="U71" s="8"/>
      <c r="V71" s="8"/>
      <c r="W71" s="8"/>
      <c r="X71" s="8"/>
      <c r="Y71" s="8"/>
      <c r="Z71" s="8"/>
    </row>
    <row x14ac:dyDescent="0.25" r="72" customHeight="1" ht="14.25">
      <c r="A72" s="182"/>
      <c r="B72" s="182"/>
      <c r="C72" s="8"/>
      <c r="D72" s="183"/>
      <c r="E72" s="184"/>
      <c r="F72" s="10"/>
      <c r="G72" s="184">
        <f>IF(A72="","",IFERROR(#REF!/F72,0))</f>
      </c>
      <c r="H72" s="8"/>
      <c r="I72" s="8"/>
      <c r="J72" s="8"/>
      <c r="K72" s="8"/>
      <c r="L72" s="8"/>
      <c r="M72" s="8"/>
      <c r="N72" s="8"/>
      <c r="O72" s="8"/>
      <c r="P72" s="8"/>
      <c r="Q72" s="8"/>
      <c r="R72" s="8"/>
      <c r="S72" s="8"/>
      <c r="T72" s="8"/>
      <c r="U72" s="8"/>
      <c r="V72" s="8"/>
      <c r="W72" s="8"/>
      <c r="X72" s="8"/>
      <c r="Y72" s="8"/>
      <c r="Z72" s="8"/>
    </row>
    <row x14ac:dyDescent="0.25" r="73" customHeight="1" ht="14.25">
      <c r="A73" s="182"/>
      <c r="B73" s="182"/>
      <c r="C73" s="8"/>
      <c r="D73" s="183"/>
      <c r="E73" s="184"/>
      <c r="F73" s="10"/>
      <c r="G73" s="184">
        <f>IF(A73="","",IFERROR(#REF!/F73,0))</f>
      </c>
      <c r="H73" s="8"/>
      <c r="I73" s="8"/>
      <c r="J73" s="8"/>
      <c r="K73" s="8"/>
      <c r="L73" s="8"/>
      <c r="M73" s="8"/>
      <c r="N73" s="8"/>
      <c r="O73" s="8"/>
      <c r="P73" s="8"/>
      <c r="Q73" s="8"/>
      <c r="R73" s="8"/>
      <c r="S73" s="8"/>
      <c r="T73" s="8"/>
      <c r="U73" s="8"/>
      <c r="V73" s="8"/>
      <c r="W73" s="8"/>
      <c r="X73" s="8"/>
      <c r="Y73" s="8"/>
      <c r="Z73" s="8"/>
    </row>
    <row x14ac:dyDescent="0.25" r="74" customHeight="1" ht="14.25">
      <c r="A74" s="182"/>
      <c r="B74" s="182"/>
      <c r="C74" s="8"/>
      <c r="D74" s="183"/>
      <c r="E74" s="184"/>
      <c r="F74" s="10"/>
      <c r="G74" s="184">
        <f>IF(A74="","",IFERROR(#REF!/F74,0))</f>
      </c>
      <c r="H74" s="8"/>
      <c r="I74" s="8"/>
      <c r="J74" s="8"/>
      <c r="K74" s="8"/>
      <c r="L74" s="8"/>
      <c r="M74" s="8"/>
      <c r="N74" s="8"/>
      <c r="O74" s="8"/>
      <c r="P74" s="8"/>
      <c r="Q74" s="8"/>
      <c r="R74" s="8"/>
      <c r="S74" s="8"/>
      <c r="T74" s="8"/>
      <c r="U74" s="8"/>
      <c r="V74" s="8"/>
      <c r="W74" s="8"/>
      <c r="X74" s="8"/>
      <c r="Y74" s="8"/>
      <c r="Z74" s="8"/>
    </row>
    <row x14ac:dyDescent="0.25" r="75" customHeight="1" ht="14.25">
      <c r="A75" s="182"/>
      <c r="B75" s="182"/>
      <c r="C75" s="8"/>
      <c r="D75" s="183"/>
      <c r="E75" s="184"/>
      <c r="F75" s="10"/>
      <c r="G75" s="184">
        <f>IF(A75="","",IFERROR(#REF!/F75,0))</f>
      </c>
      <c r="H75" s="8"/>
      <c r="I75" s="8"/>
      <c r="J75" s="8"/>
      <c r="K75" s="8"/>
      <c r="L75" s="8"/>
      <c r="M75" s="8"/>
      <c r="N75" s="8"/>
      <c r="O75" s="8"/>
      <c r="P75" s="8"/>
      <c r="Q75" s="8"/>
      <c r="R75" s="8"/>
      <c r="S75" s="8"/>
      <c r="T75" s="8"/>
      <c r="U75" s="8"/>
      <c r="V75" s="8"/>
      <c r="W75" s="8"/>
      <c r="X75" s="8"/>
      <c r="Y75" s="8"/>
      <c r="Z75" s="8"/>
    </row>
    <row x14ac:dyDescent="0.25" r="76" customHeight="1" ht="14.25">
      <c r="A76" s="182"/>
      <c r="B76" s="182"/>
      <c r="C76" s="8"/>
      <c r="D76" s="183"/>
      <c r="E76" s="184"/>
      <c r="F76" s="10"/>
      <c r="G76" s="184">
        <f>IF(A76="","",IFERROR(#REF!/F76,0))</f>
      </c>
      <c r="H76" s="8"/>
      <c r="I76" s="8"/>
      <c r="J76" s="8"/>
      <c r="K76" s="8"/>
      <c r="L76" s="8"/>
      <c r="M76" s="8"/>
      <c r="N76" s="8"/>
      <c r="O76" s="8"/>
      <c r="P76" s="8"/>
      <c r="Q76" s="8"/>
      <c r="R76" s="8"/>
      <c r="S76" s="8"/>
      <c r="T76" s="8"/>
      <c r="U76" s="8"/>
      <c r="V76" s="8"/>
      <c r="W76" s="8"/>
      <c r="X76" s="8"/>
      <c r="Y76" s="8"/>
      <c r="Z76" s="8"/>
    </row>
    <row x14ac:dyDescent="0.25" r="77" customHeight="1" ht="14.25">
      <c r="A77" s="182"/>
      <c r="B77" s="182"/>
      <c r="C77" s="8"/>
      <c r="D77" s="183"/>
      <c r="E77" s="184"/>
      <c r="F77" s="10"/>
      <c r="G77" s="184">
        <f>IF(A77="","",IFERROR(#REF!/F77,0))</f>
      </c>
      <c r="H77" s="8"/>
      <c r="I77" s="8"/>
      <c r="J77" s="8"/>
      <c r="K77" s="8"/>
      <c r="L77" s="8"/>
      <c r="M77" s="8"/>
      <c r="N77" s="8"/>
      <c r="O77" s="8"/>
      <c r="P77" s="8"/>
      <c r="Q77" s="8"/>
      <c r="R77" s="8"/>
      <c r="S77" s="8"/>
      <c r="T77" s="8"/>
      <c r="U77" s="8"/>
      <c r="V77" s="8"/>
      <c r="W77" s="8"/>
      <c r="X77" s="8"/>
      <c r="Y77" s="8"/>
      <c r="Z77" s="8"/>
    </row>
    <row x14ac:dyDescent="0.25" r="78" customHeight="1" ht="14.25">
      <c r="A78" s="182"/>
      <c r="B78" s="182"/>
      <c r="C78" s="8"/>
      <c r="D78" s="183"/>
      <c r="E78" s="184"/>
      <c r="F78" s="10"/>
      <c r="G78" s="184">
        <f>IF(A78="","",IFERROR(#REF!/F78,0))</f>
      </c>
      <c r="H78" s="8"/>
      <c r="I78" s="8"/>
      <c r="J78" s="8"/>
      <c r="K78" s="8"/>
      <c r="L78" s="8"/>
      <c r="M78" s="8"/>
      <c r="N78" s="8"/>
      <c r="O78" s="8"/>
      <c r="P78" s="8"/>
      <c r="Q78" s="8"/>
      <c r="R78" s="8"/>
      <c r="S78" s="8"/>
      <c r="T78" s="8"/>
      <c r="U78" s="8"/>
      <c r="V78" s="8"/>
      <c r="W78" s="8"/>
      <c r="X78" s="8"/>
      <c r="Y78" s="8"/>
      <c r="Z78" s="8"/>
    </row>
    <row x14ac:dyDescent="0.25" r="79" customHeight="1" ht="14.25">
      <c r="A79" s="182"/>
      <c r="B79" s="182"/>
      <c r="C79" s="8"/>
      <c r="D79" s="183"/>
      <c r="E79" s="184"/>
      <c r="F79" s="10"/>
      <c r="G79" s="184">
        <f>IF(A79="","",IFERROR(#REF!/F79,0))</f>
      </c>
      <c r="H79" s="8"/>
      <c r="I79" s="8"/>
      <c r="J79" s="8"/>
      <c r="K79" s="8"/>
      <c r="L79" s="8"/>
      <c r="M79" s="8"/>
      <c r="N79" s="8"/>
      <c r="O79" s="8"/>
      <c r="P79" s="8"/>
      <c r="Q79" s="8"/>
      <c r="R79" s="8"/>
      <c r="S79" s="8"/>
      <c r="T79" s="8"/>
      <c r="U79" s="8"/>
      <c r="V79" s="8"/>
      <c r="W79" s="8"/>
      <c r="X79" s="8"/>
      <c r="Y79" s="8"/>
      <c r="Z79" s="8"/>
    </row>
    <row x14ac:dyDescent="0.25" r="80" customHeight="1" ht="14.25">
      <c r="A80" s="182"/>
      <c r="B80" s="182"/>
      <c r="C80" s="8"/>
      <c r="D80" s="183"/>
      <c r="E80" s="184"/>
      <c r="F80" s="10"/>
      <c r="G80" s="184">
        <f>IF(A80="","",IFERROR(#REF!/F80,0))</f>
      </c>
      <c r="H80" s="8"/>
      <c r="I80" s="8"/>
      <c r="J80" s="8"/>
      <c r="K80" s="8"/>
      <c r="L80" s="8"/>
      <c r="M80" s="8"/>
      <c r="N80" s="8"/>
      <c r="O80" s="8"/>
      <c r="P80" s="8"/>
      <c r="Q80" s="8"/>
      <c r="R80" s="8"/>
      <c r="S80" s="8"/>
      <c r="T80" s="8"/>
      <c r="U80" s="8"/>
      <c r="V80" s="8"/>
      <c r="W80" s="8"/>
      <c r="X80" s="8"/>
      <c r="Y80" s="8"/>
      <c r="Z80" s="8"/>
    </row>
    <row x14ac:dyDescent="0.25" r="81" customHeight="1" ht="14.25">
      <c r="A81" s="182"/>
      <c r="B81" s="182"/>
      <c r="C81" s="8"/>
      <c r="D81" s="183"/>
      <c r="E81" s="184"/>
      <c r="F81" s="10"/>
      <c r="G81" s="184">
        <f>IF(A81="","",IFERROR(#REF!/F81,0))</f>
      </c>
      <c r="H81" s="8"/>
      <c r="I81" s="8"/>
      <c r="J81" s="8"/>
      <c r="K81" s="8"/>
      <c r="L81" s="8"/>
      <c r="M81" s="8"/>
      <c r="N81" s="8"/>
      <c r="O81" s="8"/>
      <c r="P81" s="8"/>
      <c r="Q81" s="8"/>
      <c r="R81" s="8"/>
      <c r="S81" s="8"/>
      <c r="T81" s="8"/>
      <c r="U81" s="8"/>
      <c r="V81" s="8"/>
      <c r="W81" s="8"/>
      <c r="X81" s="8"/>
      <c r="Y81" s="8"/>
      <c r="Z81" s="8"/>
    </row>
    <row x14ac:dyDescent="0.25" r="82" customHeight="1" ht="14.25">
      <c r="A82" s="182"/>
      <c r="B82" s="182"/>
      <c r="C82" s="8"/>
      <c r="D82" s="183"/>
      <c r="E82" s="184"/>
      <c r="F82" s="10"/>
      <c r="G82" s="184">
        <f>IF(A82="","",IFERROR(#REF!/F82,0))</f>
      </c>
      <c r="H82" s="8"/>
      <c r="I82" s="8"/>
      <c r="J82" s="8"/>
      <c r="K82" s="8"/>
      <c r="L82" s="8"/>
      <c r="M82" s="8"/>
      <c r="N82" s="8"/>
      <c r="O82" s="8"/>
      <c r="P82" s="8"/>
      <c r="Q82" s="8"/>
      <c r="R82" s="8"/>
      <c r="S82" s="8"/>
      <c r="T82" s="8"/>
      <c r="U82" s="8"/>
      <c r="V82" s="8"/>
      <c r="W82" s="8"/>
      <c r="X82" s="8"/>
      <c r="Y82" s="8"/>
      <c r="Z82" s="8"/>
    </row>
    <row x14ac:dyDescent="0.25" r="83" customHeight="1" ht="14.25">
      <c r="A83" s="182"/>
      <c r="B83" s="182"/>
      <c r="C83" s="8"/>
      <c r="D83" s="183"/>
      <c r="E83" s="184"/>
      <c r="F83" s="10"/>
      <c r="G83" s="184">
        <f>IF(A83="","",IFERROR(#REF!/F83,0))</f>
      </c>
      <c r="H83" s="8"/>
      <c r="I83" s="8"/>
      <c r="J83" s="8"/>
      <c r="K83" s="8"/>
      <c r="L83" s="8"/>
      <c r="M83" s="8"/>
      <c r="N83" s="8"/>
      <c r="O83" s="8"/>
      <c r="P83" s="8"/>
      <c r="Q83" s="8"/>
      <c r="R83" s="8"/>
      <c r="S83" s="8"/>
      <c r="T83" s="8"/>
      <c r="U83" s="8"/>
      <c r="V83" s="8"/>
      <c r="W83" s="8"/>
      <c r="X83" s="8"/>
      <c r="Y83" s="8"/>
      <c r="Z83" s="8"/>
    </row>
    <row x14ac:dyDescent="0.25" r="84" customHeight="1" ht="14.25">
      <c r="A84" s="182"/>
      <c r="B84" s="182"/>
      <c r="C84" s="8"/>
      <c r="D84" s="183"/>
      <c r="E84" s="184"/>
      <c r="F84" s="10"/>
      <c r="G84" s="184">
        <f>IF(A84="","",IFERROR(#REF!/F84,0))</f>
      </c>
      <c r="H84" s="8"/>
      <c r="I84" s="8"/>
      <c r="J84" s="8"/>
      <c r="K84" s="8"/>
      <c r="L84" s="8"/>
      <c r="M84" s="8"/>
      <c r="N84" s="8"/>
      <c r="O84" s="8"/>
      <c r="P84" s="8"/>
      <c r="Q84" s="8"/>
      <c r="R84" s="8"/>
      <c r="S84" s="8"/>
      <c r="T84" s="8"/>
      <c r="U84" s="8"/>
      <c r="V84" s="8"/>
      <c r="W84" s="8"/>
      <c r="X84" s="8"/>
      <c r="Y84" s="8"/>
      <c r="Z84" s="8"/>
    </row>
    <row x14ac:dyDescent="0.25" r="85" customHeight="1" ht="14.25">
      <c r="A85" s="182"/>
      <c r="B85" s="182"/>
      <c r="C85" s="8"/>
      <c r="D85" s="183"/>
      <c r="E85" s="184"/>
      <c r="F85" s="10"/>
      <c r="G85" s="184">
        <f>IF(A85="","",IFERROR(#REF!/F85,0))</f>
      </c>
      <c r="H85" s="8"/>
      <c r="I85" s="8"/>
      <c r="J85" s="8"/>
      <c r="K85" s="8"/>
      <c r="L85" s="8"/>
      <c r="M85" s="8"/>
      <c r="N85" s="8"/>
      <c r="O85" s="8"/>
      <c r="P85" s="8"/>
      <c r="Q85" s="8"/>
      <c r="R85" s="8"/>
      <c r="S85" s="8"/>
      <c r="T85" s="8"/>
      <c r="U85" s="8"/>
      <c r="V85" s="8"/>
      <c r="W85" s="8"/>
      <c r="X85" s="8"/>
      <c r="Y85" s="8"/>
      <c r="Z85" s="8"/>
    </row>
    <row x14ac:dyDescent="0.25" r="86" customHeight="1" ht="14.25">
      <c r="A86" s="182"/>
      <c r="B86" s="182"/>
      <c r="C86" s="8"/>
      <c r="D86" s="183"/>
      <c r="E86" s="184"/>
      <c r="F86" s="10"/>
      <c r="G86" s="184">
        <f>IF(A86="","",IFERROR(#REF!/F86,0))</f>
      </c>
      <c r="H86" s="8"/>
      <c r="I86" s="8"/>
      <c r="J86" s="8"/>
      <c r="K86" s="8"/>
      <c r="L86" s="8"/>
      <c r="M86" s="8"/>
      <c r="N86" s="8"/>
      <c r="O86" s="8"/>
      <c r="P86" s="8"/>
      <c r="Q86" s="8"/>
      <c r="R86" s="8"/>
      <c r="S86" s="8"/>
      <c r="T86" s="8"/>
      <c r="U86" s="8"/>
      <c r="V86" s="8"/>
      <c r="W86" s="8"/>
      <c r="X86" s="8"/>
      <c r="Y86" s="8"/>
      <c r="Z86" s="8"/>
    </row>
    <row x14ac:dyDescent="0.25" r="87" customHeight="1" ht="14.25">
      <c r="A87" s="182"/>
      <c r="B87" s="182"/>
      <c r="C87" s="8"/>
      <c r="D87" s="183"/>
      <c r="E87" s="184"/>
      <c r="F87" s="10"/>
      <c r="G87" s="184">
        <f>IF(A87="","",IFERROR(#REF!/F87,0))</f>
      </c>
      <c r="H87" s="8"/>
      <c r="I87" s="8"/>
      <c r="J87" s="8"/>
      <c r="K87" s="8"/>
      <c r="L87" s="8"/>
      <c r="M87" s="8"/>
      <c r="N87" s="8"/>
      <c r="O87" s="8"/>
      <c r="P87" s="8"/>
      <c r="Q87" s="8"/>
      <c r="R87" s="8"/>
      <c r="S87" s="8"/>
      <c r="T87" s="8"/>
      <c r="U87" s="8"/>
      <c r="V87" s="8"/>
      <c r="W87" s="8"/>
      <c r="X87" s="8"/>
      <c r="Y87" s="8"/>
      <c r="Z87" s="8"/>
    </row>
    <row x14ac:dyDescent="0.25" r="88" customHeight="1" ht="14.25">
      <c r="A88" s="182"/>
      <c r="B88" s="182"/>
      <c r="C88" s="8"/>
      <c r="D88" s="183"/>
      <c r="E88" s="184"/>
      <c r="F88" s="10"/>
      <c r="G88" s="184">
        <f>IF(A88="","",IFERROR(#REF!/F88,0))</f>
      </c>
      <c r="H88" s="8"/>
      <c r="I88" s="8"/>
      <c r="J88" s="8"/>
      <c r="K88" s="8"/>
      <c r="L88" s="8"/>
      <c r="M88" s="8"/>
      <c r="N88" s="8"/>
      <c r="O88" s="8"/>
      <c r="P88" s="8"/>
      <c r="Q88" s="8"/>
      <c r="R88" s="8"/>
      <c r="S88" s="8"/>
      <c r="T88" s="8"/>
      <c r="U88" s="8"/>
      <c r="V88" s="8"/>
      <c r="W88" s="8"/>
      <c r="X88" s="8"/>
      <c r="Y88" s="8"/>
      <c r="Z88" s="8"/>
    </row>
    <row x14ac:dyDescent="0.25" r="89" customHeight="1" ht="14.25">
      <c r="A89" s="182"/>
      <c r="B89" s="182"/>
      <c r="C89" s="8"/>
      <c r="D89" s="183"/>
      <c r="E89" s="184"/>
      <c r="F89" s="10"/>
      <c r="G89" s="184">
        <f>IF(A89="","",IFERROR(#REF!/F89,0))</f>
      </c>
      <c r="H89" s="8"/>
      <c r="I89" s="8"/>
      <c r="J89" s="8"/>
      <c r="K89" s="8"/>
      <c r="L89" s="8"/>
      <c r="M89" s="8"/>
      <c r="N89" s="8"/>
      <c r="O89" s="8"/>
      <c r="P89" s="8"/>
      <c r="Q89" s="8"/>
      <c r="R89" s="8"/>
      <c r="S89" s="8"/>
      <c r="T89" s="8"/>
      <c r="U89" s="8"/>
      <c r="V89" s="8"/>
      <c r="W89" s="8"/>
      <c r="X89" s="8"/>
      <c r="Y89" s="8"/>
      <c r="Z89" s="8"/>
    </row>
    <row x14ac:dyDescent="0.25" r="90" customHeight="1" ht="14.25">
      <c r="A90" s="182"/>
      <c r="B90" s="182"/>
      <c r="C90" s="8"/>
      <c r="D90" s="183"/>
      <c r="E90" s="184"/>
      <c r="F90" s="10"/>
      <c r="G90" s="184">
        <f>IF(A90="","",IFERROR(#REF!/F90,0))</f>
      </c>
      <c r="H90" s="8"/>
      <c r="I90" s="8"/>
      <c r="J90" s="8"/>
      <c r="K90" s="8"/>
      <c r="L90" s="8"/>
      <c r="M90" s="8"/>
      <c r="N90" s="8"/>
      <c r="O90" s="8"/>
      <c r="P90" s="8"/>
      <c r="Q90" s="8"/>
      <c r="R90" s="8"/>
      <c r="S90" s="8"/>
      <c r="T90" s="8"/>
      <c r="U90" s="8"/>
      <c r="V90" s="8"/>
      <c r="W90" s="8"/>
      <c r="X90" s="8"/>
      <c r="Y90" s="8"/>
      <c r="Z90" s="8"/>
    </row>
    <row x14ac:dyDescent="0.25" r="91" customHeight="1" ht="14.25">
      <c r="A91" s="182"/>
      <c r="B91" s="182"/>
      <c r="C91" s="8"/>
      <c r="D91" s="183"/>
      <c r="E91" s="184"/>
      <c r="F91" s="10"/>
      <c r="G91" s="184">
        <f>IF(A91="","",IFERROR(#REF!/F91,0))</f>
      </c>
      <c r="H91" s="8"/>
      <c r="I91" s="8"/>
      <c r="J91" s="8"/>
      <c r="K91" s="8"/>
      <c r="L91" s="8"/>
      <c r="M91" s="8"/>
      <c r="N91" s="8"/>
      <c r="O91" s="8"/>
      <c r="P91" s="8"/>
      <c r="Q91" s="8"/>
      <c r="R91" s="8"/>
      <c r="S91" s="8"/>
      <c r="T91" s="8"/>
      <c r="U91" s="8"/>
      <c r="V91" s="8"/>
      <c r="W91" s="8"/>
      <c r="X91" s="8"/>
      <c r="Y91" s="8"/>
      <c r="Z91" s="8"/>
    </row>
    <row x14ac:dyDescent="0.25" r="92" customHeight="1" ht="14.25">
      <c r="A92" s="182"/>
      <c r="B92" s="182"/>
      <c r="C92" s="8"/>
      <c r="D92" s="183"/>
      <c r="E92" s="184"/>
      <c r="F92" s="10"/>
      <c r="G92" s="184">
        <f>IF(A92="","",IFERROR(#REF!/F92,0))</f>
      </c>
      <c r="H92" s="8"/>
      <c r="I92" s="8"/>
      <c r="J92" s="8"/>
      <c r="K92" s="8"/>
      <c r="L92" s="8"/>
      <c r="M92" s="8"/>
      <c r="N92" s="8"/>
      <c r="O92" s="8"/>
      <c r="P92" s="8"/>
      <c r="Q92" s="8"/>
      <c r="R92" s="8"/>
      <c r="S92" s="8"/>
      <c r="T92" s="8"/>
      <c r="U92" s="8"/>
      <c r="V92" s="8"/>
      <c r="W92" s="8"/>
      <c r="X92" s="8"/>
      <c r="Y92" s="8"/>
      <c r="Z92" s="8"/>
    </row>
    <row x14ac:dyDescent="0.25" r="93" customHeight="1" ht="14.25">
      <c r="A93" s="182"/>
      <c r="B93" s="182"/>
      <c r="C93" s="8"/>
      <c r="D93" s="183"/>
      <c r="E93" s="184"/>
      <c r="F93" s="10"/>
      <c r="G93" s="184">
        <f>IF(A93="","",IFERROR(#REF!/F93,0))</f>
      </c>
      <c r="H93" s="8"/>
      <c r="I93" s="8"/>
      <c r="J93" s="8"/>
      <c r="K93" s="8"/>
      <c r="L93" s="8"/>
      <c r="M93" s="8"/>
      <c r="N93" s="8"/>
      <c r="O93" s="8"/>
      <c r="P93" s="8"/>
      <c r="Q93" s="8"/>
      <c r="R93" s="8"/>
      <c r="S93" s="8"/>
      <c r="T93" s="8"/>
      <c r="U93" s="8"/>
      <c r="V93" s="8"/>
      <c r="W93" s="8"/>
      <c r="X93" s="8"/>
      <c r="Y93" s="8"/>
      <c r="Z93" s="8"/>
    </row>
    <row x14ac:dyDescent="0.25" r="94" customHeight="1" ht="14.25">
      <c r="A94" s="182"/>
      <c r="B94" s="182"/>
      <c r="C94" s="8"/>
      <c r="D94" s="183"/>
      <c r="E94" s="184"/>
      <c r="F94" s="10"/>
      <c r="G94" s="184">
        <f>IF(A94="","",IFERROR(#REF!/F94,0))</f>
      </c>
      <c r="H94" s="8"/>
      <c r="I94" s="8"/>
      <c r="J94" s="8"/>
      <c r="K94" s="8"/>
      <c r="L94" s="8"/>
      <c r="M94" s="8"/>
      <c r="N94" s="8"/>
      <c r="O94" s="8"/>
      <c r="P94" s="8"/>
      <c r="Q94" s="8"/>
      <c r="R94" s="8"/>
      <c r="S94" s="8"/>
      <c r="T94" s="8"/>
      <c r="U94" s="8"/>
      <c r="V94" s="8"/>
      <c r="W94" s="8"/>
      <c r="X94" s="8"/>
      <c r="Y94" s="8"/>
      <c r="Z94" s="8"/>
    </row>
    <row x14ac:dyDescent="0.25" r="95" customHeight="1" ht="14.25">
      <c r="A95" s="182"/>
      <c r="B95" s="182"/>
      <c r="C95" s="8"/>
      <c r="D95" s="183"/>
      <c r="E95" s="184"/>
      <c r="F95" s="10"/>
      <c r="G95" s="184">
        <f>IF(A95="","",IFERROR(#REF!/F95,0))</f>
      </c>
      <c r="H95" s="8"/>
      <c r="I95" s="8"/>
      <c r="J95" s="8"/>
      <c r="K95" s="8"/>
      <c r="L95" s="8"/>
      <c r="M95" s="8"/>
      <c r="N95" s="8"/>
      <c r="O95" s="8"/>
      <c r="P95" s="8"/>
      <c r="Q95" s="8"/>
      <c r="R95" s="8"/>
      <c r="S95" s="8"/>
      <c r="T95" s="8"/>
      <c r="U95" s="8"/>
      <c r="V95" s="8"/>
      <c r="W95" s="8"/>
      <c r="X95" s="8"/>
      <c r="Y95" s="8"/>
      <c r="Z95" s="8"/>
    </row>
    <row x14ac:dyDescent="0.25" r="96" customHeight="1" ht="14.25">
      <c r="A96" s="182"/>
      <c r="B96" s="182"/>
      <c r="C96" s="8"/>
      <c r="D96" s="183"/>
      <c r="E96" s="184"/>
      <c r="F96" s="10"/>
      <c r="G96" s="184">
        <f>IF(A96="","",IFERROR(#REF!/F96,0))</f>
      </c>
      <c r="H96" s="8"/>
      <c r="I96" s="8"/>
      <c r="J96" s="8"/>
      <c r="K96" s="8"/>
      <c r="L96" s="8"/>
      <c r="M96" s="8"/>
      <c r="N96" s="8"/>
      <c r="O96" s="8"/>
      <c r="P96" s="8"/>
      <c r="Q96" s="8"/>
      <c r="R96" s="8"/>
      <c r="S96" s="8"/>
      <c r="T96" s="8"/>
      <c r="U96" s="8"/>
      <c r="V96" s="8"/>
      <c r="W96" s="8"/>
      <c r="X96" s="8"/>
      <c r="Y96" s="8"/>
      <c r="Z96" s="8"/>
    </row>
    <row x14ac:dyDescent="0.25" r="97" customHeight="1" ht="14.25">
      <c r="A97" s="182"/>
      <c r="B97" s="182"/>
      <c r="C97" s="8"/>
      <c r="D97" s="183"/>
      <c r="E97" s="184"/>
      <c r="F97" s="10"/>
      <c r="G97" s="184">
        <f>IF(A97="","",IFERROR(#REF!/F97,0))</f>
      </c>
      <c r="H97" s="8"/>
      <c r="I97" s="8"/>
      <c r="J97" s="8"/>
      <c r="K97" s="8"/>
      <c r="L97" s="8"/>
      <c r="M97" s="8"/>
      <c r="N97" s="8"/>
      <c r="O97" s="8"/>
      <c r="P97" s="8"/>
      <c r="Q97" s="8"/>
      <c r="R97" s="8"/>
      <c r="S97" s="8"/>
      <c r="T97" s="8"/>
      <c r="U97" s="8"/>
      <c r="V97" s="8"/>
      <c r="W97" s="8"/>
      <c r="X97" s="8"/>
      <c r="Y97" s="8"/>
      <c r="Z97" s="8"/>
    </row>
    <row x14ac:dyDescent="0.25" r="98" customHeight="1" ht="14.25">
      <c r="A98" s="182"/>
      <c r="B98" s="182"/>
      <c r="C98" s="8"/>
      <c r="D98" s="183"/>
      <c r="E98" s="184"/>
      <c r="F98" s="10"/>
      <c r="G98" s="184">
        <f>IF(A98="","",IFERROR(#REF!/F98,0))</f>
      </c>
      <c r="H98" s="8"/>
      <c r="I98" s="8"/>
      <c r="J98" s="8"/>
      <c r="K98" s="8"/>
      <c r="L98" s="8"/>
      <c r="M98" s="8"/>
      <c r="N98" s="8"/>
      <c r="O98" s="8"/>
      <c r="P98" s="8"/>
      <c r="Q98" s="8"/>
      <c r="R98" s="8"/>
      <c r="S98" s="8"/>
      <c r="T98" s="8"/>
      <c r="U98" s="8"/>
      <c r="V98" s="8"/>
      <c r="W98" s="8"/>
      <c r="X98" s="8"/>
      <c r="Y98" s="8"/>
      <c r="Z98" s="8"/>
    </row>
    <row x14ac:dyDescent="0.25" r="99" customHeight="1" ht="14.25">
      <c r="A99" s="182"/>
      <c r="B99" s="182"/>
      <c r="C99" s="8"/>
      <c r="D99" s="183"/>
      <c r="E99" s="184"/>
      <c r="F99" s="10"/>
      <c r="G99" s="184">
        <f>IF(A99="","",IFERROR(#REF!/F99,0))</f>
      </c>
      <c r="H99" s="8"/>
      <c r="I99" s="8"/>
      <c r="J99" s="8"/>
      <c r="K99" s="8"/>
      <c r="L99" s="8"/>
      <c r="M99" s="8"/>
      <c r="N99" s="8"/>
      <c r="O99" s="8"/>
      <c r="P99" s="8"/>
      <c r="Q99" s="8"/>
      <c r="R99" s="8"/>
      <c r="S99" s="8"/>
      <c r="T99" s="8"/>
      <c r="U99" s="8"/>
      <c r="V99" s="8"/>
      <c r="W99" s="8"/>
      <c r="X99" s="8"/>
      <c r="Y99" s="8"/>
      <c r="Z99" s="8"/>
    </row>
    <row x14ac:dyDescent="0.25" r="100" customHeight="1" ht="14.25">
      <c r="A100" s="182"/>
      <c r="B100" s="182"/>
      <c r="C100" s="8"/>
      <c r="D100" s="183"/>
      <c r="E100" s="184"/>
      <c r="F100" s="10"/>
      <c r="G100" s="184">
        <f>IF(A100="","",IFERROR(#REF!/F100,0))</f>
      </c>
      <c r="H100" s="8"/>
      <c r="I100" s="8"/>
      <c r="J100" s="8"/>
      <c r="K100" s="8"/>
      <c r="L100" s="8"/>
      <c r="M100" s="8"/>
      <c r="N100" s="8"/>
      <c r="O100" s="8"/>
      <c r="P100" s="8"/>
      <c r="Q100" s="8"/>
      <c r="R100" s="8"/>
      <c r="S100" s="8"/>
      <c r="T100" s="8"/>
      <c r="U100" s="8"/>
      <c r="V100" s="8"/>
      <c r="W100" s="8"/>
      <c r="X100" s="8"/>
      <c r="Y100" s="8"/>
      <c r="Z100" s="8"/>
    </row>
    <row x14ac:dyDescent="0.25" r="101" customHeight="1" ht="14.25">
      <c r="A101" s="182"/>
      <c r="B101" s="182"/>
      <c r="C101" s="8"/>
      <c r="D101" s="183"/>
      <c r="E101" s="184"/>
      <c r="F101" s="10"/>
      <c r="G101" s="184">
        <f>IF(A101="","",IFERROR(#REF!/F101,0))</f>
      </c>
      <c r="H101" s="8"/>
      <c r="I101" s="8"/>
      <c r="J101" s="8"/>
      <c r="K101" s="8"/>
      <c r="L101" s="8"/>
      <c r="M101" s="8"/>
      <c r="N101" s="8"/>
      <c r="O101" s="8"/>
      <c r="P101" s="8"/>
      <c r="Q101" s="8"/>
      <c r="R101" s="8"/>
      <c r="S101" s="8"/>
      <c r="T101" s="8"/>
      <c r="U101" s="8"/>
      <c r="V101" s="8"/>
      <c r="W101" s="8"/>
      <c r="X101" s="8"/>
      <c r="Y101" s="8"/>
      <c r="Z101" s="8"/>
    </row>
    <row x14ac:dyDescent="0.25" r="102" customHeight="1" ht="14.25">
      <c r="A102" s="182"/>
      <c r="B102" s="182"/>
      <c r="C102" s="8"/>
      <c r="D102" s="183"/>
      <c r="E102" s="184"/>
      <c r="F102" s="10"/>
      <c r="G102" s="184">
        <f>IF(A102="","",IFERROR(#REF!/F102,0))</f>
      </c>
      <c r="H102" s="8"/>
      <c r="I102" s="8"/>
      <c r="J102" s="8"/>
      <c r="K102" s="8"/>
      <c r="L102" s="8"/>
      <c r="M102" s="8"/>
      <c r="N102" s="8"/>
      <c r="O102" s="8"/>
      <c r="P102" s="8"/>
      <c r="Q102" s="8"/>
      <c r="R102" s="8"/>
      <c r="S102" s="8"/>
      <c r="T102" s="8"/>
      <c r="U102" s="8"/>
      <c r="V102" s="8"/>
      <c r="W102" s="8"/>
      <c r="X102" s="8"/>
      <c r="Y102" s="8"/>
      <c r="Z102" s="8"/>
    </row>
    <row x14ac:dyDescent="0.25" r="103" customHeight="1" ht="14.25">
      <c r="A103" s="182"/>
      <c r="B103" s="182"/>
      <c r="C103" s="8"/>
      <c r="D103" s="183"/>
      <c r="E103" s="184"/>
      <c r="F103" s="10"/>
      <c r="G103" s="184">
        <f>IF(A103="","",IFERROR(#REF!/F103,0))</f>
      </c>
      <c r="H103" s="8"/>
      <c r="I103" s="8"/>
      <c r="J103" s="8"/>
      <c r="K103" s="8"/>
      <c r="L103" s="8"/>
      <c r="M103" s="8"/>
      <c r="N103" s="8"/>
      <c r="O103" s="8"/>
      <c r="P103" s="8"/>
      <c r="Q103" s="8"/>
      <c r="R103" s="8"/>
      <c r="S103" s="8"/>
      <c r="T103" s="8"/>
      <c r="U103" s="8"/>
      <c r="V103" s="8"/>
      <c r="W103" s="8"/>
      <c r="X103" s="8"/>
      <c r="Y103" s="8"/>
      <c r="Z103" s="8"/>
    </row>
    <row x14ac:dyDescent="0.25" r="104" customHeight="1" ht="14.25">
      <c r="A104" s="182"/>
      <c r="B104" s="182"/>
      <c r="C104" s="8"/>
      <c r="D104" s="183"/>
      <c r="E104" s="184"/>
      <c r="F104" s="10"/>
      <c r="G104" s="184">
        <f>IF(A104="","",IFERROR(#REF!/F104,0))</f>
      </c>
      <c r="H104" s="8"/>
      <c r="I104" s="8"/>
      <c r="J104" s="8"/>
      <c r="K104" s="8"/>
      <c r="L104" s="8"/>
      <c r="M104" s="8"/>
      <c r="N104" s="8"/>
      <c r="O104" s="8"/>
      <c r="P104" s="8"/>
      <c r="Q104" s="8"/>
      <c r="R104" s="8"/>
      <c r="S104" s="8"/>
      <c r="T104" s="8"/>
      <c r="U104" s="8"/>
      <c r="V104" s="8"/>
      <c r="W104" s="8"/>
      <c r="X104" s="8"/>
      <c r="Y104" s="8"/>
      <c r="Z104" s="8"/>
    </row>
    <row x14ac:dyDescent="0.25" r="105" customHeight="1" ht="14.25">
      <c r="A105" s="182"/>
      <c r="B105" s="182"/>
      <c r="C105" s="8"/>
      <c r="D105" s="183"/>
      <c r="E105" s="184"/>
      <c r="F105" s="10"/>
      <c r="G105" s="184">
        <f>IF(A105="","",IFERROR(#REF!/F105,0))</f>
      </c>
      <c r="H105" s="8"/>
      <c r="I105" s="8"/>
      <c r="J105" s="8"/>
      <c r="K105" s="8"/>
      <c r="L105" s="8"/>
      <c r="M105" s="8"/>
      <c r="N105" s="8"/>
      <c r="O105" s="8"/>
      <c r="P105" s="8"/>
      <c r="Q105" s="8"/>
      <c r="R105" s="8"/>
      <c r="S105" s="8"/>
      <c r="T105" s="8"/>
      <c r="U105" s="8"/>
      <c r="V105" s="8"/>
      <c r="W105" s="8"/>
      <c r="X105" s="8"/>
      <c r="Y105" s="8"/>
      <c r="Z105" s="8"/>
    </row>
    <row x14ac:dyDescent="0.25" r="106" customHeight="1" ht="14.25">
      <c r="A106" s="182"/>
      <c r="B106" s="182"/>
      <c r="C106" s="8"/>
      <c r="D106" s="183"/>
      <c r="E106" s="184"/>
      <c r="F106" s="10"/>
      <c r="G106" s="184">
        <f>IF(A106="","",IFERROR(#REF!/F106,0))</f>
      </c>
      <c r="H106" s="8"/>
      <c r="I106" s="8"/>
      <c r="J106" s="8"/>
      <c r="K106" s="8"/>
      <c r="L106" s="8"/>
      <c r="M106" s="8"/>
      <c r="N106" s="8"/>
      <c r="O106" s="8"/>
      <c r="P106" s="8"/>
      <c r="Q106" s="8"/>
      <c r="R106" s="8"/>
      <c r="S106" s="8"/>
      <c r="T106" s="8"/>
      <c r="U106" s="8"/>
      <c r="V106" s="8"/>
      <c r="W106" s="8"/>
      <c r="X106" s="8"/>
      <c r="Y106" s="8"/>
      <c r="Z106" s="8"/>
    </row>
    <row x14ac:dyDescent="0.25" r="107" customHeight="1" ht="14.25">
      <c r="A107" s="182"/>
      <c r="B107" s="182"/>
      <c r="C107" s="8"/>
      <c r="D107" s="183"/>
      <c r="E107" s="184"/>
      <c r="F107" s="10"/>
      <c r="G107" s="184">
        <f>IF(A107="","",IFERROR(#REF!/F107,0))</f>
      </c>
      <c r="H107" s="8"/>
      <c r="I107" s="8"/>
      <c r="J107" s="8"/>
      <c r="K107" s="8"/>
      <c r="L107" s="8"/>
      <c r="M107" s="8"/>
      <c r="N107" s="8"/>
      <c r="O107" s="8"/>
      <c r="P107" s="8"/>
      <c r="Q107" s="8"/>
      <c r="R107" s="8"/>
      <c r="S107" s="8"/>
      <c r="T107" s="8"/>
      <c r="U107" s="8"/>
      <c r="V107" s="8"/>
      <c r="W107" s="8"/>
      <c r="X107" s="8"/>
      <c r="Y107" s="8"/>
      <c r="Z107" s="8"/>
    </row>
    <row x14ac:dyDescent="0.25" r="108" customHeight="1" ht="14.25">
      <c r="A108" s="182"/>
      <c r="B108" s="182"/>
      <c r="C108" s="8"/>
      <c r="D108" s="183"/>
      <c r="E108" s="184"/>
      <c r="F108" s="10"/>
      <c r="G108" s="184">
        <f>IF(A108="","",IFERROR(#REF!/F108,0))</f>
      </c>
      <c r="H108" s="8"/>
      <c r="I108" s="8"/>
      <c r="J108" s="8"/>
      <c r="K108" s="8"/>
      <c r="L108" s="8"/>
      <c r="M108" s="8"/>
      <c r="N108" s="8"/>
      <c r="O108" s="8"/>
      <c r="P108" s="8"/>
      <c r="Q108" s="8"/>
      <c r="R108" s="8"/>
      <c r="S108" s="8"/>
      <c r="T108" s="8"/>
      <c r="U108" s="8"/>
      <c r="V108" s="8"/>
      <c r="W108" s="8"/>
      <c r="X108" s="8"/>
      <c r="Y108" s="8"/>
      <c r="Z108" s="8"/>
    </row>
    <row x14ac:dyDescent="0.25" r="109" customHeight="1" ht="14.25">
      <c r="A109" s="182"/>
      <c r="B109" s="182"/>
      <c r="C109" s="8"/>
      <c r="D109" s="183"/>
      <c r="E109" s="184"/>
      <c r="F109" s="10"/>
      <c r="G109" s="184">
        <f>IF(A109="","",IFERROR(#REF!/F109,0))</f>
      </c>
      <c r="H109" s="8"/>
      <c r="I109" s="8"/>
      <c r="J109" s="8"/>
      <c r="K109" s="8"/>
      <c r="L109" s="8"/>
      <c r="M109" s="8"/>
      <c r="N109" s="8"/>
      <c r="O109" s="8"/>
      <c r="P109" s="8"/>
      <c r="Q109" s="8"/>
      <c r="R109" s="8"/>
      <c r="S109" s="8"/>
      <c r="T109" s="8"/>
      <c r="U109" s="8"/>
      <c r="V109" s="8"/>
      <c r="W109" s="8"/>
      <c r="X109" s="8"/>
      <c r="Y109" s="8"/>
      <c r="Z109" s="8"/>
    </row>
    <row x14ac:dyDescent="0.25" r="110" customHeight="1" ht="14.25">
      <c r="A110" s="182"/>
      <c r="B110" s="182"/>
      <c r="C110" s="8"/>
      <c r="D110" s="183"/>
      <c r="E110" s="184"/>
      <c r="F110" s="10"/>
      <c r="G110" s="184">
        <f>IF(A110="","",IFERROR(#REF!/F110,0))</f>
      </c>
      <c r="H110" s="8"/>
      <c r="I110" s="8"/>
      <c r="J110" s="8"/>
      <c r="K110" s="8"/>
      <c r="L110" s="8"/>
      <c r="M110" s="8"/>
      <c r="N110" s="8"/>
      <c r="O110" s="8"/>
      <c r="P110" s="8"/>
      <c r="Q110" s="8"/>
      <c r="R110" s="8"/>
      <c r="S110" s="8"/>
      <c r="T110" s="8"/>
      <c r="U110" s="8"/>
      <c r="V110" s="8"/>
      <c r="W110" s="8"/>
      <c r="X110" s="8"/>
      <c r="Y110" s="8"/>
      <c r="Z110" s="8"/>
    </row>
    <row x14ac:dyDescent="0.25" r="111" customHeight="1" ht="14.25">
      <c r="A111" s="182"/>
      <c r="B111" s="182"/>
      <c r="C111" s="8"/>
      <c r="D111" s="183"/>
      <c r="E111" s="184"/>
      <c r="F111" s="10"/>
      <c r="G111" s="184">
        <f>IF(A111="","",IFERROR(#REF!/F111,0))</f>
      </c>
      <c r="H111" s="8"/>
      <c r="I111" s="8"/>
      <c r="J111" s="8"/>
      <c r="K111" s="8"/>
      <c r="L111" s="8"/>
      <c r="M111" s="8"/>
      <c r="N111" s="8"/>
      <c r="O111" s="8"/>
      <c r="P111" s="8"/>
      <c r="Q111" s="8"/>
      <c r="R111" s="8"/>
      <c r="S111" s="8"/>
      <c r="T111" s="8"/>
      <c r="U111" s="8"/>
      <c r="V111" s="8"/>
      <c r="W111" s="8"/>
      <c r="X111" s="8"/>
      <c r="Y111" s="8"/>
      <c r="Z111" s="8"/>
    </row>
    <row x14ac:dyDescent="0.25" r="112" customHeight="1" ht="14.25">
      <c r="A112" s="182"/>
      <c r="B112" s="182"/>
      <c r="C112" s="8"/>
      <c r="D112" s="183"/>
      <c r="E112" s="184"/>
      <c r="F112" s="10"/>
      <c r="G112" s="184">
        <f>IF(A112="","",IFERROR(#REF!/F112,0))</f>
      </c>
      <c r="H112" s="8"/>
      <c r="I112" s="8"/>
      <c r="J112" s="8"/>
      <c r="K112" s="8"/>
      <c r="L112" s="8"/>
      <c r="M112" s="8"/>
      <c r="N112" s="8"/>
      <c r="O112" s="8"/>
      <c r="P112" s="8"/>
      <c r="Q112" s="8"/>
      <c r="R112" s="8"/>
      <c r="S112" s="8"/>
      <c r="T112" s="8"/>
      <c r="U112" s="8"/>
      <c r="V112" s="8"/>
      <c r="W112" s="8"/>
      <c r="X112" s="8"/>
      <c r="Y112" s="8"/>
      <c r="Z112" s="8"/>
    </row>
    <row x14ac:dyDescent="0.25" r="113" customHeight="1" ht="14.25">
      <c r="A113" s="182"/>
      <c r="B113" s="182"/>
      <c r="C113" s="8"/>
      <c r="D113" s="183"/>
      <c r="E113" s="184"/>
      <c r="F113" s="10"/>
      <c r="G113" s="184">
        <f>IF(A113="","",IFERROR(#REF!/F113,0))</f>
      </c>
      <c r="H113" s="8"/>
      <c r="I113" s="8"/>
      <c r="J113" s="8"/>
      <c r="K113" s="8"/>
      <c r="L113" s="8"/>
      <c r="M113" s="8"/>
      <c r="N113" s="8"/>
      <c r="O113" s="8"/>
      <c r="P113" s="8"/>
      <c r="Q113" s="8"/>
      <c r="R113" s="8"/>
      <c r="S113" s="8"/>
      <c r="T113" s="8"/>
      <c r="U113" s="8"/>
      <c r="V113" s="8"/>
      <c r="W113" s="8"/>
      <c r="X113" s="8"/>
      <c r="Y113" s="8"/>
      <c r="Z113" s="8"/>
    </row>
    <row x14ac:dyDescent="0.25" r="114" customHeight="1" ht="14.25">
      <c r="A114" s="182"/>
      <c r="B114" s="182"/>
      <c r="C114" s="8"/>
      <c r="D114" s="183"/>
      <c r="E114" s="184"/>
      <c r="F114" s="10"/>
      <c r="G114" s="184">
        <f>IF(A114="","",IFERROR(#REF!/F114,0))</f>
      </c>
      <c r="H114" s="8"/>
      <c r="I114" s="8"/>
      <c r="J114" s="8"/>
      <c r="K114" s="8"/>
      <c r="L114" s="8"/>
      <c r="M114" s="8"/>
      <c r="N114" s="8"/>
      <c r="O114" s="8"/>
      <c r="P114" s="8"/>
      <c r="Q114" s="8"/>
      <c r="R114" s="8"/>
      <c r="S114" s="8"/>
      <c r="T114" s="8"/>
      <c r="U114" s="8"/>
      <c r="V114" s="8"/>
      <c r="W114" s="8"/>
      <c r="X114" s="8"/>
      <c r="Y114" s="8"/>
      <c r="Z114" s="8"/>
    </row>
    <row x14ac:dyDescent="0.25" r="115" customHeight="1" ht="14.25">
      <c r="A115" s="182"/>
      <c r="B115" s="182"/>
      <c r="C115" s="8"/>
      <c r="D115" s="183"/>
      <c r="E115" s="184"/>
      <c r="F115" s="10"/>
      <c r="G115" s="184">
        <f>IF(A115="","",IFERROR(#REF!/F115,0))</f>
      </c>
      <c r="H115" s="8"/>
      <c r="I115" s="8"/>
      <c r="J115" s="8"/>
      <c r="K115" s="8"/>
      <c r="L115" s="8"/>
      <c r="M115" s="8"/>
      <c r="N115" s="8"/>
      <c r="O115" s="8"/>
      <c r="P115" s="8"/>
      <c r="Q115" s="8"/>
      <c r="R115" s="8"/>
      <c r="S115" s="8"/>
      <c r="T115" s="8"/>
      <c r="U115" s="8"/>
      <c r="V115" s="8"/>
      <c r="W115" s="8"/>
      <c r="X115" s="8"/>
      <c r="Y115" s="8"/>
      <c r="Z115" s="8"/>
    </row>
    <row x14ac:dyDescent="0.25" r="116" customHeight="1" ht="14.25">
      <c r="A116" s="182"/>
      <c r="B116" s="182"/>
      <c r="C116" s="8"/>
      <c r="D116" s="183"/>
      <c r="E116" s="184"/>
      <c r="F116" s="10"/>
      <c r="G116" s="184">
        <f>IF(A116="","",IFERROR(#REF!/F116,0))</f>
      </c>
      <c r="H116" s="8"/>
      <c r="I116" s="8"/>
      <c r="J116" s="8"/>
      <c r="K116" s="8"/>
      <c r="L116" s="8"/>
      <c r="M116" s="8"/>
      <c r="N116" s="8"/>
      <c r="O116" s="8"/>
      <c r="P116" s="8"/>
      <c r="Q116" s="8"/>
      <c r="R116" s="8"/>
      <c r="S116" s="8"/>
      <c r="T116" s="8"/>
      <c r="U116" s="8"/>
      <c r="V116" s="8"/>
      <c r="W116" s="8"/>
      <c r="X116" s="8"/>
      <c r="Y116" s="8"/>
      <c r="Z116" s="8"/>
    </row>
    <row x14ac:dyDescent="0.25" r="117" customHeight="1" ht="14.25">
      <c r="A117" s="182"/>
      <c r="B117" s="182"/>
      <c r="C117" s="8"/>
      <c r="D117" s="183"/>
      <c r="E117" s="184"/>
      <c r="F117" s="10"/>
      <c r="G117" s="184">
        <f>IF(A117="","",IFERROR(#REF!/F117,0))</f>
      </c>
      <c r="H117" s="8"/>
      <c r="I117" s="8"/>
      <c r="J117" s="8"/>
      <c r="K117" s="8"/>
      <c r="L117" s="8"/>
      <c r="M117" s="8"/>
      <c r="N117" s="8"/>
      <c r="O117" s="8"/>
      <c r="P117" s="8"/>
      <c r="Q117" s="8"/>
      <c r="R117" s="8"/>
      <c r="S117" s="8"/>
      <c r="T117" s="8"/>
      <c r="U117" s="8"/>
      <c r="V117" s="8"/>
      <c r="W117" s="8"/>
      <c r="X117" s="8"/>
      <c r="Y117" s="8"/>
      <c r="Z117" s="8"/>
    </row>
    <row x14ac:dyDescent="0.25" r="118" customHeight="1" ht="14.25">
      <c r="A118" s="182"/>
      <c r="B118" s="182"/>
      <c r="C118" s="8"/>
      <c r="D118" s="183"/>
      <c r="E118" s="184"/>
      <c r="F118" s="10"/>
      <c r="G118" s="184">
        <f>IF(A118="","",IFERROR(#REF!/F118,0))</f>
      </c>
      <c r="H118" s="8"/>
      <c r="I118" s="8"/>
      <c r="J118" s="8"/>
      <c r="K118" s="8"/>
      <c r="L118" s="8"/>
      <c r="M118" s="8"/>
      <c r="N118" s="8"/>
      <c r="O118" s="8"/>
      <c r="P118" s="8"/>
      <c r="Q118" s="8"/>
      <c r="R118" s="8"/>
      <c r="S118" s="8"/>
      <c r="T118" s="8"/>
      <c r="U118" s="8"/>
      <c r="V118" s="8"/>
      <c r="W118" s="8"/>
      <c r="X118" s="8"/>
      <c r="Y118" s="8"/>
      <c r="Z118" s="8"/>
    </row>
    <row x14ac:dyDescent="0.25" r="119" customHeight="1" ht="14.25">
      <c r="A119" s="182"/>
      <c r="B119" s="182"/>
      <c r="C119" s="8"/>
      <c r="D119" s="183"/>
      <c r="E119" s="184"/>
      <c r="F119" s="10"/>
      <c r="G119" s="184">
        <f>IF(A119="","",IFERROR(#REF!/F119,0))</f>
      </c>
      <c r="H119" s="8"/>
      <c r="I119" s="8"/>
      <c r="J119" s="8"/>
      <c r="K119" s="8"/>
      <c r="L119" s="8"/>
      <c r="M119" s="8"/>
      <c r="N119" s="8"/>
      <c r="O119" s="8"/>
      <c r="P119" s="8"/>
      <c r="Q119" s="8"/>
      <c r="R119" s="8"/>
      <c r="S119" s="8"/>
      <c r="T119" s="8"/>
      <c r="U119" s="8"/>
      <c r="V119" s="8"/>
      <c r="W119" s="8"/>
      <c r="X119" s="8"/>
      <c r="Y119" s="8"/>
      <c r="Z119" s="8"/>
    </row>
    <row x14ac:dyDescent="0.25" r="120" customHeight="1" ht="14.25">
      <c r="A120" s="182"/>
      <c r="B120" s="182"/>
      <c r="C120" s="8"/>
      <c r="D120" s="183"/>
      <c r="E120" s="184"/>
      <c r="F120" s="10"/>
      <c r="G120" s="184">
        <f>IF(A120="","",IFERROR(#REF!/F120,0))</f>
      </c>
      <c r="H120" s="8"/>
      <c r="I120" s="8"/>
      <c r="J120" s="8"/>
      <c r="K120" s="8"/>
      <c r="L120" s="8"/>
      <c r="M120" s="8"/>
      <c r="N120" s="8"/>
      <c r="O120" s="8"/>
      <c r="P120" s="8"/>
      <c r="Q120" s="8"/>
      <c r="R120" s="8"/>
      <c r="S120" s="8"/>
      <c r="T120" s="8"/>
      <c r="U120" s="8"/>
      <c r="V120" s="8"/>
      <c r="W120" s="8"/>
      <c r="X120" s="8"/>
      <c r="Y120" s="8"/>
      <c r="Z120" s="8"/>
    </row>
    <row x14ac:dyDescent="0.25" r="121" customHeight="1" ht="14.25">
      <c r="A121" s="182"/>
      <c r="B121" s="182"/>
      <c r="C121" s="8"/>
      <c r="D121" s="183"/>
      <c r="E121" s="184"/>
      <c r="F121" s="10"/>
      <c r="G121" s="184">
        <f>IF(A121="","",IFERROR(#REF!/F121,0))</f>
      </c>
      <c r="H121" s="8"/>
      <c r="I121" s="8"/>
      <c r="J121" s="8"/>
      <c r="K121" s="8"/>
      <c r="L121" s="8"/>
      <c r="M121" s="8"/>
      <c r="N121" s="8"/>
      <c r="O121" s="8"/>
      <c r="P121" s="8"/>
      <c r="Q121" s="8"/>
      <c r="R121" s="8"/>
      <c r="S121" s="8"/>
      <c r="T121" s="8"/>
      <c r="U121" s="8"/>
      <c r="V121" s="8"/>
      <c r="W121" s="8"/>
      <c r="X121" s="8"/>
      <c r="Y121" s="8"/>
      <c r="Z121" s="8"/>
    </row>
    <row x14ac:dyDescent="0.25" r="122" customHeight="1" ht="14.25">
      <c r="A122" s="182"/>
      <c r="B122" s="182"/>
      <c r="C122" s="8"/>
      <c r="D122" s="183"/>
      <c r="E122" s="184"/>
      <c r="F122" s="10"/>
      <c r="G122" s="184">
        <f>IF(A122="","",IFERROR(#REF!/F122,0))</f>
      </c>
      <c r="H122" s="8"/>
      <c r="I122" s="8"/>
      <c r="J122" s="8"/>
      <c r="K122" s="8"/>
      <c r="L122" s="8"/>
      <c r="M122" s="8"/>
      <c r="N122" s="8"/>
      <c r="O122" s="8"/>
      <c r="P122" s="8"/>
      <c r="Q122" s="8"/>
      <c r="R122" s="8"/>
      <c r="S122" s="8"/>
      <c r="T122" s="8"/>
      <c r="U122" s="8"/>
      <c r="V122" s="8"/>
      <c r="W122" s="8"/>
      <c r="X122" s="8"/>
      <c r="Y122" s="8"/>
      <c r="Z122" s="8"/>
    </row>
    <row x14ac:dyDescent="0.25" r="123" customHeight="1" ht="14.25">
      <c r="A123" s="182"/>
      <c r="B123" s="182"/>
      <c r="C123" s="8"/>
      <c r="D123" s="183"/>
      <c r="E123" s="184"/>
      <c r="F123" s="10"/>
      <c r="G123" s="184">
        <f>IF(A123="","",IFERROR(#REF!/F123,0))</f>
      </c>
      <c r="H123" s="8"/>
      <c r="I123" s="8"/>
      <c r="J123" s="8"/>
      <c r="K123" s="8"/>
      <c r="L123" s="8"/>
      <c r="M123" s="8"/>
      <c r="N123" s="8"/>
      <c r="O123" s="8"/>
      <c r="P123" s="8"/>
      <c r="Q123" s="8"/>
      <c r="R123" s="8"/>
      <c r="S123" s="8"/>
      <c r="T123" s="8"/>
      <c r="U123" s="8"/>
      <c r="V123" s="8"/>
      <c r="W123" s="8"/>
      <c r="X123" s="8"/>
      <c r="Y123" s="8"/>
      <c r="Z123" s="8"/>
    </row>
    <row x14ac:dyDescent="0.25" r="124" customHeight="1" ht="14.25">
      <c r="A124" s="182"/>
      <c r="B124" s="182"/>
      <c r="C124" s="8"/>
      <c r="D124" s="183"/>
      <c r="E124" s="184"/>
      <c r="F124" s="10"/>
      <c r="G124" s="184">
        <f>IF(A124="","",IFERROR(#REF!/F124,0))</f>
      </c>
      <c r="H124" s="8"/>
      <c r="I124" s="8"/>
      <c r="J124" s="8"/>
      <c r="K124" s="8"/>
      <c r="L124" s="8"/>
      <c r="M124" s="8"/>
      <c r="N124" s="8"/>
      <c r="O124" s="8"/>
      <c r="P124" s="8"/>
      <c r="Q124" s="8"/>
      <c r="R124" s="8"/>
      <c r="S124" s="8"/>
      <c r="T124" s="8"/>
      <c r="U124" s="8"/>
      <c r="V124" s="8"/>
      <c r="W124" s="8"/>
      <c r="X124" s="8"/>
      <c r="Y124" s="8"/>
      <c r="Z124" s="8"/>
    </row>
    <row x14ac:dyDescent="0.25" r="125" customHeight="1" ht="14.25">
      <c r="A125" s="182"/>
      <c r="B125" s="182"/>
      <c r="C125" s="8"/>
      <c r="D125" s="183"/>
      <c r="E125" s="184"/>
      <c r="F125" s="10"/>
      <c r="G125" s="184">
        <f>IF(A125="","",IFERROR(#REF!/F125,0))</f>
      </c>
      <c r="H125" s="8"/>
      <c r="I125" s="8"/>
      <c r="J125" s="8"/>
      <c r="K125" s="8"/>
      <c r="L125" s="8"/>
      <c r="M125" s="8"/>
      <c r="N125" s="8"/>
      <c r="O125" s="8"/>
      <c r="P125" s="8"/>
      <c r="Q125" s="8"/>
      <c r="R125" s="8"/>
      <c r="S125" s="8"/>
      <c r="T125" s="8"/>
      <c r="U125" s="8"/>
      <c r="V125" s="8"/>
      <c r="W125" s="8"/>
      <c r="X125" s="8"/>
      <c r="Y125" s="8"/>
      <c r="Z125" s="8"/>
    </row>
    <row x14ac:dyDescent="0.25" r="126" customHeight="1" ht="14.25">
      <c r="A126" s="182"/>
      <c r="B126" s="182"/>
      <c r="C126" s="8"/>
      <c r="D126" s="183"/>
      <c r="E126" s="184"/>
      <c r="F126" s="10"/>
      <c r="G126" s="184">
        <f>IF(A126="","",IFERROR(#REF!/F126,0))</f>
      </c>
      <c r="H126" s="8"/>
      <c r="I126" s="8"/>
      <c r="J126" s="8"/>
      <c r="K126" s="8"/>
      <c r="L126" s="8"/>
      <c r="M126" s="8"/>
      <c r="N126" s="8"/>
      <c r="O126" s="8"/>
      <c r="P126" s="8"/>
      <c r="Q126" s="8"/>
      <c r="R126" s="8"/>
      <c r="S126" s="8"/>
      <c r="T126" s="8"/>
      <c r="U126" s="8"/>
      <c r="V126" s="8"/>
      <c r="W126" s="8"/>
      <c r="X126" s="8"/>
      <c r="Y126" s="8"/>
      <c r="Z126" s="8"/>
    </row>
    <row x14ac:dyDescent="0.25" r="127" customHeight="1" ht="14.25">
      <c r="A127" s="182"/>
      <c r="B127" s="182"/>
      <c r="C127" s="8"/>
      <c r="D127" s="183"/>
      <c r="E127" s="184"/>
      <c r="F127" s="10"/>
      <c r="G127" s="184">
        <f>IF(A127="","",IFERROR(#REF!/F127,0))</f>
      </c>
      <c r="H127" s="8"/>
      <c r="I127" s="8"/>
      <c r="J127" s="8"/>
      <c r="K127" s="8"/>
      <c r="L127" s="8"/>
      <c r="M127" s="8"/>
      <c r="N127" s="8"/>
      <c r="O127" s="8"/>
      <c r="P127" s="8"/>
      <c r="Q127" s="8"/>
      <c r="R127" s="8"/>
      <c r="S127" s="8"/>
      <c r="T127" s="8"/>
      <c r="U127" s="8"/>
      <c r="V127" s="8"/>
      <c r="W127" s="8"/>
      <c r="X127" s="8"/>
      <c r="Y127" s="8"/>
      <c r="Z127" s="8"/>
    </row>
    <row x14ac:dyDescent="0.25" r="128" customHeight="1" ht="14.25">
      <c r="A128" s="182"/>
      <c r="B128" s="182"/>
      <c r="C128" s="8"/>
      <c r="D128" s="183"/>
      <c r="E128" s="184"/>
      <c r="F128" s="10"/>
      <c r="G128" s="184">
        <f>IF(A128="","",IFERROR(#REF!/F128,0))</f>
      </c>
      <c r="H128" s="8"/>
      <c r="I128" s="8"/>
      <c r="J128" s="8"/>
      <c r="K128" s="8"/>
      <c r="L128" s="8"/>
      <c r="M128" s="8"/>
      <c r="N128" s="8"/>
      <c r="O128" s="8"/>
      <c r="P128" s="8"/>
      <c r="Q128" s="8"/>
      <c r="R128" s="8"/>
      <c r="S128" s="8"/>
      <c r="T128" s="8"/>
      <c r="U128" s="8"/>
      <c r="V128" s="8"/>
      <c r="W128" s="8"/>
      <c r="X128" s="8"/>
      <c r="Y128" s="8"/>
      <c r="Z128" s="8"/>
    </row>
    <row x14ac:dyDescent="0.25" r="129" customHeight="1" ht="14.25">
      <c r="A129" s="182"/>
      <c r="B129" s="182"/>
      <c r="C129" s="8"/>
      <c r="D129" s="183"/>
      <c r="E129" s="184"/>
      <c r="F129" s="10"/>
      <c r="G129" s="184">
        <f>IF(A129="","",IFERROR(#REF!/F129,0))</f>
      </c>
      <c r="H129" s="8"/>
      <c r="I129" s="8"/>
      <c r="J129" s="8"/>
      <c r="K129" s="8"/>
      <c r="L129" s="8"/>
      <c r="M129" s="8"/>
      <c r="N129" s="8"/>
      <c r="O129" s="8"/>
      <c r="P129" s="8"/>
      <c r="Q129" s="8"/>
      <c r="R129" s="8"/>
      <c r="S129" s="8"/>
      <c r="T129" s="8"/>
      <c r="U129" s="8"/>
      <c r="V129" s="8"/>
      <c r="W129" s="8"/>
      <c r="X129" s="8"/>
      <c r="Y129" s="8"/>
      <c r="Z129" s="8"/>
    </row>
    <row x14ac:dyDescent="0.25" r="130" customHeight="1" ht="14.25">
      <c r="A130" s="182"/>
      <c r="B130" s="182"/>
      <c r="C130" s="8"/>
      <c r="D130" s="183"/>
      <c r="E130" s="184"/>
      <c r="F130" s="10"/>
      <c r="G130" s="184">
        <f>IF(A130="","",IFERROR(#REF!/F130,0))</f>
      </c>
      <c r="H130" s="8"/>
      <c r="I130" s="8"/>
      <c r="J130" s="8"/>
      <c r="K130" s="8"/>
      <c r="L130" s="8"/>
      <c r="M130" s="8"/>
      <c r="N130" s="8"/>
      <c r="O130" s="8"/>
      <c r="P130" s="8"/>
      <c r="Q130" s="8"/>
      <c r="R130" s="8"/>
      <c r="S130" s="8"/>
      <c r="T130" s="8"/>
      <c r="U130" s="8"/>
      <c r="V130" s="8"/>
      <c r="W130" s="8"/>
      <c r="X130" s="8"/>
      <c r="Y130" s="8"/>
      <c r="Z130" s="8"/>
    </row>
    <row x14ac:dyDescent="0.25" r="131" customHeight="1" ht="14.25">
      <c r="A131" s="182"/>
      <c r="B131" s="182"/>
      <c r="C131" s="8"/>
      <c r="D131" s="183"/>
      <c r="E131" s="184"/>
      <c r="F131" s="10"/>
      <c r="G131" s="184">
        <f>IF(A131="","",IFERROR(#REF!/F131,0))</f>
      </c>
      <c r="H131" s="8"/>
      <c r="I131" s="8"/>
      <c r="J131" s="8"/>
      <c r="K131" s="8"/>
      <c r="L131" s="8"/>
      <c r="M131" s="8"/>
      <c r="N131" s="8"/>
      <c r="O131" s="8"/>
      <c r="P131" s="8"/>
      <c r="Q131" s="8"/>
      <c r="R131" s="8"/>
      <c r="S131" s="8"/>
      <c r="T131" s="8"/>
      <c r="U131" s="8"/>
      <c r="V131" s="8"/>
      <c r="W131" s="8"/>
      <c r="X131" s="8"/>
      <c r="Y131" s="8"/>
      <c r="Z131" s="8"/>
    </row>
    <row x14ac:dyDescent="0.25" r="132" customHeight="1" ht="14.25">
      <c r="A132" s="182"/>
      <c r="B132" s="182"/>
      <c r="C132" s="8"/>
      <c r="D132" s="183"/>
      <c r="E132" s="184"/>
      <c r="F132" s="10"/>
      <c r="G132" s="184">
        <f>IF(A132="","",IFERROR(#REF!/F132,0))</f>
      </c>
      <c r="H132" s="8"/>
      <c r="I132" s="8"/>
      <c r="J132" s="8"/>
      <c r="K132" s="8"/>
      <c r="L132" s="8"/>
      <c r="M132" s="8"/>
      <c r="N132" s="8"/>
      <c r="O132" s="8"/>
      <c r="P132" s="8"/>
      <c r="Q132" s="8"/>
      <c r="R132" s="8"/>
      <c r="S132" s="8"/>
      <c r="T132" s="8"/>
      <c r="U132" s="8"/>
      <c r="V132" s="8"/>
      <c r="W132" s="8"/>
      <c r="X132" s="8"/>
      <c r="Y132" s="8"/>
      <c r="Z132" s="8"/>
    </row>
    <row x14ac:dyDescent="0.25" r="133" customHeight="1" ht="14.25">
      <c r="A133" s="182"/>
      <c r="B133" s="182"/>
      <c r="C133" s="8"/>
      <c r="D133" s="183"/>
      <c r="E133" s="184"/>
      <c r="F133" s="10"/>
      <c r="G133" s="184">
        <f>IF(A133="","",IFERROR(#REF!/F133,0))</f>
      </c>
      <c r="H133" s="8"/>
      <c r="I133" s="8"/>
      <c r="J133" s="8"/>
      <c r="K133" s="8"/>
      <c r="L133" s="8"/>
      <c r="M133" s="8"/>
      <c r="N133" s="8"/>
      <c r="O133" s="8"/>
      <c r="P133" s="8"/>
      <c r="Q133" s="8"/>
      <c r="R133" s="8"/>
      <c r="S133" s="8"/>
      <c r="T133" s="8"/>
      <c r="U133" s="8"/>
      <c r="V133" s="8"/>
      <c r="W133" s="8"/>
      <c r="X133" s="8"/>
      <c r="Y133" s="8"/>
      <c r="Z133" s="8"/>
    </row>
    <row x14ac:dyDescent="0.25" r="134" customHeight="1" ht="14.25">
      <c r="A134" s="182"/>
      <c r="B134" s="182"/>
      <c r="C134" s="8"/>
      <c r="D134" s="183"/>
      <c r="E134" s="184"/>
      <c r="F134" s="10"/>
      <c r="G134" s="184">
        <f>IF(A134="","",IFERROR(#REF!/F134,0))</f>
      </c>
      <c r="H134" s="8"/>
      <c r="I134" s="8"/>
      <c r="J134" s="8"/>
      <c r="K134" s="8"/>
      <c r="L134" s="8"/>
      <c r="M134" s="8"/>
      <c r="N134" s="8"/>
      <c r="O134" s="8"/>
      <c r="P134" s="8"/>
      <c r="Q134" s="8"/>
      <c r="R134" s="8"/>
      <c r="S134" s="8"/>
      <c r="T134" s="8"/>
      <c r="U134" s="8"/>
      <c r="V134" s="8"/>
      <c r="W134" s="8"/>
      <c r="X134" s="8"/>
      <c r="Y134" s="8"/>
      <c r="Z134" s="8"/>
    </row>
    <row x14ac:dyDescent="0.25" r="135" customHeight="1" ht="14.25">
      <c r="A135" s="182"/>
      <c r="B135" s="182"/>
      <c r="C135" s="8"/>
      <c r="D135" s="183"/>
      <c r="E135" s="184"/>
      <c r="F135" s="10"/>
      <c r="G135" s="184">
        <f>IF(A135="","",IFERROR(#REF!/F135,0))</f>
      </c>
      <c r="H135" s="8"/>
      <c r="I135" s="8"/>
      <c r="J135" s="8"/>
      <c r="K135" s="8"/>
      <c r="L135" s="8"/>
      <c r="M135" s="8"/>
      <c r="N135" s="8"/>
      <c r="O135" s="8"/>
      <c r="P135" s="8"/>
      <c r="Q135" s="8"/>
      <c r="R135" s="8"/>
      <c r="S135" s="8"/>
      <c r="T135" s="8"/>
      <c r="U135" s="8"/>
      <c r="V135" s="8"/>
      <c r="W135" s="8"/>
      <c r="X135" s="8"/>
      <c r="Y135" s="8"/>
      <c r="Z135" s="8"/>
    </row>
    <row x14ac:dyDescent="0.25" r="136" customHeight="1" ht="14.25">
      <c r="A136" s="182"/>
      <c r="B136" s="182"/>
      <c r="C136" s="8"/>
      <c r="D136" s="183"/>
      <c r="E136" s="184"/>
      <c r="F136" s="10"/>
      <c r="G136" s="184">
        <f>IF(A136="","",IFERROR(#REF!/F136,0))</f>
      </c>
      <c r="H136" s="8"/>
      <c r="I136" s="8"/>
      <c r="J136" s="8"/>
      <c r="K136" s="8"/>
      <c r="L136" s="8"/>
      <c r="M136" s="8"/>
      <c r="N136" s="8"/>
      <c r="O136" s="8"/>
      <c r="P136" s="8"/>
      <c r="Q136" s="8"/>
      <c r="R136" s="8"/>
      <c r="S136" s="8"/>
      <c r="T136" s="8"/>
      <c r="U136" s="8"/>
      <c r="V136" s="8"/>
      <c r="W136" s="8"/>
      <c r="X136" s="8"/>
      <c r="Y136" s="8"/>
      <c r="Z136" s="8"/>
    </row>
    <row x14ac:dyDescent="0.25" r="137" customHeight="1" ht="14.25">
      <c r="A137" s="182"/>
      <c r="B137" s="182"/>
      <c r="C137" s="8"/>
      <c r="D137" s="183"/>
      <c r="E137" s="184"/>
      <c r="F137" s="10"/>
      <c r="G137" s="184">
        <f>IF(A137="","",IFERROR(#REF!/F137,0))</f>
      </c>
      <c r="H137" s="8"/>
      <c r="I137" s="8"/>
      <c r="J137" s="8"/>
      <c r="K137" s="8"/>
      <c r="L137" s="8"/>
      <c r="M137" s="8"/>
      <c r="N137" s="8"/>
      <c r="O137" s="8"/>
      <c r="P137" s="8"/>
      <c r="Q137" s="8"/>
      <c r="R137" s="8"/>
      <c r="S137" s="8"/>
      <c r="T137" s="8"/>
      <c r="U137" s="8"/>
      <c r="V137" s="8"/>
      <c r="W137" s="8"/>
      <c r="X137" s="8"/>
      <c r="Y137" s="8"/>
      <c r="Z137" s="8"/>
    </row>
    <row x14ac:dyDescent="0.25" r="138" customHeight="1" ht="14.25">
      <c r="A138" s="182"/>
      <c r="B138" s="182"/>
      <c r="C138" s="8"/>
      <c r="D138" s="183"/>
      <c r="E138" s="184"/>
      <c r="F138" s="10"/>
      <c r="G138" s="184">
        <f>IF(A138="","",IFERROR(#REF!/F138,0))</f>
      </c>
      <c r="H138" s="8"/>
      <c r="I138" s="8"/>
      <c r="J138" s="8"/>
      <c r="K138" s="8"/>
      <c r="L138" s="8"/>
      <c r="M138" s="8"/>
      <c r="N138" s="8"/>
      <c r="O138" s="8"/>
      <c r="P138" s="8"/>
      <c r="Q138" s="8"/>
      <c r="R138" s="8"/>
      <c r="S138" s="8"/>
      <c r="T138" s="8"/>
      <c r="U138" s="8"/>
      <c r="V138" s="8"/>
      <c r="W138" s="8"/>
      <c r="X138" s="8"/>
      <c r="Y138" s="8"/>
      <c r="Z138" s="8"/>
    </row>
    <row x14ac:dyDescent="0.25" r="139" customHeight="1" ht="14.25">
      <c r="A139" s="182"/>
      <c r="B139" s="182"/>
      <c r="C139" s="8"/>
      <c r="D139" s="183"/>
      <c r="E139" s="184"/>
      <c r="F139" s="10"/>
      <c r="G139" s="184">
        <f>IF(A139="","",IFERROR(#REF!/F139,0))</f>
      </c>
      <c r="H139" s="8"/>
      <c r="I139" s="8"/>
      <c r="J139" s="8"/>
      <c r="K139" s="8"/>
      <c r="L139" s="8"/>
      <c r="M139" s="8"/>
      <c r="N139" s="8"/>
      <c r="O139" s="8"/>
      <c r="P139" s="8"/>
      <c r="Q139" s="8"/>
      <c r="R139" s="8"/>
      <c r="S139" s="8"/>
      <c r="T139" s="8"/>
      <c r="U139" s="8"/>
      <c r="V139" s="8"/>
      <c r="W139" s="8"/>
      <c r="X139" s="8"/>
      <c r="Y139" s="8"/>
      <c r="Z139" s="8"/>
    </row>
    <row x14ac:dyDescent="0.25" r="140" customHeight="1" ht="14.25">
      <c r="A140" s="182"/>
      <c r="B140" s="182"/>
      <c r="C140" s="8"/>
      <c r="D140" s="183"/>
      <c r="E140" s="184"/>
      <c r="F140" s="10"/>
      <c r="G140" s="184">
        <f>IF(A140="","",IFERROR(#REF!/F140,0))</f>
      </c>
      <c r="H140" s="8"/>
      <c r="I140" s="8"/>
      <c r="J140" s="8"/>
      <c r="K140" s="8"/>
      <c r="L140" s="8"/>
      <c r="M140" s="8"/>
      <c r="N140" s="8"/>
      <c r="O140" s="8"/>
      <c r="P140" s="8"/>
      <c r="Q140" s="8"/>
      <c r="R140" s="8"/>
      <c r="S140" s="8"/>
      <c r="T140" s="8"/>
      <c r="U140" s="8"/>
      <c r="V140" s="8"/>
      <c r="W140" s="8"/>
      <c r="X140" s="8"/>
      <c r="Y140" s="8"/>
      <c r="Z140" s="8"/>
    </row>
    <row x14ac:dyDescent="0.25" r="141" customHeight="1" ht="14.25">
      <c r="A141" s="182"/>
      <c r="B141" s="182"/>
      <c r="C141" s="8"/>
      <c r="D141" s="183"/>
      <c r="E141" s="184"/>
      <c r="F141" s="10"/>
      <c r="G141" s="184">
        <f>IF(A141="","",IFERROR(#REF!/F141,0))</f>
      </c>
      <c r="H141" s="8"/>
      <c r="I141" s="8"/>
      <c r="J141" s="8"/>
      <c r="K141" s="8"/>
      <c r="L141" s="8"/>
      <c r="M141" s="8"/>
      <c r="N141" s="8"/>
      <c r="O141" s="8"/>
      <c r="P141" s="8"/>
      <c r="Q141" s="8"/>
      <c r="R141" s="8"/>
      <c r="S141" s="8"/>
      <c r="T141" s="8"/>
      <c r="U141" s="8"/>
      <c r="V141" s="8"/>
      <c r="W141" s="8"/>
      <c r="X141" s="8"/>
      <c r="Y141" s="8"/>
      <c r="Z141" s="8"/>
    </row>
    <row x14ac:dyDescent="0.25" r="142" customHeight="1" ht="14.25">
      <c r="A142" s="182"/>
      <c r="B142" s="182"/>
      <c r="C142" s="8"/>
      <c r="D142" s="183"/>
      <c r="E142" s="184"/>
      <c r="F142" s="10"/>
      <c r="G142" s="184">
        <f>IF(A142="","",IFERROR(#REF!/F142,0))</f>
      </c>
      <c r="H142" s="8"/>
      <c r="I142" s="8"/>
      <c r="J142" s="8"/>
      <c r="K142" s="8"/>
      <c r="L142" s="8"/>
      <c r="M142" s="8"/>
      <c r="N142" s="8"/>
      <c r="O142" s="8"/>
      <c r="P142" s="8"/>
      <c r="Q142" s="8"/>
      <c r="R142" s="8"/>
      <c r="S142" s="8"/>
      <c r="T142" s="8"/>
      <c r="U142" s="8"/>
      <c r="V142" s="8"/>
      <c r="W142" s="8"/>
      <c r="X142" s="8"/>
      <c r="Y142" s="8"/>
      <c r="Z142" s="8"/>
    </row>
    <row x14ac:dyDescent="0.25" r="143" customHeight="1" ht="14.25">
      <c r="A143" s="182"/>
      <c r="B143" s="182"/>
      <c r="C143" s="8"/>
      <c r="D143" s="183"/>
      <c r="E143" s="184"/>
      <c r="F143" s="10"/>
      <c r="G143" s="184">
        <f>IF(A143="","",IFERROR(#REF!/F143,0))</f>
      </c>
      <c r="H143" s="8"/>
      <c r="I143" s="8"/>
      <c r="J143" s="8"/>
      <c r="K143" s="8"/>
      <c r="L143" s="8"/>
      <c r="M143" s="8"/>
      <c r="N143" s="8"/>
      <c r="O143" s="8"/>
      <c r="P143" s="8"/>
      <c r="Q143" s="8"/>
      <c r="R143" s="8"/>
      <c r="S143" s="8"/>
      <c r="T143" s="8"/>
      <c r="U143" s="8"/>
      <c r="V143" s="8"/>
      <c r="W143" s="8"/>
      <c r="X143" s="8"/>
      <c r="Y143" s="8"/>
      <c r="Z143" s="8"/>
    </row>
    <row x14ac:dyDescent="0.25" r="144" customHeight="1" ht="14.25">
      <c r="A144" s="182"/>
      <c r="B144" s="182"/>
      <c r="C144" s="8"/>
      <c r="D144" s="183"/>
      <c r="E144" s="184"/>
      <c r="F144" s="10"/>
      <c r="G144" s="184">
        <f>IF(A144="","",IFERROR(#REF!/F144,0))</f>
      </c>
      <c r="H144" s="8"/>
      <c r="I144" s="8"/>
      <c r="J144" s="8"/>
      <c r="K144" s="8"/>
      <c r="L144" s="8"/>
      <c r="M144" s="8"/>
      <c r="N144" s="8"/>
      <c r="O144" s="8"/>
      <c r="P144" s="8"/>
      <c r="Q144" s="8"/>
      <c r="R144" s="8"/>
      <c r="S144" s="8"/>
      <c r="T144" s="8"/>
      <c r="U144" s="8"/>
      <c r="V144" s="8"/>
      <c r="W144" s="8"/>
      <c r="X144" s="8"/>
      <c r="Y144" s="8"/>
      <c r="Z144" s="8"/>
    </row>
    <row x14ac:dyDescent="0.25" r="145" customHeight="1" ht="14.25">
      <c r="A145" s="182"/>
      <c r="B145" s="182"/>
      <c r="C145" s="8"/>
      <c r="D145" s="183"/>
      <c r="E145" s="184"/>
      <c r="F145" s="10"/>
      <c r="G145" s="184">
        <f>IF(A145="","",IFERROR(#REF!/F145,0))</f>
      </c>
      <c r="H145" s="8"/>
      <c r="I145" s="8"/>
      <c r="J145" s="8"/>
      <c r="K145" s="8"/>
      <c r="L145" s="8"/>
      <c r="M145" s="8"/>
      <c r="N145" s="8"/>
      <c r="O145" s="8"/>
      <c r="P145" s="8"/>
      <c r="Q145" s="8"/>
      <c r="R145" s="8"/>
      <c r="S145" s="8"/>
      <c r="T145" s="8"/>
      <c r="U145" s="8"/>
      <c r="V145" s="8"/>
      <c r="W145" s="8"/>
      <c r="X145" s="8"/>
      <c r="Y145" s="8"/>
      <c r="Z145" s="8"/>
    </row>
    <row x14ac:dyDescent="0.25" r="146" customHeight="1" ht="14.25">
      <c r="A146" s="182"/>
      <c r="B146" s="182"/>
      <c r="C146" s="8"/>
      <c r="D146" s="183"/>
      <c r="E146" s="184"/>
      <c r="F146" s="10"/>
      <c r="G146" s="184">
        <f>IF(A146="","",IFERROR(#REF!/F146,0))</f>
      </c>
      <c r="H146" s="8"/>
      <c r="I146" s="8"/>
      <c r="J146" s="8"/>
      <c r="K146" s="8"/>
      <c r="L146" s="8"/>
      <c r="M146" s="8"/>
      <c r="N146" s="8"/>
      <c r="O146" s="8"/>
      <c r="P146" s="8"/>
      <c r="Q146" s="8"/>
      <c r="R146" s="8"/>
      <c r="S146" s="8"/>
      <c r="T146" s="8"/>
      <c r="U146" s="8"/>
      <c r="V146" s="8"/>
      <c r="W146" s="8"/>
      <c r="X146" s="8"/>
      <c r="Y146" s="8"/>
      <c r="Z146" s="8"/>
    </row>
    <row x14ac:dyDescent="0.25" r="147" customHeight="1" ht="14.25">
      <c r="A147" s="182"/>
      <c r="B147" s="182"/>
      <c r="C147" s="8"/>
      <c r="D147" s="183"/>
      <c r="E147" s="184"/>
      <c r="F147" s="10"/>
      <c r="G147" s="184">
        <f>IF(A147="","",IFERROR(#REF!/F147,0))</f>
      </c>
      <c r="H147" s="8"/>
      <c r="I147" s="8"/>
      <c r="J147" s="8"/>
      <c r="K147" s="8"/>
      <c r="L147" s="8"/>
      <c r="M147" s="8"/>
      <c r="N147" s="8"/>
      <c r="O147" s="8"/>
      <c r="P147" s="8"/>
      <c r="Q147" s="8"/>
      <c r="R147" s="8"/>
      <c r="S147" s="8"/>
      <c r="T147" s="8"/>
      <c r="U147" s="8"/>
      <c r="V147" s="8"/>
      <c r="W147" s="8"/>
      <c r="X147" s="8"/>
      <c r="Y147" s="8"/>
      <c r="Z147" s="8"/>
    </row>
    <row x14ac:dyDescent="0.25" r="148" customHeight="1" ht="14.25">
      <c r="A148" s="182"/>
      <c r="B148" s="182"/>
      <c r="C148" s="8"/>
      <c r="D148" s="183"/>
      <c r="E148" s="184"/>
      <c r="F148" s="10"/>
      <c r="G148" s="184">
        <f>IF(A148="","",IFERROR(#REF!/F148,0))</f>
      </c>
      <c r="H148" s="8"/>
      <c r="I148" s="8"/>
      <c r="J148" s="8"/>
      <c r="K148" s="8"/>
      <c r="L148" s="8"/>
      <c r="M148" s="8"/>
      <c r="N148" s="8"/>
      <c r="O148" s="8"/>
      <c r="P148" s="8"/>
      <c r="Q148" s="8"/>
      <c r="R148" s="8"/>
      <c r="S148" s="8"/>
      <c r="T148" s="8"/>
      <c r="U148" s="8"/>
      <c r="V148" s="8"/>
      <c r="W148" s="8"/>
      <c r="X148" s="8"/>
      <c r="Y148" s="8"/>
      <c r="Z148" s="8"/>
    </row>
    <row x14ac:dyDescent="0.25" r="149" customHeight="1" ht="14.25">
      <c r="A149" s="182"/>
      <c r="B149" s="182"/>
      <c r="C149" s="8"/>
      <c r="D149" s="183"/>
      <c r="E149" s="184"/>
      <c r="F149" s="10"/>
      <c r="G149" s="184">
        <f>IF(A149="","",IFERROR(#REF!/F149,0))</f>
      </c>
      <c r="H149" s="8"/>
      <c r="I149" s="8"/>
      <c r="J149" s="8"/>
      <c r="K149" s="8"/>
      <c r="L149" s="8"/>
      <c r="M149" s="8"/>
      <c r="N149" s="8"/>
      <c r="O149" s="8"/>
      <c r="P149" s="8"/>
      <c r="Q149" s="8"/>
      <c r="R149" s="8"/>
      <c r="S149" s="8"/>
      <c r="T149" s="8"/>
      <c r="U149" s="8"/>
      <c r="V149" s="8"/>
      <c r="W149" s="8"/>
      <c r="X149" s="8"/>
      <c r="Y149" s="8"/>
      <c r="Z149" s="8"/>
    </row>
    <row x14ac:dyDescent="0.25" r="150" customHeight="1" ht="14.25">
      <c r="A150" s="182"/>
      <c r="B150" s="182"/>
      <c r="C150" s="8"/>
      <c r="D150" s="183"/>
      <c r="E150" s="184"/>
      <c r="F150" s="10"/>
      <c r="G150" s="184">
        <f>IF(A150="","",IFERROR(#REF!/F150,0))</f>
      </c>
      <c r="H150" s="8"/>
      <c r="I150" s="8"/>
      <c r="J150" s="8"/>
      <c r="K150" s="8"/>
      <c r="L150" s="8"/>
      <c r="M150" s="8"/>
      <c r="N150" s="8"/>
      <c r="O150" s="8"/>
      <c r="P150" s="8"/>
      <c r="Q150" s="8"/>
      <c r="R150" s="8"/>
      <c r="S150" s="8"/>
      <c r="T150" s="8"/>
      <c r="U150" s="8"/>
      <c r="V150" s="8"/>
      <c r="W150" s="8"/>
      <c r="X150" s="8"/>
      <c r="Y150" s="8"/>
      <c r="Z150" s="8"/>
    </row>
    <row x14ac:dyDescent="0.25" r="151" customHeight="1" ht="14.25">
      <c r="A151" s="182"/>
      <c r="B151" s="182"/>
      <c r="C151" s="8"/>
      <c r="D151" s="183"/>
      <c r="E151" s="184"/>
      <c r="F151" s="10"/>
      <c r="G151" s="184">
        <f>IF(A151="","",IFERROR(#REF!/F151,0))</f>
      </c>
      <c r="H151" s="8"/>
      <c r="I151" s="8"/>
      <c r="J151" s="8"/>
      <c r="K151" s="8"/>
      <c r="L151" s="8"/>
      <c r="M151" s="8"/>
      <c r="N151" s="8"/>
      <c r="O151" s="8"/>
      <c r="P151" s="8"/>
      <c r="Q151" s="8"/>
      <c r="R151" s="8"/>
      <c r="S151" s="8"/>
      <c r="T151" s="8"/>
      <c r="U151" s="8"/>
      <c r="V151" s="8"/>
      <c r="W151" s="8"/>
      <c r="X151" s="8"/>
      <c r="Y151" s="8"/>
      <c r="Z151" s="8"/>
    </row>
    <row x14ac:dyDescent="0.25" r="152" customHeight="1" ht="14.25">
      <c r="A152" s="182"/>
      <c r="B152" s="182"/>
      <c r="C152" s="8"/>
      <c r="D152" s="183"/>
      <c r="E152" s="184"/>
      <c r="F152" s="10"/>
      <c r="G152" s="184">
        <f>IF(A152="","",IFERROR(#REF!/F152,0))</f>
      </c>
      <c r="H152" s="8"/>
      <c r="I152" s="8"/>
      <c r="J152" s="8"/>
      <c r="K152" s="8"/>
      <c r="L152" s="8"/>
      <c r="M152" s="8"/>
      <c r="N152" s="8"/>
      <c r="O152" s="8"/>
      <c r="P152" s="8"/>
      <c r="Q152" s="8"/>
      <c r="R152" s="8"/>
      <c r="S152" s="8"/>
      <c r="T152" s="8"/>
      <c r="U152" s="8"/>
      <c r="V152" s="8"/>
      <c r="W152" s="8"/>
      <c r="X152" s="8"/>
      <c r="Y152" s="8"/>
      <c r="Z152" s="8"/>
    </row>
    <row x14ac:dyDescent="0.25" r="153" customHeight="1" ht="14.25">
      <c r="A153" s="182"/>
      <c r="B153" s="182"/>
      <c r="C153" s="8"/>
      <c r="D153" s="183"/>
      <c r="E153" s="184"/>
      <c r="F153" s="10"/>
      <c r="G153" s="184">
        <f>IF(A153="","",IFERROR(#REF!/F153,0))</f>
      </c>
      <c r="H153" s="8"/>
      <c r="I153" s="8"/>
      <c r="J153" s="8"/>
      <c r="K153" s="8"/>
      <c r="L153" s="8"/>
      <c r="M153" s="8"/>
      <c r="N153" s="8"/>
      <c r="O153" s="8"/>
      <c r="P153" s="8"/>
      <c r="Q153" s="8"/>
      <c r="R153" s="8"/>
      <c r="S153" s="8"/>
      <c r="T153" s="8"/>
      <c r="U153" s="8"/>
      <c r="V153" s="8"/>
      <c r="W153" s="8"/>
      <c r="X153" s="8"/>
      <c r="Y153" s="8"/>
      <c r="Z153" s="8"/>
    </row>
    <row x14ac:dyDescent="0.25" r="154" customHeight="1" ht="14.25">
      <c r="A154" s="182"/>
      <c r="B154" s="182"/>
      <c r="C154" s="8"/>
      <c r="D154" s="183"/>
      <c r="E154" s="184"/>
      <c r="F154" s="10"/>
      <c r="G154" s="184">
        <f>IF(A154="","",IFERROR(#REF!/F154,0))</f>
      </c>
      <c r="H154" s="8"/>
      <c r="I154" s="8"/>
      <c r="J154" s="8"/>
      <c r="K154" s="8"/>
      <c r="L154" s="8"/>
      <c r="M154" s="8"/>
      <c r="N154" s="8"/>
      <c r="O154" s="8"/>
      <c r="P154" s="8"/>
      <c r="Q154" s="8"/>
      <c r="R154" s="8"/>
      <c r="S154" s="8"/>
      <c r="T154" s="8"/>
      <c r="U154" s="8"/>
      <c r="V154" s="8"/>
      <c r="W154" s="8"/>
      <c r="X154" s="8"/>
      <c r="Y154" s="8"/>
      <c r="Z154" s="8"/>
    </row>
    <row x14ac:dyDescent="0.25" r="155" customHeight="1" ht="14.25">
      <c r="A155" s="182"/>
      <c r="B155" s="182"/>
      <c r="C155" s="8"/>
      <c r="D155" s="183"/>
      <c r="E155" s="184"/>
      <c r="F155" s="10"/>
      <c r="G155" s="184">
        <f>IF(A155="","",IFERROR(#REF!/F155,0))</f>
      </c>
      <c r="H155" s="8"/>
      <c r="I155" s="8"/>
      <c r="J155" s="8"/>
      <c r="K155" s="8"/>
      <c r="L155" s="8"/>
      <c r="M155" s="8"/>
      <c r="N155" s="8"/>
      <c r="O155" s="8"/>
      <c r="P155" s="8"/>
      <c r="Q155" s="8"/>
      <c r="R155" s="8"/>
      <c r="S155" s="8"/>
      <c r="T155" s="8"/>
      <c r="U155" s="8"/>
      <c r="V155" s="8"/>
      <c r="W155" s="8"/>
      <c r="X155" s="8"/>
      <c r="Y155" s="8"/>
      <c r="Z155" s="8"/>
    </row>
    <row x14ac:dyDescent="0.25" r="156" customHeight="1" ht="14.25">
      <c r="A156" s="182"/>
      <c r="B156" s="182"/>
      <c r="C156" s="8"/>
      <c r="D156" s="183"/>
      <c r="E156" s="184"/>
      <c r="F156" s="10"/>
      <c r="G156" s="184">
        <f>IF(A156="","",IFERROR(#REF!/F156,0))</f>
      </c>
      <c r="H156" s="8"/>
      <c r="I156" s="8"/>
      <c r="J156" s="8"/>
      <c r="K156" s="8"/>
      <c r="L156" s="8"/>
      <c r="M156" s="8"/>
      <c r="N156" s="8"/>
      <c r="O156" s="8"/>
      <c r="P156" s="8"/>
      <c r="Q156" s="8"/>
      <c r="R156" s="8"/>
      <c r="S156" s="8"/>
      <c r="T156" s="8"/>
      <c r="U156" s="8"/>
      <c r="V156" s="8"/>
      <c r="W156" s="8"/>
      <c r="X156" s="8"/>
      <c r="Y156" s="8"/>
      <c r="Z156" s="8"/>
    </row>
    <row x14ac:dyDescent="0.25" r="157" customHeight="1" ht="14.25">
      <c r="A157" s="182"/>
      <c r="B157" s="182"/>
      <c r="C157" s="8"/>
      <c r="D157" s="183"/>
      <c r="E157" s="184"/>
      <c r="F157" s="10"/>
      <c r="G157" s="184">
        <f>IF(A157="","",IFERROR(#REF!/F157,0))</f>
      </c>
      <c r="H157" s="8"/>
      <c r="I157" s="8"/>
      <c r="J157" s="8"/>
      <c r="K157" s="8"/>
      <c r="L157" s="8"/>
      <c r="M157" s="8"/>
      <c r="N157" s="8"/>
      <c r="O157" s="8"/>
      <c r="P157" s="8"/>
      <c r="Q157" s="8"/>
      <c r="R157" s="8"/>
      <c r="S157" s="8"/>
      <c r="T157" s="8"/>
      <c r="U157" s="8"/>
      <c r="V157" s="8"/>
      <c r="W157" s="8"/>
      <c r="X157" s="8"/>
      <c r="Y157" s="8"/>
      <c r="Z157" s="8"/>
    </row>
    <row x14ac:dyDescent="0.25" r="158" customHeight="1" ht="14.25">
      <c r="A158" s="182"/>
      <c r="B158" s="182"/>
      <c r="C158" s="8"/>
      <c r="D158" s="183"/>
      <c r="E158" s="184"/>
      <c r="F158" s="10"/>
      <c r="G158" s="184">
        <f>IF(A158="","",IFERROR(#REF!/F158,0))</f>
      </c>
      <c r="H158" s="8"/>
      <c r="I158" s="8"/>
      <c r="J158" s="8"/>
      <c r="K158" s="8"/>
      <c r="L158" s="8"/>
      <c r="M158" s="8"/>
      <c r="N158" s="8"/>
      <c r="O158" s="8"/>
      <c r="P158" s="8"/>
      <c r="Q158" s="8"/>
      <c r="R158" s="8"/>
      <c r="S158" s="8"/>
      <c r="T158" s="8"/>
      <c r="U158" s="8"/>
      <c r="V158" s="8"/>
      <c r="W158" s="8"/>
      <c r="X158" s="8"/>
      <c r="Y158" s="8"/>
      <c r="Z158" s="8"/>
    </row>
    <row x14ac:dyDescent="0.25" r="159" customHeight="1" ht="14.25">
      <c r="A159" s="182"/>
      <c r="B159" s="182"/>
      <c r="C159" s="8"/>
      <c r="D159" s="183"/>
      <c r="E159" s="184"/>
      <c r="F159" s="10"/>
      <c r="G159" s="184">
        <f>IF(A159="","",IFERROR(#REF!/F159,0))</f>
      </c>
      <c r="H159" s="8"/>
      <c r="I159" s="8"/>
      <c r="J159" s="8"/>
      <c r="K159" s="8"/>
      <c r="L159" s="8"/>
      <c r="M159" s="8"/>
      <c r="N159" s="8"/>
      <c r="O159" s="8"/>
      <c r="P159" s="8"/>
      <c r="Q159" s="8"/>
      <c r="R159" s="8"/>
      <c r="S159" s="8"/>
      <c r="T159" s="8"/>
      <c r="U159" s="8"/>
      <c r="V159" s="8"/>
      <c r="W159" s="8"/>
      <c r="X159" s="8"/>
      <c r="Y159" s="8"/>
      <c r="Z159" s="8"/>
    </row>
    <row x14ac:dyDescent="0.25" r="160" customHeight="1" ht="14.25">
      <c r="A160" s="182"/>
      <c r="B160" s="182"/>
      <c r="C160" s="8"/>
      <c r="D160" s="183"/>
      <c r="E160" s="184"/>
      <c r="F160" s="10"/>
      <c r="G160" s="184">
        <f>IF(A160="","",IFERROR(#REF!/F160,0))</f>
      </c>
      <c r="H160" s="8"/>
      <c r="I160" s="8"/>
      <c r="J160" s="8"/>
      <c r="K160" s="8"/>
      <c r="L160" s="8"/>
      <c r="M160" s="8"/>
      <c r="N160" s="8"/>
      <c r="O160" s="8"/>
      <c r="P160" s="8"/>
      <c r="Q160" s="8"/>
      <c r="R160" s="8"/>
      <c r="S160" s="8"/>
      <c r="T160" s="8"/>
      <c r="U160" s="8"/>
      <c r="V160" s="8"/>
      <c r="W160" s="8"/>
      <c r="X160" s="8"/>
      <c r="Y160" s="8"/>
      <c r="Z160" s="8"/>
    </row>
    <row x14ac:dyDescent="0.25" r="161" customHeight="1" ht="14.25">
      <c r="A161" s="182"/>
      <c r="B161" s="182"/>
      <c r="C161" s="8"/>
      <c r="D161" s="183"/>
      <c r="E161" s="184"/>
      <c r="F161" s="10"/>
      <c r="G161" s="184">
        <f>IF(A161="","",IFERROR(#REF!/F161,0))</f>
      </c>
      <c r="H161" s="8"/>
      <c r="I161" s="8"/>
      <c r="J161" s="8"/>
      <c r="K161" s="8"/>
      <c r="L161" s="8"/>
      <c r="M161" s="8"/>
      <c r="N161" s="8"/>
      <c r="O161" s="8"/>
      <c r="P161" s="8"/>
      <c r="Q161" s="8"/>
      <c r="R161" s="8"/>
      <c r="S161" s="8"/>
      <c r="T161" s="8"/>
      <c r="U161" s="8"/>
      <c r="V161" s="8"/>
      <c r="W161" s="8"/>
      <c r="X161" s="8"/>
      <c r="Y161" s="8"/>
      <c r="Z161" s="8"/>
    </row>
    <row x14ac:dyDescent="0.25" r="162" customHeight="1" ht="14.25">
      <c r="A162" s="182"/>
      <c r="B162" s="182"/>
      <c r="C162" s="8"/>
      <c r="D162" s="183"/>
      <c r="E162" s="184"/>
      <c r="F162" s="10"/>
      <c r="G162" s="184">
        <f>IF(A162="","",IFERROR(#REF!/F162,0))</f>
      </c>
      <c r="H162" s="8"/>
      <c r="I162" s="8"/>
      <c r="J162" s="8"/>
      <c r="K162" s="8"/>
      <c r="L162" s="8"/>
      <c r="M162" s="8"/>
      <c r="N162" s="8"/>
      <c r="O162" s="8"/>
      <c r="P162" s="8"/>
      <c r="Q162" s="8"/>
      <c r="R162" s="8"/>
      <c r="S162" s="8"/>
      <c r="T162" s="8"/>
      <c r="U162" s="8"/>
      <c r="V162" s="8"/>
      <c r="W162" s="8"/>
      <c r="X162" s="8"/>
      <c r="Y162" s="8"/>
      <c r="Z162" s="8"/>
    </row>
    <row x14ac:dyDescent="0.25" r="163" customHeight="1" ht="14.25">
      <c r="A163" s="182"/>
      <c r="B163" s="182"/>
      <c r="C163" s="8"/>
      <c r="D163" s="183"/>
      <c r="E163" s="184"/>
      <c r="F163" s="10"/>
      <c r="G163" s="184">
        <f>IF(A163="","",IFERROR(#REF!/F163,0))</f>
      </c>
      <c r="H163" s="8"/>
      <c r="I163" s="8"/>
      <c r="J163" s="8"/>
      <c r="K163" s="8"/>
      <c r="L163" s="8"/>
      <c r="M163" s="8"/>
      <c r="N163" s="8"/>
      <c r="O163" s="8"/>
      <c r="P163" s="8"/>
      <c r="Q163" s="8"/>
      <c r="R163" s="8"/>
      <c r="S163" s="8"/>
      <c r="T163" s="8"/>
      <c r="U163" s="8"/>
      <c r="V163" s="8"/>
      <c r="W163" s="8"/>
      <c r="X163" s="8"/>
      <c r="Y163" s="8"/>
      <c r="Z163" s="8"/>
    </row>
    <row x14ac:dyDescent="0.25" r="164" customHeight="1" ht="14.25">
      <c r="A164" s="182"/>
      <c r="B164" s="182"/>
      <c r="C164" s="8"/>
      <c r="D164" s="183"/>
      <c r="E164" s="184"/>
      <c r="F164" s="10"/>
      <c r="G164" s="184">
        <f>IF(A164="","",IFERROR(#REF!/F164,0))</f>
      </c>
      <c r="H164" s="8"/>
      <c r="I164" s="8"/>
      <c r="J164" s="8"/>
      <c r="K164" s="8"/>
      <c r="L164" s="8"/>
      <c r="M164" s="8"/>
      <c r="N164" s="8"/>
      <c r="O164" s="8"/>
      <c r="P164" s="8"/>
      <c r="Q164" s="8"/>
      <c r="R164" s="8"/>
      <c r="S164" s="8"/>
      <c r="T164" s="8"/>
      <c r="U164" s="8"/>
      <c r="V164" s="8"/>
      <c r="W164" s="8"/>
      <c r="X164" s="8"/>
      <c r="Y164" s="8"/>
      <c r="Z164" s="8"/>
    </row>
    <row x14ac:dyDescent="0.25" r="165" customHeight="1" ht="14.25">
      <c r="A165" s="182"/>
      <c r="B165" s="182"/>
      <c r="C165" s="8"/>
      <c r="D165" s="183"/>
      <c r="E165" s="184"/>
      <c r="F165" s="10"/>
      <c r="G165" s="184">
        <f>IF(A165="","",IFERROR(#REF!/F165,0))</f>
      </c>
      <c r="H165" s="8"/>
      <c r="I165" s="8"/>
      <c r="J165" s="8"/>
      <c r="K165" s="8"/>
      <c r="L165" s="8"/>
      <c r="M165" s="8"/>
      <c r="N165" s="8"/>
      <c r="O165" s="8"/>
      <c r="P165" s="8"/>
      <c r="Q165" s="8"/>
      <c r="R165" s="8"/>
      <c r="S165" s="8"/>
      <c r="T165" s="8"/>
      <c r="U165" s="8"/>
      <c r="V165" s="8"/>
      <c r="W165" s="8"/>
      <c r="X165" s="8"/>
      <c r="Y165" s="8"/>
      <c r="Z165" s="8"/>
    </row>
    <row x14ac:dyDescent="0.25" r="166" customHeight="1" ht="14.25">
      <c r="A166" s="182"/>
      <c r="B166" s="182"/>
      <c r="C166" s="8"/>
      <c r="D166" s="183"/>
      <c r="E166" s="184"/>
      <c r="F166" s="10"/>
      <c r="G166" s="184">
        <f>IF(A166="","",IFERROR(#REF!/F166,0))</f>
      </c>
      <c r="H166" s="8"/>
      <c r="I166" s="8"/>
      <c r="J166" s="8"/>
      <c r="K166" s="8"/>
      <c r="L166" s="8"/>
      <c r="M166" s="8"/>
      <c r="N166" s="8"/>
      <c r="O166" s="8"/>
      <c r="P166" s="8"/>
      <c r="Q166" s="8"/>
      <c r="R166" s="8"/>
      <c r="S166" s="8"/>
      <c r="T166" s="8"/>
      <c r="U166" s="8"/>
      <c r="V166" s="8"/>
      <c r="W166" s="8"/>
      <c r="X166" s="8"/>
      <c r="Y166" s="8"/>
      <c r="Z166" s="8"/>
    </row>
    <row x14ac:dyDescent="0.25" r="167" customHeight="1" ht="14.25">
      <c r="A167" s="182"/>
      <c r="B167" s="182"/>
      <c r="C167" s="8"/>
      <c r="D167" s="183"/>
      <c r="E167" s="184"/>
      <c r="F167" s="10"/>
      <c r="G167" s="184">
        <f>IF(A167="","",IFERROR(#REF!/F167,0))</f>
      </c>
      <c r="H167" s="8"/>
      <c r="I167" s="8"/>
      <c r="J167" s="8"/>
      <c r="K167" s="8"/>
      <c r="L167" s="8"/>
      <c r="M167" s="8"/>
      <c r="N167" s="8"/>
      <c r="O167" s="8"/>
      <c r="P167" s="8"/>
      <c r="Q167" s="8"/>
      <c r="R167" s="8"/>
      <c r="S167" s="8"/>
      <c r="T167" s="8"/>
      <c r="U167" s="8"/>
      <c r="V167" s="8"/>
      <c r="W167" s="8"/>
      <c r="X167" s="8"/>
      <c r="Y167" s="8"/>
      <c r="Z167" s="8"/>
    </row>
    <row x14ac:dyDescent="0.25" r="168" customHeight="1" ht="14.25">
      <c r="A168" s="182"/>
      <c r="B168" s="182"/>
      <c r="C168" s="8"/>
      <c r="D168" s="183"/>
      <c r="E168" s="184"/>
      <c r="F168" s="10"/>
      <c r="G168" s="184">
        <f>IF(A168="","",IFERROR(#REF!/F168,0))</f>
      </c>
      <c r="H168" s="8"/>
      <c r="I168" s="8"/>
      <c r="J168" s="8"/>
      <c r="K168" s="8"/>
      <c r="L168" s="8"/>
      <c r="M168" s="8"/>
      <c r="N168" s="8"/>
      <c r="O168" s="8"/>
      <c r="P168" s="8"/>
      <c r="Q168" s="8"/>
      <c r="R168" s="8"/>
      <c r="S168" s="8"/>
      <c r="T168" s="8"/>
      <c r="U168" s="8"/>
      <c r="V168" s="8"/>
      <c r="W168" s="8"/>
      <c r="X168" s="8"/>
      <c r="Y168" s="8"/>
      <c r="Z168" s="8"/>
    </row>
    <row x14ac:dyDescent="0.25" r="169" customHeight="1" ht="14.25">
      <c r="A169" s="182"/>
      <c r="B169" s="182"/>
      <c r="C169" s="8"/>
      <c r="D169" s="183"/>
      <c r="E169" s="184"/>
      <c r="F169" s="10"/>
      <c r="G169" s="184">
        <f>IF(A169="","",IFERROR(#REF!/F169,0))</f>
      </c>
      <c r="H169" s="8"/>
      <c r="I169" s="8"/>
      <c r="J169" s="8"/>
      <c r="K169" s="8"/>
      <c r="L169" s="8"/>
      <c r="M169" s="8"/>
      <c r="N169" s="8"/>
      <c r="O169" s="8"/>
      <c r="P169" s="8"/>
      <c r="Q169" s="8"/>
      <c r="R169" s="8"/>
      <c r="S169" s="8"/>
      <c r="T169" s="8"/>
      <c r="U169" s="8"/>
      <c r="V169" s="8"/>
      <c r="W169" s="8"/>
      <c r="X169" s="8"/>
      <c r="Y169" s="8"/>
      <c r="Z169" s="8"/>
    </row>
    <row x14ac:dyDescent="0.25" r="170" customHeight="1" ht="14.25">
      <c r="A170" s="182"/>
      <c r="B170" s="182"/>
      <c r="C170" s="8"/>
      <c r="D170" s="183"/>
      <c r="E170" s="184"/>
      <c r="F170" s="10"/>
      <c r="G170" s="184">
        <f>IF(A170="","",IFERROR(#REF!/F170,0))</f>
      </c>
      <c r="H170" s="8"/>
      <c r="I170" s="8"/>
      <c r="J170" s="8"/>
      <c r="K170" s="8"/>
      <c r="L170" s="8"/>
      <c r="M170" s="8"/>
      <c r="N170" s="8"/>
      <c r="O170" s="8"/>
      <c r="P170" s="8"/>
      <c r="Q170" s="8"/>
      <c r="R170" s="8"/>
      <c r="S170" s="8"/>
      <c r="T170" s="8"/>
      <c r="U170" s="8"/>
      <c r="V170" s="8"/>
      <c r="W170" s="8"/>
      <c r="X170" s="8"/>
      <c r="Y170" s="8"/>
      <c r="Z170" s="8"/>
    </row>
    <row x14ac:dyDescent="0.25" r="171" customHeight="1" ht="14.25">
      <c r="A171" s="182"/>
      <c r="B171" s="182"/>
      <c r="C171" s="8"/>
      <c r="D171" s="183"/>
      <c r="E171" s="184"/>
      <c r="F171" s="10"/>
      <c r="G171" s="184">
        <f>IF(A171="","",IFERROR(#REF!/F171,0))</f>
      </c>
      <c r="H171" s="8"/>
      <c r="I171" s="8"/>
      <c r="J171" s="8"/>
      <c r="K171" s="8"/>
      <c r="L171" s="8"/>
      <c r="M171" s="8"/>
      <c r="N171" s="8"/>
      <c r="O171" s="8"/>
      <c r="P171" s="8"/>
      <c r="Q171" s="8"/>
      <c r="R171" s="8"/>
      <c r="S171" s="8"/>
      <c r="T171" s="8"/>
      <c r="U171" s="8"/>
      <c r="V171" s="8"/>
      <c r="W171" s="8"/>
      <c r="X171" s="8"/>
      <c r="Y171" s="8"/>
      <c r="Z171" s="8"/>
    </row>
    <row x14ac:dyDescent="0.25" r="172" customHeight="1" ht="14.25">
      <c r="A172" s="182"/>
      <c r="B172" s="182"/>
      <c r="C172" s="8"/>
      <c r="D172" s="183"/>
      <c r="E172" s="184"/>
      <c r="F172" s="10"/>
      <c r="G172" s="184">
        <f>IF(A172="","",IFERROR(#REF!/F172,0))</f>
      </c>
      <c r="H172" s="8"/>
      <c r="I172" s="8"/>
      <c r="J172" s="8"/>
      <c r="K172" s="8"/>
      <c r="L172" s="8"/>
      <c r="M172" s="8"/>
      <c r="N172" s="8"/>
      <c r="O172" s="8"/>
      <c r="P172" s="8"/>
      <c r="Q172" s="8"/>
      <c r="R172" s="8"/>
      <c r="S172" s="8"/>
      <c r="T172" s="8"/>
      <c r="U172" s="8"/>
      <c r="V172" s="8"/>
      <c r="W172" s="8"/>
      <c r="X172" s="8"/>
      <c r="Y172" s="8"/>
      <c r="Z172" s="8"/>
    </row>
    <row x14ac:dyDescent="0.25" r="173" customHeight="1" ht="14.25">
      <c r="A173" s="182"/>
      <c r="B173" s="182"/>
      <c r="C173" s="8"/>
      <c r="D173" s="183"/>
      <c r="E173" s="184"/>
      <c r="F173" s="10"/>
      <c r="G173" s="184">
        <f>IF(A173="","",IFERROR(#REF!/F173,0))</f>
      </c>
      <c r="H173" s="8"/>
      <c r="I173" s="8"/>
      <c r="J173" s="8"/>
      <c r="K173" s="8"/>
      <c r="L173" s="8"/>
      <c r="M173" s="8"/>
      <c r="N173" s="8"/>
      <c r="O173" s="8"/>
      <c r="P173" s="8"/>
      <c r="Q173" s="8"/>
      <c r="R173" s="8"/>
      <c r="S173" s="8"/>
      <c r="T173" s="8"/>
      <c r="U173" s="8"/>
      <c r="V173" s="8"/>
      <c r="W173" s="8"/>
      <c r="X173" s="8"/>
      <c r="Y173" s="8"/>
      <c r="Z173" s="8"/>
    </row>
    <row x14ac:dyDescent="0.25" r="174" customHeight="1" ht="14.25">
      <c r="A174" s="182"/>
      <c r="B174" s="182"/>
      <c r="C174" s="8"/>
      <c r="D174" s="183"/>
      <c r="E174" s="184"/>
      <c r="F174" s="10"/>
      <c r="G174" s="184">
        <f>IF(A174="","",IFERROR(#REF!/F174,0))</f>
      </c>
      <c r="H174" s="8"/>
      <c r="I174" s="8"/>
      <c r="J174" s="8"/>
      <c r="K174" s="8"/>
      <c r="L174" s="8"/>
      <c r="M174" s="8"/>
      <c r="N174" s="8"/>
      <c r="O174" s="8"/>
      <c r="P174" s="8"/>
      <c r="Q174" s="8"/>
      <c r="R174" s="8"/>
      <c r="S174" s="8"/>
      <c r="T174" s="8"/>
      <c r="U174" s="8"/>
      <c r="V174" s="8"/>
      <c r="W174" s="8"/>
      <c r="X174" s="8"/>
      <c r="Y174" s="8"/>
      <c r="Z174" s="8"/>
    </row>
    <row x14ac:dyDescent="0.25" r="175" customHeight="1" ht="14.25">
      <c r="A175" s="182"/>
      <c r="B175" s="182"/>
      <c r="C175" s="8"/>
      <c r="D175" s="183"/>
      <c r="E175" s="184"/>
      <c r="F175" s="10"/>
      <c r="G175" s="184">
        <f>IF(A175="","",IFERROR(#REF!/F175,0))</f>
      </c>
      <c r="H175" s="8"/>
      <c r="I175" s="8"/>
      <c r="J175" s="8"/>
      <c r="K175" s="8"/>
      <c r="L175" s="8"/>
      <c r="M175" s="8"/>
      <c r="N175" s="8"/>
      <c r="O175" s="8"/>
      <c r="P175" s="8"/>
      <c r="Q175" s="8"/>
      <c r="R175" s="8"/>
      <c r="S175" s="8"/>
      <c r="T175" s="8"/>
      <c r="U175" s="8"/>
      <c r="V175" s="8"/>
      <c r="W175" s="8"/>
      <c r="X175" s="8"/>
      <c r="Y175" s="8"/>
      <c r="Z175" s="8"/>
    </row>
    <row x14ac:dyDescent="0.25" r="176" customHeight="1" ht="14.25">
      <c r="A176" s="182"/>
      <c r="B176" s="182"/>
      <c r="C176" s="8"/>
      <c r="D176" s="183"/>
      <c r="E176" s="184"/>
      <c r="F176" s="10"/>
      <c r="G176" s="184">
        <f>IF(A176="","",IFERROR(#REF!/F176,0))</f>
      </c>
      <c r="H176" s="8"/>
      <c r="I176" s="8"/>
      <c r="J176" s="8"/>
      <c r="K176" s="8"/>
      <c r="L176" s="8"/>
      <c r="M176" s="8"/>
      <c r="N176" s="8"/>
      <c r="O176" s="8"/>
      <c r="P176" s="8"/>
      <c r="Q176" s="8"/>
      <c r="R176" s="8"/>
      <c r="S176" s="8"/>
      <c r="T176" s="8"/>
      <c r="U176" s="8"/>
      <c r="V176" s="8"/>
      <c r="W176" s="8"/>
      <c r="X176" s="8"/>
      <c r="Y176" s="8"/>
      <c r="Z176" s="8"/>
    </row>
    <row x14ac:dyDescent="0.25" r="177" customHeight="1" ht="14.25">
      <c r="A177" s="182"/>
      <c r="B177" s="182"/>
      <c r="C177" s="8"/>
      <c r="D177" s="183"/>
      <c r="E177" s="184"/>
      <c r="F177" s="10"/>
      <c r="G177" s="184">
        <f>IF(A177="","",IFERROR(#REF!/F177,0))</f>
      </c>
      <c r="H177" s="8"/>
      <c r="I177" s="8"/>
      <c r="J177" s="8"/>
      <c r="K177" s="8"/>
      <c r="L177" s="8"/>
      <c r="M177" s="8"/>
      <c r="N177" s="8"/>
      <c r="O177" s="8"/>
      <c r="P177" s="8"/>
      <c r="Q177" s="8"/>
      <c r="R177" s="8"/>
      <c r="S177" s="8"/>
      <c r="T177" s="8"/>
      <c r="U177" s="8"/>
      <c r="V177" s="8"/>
      <c r="W177" s="8"/>
      <c r="X177" s="8"/>
      <c r="Y177" s="8"/>
      <c r="Z177" s="8"/>
    </row>
    <row x14ac:dyDescent="0.25" r="178" customHeight="1" ht="14.25">
      <c r="A178" s="182"/>
      <c r="B178" s="182"/>
      <c r="C178" s="8"/>
      <c r="D178" s="183"/>
      <c r="E178" s="184"/>
      <c r="F178" s="10"/>
      <c r="G178" s="184">
        <f>IF(A178="","",IFERROR(#REF!/F178,0))</f>
      </c>
      <c r="H178" s="8"/>
      <c r="I178" s="8"/>
      <c r="J178" s="8"/>
      <c r="K178" s="8"/>
      <c r="L178" s="8"/>
      <c r="M178" s="8"/>
      <c r="N178" s="8"/>
      <c r="O178" s="8"/>
      <c r="P178" s="8"/>
      <c r="Q178" s="8"/>
      <c r="R178" s="8"/>
      <c r="S178" s="8"/>
      <c r="T178" s="8"/>
      <c r="U178" s="8"/>
      <c r="V178" s="8"/>
      <c r="W178" s="8"/>
      <c r="X178" s="8"/>
      <c r="Y178" s="8"/>
      <c r="Z178" s="8"/>
    </row>
    <row x14ac:dyDescent="0.25" r="179" customHeight="1" ht="14.25">
      <c r="A179" s="182"/>
      <c r="B179" s="182"/>
      <c r="C179" s="8"/>
      <c r="D179" s="183"/>
      <c r="E179" s="184"/>
      <c r="F179" s="10"/>
      <c r="G179" s="184">
        <f>IF(A179="","",IFERROR(#REF!/F179,0))</f>
      </c>
      <c r="H179" s="8"/>
      <c r="I179" s="8"/>
      <c r="J179" s="8"/>
      <c r="K179" s="8"/>
      <c r="L179" s="8"/>
      <c r="M179" s="8"/>
      <c r="N179" s="8"/>
      <c r="O179" s="8"/>
      <c r="P179" s="8"/>
      <c r="Q179" s="8"/>
      <c r="R179" s="8"/>
      <c r="S179" s="8"/>
      <c r="T179" s="8"/>
      <c r="U179" s="8"/>
      <c r="V179" s="8"/>
      <c r="W179" s="8"/>
      <c r="X179" s="8"/>
      <c r="Y179" s="8"/>
      <c r="Z179" s="8"/>
    </row>
    <row x14ac:dyDescent="0.25" r="180" customHeight="1" ht="14.25">
      <c r="A180" s="182"/>
      <c r="B180" s="182"/>
      <c r="C180" s="8"/>
      <c r="D180" s="183"/>
      <c r="E180" s="184"/>
      <c r="F180" s="10"/>
      <c r="G180" s="184">
        <f>IF(A180="","",IFERROR(#REF!/F180,0))</f>
      </c>
      <c r="H180" s="8"/>
      <c r="I180" s="8"/>
      <c r="J180" s="8"/>
      <c r="K180" s="8"/>
      <c r="L180" s="8"/>
      <c r="M180" s="8"/>
      <c r="N180" s="8"/>
      <c r="O180" s="8"/>
      <c r="P180" s="8"/>
      <c r="Q180" s="8"/>
      <c r="R180" s="8"/>
      <c r="S180" s="8"/>
      <c r="T180" s="8"/>
      <c r="U180" s="8"/>
      <c r="V180" s="8"/>
      <c r="W180" s="8"/>
      <c r="X180" s="8"/>
      <c r="Y180" s="8"/>
      <c r="Z180" s="8"/>
    </row>
    <row x14ac:dyDescent="0.25" r="181" customHeight="1" ht="14.25">
      <c r="A181" s="182"/>
      <c r="B181" s="182"/>
      <c r="C181" s="8"/>
      <c r="D181" s="183"/>
      <c r="E181" s="184"/>
      <c r="F181" s="10"/>
      <c r="G181" s="184">
        <f>IF(A181="","",IFERROR(#REF!/F181,0))</f>
      </c>
      <c r="H181" s="8"/>
      <c r="I181" s="8"/>
      <c r="J181" s="8"/>
      <c r="K181" s="8"/>
      <c r="L181" s="8"/>
      <c r="M181" s="8"/>
      <c r="N181" s="8"/>
      <c r="O181" s="8"/>
      <c r="P181" s="8"/>
      <c r="Q181" s="8"/>
      <c r="R181" s="8"/>
      <c r="S181" s="8"/>
      <c r="T181" s="8"/>
      <c r="U181" s="8"/>
      <c r="V181" s="8"/>
      <c r="W181" s="8"/>
      <c r="X181" s="8"/>
      <c r="Y181" s="8"/>
      <c r="Z181" s="8"/>
    </row>
    <row x14ac:dyDescent="0.25" r="182" customHeight="1" ht="14.25">
      <c r="A182" s="182"/>
      <c r="B182" s="182"/>
      <c r="C182" s="8"/>
      <c r="D182" s="183"/>
      <c r="E182" s="184"/>
      <c r="F182" s="10"/>
      <c r="G182" s="184">
        <f>IF(A182="","",IFERROR(#REF!/F182,0))</f>
      </c>
      <c r="H182" s="8"/>
      <c r="I182" s="8"/>
      <c r="J182" s="8"/>
      <c r="K182" s="8"/>
      <c r="L182" s="8"/>
      <c r="M182" s="8"/>
      <c r="N182" s="8"/>
      <c r="O182" s="8"/>
      <c r="P182" s="8"/>
      <c r="Q182" s="8"/>
      <c r="R182" s="8"/>
      <c r="S182" s="8"/>
      <c r="T182" s="8"/>
      <c r="U182" s="8"/>
      <c r="V182" s="8"/>
      <c r="W182" s="8"/>
      <c r="X182" s="8"/>
      <c r="Y182" s="8"/>
      <c r="Z182" s="8"/>
    </row>
    <row x14ac:dyDescent="0.25" r="183" customHeight="1" ht="14.25">
      <c r="A183" s="182"/>
      <c r="B183" s="182"/>
      <c r="C183" s="8"/>
      <c r="D183" s="183"/>
      <c r="E183" s="184"/>
      <c r="F183" s="10"/>
      <c r="G183" s="184">
        <f>IF(A183="","",IFERROR(#REF!/F183,0))</f>
      </c>
      <c r="H183" s="8"/>
      <c r="I183" s="8"/>
      <c r="J183" s="8"/>
      <c r="K183" s="8"/>
      <c r="L183" s="8"/>
      <c r="M183" s="8"/>
      <c r="N183" s="8"/>
      <c r="O183" s="8"/>
      <c r="P183" s="8"/>
      <c r="Q183" s="8"/>
      <c r="R183" s="8"/>
      <c r="S183" s="8"/>
      <c r="T183" s="8"/>
      <c r="U183" s="8"/>
      <c r="V183" s="8"/>
      <c r="W183" s="8"/>
      <c r="X183" s="8"/>
      <c r="Y183" s="8"/>
      <c r="Z183" s="8"/>
    </row>
    <row x14ac:dyDescent="0.25" r="184" customHeight="1" ht="14.25">
      <c r="A184" s="182"/>
      <c r="B184" s="182"/>
      <c r="C184" s="8"/>
      <c r="D184" s="183"/>
      <c r="E184" s="184"/>
      <c r="F184" s="10"/>
      <c r="G184" s="184">
        <f>IF(A184="","",IFERROR(#REF!/F184,0))</f>
      </c>
      <c r="H184" s="8"/>
      <c r="I184" s="8"/>
      <c r="J184" s="8"/>
      <c r="K184" s="8"/>
      <c r="L184" s="8"/>
      <c r="M184" s="8"/>
      <c r="N184" s="8"/>
      <c r="O184" s="8"/>
      <c r="P184" s="8"/>
      <c r="Q184" s="8"/>
      <c r="R184" s="8"/>
      <c r="S184" s="8"/>
      <c r="T184" s="8"/>
      <c r="U184" s="8"/>
      <c r="V184" s="8"/>
      <c r="W184" s="8"/>
      <c r="X184" s="8"/>
      <c r="Y184" s="8"/>
      <c r="Z184" s="8"/>
    </row>
    <row x14ac:dyDescent="0.25" r="185" customHeight="1" ht="14.25">
      <c r="A185" s="182"/>
      <c r="B185" s="182"/>
      <c r="C185" s="8"/>
      <c r="D185" s="183"/>
      <c r="E185" s="184"/>
      <c r="F185" s="10"/>
      <c r="G185" s="184">
        <f>IF(A185="","",IFERROR(#REF!/F185,0))</f>
      </c>
      <c r="H185" s="8"/>
      <c r="I185" s="8"/>
      <c r="J185" s="8"/>
      <c r="K185" s="8"/>
      <c r="L185" s="8"/>
      <c r="M185" s="8"/>
      <c r="N185" s="8"/>
      <c r="O185" s="8"/>
      <c r="P185" s="8"/>
      <c r="Q185" s="8"/>
      <c r="R185" s="8"/>
      <c r="S185" s="8"/>
      <c r="T185" s="8"/>
      <c r="U185" s="8"/>
      <c r="V185" s="8"/>
      <c r="W185" s="8"/>
      <c r="X185" s="8"/>
      <c r="Y185" s="8"/>
      <c r="Z185" s="8"/>
    </row>
    <row x14ac:dyDescent="0.25" r="186" customHeight="1" ht="14.25">
      <c r="A186" s="182"/>
      <c r="B186" s="182"/>
      <c r="C186" s="8"/>
      <c r="D186" s="183"/>
      <c r="E186" s="184"/>
      <c r="F186" s="10"/>
      <c r="G186" s="184">
        <f>IF(A186="","",IFERROR(#REF!/F186,0))</f>
      </c>
      <c r="H186" s="8"/>
      <c r="I186" s="8"/>
      <c r="J186" s="8"/>
      <c r="K186" s="8"/>
      <c r="L186" s="8"/>
      <c r="M186" s="8"/>
      <c r="N186" s="8"/>
      <c r="O186" s="8"/>
      <c r="P186" s="8"/>
      <c r="Q186" s="8"/>
      <c r="R186" s="8"/>
      <c r="S186" s="8"/>
      <c r="T186" s="8"/>
      <c r="U186" s="8"/>
      <c r="V186" s="8"/>
      <c r="W186" s="8"/>
      <c r="X186" s="8"/>
      <c r="Y186" s="8"/>
      <c r="Z186" s="8"/>
    </row>
    <row x14ac:dyDescent="0.25" r="187" customHeight="1" ht="14.25">
      <c r="A187" s="182"/>
      <c r="B187" s="182"/>
      <c r="C187" s="8"/>
      <c r="D187" s="183"/>
      <c r="E187" s="184"/>
      <c r="F187" s="10"/>
      <c r="G187" s="184">
        <f>IF(A187="","",IFERROR(#REF!/F187,0))</f>
      </c>
      <c r="H187" s="8"/>
      <c r="I187" s="8"/>
      <c r="J187" s="8"/>
      <c r="K187" s="8"/>
      <c r="L187" s="8"/>
      <c r="M187" s="8"/>
      <c r="N187" s="8"/>
      <c r="O187" s="8"/>
      <c r="P187" s="8"/>
      <c r="Q187" s="8"/>
      <c r="R187" s="8"/>
      <c r="S187" s="8"/>
      <c r="T187" s="8"/>
      <c r="U187" s="8"/>
      <c r="V187" s="8"/>
      <c r="W187" s="8"/>
      <c r="X187" s="8"/>
      <c r="Y187" s="8"/>
      <c r="Z187" s="8"/>
    </row>
    <row x14ac:dyDescent="0.25" r="188" customHeight="1" ht="14.25">
      <c r="A188" s="182"/>
      <c r="B188" s="182"/>
      <c r="C188" s="8"/>
      <c r="D188" s="183"/>
      <c r="E188" s="184"/>
      <c r="F188" s="10"/>
      <c r="G188" s="184">
        <f>IF(A188="","",IFERROR(#REF!/F188,0))</f>
      </c>
      <c r="H188" s="8"/>
      <c r="I188" s="8"/>
      <c r="J188" s="8"/>
      <c r="K188" s="8"/>
      <c r="L188" s="8"/>
      <c r="M188" s="8"/>
      <c r="N188" s="8"/>
      <c r="O188" s="8"/>
      <c r="P188" s="8"/>
      <c r="Q188" s="8"/>
      <c r="R188" s="8"/>
      <c r="S188" s="8"/>
      <c r="T188" s="8"/>
      <c r="U188" s="8"/>
      <c r="V188" s="8"/>
      <c r="W188" s="8"/>
      <c r="X188" s="8"/>
      <c r="Y188" s="8"/>
      <c r="Z188" s="8"/>
    </row>
    <row x14ac:dyDescent="0.25" r="189" customHeight="1" ht="14.25">
      <c r="A189" s="182"/>
      <c r="B189" s="182"/>
      <c r="C189" s="8"/>
      <c r="D189" s="183"/>
      <c r="E189" s="184"/>
      <c r="F189" s="10"/>
      <c r="G189" s="184">
        <f>IF(A189="","",IFERROR(#REF!/F189,0))</f>
      </c>
      <c r="H189" s="8"/>
      <c r="I189" s="8"/>
      <c r="J189" s="8"/>
      <c r="K189" s="8"/>
      <c r="L189" s="8"/>
      <c r="M189" s="8"/>
      <c r="N189" s="8"/>
      <c r="O189" s="8"/>
      <c r="P189" s="8"/>
      <c r="Q189" s="8"/>
      <c r="R189" s="8"/>
      <c r="S189" s="8"/>
      <c r="T189" s="8"/>
      <c r="U189" s="8"/>
      <c r="V189" s="8"/>
      <c r="W189" s="8"/>
      <c r="X189" s="8"/>
      <c r="Y189" s="8"/>
      <c r="Z189" s="8"/>
    </row>
    <row x14ac:dyDescent="0.25" r="190" customHeight="1" ht="14.25">
      <c r="A190" s="182"/>
      <c r="B190" s="182"/>
      <c r="C190" s="8"/>
      <c r="D190" s="183"/>
      <c r="E190" s="184"/>
      <c r="F190" s="10"/>
      <c r="G190" s="184">
        <f>IF(A190="","",IFERROR(#REF!/F190,0))</f>
      </c>
      <c r="H190" s="8"/>
      <c r="I190" s="8"/>
      <c r="J190" s="8"/>
      <c r="K190" s="8"/>
      <c r="L190" s="8"/>
      <c r="M190" s="8"/>
      <c r="N190" s="8"/>
      <c r="O190" s="8"/>
      <c r="P190" s="8"/>
      <c r="Q190" s="8"/>
      <c r="R190" s="8"/>
      <c r="S190" s="8"/>
      <c r="T190" s="8"/>
      <c r="U190" s="8"/>
      <c r="V190" s="8"/>
      <c r="W190" s="8"/>
      <c r="X190" s="8"/>
      <c r="Y190" s="8"/>
      <c r="Z190" s="8"/>
    </row>
    <row x14ac:dyDescent="0.25" r="191" customHeight="1" ht="14.25">
      <c r="A191" s="182"/>
      <c r="B191" s="182"/>
      <c r="C191" s="8"/>
      <c r="D191" s="183"/>
      <c r="E191" s="184"/>
      <c r="F191" s="10"/>
      <c r="G191" s="184">
        <f>IF(A191="","",IFERROR(#REF!/F191,0))</f>
      </c>
      <c r="H191" s="8"/>
      <c r="I191" s="8"/>
      <c r="J191" s="8"/>
      <c r="K191" s="8"/>
      <c r="L191" s="8"/>
      <c r="M191" s="8"/>
      <c r="N191" s="8"/>
      <c r="O191" s="8"/>
      <c r="P191" s="8"/>
      <c r="Q191" s="8"/>
      <c r="R191" s="8"/>
      <c r="S191" s="8"/>
      <c r="T191" s="8"/>
      <c r="U191" s="8"/>
      <c r="V191" s="8"/>
      <c r="W191" s="8"/>
      <c r="X191" s="8"/>
      <c r="Y191" s="8"/>
      <c r="Z191" s="8"/>
    </row>
    <row x14ac:dyDescent="0.25" r="192" customHeight="1" ht="14.25">
      <c r="A192" s="182"/>
      <c r="B192" s="182"/>
      <c r="C192" s="8"/>
      <c r="D192" s="183"/>
      <c r="E192" s="184"/>
      <c r="F192" s="10"/>
      <c r="G192" s="184">
        <f>IF(A192="","",IFERROR(#REF!/F192,0))</f>
      </c>
      <c r="H192" s="8"/>
      <c r="I192" s="8"/>
      <c r="J192" s="8"/>
      <c r="K192" s="8"/>
      <c r="L192" s="8"/>
      <c r="M192" s="8"/>
      <c r="N192" s="8"/>
      <c r="O192" s="8"/>
      <c r="P192" s="8"/>
      <c r="Q192" s="8"/>
      <c r="R192" s="8"/>
      <c r="S192" s="8"/>
      <c r="T192" s="8"/>
      <c r="U192" s="8"/>
      <c r="V192" s="8"/>
      <c r="W192" s="8"/>
      <c r="X192" s="8"/>
      <c r="Y192" s="8"/>
      <c r="Z192" s="8"/>
    </row>
    <row x14ac:dyDescent="0.25" r="193" customHeight="1" ht="14.25">
      <c r="A193" s="182"/>
      <c r="B193" s="182"/>
      <c r="C193" s="8"/>
      <c r="D193" s="183"/>
      <c r="E193" s="184"/>
      <c r="F193" s="10"/>
      <c r="G193" s="184">
        <f>IF(A193="","",IFERROR(#REF!/F193,0))</f>
      </c>
      <c r="H193" s="8"/>
      <c r="I193" s="8"/>
      <c r="J193" s="8"/>
      <c r="K193" s="8"/>
      <c r="L193" s="8"/>
      <c r="M193" s="8"/>
      <c r="N193" s="8"/>
      <c r="O193" s="8"/>
      <c r="P193" s="8"/>
      <c r="Q193" s="8"/>
      <c r="R193" s="8"/>
      <c r="S193" s="8"/>
      <c r="T193" s="8"/>
      <c r="U193" s="8"/>
      <c r="V193" s="8"/>
      <c r="W193" s="8"/>
      <c r="X193" s="8"/>
      <c r="Y193" s="8"/>
      <c r="Z193" s="8"/>
    </row>
    <row x14ac:dyDescent="0.25" r="194" customHeight="1" ht="14.25">
      <c r="A194" s="182"/>
      <c r="B194" s="182"/>
      <c r="C194" s="8"/>
      <c r="D194" s="183"/>
      <c r="E194" s="184"/>
      <c r="F194" s="10"/>
      <c r="G194" s="9">
        <f>IF(A194="","",IFERROR(#REF!/F194,0))</f>
      </c>
      <c r="H194" s="8"/>
      <c r="I194" s="8"/>
      <c r="J194" s="8"/>
      <c r="K194" s="8"/>
      <c r="L194" s="8"/>
      <c r="M194" s="8"/>
      <c r="N194" s="8"/>
      <c r="O194" s="8"/>
      <c r="P194" s="8"/>
      <c r="Q194" s="8"/>
      <c r="R194" s="8"/>
      <c r="S194" s="8"/>
      <c r="T194" s="8"/>
      <c r="U194" s="8"/>
      <c r="V194" s="8"/>
      <c r="W194" s="8"/>
      <c r="X194" s="8"/>
      <c r="Y194" s="8"/>
      <c r="Z194" s="8"/>
    </row>
    <row x14ac:dyDescent="0.25" r="195" customHeight="1" ht="14.25">
      <c r="A195" s="182"/>
      <c r="B195" s="182"/>
      <c r="C195" s="8"/>
      <c r="D195" s="183"/>
      <c r="E195" s="184"/>
      <c r="F195" s="10"/>
      <c r="G195" s="9">
        <f>IF(A195="","",IFERROR(#REF!/F195,0))</f>
      </c>
      <c r="H195" s="8"/>
      <c r="I195" s="8"/>
      <c r="J195" s="8"/>
      <c r="K195" s="8"/>
      <c r="L195" s="8"/>
      <c r="M195" s="8"/>
      <c r="N195" s="8"/>
      <c r="O195" s="8"/>
      <c r="P195" s="8"/>
      <c r="Q195" s="8"/>
      <c r="R195" s="8"/>
      <c r="S195" s="8"/>
      <c r="T195" s="8"/>
      <c r="U195" s="8"/>
      <c r="V195" s="8"/>
      <c r="W195" s="8"/>
      <c r="X195" s="8"/>
      <c r="Y195" s="8"/>
      <c r="Z195" s="8"/>
    </row>
    <row x14ac:dyDescent="0.25" r="196" customHeight="1" ht="14.25">
      <c r="A196" s="182"/>
      <c r="B196" s="182"/>
      <c r="C196" s="8"/>
      <c r="D196" s="183"/>
      <c r="E196" s="184"/>
      <c r="F196" s="10"/>
      <c r="G196" s="9">
        <f>IF(A196="","",IFERROR(#REF!/F196,0))</f>
      </c>
      <c r="H196" s="8"/>
      <c r="I196" s="8"/>
      <c r="J196" s="8"/>
      <c r="K196" s="8"/>
      <c r="L196" s="8"/>
      <c r="M196" s="8"/>
      <c r="N196" s="8"/>
      <c r="O196" s="8"/>
      <c r="P196" s="8"/>
      <c r="Q196" s="8"/>
      <c r="R196" s="8"/>
      <c r="S196" s="8"/>
      <c r="T196" s="8"/>
      <c r="U196" s="8"/>
      <c r="V196" s="8"/>
      <c r="W196" s="8"/>
      <c r="X196" s="8"/>
      <c r="Y196" s="8"/>
      <c r="Z196" s="8"/>
    </row>
    <row x14ac:dyDescent="0.25" r="197" customHeight="1" ht="14.25">
      <c r="A197" s="182"/>
      <c r="B197" s="182"/>
      <c r="C197" s="8"/>
      <c r="D197" s="183"/>
      <c r="E197" s="9"/>
      <c r="F197" s="10"/>
      <c r="G197" s="9">
        <f>IF(A197="","",IFERROR(#REF!/F197,0))</f>
      </c>
      <c r="H197" s="8"/>
      <c r="I197" s="8"/>
      <c r="J197" s="8"/>
      <c r="K197" s="8"/>
      <c r="L197" s="8"/>
      <c r="M197" s="8"/>
      <c r="N197" s="8"/>
      <c r="O197" s="8"/>
      <c r="P197" s="8"/>
      <c r="Q197" s="8"/>
      <c r="R197" s="8"/>
      <c r="S197" s="8"/>
      <c r="T197" s="8"/>
      <c r="U197" s="8"/>
      <c r="V197" s="8"/>
      <c r="W197" s="8"/>
      <c r="X197" s="8"/>
      <c r="Y197" s="8"/>
      <c r="Z197" s="8"/>
    </row>
    <row x14ac:dyDescent="0.25" r="198" customHeight="1" ht="14.25">
      <c r="A198" s="182"/>
      <c r="B198" s="182"/>
      <c r="C198" s="8"/>
      <c r="D198" s="183"/>
      <c r="E198" s="9"/>
      <c r="F198" s="10"/>
      <c r="G198" s="9">
        <f>IF(A198="","",IFERROR(#REF!/F198,0))</f>
      </c>
      <c r="H198" s="8"/>
      <c r="I198" s="8"/>
      <c r="J198" s="8"/>
      <c r="K198" s="8"/>
      <c r="L198" s="8"/>
      <c r="M198" s="8"/>
      <c r="N198" s="8"/>
      <c r="O198" s="8"/>
      <c r="P198" s="8"/>
      <c r="Q198" s="8"/>
      <c r="R198" s="8"/>
      <c r="S198" s="8"/>
      <c r="T198" s="8"/>
      <c r="U198" s="8"/>
      <c r="V198" s="8"/>
      <c r="W198" s="8"/>
      <c r="X198" s="8"/>
      <c r="Y198" s="8"/>
      <c r="Z198" s="8"/>
    </row>
    <row x14ac:dyDescent="0.25" r="199" customHeight="1" ht="14.25">
      <c r="A199" s="182"/>
      <c r="B199" s="182"/>
      <c r="C199" s="8"/>
      <c r="D199" s="183"/>
      <c r="E199" s="9"/>
      <c r="F199" s="10"/>
      <c r="G199" s="9">
        <f>IF(A199="","",IFERROR(#REF!/F199,0))</f>
      </c>
      <c r="H199" s="8"/>
      <c r="I199" s="8"/>
      <c r="J199" s="8"/>
      <c r="K199" s="8"/>
      <c r="L199" s="8"/>
      <c r="M199" s="8"/>
      <c r="N199" s="8"/>
      <c r="O199" s="8"/>
      <c r="P199" s="8"/>
      <c r="Q199" s="8"/>
      <c r="R199" s="8"/>
      <c r="S199" s="8"/>
      <c r="T199" s="8"/>
      <c r="U199" s="8"/>
      <c r="V199" s="8"/>
      <c r="W199" s="8"/>
      <c r="X199" s="8"/>
      <c r="Y199" s="8"/>
      <c r="Z199" s="8"/>
    </row>
    <row x14ac:dyDescent="0.25" r="200" customHeight="1" ht="14.25">
      <c r="A200" s="182"/>
      <c r="B200" s="182"/>
      <c r="C200" s="8"/>
      <c r="D200" s="183"/>
      <c r="E200" s="9"/>
      <c r="F200" s="10"/>
      <c r="G200" s="9">
        <f>IF(A200="","",IFERROR(#REF!/F200,0))</f>
      </c>
      <c r="H200" s="8"/>
      <c r="I200" s="8"/>
      <c r="J200" s="8"/>
      <c r="K200" s="8"/>
      <c r="L200" s="8"/>
      <c r="M200" s="8"/>
      <c r="N200" s="8"/>
      <c r="O200" s="8"/>
      <c r="P200" s="8"/>
      <c r="Q200" s="8"/>
      <c r="R200" s="8"/>
      <c r="S200" s="8"/>
      <c r="T200" s="8"/>
      <c r="U200" s="8"/>
      <c r="V200" s="8"/>
      <c r="W200" s="8"/>
      <c r="X200" s="8"/>
      <c r="Y200" s="8"/>
      <c r="Z200" s="8"/>
    </row>
    <row x14ac:dyDescent="0.25" r="201" customHeight="1" ht="14.25">
      <c r="A201" s="182"/>
      <c r="B201" s="182"/>
      <c r="C201" s="8"/>
      <c r="D201" s="183"/>
      <c r="E201" s="9"/>
      <c r="F201" s="10"/>
      <c r="G201" s="9">
        <f>IF(A201="","",IFERROR(#REF!/F201,0))</f>
      </c>
      <c r="H201" s="8"/>
      <c r="I201" s="8"/>
      <c r="J201" s="8"/>
      <c r="K201" s="8"/>
      <c r="L201" s="8"/>
      <c r="M201" s="8"/>
      <c r="N201" s="8"/>
      <c r="O201" s="8"/>
      <c r="P201" s="8"/>
      <c r="Q201" s="8"/>
      <c r="R201" s="8"/>
      <c r="S201" s="8"/>
      <c r="T201" s="8"/>
      <c r="U201" s="8"/>
      <c r="V201" s="8"/>
      <c r="W201" s="8"/>
      <c r="X201" s="8"/>
      <c r="Y201" s="8"/>
      <c r="Z201" s="8"/>
    </row>
    <row x14ac:dyDescent="0.25" r="202" customHeight="1" ht="14.25">
      <c r="A202" s="182"/>
      <c r="B202" s="182"/>
      <c r="C202" s="8"/>
      <c r="D202" s="183"/>
      <c r="E202" s="9"/>
      <c r="F202" s="10"/>
      <c r="G202" s="9">
        <f>IF(A202="","",IFERROR(#REF!/F202,0))</f>
      </c>
      <c r="H202" s="8"/>
      <c r="I202" s="8"/>
      <c r="J202" s="8"/>
      <c r="K202" s="8"/>
      <c r="L202" s="8"/>
      <c r="M202" s="8"/>
      <c r="N202" s="8"/>
      <c r="O202" s="8"/>
      <c r="P202" s="8"/>
      <c r="Q202" s="8"/>
      <c r="R202" s="8"/>
      <c r="S202" s="8"/>
      <c r="T202" s="8"/>
      <c r="U202" s="8"/>
      <c r="V202" s="8"/>
      <c r="W202" s="8"/>
      <c r="X202" s="8"/>
      <c r="Y202" s="8"/>
      <c r="Z202" s="8"/>
    </row>
    <row x14ac:dyDescent="0.25" r="203" customHeight="1" ht="14.25">
      <c r="A203" s="182"/>
      <c r="B203" s="182"/>
      <c r="C203" s="8"/>
      <c r="D203" s="183"/>
      <c r="E203" s="9"/>
      <c r="F203" s="10"/>
      <c r="G203" s="9">
        <f>IF(A203="","",IFERROR(#REF!/F203,0))</f>
      </c>
      <c r="H203" s="8"/>
      <c r="I203" s="8"/>
      <c r="J203" s="8"/>
      <c r="K203" s="8"/>
      <c r="L203" s="8"/>
      <c r="M203" s="8"/>
      <c r="N203" s="8"/>
      <c r="O203" s="8"/>
      <c r="P203" s="8"/>
      <c r="Q203" s="8"/>
      <c r="R203" s="8"/>
      <c r="S203" s="8"/>
      <c r="T203" s="8"/>
      <c r="U203" s="8"/>
      <c r="V203" s="8"/>
      <c r="W203" s="8"/>
      <c r="X203" s="8"/>
      <c r="Y203" s="8"/>
      <c r="Z203" s="8"/>
    </row>
    <row x14ac:dyDescent="0.25" r="204" customHeight="1" ht="14.25">
      <c r="A204" s="182"/>
      <c r="B204" s="182"/>
      <c r="C204" s="8"/>
      <c r="D204" s="183"/>
      <c r="E204" s="9"/>
      <c r="F204" s="10"/>
      <c r="G204" s="9">
        <f>IF(A204="","",IFERROR(#REF!/F204,0))</f>
      </c>
      <c r="H204" s="8"/>
      <c r="I204" s="8"/>
      <c r="J204" s="8"/>
      <c r="K204" s="8"/>
      <c r="L204" s="8"/>
      <c r="M204" s="8"/>
      <c r="N204" s="8"/>
      <c r="O204" s="8"/>
      <c r="P204" s="8"/>
      <c r="Q204" s="8"/>
      <c r="R204" s="8"/>
      <c r="S204" s="8"/>
      <c r="T204" s="8"/>
      <c r="U204" s="8"/>
      <c r="V204" s="8"/>
      <c r="W204" s="8"/>
      <c r="X204" s="8"/>
      <c r="Y204" s="8"/>
      <c r="Z204" s="8"/>
    </row>
    <row x14ac:dyDescent="0.25" r="205" customHeight="1" ht="14.25">
      <c r="A205" s="182"/>
      <c r="B205" s="182"/>
      <c r="C205" s="8"/>
      <c r="D205" s="183"/>
      <c r="E205" s="9"/>
      <c r="F205" s="10"/>
      <c r="G205" s="9">
        <f>IF(A205="","",IFERROR(#REF!/F205,0))</f>
      </c>
      <c r="H205" s="8"/>
      <c r="I205" s="8"/>
      <c r="J205" s="8"/>
      <c r="K205" s="8"/>
      <c r="L205" s="8"/>
      <c r="M205" s="8"/>
      <c r="N205" s="8"/>
      <c r="O205" s="8"/>
      <c r="P205" s="8"/>
      <c r="Q205" s="8"/>
      <c r="R205" s="8"/>
      <c r="S205" s="8"/>
      <c r="T205" s="8"/>
      <c r="U205" s="8"/>
      <c r="V205" s="8"/>
      <c r="W205" s="8"/>
      <c r="X205" s="8"/>
      <c r="Y205" s="8"/>
      <c r="Z205" s="8"/>
    </row>
    <row x14ac:dyDescent="0.25" r="206" customHeight="1" ht="14.25">
      <c r="A206" s="182"/>
      <c r="B206" s="182"/>
      <c r="C206" s="8"/>
      <c r="D206" s="183"/>
      <c r="E206" s="9"/>
      <c r="F206" s="10"/>
      <c r="G206" s="9">
        <f>IF(A206="","",IFERROR(#REF!/F206,0))</f>
      </c>
      <c r="H206" s="8"/>
      <c r="I206" s="8"/>
      <c r="J206" s="8"/>
      <c r="K206" s="8"/>
      <c r="L206" s="8"/>
      <c r="M206" s="8"/>
      <c r="N206" s="8"/>
      <c r="O206" s="8"/>
      <c r="P206" s="8"/>
      <c r="Q206" s="8"/>
      <c r="R206" s="8"/>
      <c r="S206" s="8"/>
      <c r="T206" s="8"/>
      <c r="U206" s="8"/>
      <c r="V206" s="8"/>
      <c r="W206" s="8"/>
      <c r="X206" s="8"/>
      <c r="Y206" s="8"/>
      <c r="Z206" s="8"/>
    </row>
    <row x14ac:dyDescent="0.25" r="207" customHeight="1" ht="14.25">
      <c r="A207" s="182"/>
      <c r="B207" s="182"/>
      <c r="C207" s="8"/>
      <c r="D207" s="183"/>
      <c r="E207" s="9"/>
      <c r="F207" s="10"/>
      <c r="G207" s="9">
        <f>IF(A207="","",IFERROR(#REF!/F207,0))</f>
      </c>
      <c r="H207" s="8"/>
      <c r="I207" s="8"/>
      <c r="J207" s="8"/>
      <c r="K207" s="8"/>
      <c r="L207" s="8"/>
      <c r="M207" s="8"/>
      <c r="N207" s="8"/>
      <c r="O207" s="8"/>
      <c r="P207" s="8"/>
      <c r="Q207" s="8"/>
      <c r="R207" s="8"/>
      <c r="S207" s="8"/>
      <c r="T207" s="8"/>
      <c r="U207" s="8"/>
      <c r="V207" s="8"/>
      <c r="W207" s="8"/>
      <c r="X207" s="8"/>
      <c r="Y207" s="8"/>
      <c r="Z207" s="8"/>
    </row>
    <row x14ac:dyDescent="0.25" r="208" customHeight="1" ht="14.25">
      <c r="A208" s="182"/>
      <c r="B208" s="182"/>
      <c r="C208" s="8"/>
      <c r="D208" s="183"/>
      <c r="E208" s="9"/>
      <c r="F208" s="10"/>
      <c r="G208" s="9">
        <f>IF(A208="","",IFERROR(#REF!/F208,0))</f>
      </c>
      <c r="H208" s="8"/>
      <c r="I208" s="8"/>
      <c r="J208" s="8"/>
      <c r="K208" s="8"/>
      <c r="L208" s="8"/>
      <c r="M208" s="8"/>
      <c r="N208" s="8"/>
      <c r="O208" s="8"/>
      <c r="P208" s="8"/>
      <c r="Q208" s="8"/>
      <c r="R208" s="8"/>
      <c r="S208" s="8"/>
      <c r="T208" s="8"/>
      <c r="U208" s="8"/>
      <c r="V208" s="8"/>
      <c r="W208" s="8"/>
      <c r="X208" s="8"/>
      <c r="Y208" s="8"/>
      <c r="Z208" s="8"/>
    </row>
    <row x14ac:dyDescent="0.25" r="209" customHeight="1" ht="14.25">
      <c r="A209" s="182"/>
      <c r="B209" s="182"/>
      <c r="C209" s="8"/>
      <c r="D209" s="183"/>
      <c r="E209" s="9"/>
      <c r="F209" s="10"/>
      <c r="G209" s="9">
        <f>IF(A209="","",IFERROR(#REF!/F209,0))</f>
      </c>
      <c r="H209" s="8"/>
      <c r="I209" s="8"/>
      <c r="J209" s="8"/>
      <c r="K209" s="8"/>
      <c r="L209" s="8"/>
      <c r="M209" s="8"/>
      <c r="N209" s="8"/>
      <c r="O209" s="8"/>
      <c r="P209" s="8"/>
      <c r="Q209" s="8"/>
      <c r="R209" s="8"/>
      <c r="S209" s="8"/>
      <c r="T209" s="8"/>
      <c r="U209" s="8"/>
      <c r="V209" s="8"/>
      <c r="W209" s="8"/>
      <c r="X209" s="8"/>
      <c r="Y209" s="8"/>
      <c r="Z209" s="8"/>
    </row>
    <row x14ac:dyDescent="0.25" r="210" customHeight="1" ht="14.25">
      <c r="A210" s="182"/>
      <c r="B210" s="182"/>
      <c r="C210" s="8"/>
      <c r="D210" s="183"/>
      <c r="E210" s="9"/>
      <c r="F210" s="10"/>
      <c r="G210" s="9">
        <f>IF(A210="","",IFERROR(#REF!/F210,0))</f>
      </c>
      <c r="H210" s="8"/>
      <c r="I210" s="8"/>
      <c r="J210" s="8"/>
      <c r="K210" s="8"/>
      <c r="L210" s="8"/>
      <c r="M210" s="8"/>
      <c r="N210" s="8"/>
      <c r="O210" s="8"/>
      <c r="P210" s="8"/>
      <c r="Q210" s="8"/>
      <c r="R210" s="8"/>
      <c r="S210" s="8"/>
      <c r="T210" s="8"/>
      <c r="U210" s="8"/>
      <c r="V210" s="8"/>
      <c r="W210" s="8"/>
      <c r="X210" s="8"/>
      <c r="Y210" s="8"/>
      <c r="Z210" s="8"/>
    </row>
    <row x14ac:dyDescent="0.25" r="211" customHeight="1" ht="14.25">
      <c r="A211" s="182"/>
      <c r="B211" s="182"/>
      <c r="C211" s="8"/>
      <c r="D211" s="183"/>
      <c r="E211" s="9"/>
      <c r="F211" s="10"/>
      <c r="G211" s="9">
        <f>IF(A211="","",IFERROR(#REF!/F211,0))</f>
      </c>
      <c r="H211" s="8"/>
      <c r="I211" s="8"/>
      <c r="J211" s="8"/>
      <c r="K211" s="8"/>
      <c r="L211" s="8"/>
      <c r="M211" s="8"/>
      <c r="N211" s="8"/>
      <c r="O211" s="8"/>
      <c r="P211" s="8"/>
      <c r="Q211" s="8"/>
      <c r="R211" s="8"/>
      <c r="S211" s="8"/>
      <c r="T211" s="8"/>
      <c r="U211" s="8"/>
      <c r="V211" s="8"/>
      <c r="W211" s="8"/>
      <c r="X211" s="8"/>
      <c r="Y211" s="8"/>
      <c r="Z211" s="8"/>
    </row>
    <row x14ac:dyDescent="0.25" r="212" customHeight="1" ht="14.25">
      <c r="A212" s="182"/>
      <c r="B212" s="182"/>
      <c r="C212" s="8"/>
      <c r="D212" s="183"/>
      <c r="E212" s="9"/>
      <c r="F212" s="10"/>
      <c r="G212" s="9">
        <f>IF(A212="","",IFERROR(#REF!/F212,0))</f>
      </c>
      <c r="H212" s="8"/>
      <c r="I212" s="8"/>
      <c r="J212" s="8"/>
      <c r="K212" s="8"/>
      <c r="L212" s="8"/>
      <c r="M212" s="8"/>
      <c r="N212" s="8"/>
      <c r="O212" s="8"/>
      <c r="P212" s="8"/>
      <c r="Q212" s="8"/>
      <c r="R212" s="8"/>
      <c r="S212" s="8"/>
      <c r="T212" s="8"/>
      <c r="U212" s="8"/>
      <c r="V212" s="8"/>
      <c r="W212" s="8"/>
      <c r="X212" s="8"/>
      <c r="Y212" s="8"/>
      <c r="Z212" s="8"/>
    </row>
    <row x14ac:dyDescent="0.25" r="213" customHeight="1" ht="14.25">
      <c r="A213" s="182"/>
      <c r="B213" s="182"/>
      <c r="C213" s="8"/>
      <c r="D213" s="183"/>
      <c r="E213" s="9"/>
      <c r="F213" s="10"/>
      <c r="G213" s="9">
        <f>IF(A213="","",IFERROR(#REF!/F213,0))</f>
      </c>
      <c r="H213" s="8"/>
      <c r="I213" s="8"/>
      <c r="J213" s="8"/>
      <c r="K213" s="8"/>
      <c r="L213" s="8"/>
      <c r="M213" s="8"/>
      <c r="N213" s="8"/>
      <c r="O213" s="8"/>
      <c r="P213" s="8"/>
      <c r="Q213" s="8"/>
      <c r="R213" s="8"/>
      <c r="S213" s="8"/>
      <c r="T213" s="8"/>
      <c r="U213" s="8"/>
      <c r="V213" s="8"/>
      <c r="W213" s="8"/>
      <c r="X213" s="8"/>
      <c r="Y213" s="8"/>
      <c r="Z213" s="8"/>
    </row>
    <row x14ac:dyDescent="0.25" r="214" customHeight="1" ht="14.25">
      <c r="A214" s="182"/>
      <c r="B214" s="182"/>
      <c r="C214" s="8"/>
      <c r="D214" s="183"/>
      <c r="E214" s="9"/>
      <c r="F214" s="10"/>
      <c r="G214" s="9">
        <f>IF(A214="","",IFERROR(#REF!/F214,0))</f>
      </c>
      <c r="H214" s="8"/>
      <c r="I214" s="8"/>
      <c r="J214" s="8"/>
      <c r="K214" s="8"/>
      <c r="L214" s="8"/>
      <c r="M214" s="8"/>
      <c r="N214" s="8"/>
      <c r="O214" s="8"/>
      <c r="P214" s="8"/>
      <c r="Q214" s="8"/>
      <c r="R214" s="8"/>
      <c r="S214" s="8"/>
      <c r="T214" s="8"/>
      <c r="U214" s="8"/>
      <c r="V214" s="8"/>
      <c r="W214" s="8"/>
      <c r="X214" s="8"/>
      <c r="Y214" s="8"/>
      <c r="Z214" s="8"/>
    </row>
    <row x14ac:dyDescent="0.25" r="215" customHeight="1" ht="14.25">
      <c r="A215" s="182"/>
      <c r="B215" s="182"/>
      <c r="C215" s="8"/>
      <c r="D215" s="183"/>
      <c r="E215" s="9"/>
      <c r="F215" s="10"/>
      <c r="G215" s="9">
        <f>IF(A215="","",IFERROR(#REF!/F215,0))</f>
      </c>
      <c r="H215" s="8"/>
      <c r="I215" s="8"/>
      <c r="J215" s="8"/>
      <c r="K215" s="8"/>
      <c r="L215" s="8"/>
      <c r="M215" s="8"/>
      <c r="N215" s="8"/>
      <c r="O215" s="8"/>
      <c r="P215" s="8"/>
      <c r="Q215" s="8"/>
      <c r="R215" s="8"/>
      <c r="S215" s="8"/>
      <c r="T215" s="8"/>
      <c r="U215" s="8"/>
      <c r="V215" s="8"/>
      <c r="W215" s="8"/>
      <c r="X215" s="8"/>
      <c r="Y215" s="8"/>
      <c r="Z215" s="8"/>
    </row>
    <row x14ac:dyDescent="0.25" r="216" customHeight="1" ht="14.25">
      <c r="A216" s="182"/>
      <c r="B216" s="182"/>
      <c r="C216" s="8"/>
      <c r="D216" s="183"/>
      <c r="E216" s="9"/>
      <c r="F216" s="10"/>
      <c r="G216" s="9">
        <f>IF(A216="","",IFERROR(#REF!/F216,0))</f>
      </c>
      <c r="H216" s="8"/>
      <c r="I216" s="8"/>
      <c r="J216" s="8"/>
      <c r="K216" s="8"/>
      <c r="L216" s="8"/>
      <c r="M216" s="8"/>
      <c r="N216" s="8"/>
      <c r="O216" s="8"/>
      <c r="P216" s="8"/>
      <c r="Q216" s="8"/>
      <c r="R216" s="8"/>
      <c r="S216" s="8"/>
      <c r="T216" s="8"/>
      <c r="U216" s="8"/>
      <c r="V216" s="8"/>
      <c r="W216" s="8"/>
      <c r="X216" s="8"/>
      <c r="Y216" s="8"/>
      <c r="Z216" s="8"/>
    </row>
    <row x14ac:dyDescent="0.25" r="217" customHeight="1" ht="14.25">
      <c r="A217" s="182"/>
      <c r="B217" s="182"/>
      <c r="C217" s="8"/>
      <c r="D217" s="183"/>
      <c r="E217" s="9"/>
      <c r="F217" s="10"/>
      <c r="G217" s="9">
        <f>IF(A217="","",IFERROR(#REF!/F217,0))</f>
      </c>
      <c r="H217" s="8"/>
      <c r="I217" s="8"/>
      <c r="J217" s="8"/>
      <c r="K217" s="8"/>
      <c r="L217" s="8"/>
      <c r="M217" s="8"/>
      <c r="N217" s="8"/>
      <c r="O217" s="8"/>
      <c r="P217" s="8"/>
      <c r="Q217" s="8"/>
      <c r="R217" s="8"/>
      <c r="S217" s="8"/>
      <c r="T217" s="8"/>
      <c r="U217" s="8"/>
      <c r="V217" s="8"/>
      <c r="W217" s="8"/>
      <c r="X217" s="8"/>
      <c r="Y217" s="8"/>
      <c r="Z217" s="8"/>
    </row>
    <row x14ac:dyDescent="0.25" r="218" customHeight="1" ht="14.25">
      <c r="A218" s="182"/>
      <c r="B218" s="182"/>
      <c r="C218" s="8"/>
      <c r="D218" s="183"/>
      <c r="E218" s="9"/>
      <c r="F218" s="10"/>
      <c r="G218" s="9">
        <f>IF(A218="","",IFERROR(#REF!/F218,0))</f>
      </c>
      <c r="H218" s="8"/>
      <c r="I218" s="8"/>
      <c r="J218" s="8"/>
      <c r="K218" s="8"/>
      <c r="L218" s="8"/>
      <c r="M218" s="8"/>
      <c r="N218" s="8"/>
      <c r="O218" s="8"/>
      <c r="P218" s="8"/>
      <c r="Q218" s="8"/>
      <c r="R218" s="8"/>
      <c r="S218" s="8"/>
      <c r="T218" s="8"/>
      <c r="U218" s="8"/>
      <c r="V218" s="8"/>
      <c r="W218" s="8"/>
      <c r="X218" s="8"/>
      <c r="Y218" s="8"/>
      <c r="Z218" s="8"/>
    </row>
    <row x14ac:dyDescent="0.25" r="219" customHeight="1" ht="14.25">
      <c r="A219" s="182"/>
      <c r="B219" s="182"/>
      <c r="C219" s="8"/>
      <c r="D219" s="183"/>
      <c r="E219" s="9"/>
      <c r="F219" s="10"/>
      <c r="G219" s="9">
        <f>IF(A219="","",IFERROR(#REF!/F219,0))</f>
      </c>
      <c r="H219" s="8"/>
      <c r="I219" s="8"/>
      <c r="J219" s="8"/>
      <c r="K219" s="8"/>
      <c r="L219" s="8"/>
      <c r="M219" s="8"/>
      <c r="N219" s="8"/>
      <c r="O219" s="8"/>
      <c r="P219" s="8"/>
      <c r="Q219" s="8"/>
      <c r="R219" s="8"/>
      <c r="S219" s="8"/>
      <c r="T219" s="8"/>
      <c r="U219" s="8"/>
      <c r="V219" s="8"/>
      <c r="W219" s="8"/>
      <c r="X219" s="8"/>
      <c r="Y219" s="8"/>
      <c r="Z219" s="8"/>
    </row>
    <row x14ac:dyDescent="0.25" r="220" customHeight="1" ht="14.25">
      <c r="A220" s="182"/>
      <c r="B220" s="182"/>
      <c r="C220" s="8"/>
      <c r="D220" s="183"/>
      <c r="E220" s="9"/>
      <c r="F220" s="10"/>
      <c r="G220" s="9">
        <f>IF(A220="","",IFERROR(#REF!/F220,0))</f>
      </c>
      <c r="H220" s="8"/>
      <c r="I220" s="8"/>
      <c r="J220" s="8"/>
      <c r="K220" s="8"/>
      <c r="L220" s="8"/>
      <c r="M220" s="8"/>
      <c r="N220" s="8"/>
      <c r="O220" s="8"/>
      <c r="P220" s="8"/>
      <c r="Q220" s="8"/>
      <c r="R220" s="8"/>
      <c r="S220" s="8"/>
      <c r="T220" s="8"/>
      <c r="U220" s="8"/>
      <c r="V220" s="8"/>
      <c r="W220" s="8"/>
      <c r="X220" s="8"/>
      <c r="Y220" s="8"/>
      <c r="Z220" s="8"/>
    </row>
    <row x14ac:dyDescent="0.25" r="221" customHeight="1" ht="14.25">
      <c r="A221" s="182"/>
      <c r="B221" s="182"/>
      <c r="C221" s="8"/>
      <c r="D221" s="183"/>
      <c r="E221" s="9"/>
      <c r="F221" s="10"/>
      <c r="G221" s="9">
        <f>IF(A221="","",IFERROR(#REF!/F221,0))</f>
      </c>
      <c r="H221" s="8"/>
      <c r="I221" s="8"/>
      <c r="J221" s="8"/>
      <c r="K221" s="8"/>
      <c r="L221" s="8"/>
      <c r="M221" s="8"/>
      <c r="N221" s="8"/>
      <c r="O221" s="8"/>
      <c r="P221" s="8"/>
      <c r="Q221" s="8"/>
      <c r="R221" s="8"/>
      <c r="S221" s="8"/>
      <c r="T221" s="8"/>
      <c r="U221" s="8"/>
      <c r="V221" s="8"/>
      <c r="W221" s="8"/>
      <c r="X221" s="8"/>
      <c r="Y221" s="8"/>
      <c r="Z221" s="8"/>
    </row>
    <row x14ac:dyDescent="0.25" r="222" customHeight="1" ht="14.25">
      <c r="A222" s="182"/>
      <c r="B222" s="182"/>
      <c r="C222" s="8"/>
      <c r="D222" s="183"/>
      <c r="E222" s="9"/>
      <c r="F222" s="10"/>
      <c r="G222" s="9">
        <f>IF(A222="","",IFERROR(#REF!/F222,0))</f>
      </c>
      <c r="H222" s="8"/>
      <c r="I222" s="8"/>
      <c r="J222" s="8"/>
      <c r="K222" s="8"/>
      <c r="L222" s="8"/>
      <c r="M222" s="8"/>
      <c r="N222" s="8"/>
      <c r="O222" s="8"/>
      <c r="P222" s="8"/>
      <c r="Q222" s="8"/>
      <c r="R222" s="8"/>
      <c r="S222" s="8"/>
      <c r="T222" s="8"/>
      <c r="U222" s="8"/>
      <c r="V222" s="8"/>
      <c r="W222" s="8"/>
      <c r="X222" s="8"/>
      <c r="Y222" s="8"/>
      <c r="Z222" s="8"/>
    </row>
    <row x14ac:dyDescent="0.25" r="223" customHeight="1" ht="14.25">
      <c r="A223" s="182"/>
      <c r="B223" s="182"/>
      <c r="C223" s="8"/>
      <c r="D223" s="183"/>
      <c r="E223" s="9"/>
      <c r="F223" s="10"/>
      <c r="G223" s="9">
        <f>IF(A223="","",IFERROR(#REF!/F223,0))</f>
      </c>
      <c r="H223" s="8"/>
      <c r="I223" s="8"/>
      <c r="J223" s="8"/>
      <c r="K223" s="8"/>
      <c r="L223" s="8"/>
      <c r="M223" s="8"/>
      <c r="N223" s="8"/>
      <c r="O223" s="8"/>
      <c r="P223" s="8"/>
      <c r="Q223" s="8"/>
      <c r="R223" s="8"/>
      <c r="S223" s="8"/>
      <c r="T223" s="8"/>
      <c r="U223" s="8"/>
      <c r="V223" s="8"/>
      <c r="W223" s="8"/>
      <c r="X223" s="8"/>
      <c r="Y223" s="8"/>
      <c r="Z223" s="8"/>
    </row>
    <row x14ac:dyDescent="0.25" r="224" customHeight="1" ht="14.25">
      <c r="A224" s="182"/>
      <c r="B224" s="182"/>
      <c r="C224" s="8"/>
      <c r="D224" s="183"/>
      <c r="E224" s="9"/>
      <c r="F224" s="10"/>
      <c r="G224" s="9">
        <f>IF(A224="","",IFERROR(#REF!/F224,0))</f>
      </c>
      <c r="H224" s="8"/>
      <c r="I224" s="8"/>
      <c r="J224" s="8"/>
      <c r="K224" s="8"/>
      <c r="L224" s="8"/>
      <c r="M224" s="8"/>
      <c r="N224" s="8"/>
      <c r="O224" s="8"/>
      <c r="P224" s="8"/>
      <c r="Q224" s="8"/>
      <c r="R224" s="8"/>
      <c r="S224" s="8"/>
      <c r="T224" s="8"/>
      <c r="U224" s="8"/>
      <c r="V224" s="8"/>
      <c r="W224" s="8"/>
      <c r="X224" s="8"/>
      <c r="Y224" s="8"/>
      <c r="Z224" s="8"/>
    </row>
    <row x14ac:dyDescent="0.25" r="225" customHeight="1" ht="14.25">
      <c r="A225" s="182"/>
      <c r="B225" s="182"/>
      <c r="C225" s="8"/>
      <c r="D225" s="183"/>
      <c r="E225" s="9"/>
      <c r="F225" s="10"/>
      <c r="G225" s="9">
        <f>IF(A225="","",IFERROR(#REF!/F225,0))</f>
      </c>
      <c r="H225" s="8"/>
      <c r="I225" s="8"/>
      <c r="J225" s="8"/>
      <c r="K225" s="8"/>
      <c r="L225" s="8"/>
      <c r="M225" s="8"/>
      <c r="N225" s="8"/>
      <c r="O225" s="8"/>
      <c r="P225" s="8"/>
      <c r="Q225" s="8"/>
      <c r="R225" s="8"/>
      <c r="S225" s="8"/>
      <c r="T225" s="8"/>
      <c r="U225" s="8"/>
      <c r="V225" s="8"/>
      <c r="W225" s="8"/>
      <c r="X225" s="8"/>
      <c r="Y225" s="8"/>
      <c r="Z225" s="8"/>
    </row>
    <row x14ac:dyDescent="0.25" r="226" customHeight="1" ht="14.25">
      <c r="A226" s="182"/>
      <c r="B226" s="182"/>
      <c r="C226" s="8"/>
      <c r="D226" s="183"/>
      <c r="E226" s="9"/>
      <c r="F226" s="10"/>
      <c r="G226" s="9">
        <f>IF(A226="","",IFERROR(#REF!/F226,0))</f>
      </c>
      <c r="H226" s="8"/>
      <c r="I226" s="8"/>
      <c r="J226" s="8"/>
      <c r="K226" s="8"/>
      <c r="L226" s="8"/>
      <c r="M226" s="8"/>
      <c r="N226" s="8"/>
      <c r="O226" s="8"/>
      <c r="P226" s="8"/>
      <c r="Q226" s="8"/>
      <c r="R226" s="8"/>
      <c r="S226" s="8"/>
      <c r="T226" s="8"/>
      <c r="U226" s="8"/>
      <c r="V226" s="8"/>
      <c r="W226" s="8"/>
      <c r="X226" s="8"/>
      <c r="Y226" s="8"/>
      <c r="Z226" s="8"/>
    </row>
    <row x14ac:dyDescent="0.25" r="227" customHeight="1" ht="14.25">
      <c r="A227" s="182"/>
      <c r="B227" s="182"/>
      <c r="C227" s="8"/>
      <c r="D227" s="183"/>
      <c r="E227" s="9"/>
      <c r="F227" s="10"/>
      <c r="G227" s="9">
        <f>IF(A227="","",IFERROR(#REF!/F227,0))</f>
      </c>
      <c r="H227" s="8"/>
      <c r="I227" s="8"/>
      <c r="J227" s="8"/>
      <c r="K227" s="8"/>
      <c r="L227" s="8"/>
      <c r="M227" s="8"/>
      <c r="N227" s="8"/>
      <c r="O227" s="8"/>
      <c r="P227" s="8"/>
      <c r="Q227" s="8"/>
      <c r="R227" s="8"/>
      <c r="S227" s="8"/>
      <c r="T227" s="8"/>
      <c r="U227" s="8"/>
      <c r="V227" s="8"/>
      <c r="W227" s="8"/>
      <c r="X227" s="8"/>
      <c r="Y227" s="8"/>
      <c r="Z227" s="8"/>
    </row>
    <row x14ac:dyDescent="0.25" r="228" customHeight="1" ht="14.25">
      <c r="A228" s="182"/>
      <c r="B228" s="182"/>
      <c r="C228" s="8"/>
      <c r="D228" s="183"/>
      <c r="E228" s="9"/>
      <c r="F228" s="10"/>
      <c r="G228" s="9">
        <f>IF(A228="","",IFERROR(#REF!/F228,0))</f>
      </c>
      <c r="H228" s="8"/>
      <c r="I228" s="8"/>
      <c r="J228" s="8"/>
      <c r="K228" s="8"/>
      <c r="L228" s="8"/>
      <c r="M228" s="8"/>
      <c r="N228" s="8"/>
      <c r="O228" s="8"/>
      <c r="P228" s="8"/>
      <c r="Q228" s="8"/>
      <c r="R228" s="8"/>
      <c r="S228" s="8"/>
      <c r="T228" s="8"/>
      <c r="U228" s="8"/>
      <c r="V228" s="8"/>
      <c r="W228" s="8"/>
      <c r="X228" s="8"/>
      <c r="Y228" s="8"/>
      <c r="Z228" s="8"/>
    </row>
    <row x14ac:dyDescent="0.25" r="229" customHeight="1" ht="14.25">
      <c r="A229" s="182"/>
      <c r="B229" s="182"/>
      <c r="C229" s="8"/>
      <c r="D229" s="183"/>
      <c r="E229" s="9"/>
      <c r="F229" s="10"/>
      <c r="G229" s="9">
        <f>IF(A229="","",IFERROR(#REF!/F229,0))</f>
      </c>
      <c r="H229" s="8"/>
      <c r="I229" s="8"/>
      <c r="J229" s="8"/>
      <c r="K229" s="8"/>
      <c r="L229" s="8"/>
      <c r="M229" s="8"/>
      <c r="N229" s="8"/>
      <c r="O229" s="8"/>
      <c r="P229" s="8"/>
      <c r="Q229" s="8"/>
      <c r="R229" s="8"/>
      <c r="S229" s="8"/>
      <c r="T229" s="8"/>
      <c r="U229" s="8"/>
      <c r="V229" s="8"/>
      <c r="W229" s="8"/>
      <c r="X229" s="8"/>
      <c r="Y229" s="8"/>
      <c r="Z229" s="8"/>
    </row>
    <row x14ac:dyDescent="0.25" r="230" customHeight="1" ht="14.25">
      <c r="A230" s="182"/>
      <c r="B230" s="182"/>
      <c r="C230" s="8"/>
      <c r="D230" s="183"/>
      <c r="E230" s="9"/>
      <c r="F230" s="10"/>
      <c r="G230" s="9">
        <f>IF(A230="","",IFERROR(#REF!/F230,0))</f>
      </c>
      <c r="H230" s="8"/>
      <c r="I230" s="8"/>
      <c r="J230" s="8"/>
      <c r="K230" s="8"/>
      <c r="L230" s="8"/>
      <c r="M230" s="8"/>
      <c r="N230" s="8"/>
      <c r="O230" s="8"/>
      <c r="P230" s="8"/>
      <c r="Q230" s="8"/>
      <c r="R230" s="8"/>
      <c r="S230" s="8"/>
      <c r="T230" s="8"/>
      <c r="U230" s="8"/>
      <c r="V230" s="8"/>
      <c r="W230" s="8"/>
      <c r="X230" s="8"/>
      <c r="Y230" s="8"/>
      <c r="Z230" s="8"/>
    </row>
    <row x14ac:dyDescent="0.25" r="231" customHeight="1" ht="14.25">
      <c r="A231" s="182"/>
      <c r="B231" s="182"/>
      <c r="C231" s="8"/>
      <c r="D231" s="183"/>
      <c r="E231" s="9"/>
      <c r="F231" s="10"/>
      <c r="G231" s="9">
        <f>IF(A231="","",IFERROR(#REF!/F231,0))</f>
      </c>
      <c r="H231" s="8"/>
      <c r="I231" s="8"/>
      <c r="J231" s="8"/>
      <c r="K231" s="8"/>
      <c r="L231" s="8"/>
      <c r="M231" s="8"/>
      <c r="N231" s="8"/>
      <c r="O231" s="8"/>
      <c r="P231" s="8"/>
      <c r="Q231" s="8"/>
      <c r="R231" s="8"/>
      <c r="S231" s="8"/>
      <c r="T231" s="8"/>
      <c r="U231" s="8"/>
      <c r="V231" s="8"/>
      <c r="W231" s="8"/>
      <c r="X231" s="8"/>
      <c r="Y231" s="8"/>
      <c r="Z231" s="8"/>
    </row>
    <row x14ac:dyDescent="0.25" r="232" customHeight="1" ht="14.25">
      <c r="A232" s="182"/>
      <c r="B232" s="182"/>
      <c r="C232" s="8"/>
      <c r="D232" s="183"/>
      <c r="E232" s="9"/>
      <c r="F232" s="10"/>
      <c r="G232" s="9">
        <f>IF(A232="","",IFERROR(#REF!/F232,0))</f>
      </c>
      <c r="H232" s="8"/>
      <c r="I232" s="8"/>
      <c r="J232" s="8"/>
      <c r="K232" s="8"/>
      <c r="L232" s="8"/>
      <c r="M232" s="8"/>
      <c r="N232" s="8"/>
      <c r="O232" s="8"/>
      <c r="P232" s="8"/>
      <c r="Q232" s="8"/>
      <c r="R232" s="8"/>
      <c r="S232" s="8"/>
      <c r="T232" s="8"/>
      <c r="U232" s="8"/>
      <c r="V232" s="8"/>
      <c r="W232" s="8"/>
      <c r="X232" s="8"/>
      <c r="Y232" s="8"/>
      <c r="Z232" s="8"/>
    </row>
    <row x14ac:dyDescent="0.25" r="233" customHeight="1" ht="14.25">
      <c r="A233" s="182"/>
      <c r="B233" s="182"/>
      <c r="C233" s="8"/>
      <c r="D233" s="183"/>
      <c r="E233" s="9"/>
      <c r="F233" s="10"/>
      <c r="G233" s="9">
        <f>IF(A233="","",IFERROR(#REF!/F233,0))</f>
      </c>
      <c r="H233" s="8"/>
      <c r="I233" s="8"/>
      <c r="J233" s="8"/>
      <c r="K233" s="8"/>
      <c r="L233" s="8"/>
      <c r="M233" s="8"/>
      <c r="N233" s="8"/>
      <c r="O233" s="8"/>
      <c r="P233" s="8"/>
      <c r="Q233" s="8"/>
      <c r="R233" s="8"/>
      <c r="S233" s="8"/>
      <c r="T233" s="8"/>
      <c r="U233" s="8"/>
      <c r="V233" s="8"/>
      <c r="W233" s="8"/>
      <c r="X233" s="8"/>
      <c r="Y233" s="8"/>
      <c r="Z233" s="8"/>
    </row>
    <row x14ac:dyDescent="0.25" r="234" customHeight="1" ht="14.25">
      <c r="A234" s="182"/>
      <c r="B234" s="182"/>
      <c r="C234" s="8"/>
      <c r="D234" s="183"/>
      <c r="E234" s="9"/>
      <c r="F234" s="10"/>
      <c r="G234" s="9">
        <f>IF(A234="","",IFERROR(#REF!/F234,0))</f>
      </c>
      <c r="H234" s="8"/>
      <c r="I234" s="8"/>
      <c r="J234" s="8"/>
      <c r="K234" s="8"/>
      <c r="L234" s="8"/>
      <c r="M234" s="8"/>
      <c r="N234" s="8"/>
      <c r="O234" s="8"/>
      <c r="P234" s="8"/>
      <c r="Q234" s="8"/>
      <c r="R234" s="8"/>
      <c r="S234" s="8"/>
      <c r="T234" s="8"/>
      <c r="U234" s="8"/>
      <c r="V234" s="8"/>
      <c r="W234" s="8"/>
      <c r="X234" s="8"/>
      <c r="Y234" s="8"/>
      <c r="Z234" s="8"/>
    </row>
    <row x14ac:dyDescent="0.25" r="235" customHeight="1" ht="14.25">
      <c r="A235" s="182"/>
      <c r="B235" s="182"/>
      <c r="C235" s="8"/>
      <c r="D235" s="183"/>
      <c r="E235" s="9"/>
      <c r="F235" s="10"/>
      <c r="G235" s="9">
        <f>IF(A235="","",IFERROR(#REF!/F235,0))</f>
      </c>
      <c r="H235" s="8"/>
      <c r="I235" s="8"/>
      <c r="J235" s="8"/>
      <c r="K235" s="8"/>
      <c r="L235" s="8"/>
      <c r="M235" s="8"/>
      <c r="N235" s="8"/>
      <c r="O235" s="8"/>
      <c r="P235" s="8"/>
      <c r="Q235" s="8"/>
      <c r="R235" s="8"/>
      <c r="S235" s="8"/>
      <c r="T235" s="8"/>
      <c r="U235" s="8"/>
      <c r="V235" s="8"/>
      <c r="W235" s="8"/>
      <c r="X235" s="8"/>
      <c r="Y235" s="8"/>
      <c r="Z235" s="8"/>
    </row>
    <row x14ac:dyDescent="0.25" r="236" customHeight="1" ht="14.25">
      <c r="A236" s="182"/>
      <c r="B236" s="182"/>
      <c r="C236" s="8"/>
      <c r="D236" s="183"/>
      <c r="E236" s="9"/>
      <c r="F236" s="10"/>
      <c r="G236" s="9">
        <f>IF(A236="","",IFERROR(#REF!/F236,0))</f>
      </c>
      <c r="H236" s="8"/>
      <c r="I236" s="8"/>
      <c r="J236" s="8"/>
      <c r="K236" s="8"/>
      <c r="L236" s="8"/>
      <c r="M236" s="8"/>
      <c r="N236" s="8"/>
      <c r="O236" s="8"/>
      <c r="P236" s="8"/>
      <c r="Q236" s="8"/>
      <c r="R236" s="8"/>
      <c r="S236" s="8"/>
      <c r="T236" s="8"/>
      <c r="U236" s="8"/>
      <c r="V236" s="8"/>
      <c r="W236" s="8"/>
      <c r="X236" s="8"/>
      <c r="Y236" s="8"/>
      <c r="Z236" s="8"/>
    </row>
    <row x14ac:dyDescent="0.25" r="237" customHeight="1" ht="14.25">
      <c r="A237" s="182"/>
      <c r="B237" s="182"/>
      <c r="C237" s="8"/>
      <c r="D237" s="183"/>
      <c r="E237" s="9"/>
      <c r="F237" s="10"/>
      <c r="G237" s="9">
        <f>IF(A237="","",IFERROR(#REF!/F237,0))</f>
      </c>
      <c r="H237" s="8"/>
      <c r="I237" s="8"/>
      <c r="J237" s="8"/>
      <c r="K237" s="8"/>
      <c r="L237" s="8"/>
      <c r="M237" s="8"/>
      <c r="N237" s="8"/>
      <c r="O237" s="8"/>
      <c r="P237" s="8"/>
      <c r="Q237" s="8"/>
      <c r="R237" s="8"/>
      <c r="S237" s="8"/>
      <c r="T237" s="8"/>
      <c r="U237" s="8"/>
      <c r="V237" s="8"/>
      <c r="W237" s="8"/>
      <c r="X237" s="8"/>
      <c r="Y237" s="8"/>
      <c r="Z237" s="8"/>
    </row>
    <row x14ac:dyDescent="0.25" r="238" customHeight="1" ht="14.25">
      <c r="A238" s="182"/>
      <c r="B238" s="182"/>
      <c r="C238" s="8"/>
      <c r="D238" s="183"/>
      <c r="E238" s="9"/>
      <c r="F238" s="10"/>
      <c r="G238" s="9">
        <f>IF(A238="","",IFERROR(#REF!/F238,0))</f>
      </c>
      <c r="H238" s="8"/>
      <c r="I238" s="8"/>
      <c r="J238" s="8"/>
      <c r="K238" s="8"/>
      <c r="L238" s="8"/>
      <c r="M238" s="8"/>
      <c r="N238" s="8"/>
      <c r="O238" s="8"/>
      <c r="P238" s="8"/>
      <c r="Q238" s="8"/>
      <c r="R238" s="8"/>
      <c r="S238" s="8"/>
      <c r="T238" s="8"/>
      <c r="U238" s="8"/>
      <c r="V238" s="8"/>
      <c r="W238" s="8"/>
      <c r="X238" s="8"/>
      <c r="Y238" s="8"/>
      <c r="Z238" s="8"/>
    </row>
    <row x14ac:dyDescent="0.25" r="239" customHeight="1" ht="14.25">
      <c r="A239" s="182"/>
      <c r="B239" s="182"/>
      <c r="C239" s="8"/>
      <c r="D239" s="183"/>
      <c r="E239" s="9"/>
      <c r="F239" s="10"/>
      <c r="G239" s="9">
        <f>IF(A239="","",IFERROR(#REF!/F239,0))</f>
      </c>
      <c r="H239" s="8"/>
      <c r="I239" s="8"/>
      <c r="J239" s="8"/>
      <c r="K239" s="8"/>
      <c r="L239" s="8"/>
      <c r="M239" s="8"/>
      <c r="N239" s="8"/>
      <c r="O239" s="8"/>
      <c r="P239" s="8"/>
      <c r="Q239" s="8"/>
      <c r="R239" s="8"/>
      <c r="S239" s="8"/>
      <c r="T239" s="8"/>
      <c r="U239" s="8"/>
      <c r="V239" s="8"/>
      <c r="W239" s="8"/>
      <c r="X239" s="8"/>
      <c r="Y239" s="8"/>
      <c r="Z239" s="8"/>
    </row>
    <row x14ac:dyDescent="0.25" r="240" customHeight="1" ht="14.25">
      <c r="A240" s="182"/>
      <c r="B240" s="182"/>
      <c r="C240" s="8"/>
      <c r="D240" s="183"/>
      <c r="E240" s="9"/>
      <c r="F240" s="10"/>
      <c r="G240" s="9">
        <f>IF(A240="","",IFERROR(#REF!/F240,0))</f>
      </c>
      <c r="H240" s="8"/>
      <c r="I240" s="8"/>
      <c r="J240" s="8"/>
      <c r="K240" s="8"/>
      <c r="L240" s="8"/>
      <c r="M240" s="8"/>
      <c r="N240" s="8"/>
      <c r="O240" s="8"/>
      <c r="P240" s="8"/>
      <c r="Q240" s="8"/>
      <c r="R240" s="8"/>
      <c r="S240" s="8"/>
      <c r="T240" s="8"/>
      <c r="U240" s="8"/>
      <c r="V240" s="8"/>
      <c r="W240" s="8"/>
      <c r="X240" s="8"/>
      <c r="Y240" s="8"/>
      <c r="Z240" s="8"/>
    </row>
    <row x14ac:dyDescent="0.25" r="241" customHeight="1" ht="14.25">
      <c r="A241" s="182"/>
      <c r="B241" s="182"/>
      <c r="C241" s="8"/>
      <c r="D241" s="183"/>
      <c r="E241" s="9"/>
      <c r="F241" s="10"/>
      <c r="G241" s="9">
        <f>IF(A241="","",IFERROR(#REF!/F241,0))</f>
      </c>
      <c r="H241" s="8"/>
      <c r="I241" s="8"/>
      <c r="J241" s="8"/>
      <c r="K241" s="8"/>
      <c r="L241" s="8"/>
      <c r="M241" s="8"/>
      <c r="N241" s="8"/>
      <c r="O241" s="8"/>
      <c r="P241" s="8"/>
      <c r="Q241" s="8"/>
      <c r="R241" s="8"/>
      <c r="S241" s="8"/>
      <c r="T241" s="8"/>
      <c r="U241" s="8"/>
      <c r="V241" s="8"/>
      <c r="W241" s="8"/>
      <c r="X241" s="8"/>
      <c r="Y241" s="8"/>
      <c r="Z241" s="8"/>
    </row>
    <row x14ac:dyDescent="0.25" r="242" customHeight="1" ht="14.25">
      <c r="A242" s="182"/>
      <c r="B242" s="182"/>
      <c r="C242" s="8"/>
      <c r="D242" s="183"/>
      <c r="E242" s="9"/>
      <c r="F242" s="10"/>
      <c r="G242" s="9">
        <f>IF(A242="","",IFERROR(#REF!/F242,0))</f>
      </c>
      <c r="H242" s="8"/>
      <c r="I242" s="8"/>
      <c r="J242" s="8"/>
      <c r="K242" s="8"/>
      <c r="L242" s="8"/>
      <c r="M242" s="8"/>
      <c r="N242" s="8"/>
      <c r="O242" s="8"/>
      <c r="P242" s="8"/>
      <c r="Q242" s="8"/>
      <c r="R242" s="8"/>
      <c r="S242" s="8"/>
      <c r="T242" s="8"/>
      <c r="U242" s="8"/>
      <c r="V242" s="8"/>
      <c r="W242" s="8"/>
      <c r="X242" s="8"/>
      <c r="Y242" s="8"/>
      <c r="Z242" s="8"/>
    </row>
    <row x14ac:dyDescent="0.25" r="243" customHeight="1" ht="14.25">
      <c r="A243" s="182"/>
      <c r="B243" s="182"/>
      <c r="C243" s="8"/>
      <c r="D243" s="183"/>
      <c r="E243" s="9"/>
      <c r="F243" s="10"/>
      <c r="G243" s="9">
        <f>IF(A243="","",IFERROR(#REF!/F243,0))</f>
      </c>
      <c r="H243" s="8"/>
      <c r="I243" s="8"/>
      <c r="J243" s="8"/>
      <c r="K243" s="8"/>
      <c r="L243" s="8"/>
      <c r="M243" s="8"/>
      <c r="N243" s="8"/>
      <c r="O243" s="8"/>
      <c r="P243" s="8"/>
      <c r="Q243" s="8"/>
      <c r="R243" s="8"/>
      <c r="S243" s="8"/>
      <c r="T243" s="8"/>
      <c r="U243" s="8"/>
      <c r="V243" s="8"/>
      <c r="W243" s="8"/>
      <c r="X243" s="8"/>
      <c r="Y243" s="8"/>
      <c r="Z243" s="8"/>
    </row>
    <row x14ac:dyDescent="0.25" r="244" customHeight="1" ht="14.25">
      <c r="A244" s="182"/>
      <c r="B244" s="182"/>
      <c r="C244" s="8"/>
      <c r="D244" s="183"/>
      <c r="E244" s="9"/>
      <c r="F244" s="10"/>
      <c r="G244" s="9">
        <f>IF(A244="","",IFERROR(#REF!/F244,0))</f>
      </c>
      <c r="H244" s="8"/>
      <c r="I244" s="8"/>
      <c r="J244" s="8"/>
      <c r="K244" s="8"/>
      <c r="L244" s="8"/>
      <c r="M244" s="8"/>
      <c r="N244" s="8"/>
      <c r="O244" s="8"/>
      <c r="P244" s="8"/>
      <c r="Q244" s="8"/>
      <c r="R244" s="8"/>
      <c r="S244" s="8"/>
      <c r="T244" s="8"/>
      <c r="U244" s="8"/>
      <c r="V244" s="8"/>
      <c r="W244" s="8"/>
      <c r="X244" s="8"/>
      <c r="Y244" s="8"/>
      <c r="Z244" s="8"/>
    </row>
    <row x14ac:dyDescent="0.25" r="245" customHeight="1" ht="14.25">
      <c r="A245" s="182"/>
      <c r="B245" s="182"/>
      <c r="C245" s="8"/>
      <c r="D245" s="183"/>
      <c r="E245" s="9"/>
      <c r="F245" s="10"/>
      <c r="G245" s="9">
        <f>IF(A245="","",IFERROR(#REF!/F245,0))</f>
      </c>
      <c r="H245" s="8"/>
      <c r="I245" s="8"/>
      <c r="J245" s="8"/>
      <c r="K245" s="8"/>
      <c r="L245" s="8"/>
      <c r="M245" s="8"/>
      <c r="N245" s="8"/>
      <c r="O245" s="8"/>
      <c r="P245" s="8"/>
      <c r="Q245" s="8"/>
      <c r="R245" s="8"/>
      <c r="S245" s="8"/>
      <c r="T245" s="8"/>
      <c r="U245" s="8"/>
      <c r="V245" s="8"/>
      <c r="W245" s="8"/>
      <c r="X245" s="8"/>
      <c r="Y245" s="8"/>
      <c r="Z245" s="8"/>
    </row>
    <row x14ac:dyDescent="0.25" r="246" customHeight="1" ht="14.25">
      <c r="A246" s="182"/>
      <c r="B246" s="182"/>
      <c r="C246" s="8"/>
      <c r="D246" s="183"/>
      <c r="E246" s="9"/>
      <c r="F246" s="10"/>
      <c r="G246" s="9">
        <f>IF(A246="","",IFERROR(#REF!/F246,0))</f>
      </c>
      <c r="H246" s="8"/>
      <c r="I246" s="8"/>
      <c r="J246" s="8"/>
      <c r="K246" s="8"/>
      <c r="L246" s="8"/>
      <c r="M246" s="8"/>
      <c r="N246" s="8"/>
      <c r="O246" s="8"/>
      <c r="P246" s="8"/>
      <c r="Q246" s="8"/>
      <c r="R246" s="8"/>
      <c r="S246" s="8"/>
      <c r="T246" s="8"/>
      <c r="U246" s="8"/>
      <c r="V246" s="8"/>
      <c r="W246" s="8"/>
      <c r="X246" s="8"/>
      <c r="Y246" s="8"/>
      <c r="Z246" s="8"/>
    </row>
    <row x14ac:dyDescent="0.25" r="247" customHeight="1" ht="14.25">
      <c r="A247" s="182"/>
      <c r="B247" s="182"/>
      <c r="C247" s="8"/>
      <c r="D247" s="183"/>
      <c r="E247" s="9"/>
      <c r="F247" s="10"/>
      <c r="G247" s="9">
        <f>IF(A247="","",IFERROR(#REF!/F247,0))</f>
      </c>
      <c r="H247" s="8"/>
      <c r="I247" s="8"/>
      <c r="J247" s="8"/>
      <c r="K247" s="8"/>
      <c r="L247" s="8"/>
      <c r="M247" s="8"/>
      <c r="N247" s="8"/>
      <c r="O247" s="8"/>
      <c r="P247" s="8"/>
      <c r="Q247" s="8"/>
      <c r="R247" s="8"/>
      <c r="S247" s="8"/>
      <c r="T247" s="8"/>
      <c r="U247" s="8"/>
      <c r="V247" s="8"/>
      <c r="W247" s="8"/>
      <c r="X247" s="8"/>
      <c r="Y247" s="8"/>
      <c r="Z247" s="8"/>
    </row>
    <row x14ac:dyDescent="0.25" r="248" customHeight="1" ht="14.25">
      <c r="A248" s="182"/>
      <c r="B248" s="182"/>
      <c r="C248" s="8"/>
      <c r="D248" s="183"/>
      <c r="E248" s="9"/>
      <c r="F248" s="10"/>
      <c r="G248" s="9">
        <f>IF(A248="","",IFERROR(#REF!/F248,0))</f>
      </c>
      <c r="H248" s="8"/>
      <c r="I248" s="8"/>
      <c r="J248" s="8"/>
      <c r="K248" s="8"/>
      <c r="L248" s="8"/>
      <c r="M248" s="8"/>
      <c r="N248" s="8"/>
      <c r="O248" s="8"/>
      <c r="P248" s="8"/>
      <c r="Q248" s="8"/>
      <c r="R248" s="8"/>
      <c r="S248" s="8"/>
      <c r="T248" s="8"/>
      <c r="U248" s="8"/>
      <c r="V248" s="8"/>
      <c r="W248" s="8"/>
      <c r="X248" s="8"/>
      <c r="Y248" s="8"/>
      <c r="Z248" s="8"/>
    </row>
    <row x14ac:dyDescent="0.25" r="249" customHeight="1" ht="14.25">
      <c r="A249" s="182"/>
      <c r="B249" s="182"/>
      <c r="C249" s="8"/>
      <c r="D249" s="183"/>
      <c r="E249" s="9"/>
      <c r="F249" s="10"/>
      <c r="G249" s="9">
        <f>IF(A249="","",IFERROR(#REF!/F249,0))</f>
      </c>
      <c r="H249" s="8"/>
      <c r="I249" s="8"/>
      <c r="J249" s="8"/>
      <c r="K249" s="8"/>
      <c r="L249" s="8"/>
      <c r="M249" s="8"/>
      <c r="N249" s="8"/>
      <c r="O249" s="8"/>
      <c r="P249" s="8"/>
      <c r="Q249" s="8"/>
      <c r="R249" s="8"/>
      <c r="S249" s="8"/>
      <c r="T249" s="8"/>
      <c r="U249" s="8"/>
      <c r="V249" s="8"/>
      <c r="W249" s="8"/>
      <c r="X249" s="8"/>
      <c r="Y249" s="8"/>
      <c r="Z249" s="8"/>
    </row>
    <row x14ac:dyDescent="0.25" r="250" customHeight="1" ht="14.25">
      <c r="A250" s="182"/>
      <c r="B250" s="182"/>
      <c r="C250" s="8"/>
      <c r="D250" s="183"/>
      <c r="E250" s="9"/>
      <c r="F250" s="10"/>
      <c r="G250" s="9">
        <f>IF(A250="","",IFERROR(#REF!/F250,0))</f>
      </c>
      <c r="H250" s="8"/>
      <c r="I250" s="8"/>
      <c r="J250" s="8"/>
      <c r="K250" s="8"/>
      <c r="L250" s="8"/>
      <c r="M250" s="8"/>
      <c r="N250" s="8"/>
      <c r="O250" s="8"/>
      <c r="P250" s="8"/>
      <c r="Q250" s="8"/>
      <c r="R250" s="8"/>
      <c r="S250" s="8"/>
      <c r="T250" s="8"/>
      <c r="U250" s="8"/>
      <c r="V250" s="8"/>
      <c r="W250" s="8"/>
      <c r="X250" s="8"/>
      <c r="Y250" s="8"/>
      <c r="Z250" s="8"/>
    </row>
    <row x14ac:dyDescent="0.25" r="251" customHeight="1" ht="14.25">
      <c r="A251" s="182"/>
      <c r="B251" s="182"/>
      <c r="C251" s="8"/>
      <c r="D251" s="183"/>
      <c r="E251" s="9"/>
      <c r="F251" s="10"/>
      <c r="G251" s="9">
        <f>IF(A251="","",IFERROR(#REF!/F251,0))</f>
      </c>
      <c r="H251" s="8"/>
      <c r="I251" s="8"/>
      <c r="J251" s="8"/>
      <c r="K251" s="8"/>
      <c r="L251" s="8"/>
      <c r="M251" s="8"/>
      <c r="N251" s="8"/>
      <c r="O251" s="8"/>
      <c r="P251" s="8"/>
      <c r="Q251" s="8"/>
      <c r="R251" s="8"/>
      <c r="S251" s="8"/>
      <c r="T251" s="8"/>
      <c r="U251" s="8"/>
      <c r="V251" s="8"/>
      <c r="W251" s="8"/>
      <c r="X251" s="8"/>
      <c r="Y251" s="8"/>
      <c r="Z251" s="8"/>
    </row>
    <row x14ac:dyDescent="0.25" r="252" customHeight="1" ht="14.25">
      <c r="A252" s="182"/>
      <c r="B252" s="182"/>
      <c r="C252" s="8"/>
      <c r="D252" s="183"/>
      <c r="E252" s="9"/>
      <c r="F252" s="10"/>
      <c r="G252" s="9">
        <f>IF(A252="","",IFERROR(#REF!/F252,0))</f>
      </c>
      <c r="H252" s="8"/>
      <c r="I252" s="8"/>
      <c r="J252" s="8"/>
      <c r="K252" s="8"/>
      <c r="L252" s="8"/>
      <c r="M252" s="8"/>
      <c r="N252" s="8"/>
      <c r="O252" s="8"/>
      <c r="P252" s="8"/>
      <c r="Q252" s="8"/>
      <c r="R252" s="8"/>
      <c r="S252" s="8"/>
      <c r="T252" s="8"/>
      <c r="U252" s="8"/>
      <c r="V252" s="8"/>
      <c r="W252" s="8"/>
      <c r="X252" s="8"/>
      <c r="Y252" s="8"/>
      <c r="Z252" s="8"/>
    </row>
    <row x14ac:dyDescent="0.25" r="253" customHeight="1" ht="14.25">
      <c r="A253" s="182"/>
      <c r="B253" s="182"/>
      <c r="C253" s="8"/>
      <c r="D253" s="183"/>
      <c r="E253" s="9"/>
      <c r="F253" s="10"/>
      <c r="G253" s="9">
        <f>IF(A253="","",IFERROR(#REF!/F253,0))</f>
      </c>
      <c r="H253" s="8"/>
      <c r="I253" s="8"/>
      <c r="J253" s="8"/>
      <c r="K253" s="8"/>
      <c r="L253" s="8"/>
      <c r="M253" s="8"/>
      <c r="N253" s="8"/>
      <c r="O253" s="8"/>
      <c r="P253" s="8"/>
      <c r="Q253" s="8"/>
      <c r="R253" s="8"/>
      <c r="S253" s="8"/>
      <c r="T253" s="8"/>
      <c r="U253" s="8"/>
      <c r="V253" s="8"/>
      <c r="W253" s="8"/>
      <c r="X253" s="8"/>
      <c r="Y253" s="8"/>
      <c r="Z253" s="8"/>
    </row>
    <row x14ac:dyDescent="0.25" r="254" customHeight="1" ht="14.25">
      <c r="A254" s="182"/>
      <c r="B254" s="182"/>
      <c r="C254" s="8"/>
      <c r="D254" s="183"/>
      <c r="E254" s="9"/>
      <c r="F254" s="10"/>
      <c r="G254" s="9">
        <f>IF(A254="","",IFERROR(#REF!/F254,0))</f>
      </c>
      <c r="H254" s="8"/>
      <c r="I254" s="8"/>
      <c r="J254" s="8"/>
      <c r="K254" s="8"/>
      <c r="L254" s="8"/>
      <c r="M254" s="8"/>
      <c r="N254" s="8"/>
      <c r="O254" s="8"/>
      <c r="P254" s="8"/>
      <c r="Q254" s="8"/>
      <c r="R254" s="8"/>
      <c r="S254" s="8"/>
      <c r="T254" s="8"/>
      <c r="U254" s="8"/>
      <c r="V254" s="8"/>
      <c r="W254" s="8"/>
      <c r="X254" s="8"/>
      <c r="Y254" s="8"/>
      <c r="Z254" s="8"/>
    </row>
    <row x14ac:dyDescent="0.25" r="255" customHeight="1" ht="14.25">
      <c r="A255" s="182"/>
      <c r="B255" s="182"/>
      <c r="C255" s="8"/>
      <c r="D255" s="183"/>
      <c r="E255" s="9"/>
      <c r="F255" s="10"/>
      <c r="G255" s="9">
        <f>IF(A255="","",IFERROR(#REF!/F255,0))</f>
      </c>
      <c r="H255" s="8"/>
      <c r="I255" s="8"/>
      <c r="J255" s="8"/>
      <c r="K255" s="8"/>
      <c r="L255" s="8"/>
      <c r="M255" s="8"/>
      <c r="N255" s="8"/>
      <c r="O255" s="8"/>
      <c r="P255" s="8"/>
      <c r="Q255" s="8"/>
      <c r="R255" s="8"/>
      <c r="S255" s="8"/>
      <c r="T255" s="8"/>
      <c r="U255" s="8"/>
      <c r="V255" s="8"/>
      <c r="W255" s="8"/>
      <c r="X255" s="8"/>
      <c r="Y255" s="8"/>
      <c r="Z255" s="8"/>
    </row>
    <row x14ac:dyDescent="0.25" r="256" customHeight="1" ht="14.25">
      <c r="A256" s="182"/>
      <c r="B256" s="182"/>
      <c r="C256" s="8"/>
      <c r="D256" s="183"/>
      <c r="E256" s="9"/>
      <c r="F256" s="10"/>
      <c r="G256" s="9">
        <f>IF(A256="","",IFERROR(#REF!/F256,0))</f>
      </c>
      <c r="H256" s="8"/>
      <c r="I256" s="8"/>
      <c r="J256" s="8"/>
      <c r="K256" s="8"/>
      <c r="L256" s="8"/>
      <c r="M256" s="8"/>
      <c r="N256" s="8"/>
      <c r="O256" s="8"/>
      <c r="P256" s="8"/>
      <c r="Q256" s="8"/>
      <c r="R256" s="8"/>
      <c r="S256" s="8"/>
      <c r="T256" s="8"/>
      <c r="U256" s="8"/>
      <c r="V256" s="8"/>
      <c r="W256" s="8"/>
      <c r="X256" s="8"/>
      <c r="Y256" s="8"/>
      <c r="Z256" s="8"/>
    </row>
    <row x14ac:dyDescent="0.25" r="257" customHeight="1" ht="14.25">
      <c r="A257" s="182"/>
      <c r="B257" s="182"/>
      <c r="C257" s="8"/>
      <c r="D257" s="183"/>
      <c r="E257" s="9"/>
      <c r="F257" s="10"/>
      <c r="G257" s="9">
        <f>IF(A257="","",IFERROR(#REF!/F257,0))</f>
      </c>
      <c r="H257" s="8"/>
      <c r="I257" s="8"/>
      <c r="J257" s="8"/>
      <c r="K257" s="8"/>
      <c r="L257" s="8"/>
      <c r="M257" s="8"/>
      <c r="N257" s="8"/>
      <c r="O257" s="8"/>
      <c r="P257" s="8"/>
      <c r="Q257" s="8"/>
      <c r="R257" s="8"/>
      <c r="S257" s="8"/>
      <c r="T257" s="8"/>
      <c r="U257" s="8"/>
      <c r="V257" s="8"/>
      <c r="W257" s="8"/>
      <c r="X257" s="8"/>
      <c r="Y257" s="8"/>
      <c r="Z257" s="8"/>
    </row>
    <row x14ac:dyDescent="0.25" r="258" customHeight="1" ht="14.25">
      <c r="A258" s="182"/>
      <c r="B258" s="182"/>
      <c r="C258" s="8"/>
      <c r="D258" s="183"/>
      <c r="E258" s="9"/>
      <c r="F258" s="10"/>
      <c r="G258" s="9">
        <f>IF(A258="","",IFERROR(#REF!/F258,0))</f>
      </c>
      <c r="H258" s="8"/>
      <c r="I258" s="8"/>
      <c r="J258" s="8"/>
      <c r="K258" s="8"/>
      <c r="L258" s="8"/>
      <c r="M258" s="8"/>
      <c r="N258" s="8"/>
      <c r="O258" s="8"/>
      <c r="P258" s="8"/>
      <c r="Q258" s="8"/>
      <c r="R258" s="8"/>
      <c r="S258" s="8"/>
      <c r="T258" s="8"/>
      <c r="U258" s="8"/>
      <c r="V258" s="8"/>
      <c r="W258" s="8"/>
      <c r="X258" s="8"/>
      <c r="Y258" s="8"/>
      <c r="Z258" s="8"/>
    </row>
    <row x14ac:dyDescent="0.25" r="259" customHeight="1" ht="14.25">
      <c r="A259" s="182"/>
      <c r="B259" s="182"/>
      <c r="C259" s="8"/>
      <c r="D259" s="183"/>
      <c r="E259" s="9"/>
      <c r="F259" s="10"/>
      <c r="G259" s="9">
        <f>IF(A259="","",IFERROR(#REF!/F259,0))</f>
      </c>
      <c r="H259" s="8"/>
      <c r="I259" s="8"/>
      <c r="J259" s="8"/>
      <c r="K259" s="8"/>
      <c r="L259" s="8"/>
      <c r="M259" s="8"/>
      <c r="N259" s="8"/>
      <c r="O259" s="8"/>
      <c r="P259" s="8"/>
      <c r="Q259" s="8"/>
      <c r="R259" s="8"/>
      <c r="S259" s="8"/>
      <c r="T259" s="8"/>
      <c r="U259" s="8"/>
      <c r="V259" s="8"/>
      <c r="W259" s="8"/>
      <c r="X259" s="8"/>
      <c r="Y259" s="8"/>
      <c r="Z259" s="8"/>
    </row>
    <row x14ac:dyDescent="0.25" r="260" customHeight="1" ht="14.25">
      <c r="A260" s="182"/>
      <c r="B260" s="182"/>
      <c r="C260" s="8"/>
      <c r="D260" s="183"/>
      <c r="E260" s="9"/>
      <c r="F260" s="10"/>
      <c r="G260" s="9">
        <f>IF(A260="","",IFERROR(#REF!/F260,0))</f>
      </c>
      <c r="H260" s="8"/>
      <c r="I260" s="8"/>
      <c r="J260" s="8"/>
      <c r="K260" s="8"/>
      <c r="L260" s="8"/>
      <c r="M260" s="8"/>
      <c r="N260" s="8"/>
      <c r="O260" s="8"/>
      <c r="P260" s="8"/>
      <c r="Q260" s="8"/>
      <c r="R260" s="8"/>
      <c r="S260" s="8"/>
      <c r="T260" s="8"/>
      <c r="U260" s="8"/>
      <c r="V260" s="8"/>
      <c r="W260" s="8"/>
      <c r="X260" s="8"/>
      <c r="Y260" s="8"/>
      <c r="Z260" s="8"/>
    </row>
    <row x14ac:dyDescent="0.25" r="261" customHeight="1" ht="14.25">
      <c r="A261" s="182"/>
      <c r="B261" s="182"/>
      <c r="C261" s="8"/>
      <c r="D261" s="183"/>
      <c r="E261" s="9"/>
      <c r="F261" s="10"/>
      <c r="G261" s="9">
        <f>IF(A261="","",IFERROR(#REF!/F261,0))</f>
      </c>
      <c r="H261" s="8"/>
      <c r="I261" s="8"/>
      <c r="J261" s="8"/>
      <c r="K261" s="8"/>
      <c r="L261" s="8"/>
      <c r="M261" s="8"/>
      <c r="N261" s="8"/>
      <c r="O261" s="8"/>
      <c r="P261" s="8"/>
      <c r="Q261" s="8"/>
      <c r="R261" s="8"/>
      <c r="S261" s="8"/>
      <c r="T261" s="8"/>
      <c r="U261" s="8"/>
      <c r="V261" s="8"/>
      <c r="W261" s="8"/>
      <c r="X261" s="8"/>
      <c r="Y261" s="8"/>
      <c r="Z261" s="8"/>
    </row>
    <row x14ac:dyDescent="0.25" r="262" customHeight="1" ht="14.25">
      <c r="A262" s="182"/>
      <c r="B262" s="182"/>
      <c r="C262" s="8"/>
      <c r="D262" s="183"/>
      <c r="E262" s="9"/>
      <c r="F262" s="10"/>
      <c r="G262" s="9">
        <f>IF(A262="","",IFERROR(#REF!/F262,0))</f>
      </c>
      <c r="H262" s="8"/>
      <c r="I262" s="8"/>
      <c r="J262" s="8"/>
      <c r="K262" s="8"/>
      <c r="L262" s="8"/>
      <c r="M262" s="8"/>
      <c r="N262" s="8"/>
      <c r="O262" s="8"/>
      <c r="P262" s="8"/>
      <c r="Q262" s="8"/>
      <c r="R262" s="8"/>
      <c r="S262" s="8"/>
      <c r="T262" s="8"/>
      <c r="U262" s="8"/>
      <c r="V262" s="8"/>
      <c r="W262" s="8"/>
      <c r="X262" s="8"/>
      <c r="Y262" s="8"/>
      <c r="Z262" s="8"/>
    </row>
    <row x14ac:dyDescent="0.25" r="263" customHeight="1" ht="14.25">
      <c r="A263" s="182"/>
      <c r="B263" s="182"/>
      <c r="C263" s="8"/>
      <c r="D263" s="183"/>
      <c r="E263" s="9"/>
      <c r="F263" s="10"/>
      <c r="G263" s="9">
        <f>IF(A263="","",IFERROR(#REF!/F263,0))</f>
      </c>
      <c r="H263" s="8"/>
      <c r="I263" s="8"/>
      <c r="J263" s="8"/>
      <c r="K263" s="8"/>
      <c r="L263" s="8"/>
      <c r="M263" s="8"/>
      <c r="N263" s="8"/>
      <c r="O263" s="8"/>
      <c r="P263" s="8"/>
      <c r="Q263" s="8"/>
      <c r="R263" s="8"/>
      <c r="S263" s="8"/>
      <c r="T263" s="8"/>
      <c r="U263" s="8"/>
      <c r="V263" s="8"/>
      <c r="W263" s="8"/>
      <c r="X263" s="8"/>
      <c r="Y263" s="8"/>
      <c r="Z263" s="8"/>
    </row>
    <row x14ac:dyDescent="0.25" r="264" customHeight="1" ht="14.25">
      <c r="A264" s="182"/>
      <c r="B264" s="182"/>
      <c r="C264" s="8"/>
      <c r="D264" s="183"/>
      <c r="E264" s="9"/>
      <c r="F264" s="10"/>
      <c r="G264" s="9">
        <f>IF(A264="","",IFERROR(#REF!/F264,0))</f>
      </c>
      <c r="H264" s="8"/>
      <c r="I264" s="8"/>
      <c r="J264" s="8"/>
      <c r="K264" s="8"/>
      <c r="L264" s="8"/>
      <c r="M264" s="8"/>
      <c r="N264" s="8"/>
      <c r="O264" s="8"/>
      <c r="P264" s="8"/>
      <c r="Q264" s="8"/>
      <c r="R264" s="8"/>
      <c r="S264" s="8"/>
      <c r="T264" s="8"/>
      <c r="U264" s="8"/>
      <c r="V264" s="8"/>
      <c r="W264" s="8"/>
      <c r="X264" s="8"/>
      <c r="Y264" s="8"/>
      <c r="Z264" s="8"/>
    </row>
    <row x14ac:dyDescent="0.25" r="265" customHeight="1" ht="14.25">
      <c r="A265" s="182"/>
      <c r="B265" s="182"/>
      <c r="C265" s="8"/>
      <c r="D265" s="183"/>
      <c r="E265" s="9"/>
      <c r="F265" s="10"/>
      <c r="G265" s="9">
        <f>IF(A265="","",IFERROR(#REF!/F265,0))</f>
      </c>
      <c r="H265" s="8"/>
      <c r="I265" s="8"/>
      <c r="J265" s="8"/>
      <c r="K265" s="8"/>
      <c r="L265" s="8"/>
      <c r="M265" s="8"/>
      <c r="N265" s="8"/>
      <c r="O265" s="8"/>
      <c r="P265" s="8"/>
      <c r="Q265" s="8"/>
      <c r="R265" s="8"/>
      <c r="S265" s="8"/>
      <c r="T265" s="8"/>
      <c r="U265" s="8"/>
      <c r="V265" s="8"/>
      <c r="W265" s="8"/>
      <c r="X265" s="8"/>
      <c r="Y265" s="8"/>
      <c r="Z265" s="8"/>
    </row>
    <row x14ac:dyDescent="0.25" r="266" customHeight="1" ht="14.25">
      <c r="A266" s="182"/>
      <c r="B266" s="182"/>
      <c r="C266" s="8"/>
      <c r="D266" s="183"/>
      <c r="E266" s="9"/>
      <c r="F266" s="10"/>
      <c r="G266" s="9">
        <f>IF(A266="","",IFERROR(#REF!/F266,0))</f>
      </c>
      <c r="H266" s="8"/>
      <c r="I266" s="8"/>
      <c r="J266" s="8"/>
      <c r="K266" s="8"/>
      <c r="L266" s="8"/>
      <c r="M266" s="8"/>
      <c r="N266" s="8"/>
      <c r="O266" s="8"/>
      <c r="P266" s="8"/>
      <c r="Q266" s="8"/>
      <c r="R266" s="8"/>
      <c r="S266" s="8"/>
      <c r="T266" s="8"/>
      <c r="U266" s="8"/>
      <c r="V266" s="8"/>
      <c r="W266" s="8"/>
      <c r="X266" s="8"/>
      <c r="Y266" s="8"/>
      <c r="Z266" s="8"/>
    </row>
    <row x14ac:dyDescent="0.25" r="267" customHeight="1" ht="14.25">
      <c r="A267" s="182"/>
      <c r="B267" s="182"/>
      <c r="C267" s="8"/>
      <c r="D267" s="183"/>
      <c r="E267" s="9"/>
      <c r="F267" s="10"/>
      <c r="G267" s="9">
        <f>IF(A267="","",IFERROR(#REF!/F267,0))</f>
      </c>
      <c r="H267" s="8"/>
      <c r="I267" s="8"/>
      <c r="J267" s="8"/>
      <c r="K267" s="8"/>
      <c r="L267" s="8"/>
      <c r="M267" s="8"/>
      <c r="N267" s="8"/>
      <c r="O267" s="8"/>
      <c r="P267" s="8"/>
      <c r="Q267" s="8"/>
      <c r="R267" s="8"/>
      <c r="S267" s="8"/>
      <c r="T267" s="8"/>
      <c r="U267" s="8"/>
      <c r="V267" s="8"/>
      <c r="W267" s="8"/>
      <c r="X267" s="8"/>
      <c r="Y267" s="8"/>
      <c r="Z267" s="8"/>
    </row>
    <row x14ac:dyDescent="0.25" r="268" customHeight="1" ht="14.25">
      <c r="A268" s="182"/>
      <c r="B268" s="182"/>
      <c r="C268" s="8"/>
      <c r="D268" s="183"/>
      <c r="E268" s="9"/>
      <c r="F268" s="10"/>
      <c r="G268" s="9">
        <f>IF(A268="","",IFERROR(#REF!/F268,0))</f>
      </c>
      <c r="H268" s="8"/>
      <c r="I268" s="8"/>
      <c r="J268" s="8"/>
      <c r="K268" s="8"/>
      <c r="L268" s="8"/>
      <c r="M268" s="8"/>
      <c r="N268" s="8"/>
      <c r="O268" s="8"/>
      <c r="P268" s="8"/>
      <c r="Q268" s="8"/>
      <c r="R268" s="8"/>
      <c r="S268" s="8"/>
      <c r="T268" s="8"/>
      <c r="U268" s="8"/>
      <c r="V268" s="8"/>
      <c r="W268" s="8"/>
      <c r="X268" s="8"/>
      <c r="Y268" s="8"/>
      <c r="Z268" s="8"/>
    </row>
    <row x14ac:dyDescent="0.25" r="269" customHeight="1" ht="14.25">
      <c r="A269" s="182"/>
      <c r="B269" s="182"/>
      <c r="C269" s="8"/>
      <c r="D269" s="183"/>
      <c r="E269" s="9"/>
      <c r="F269" s="10"/>
      <c r="G269" s="9">
        <f>IF(A269="","",IFERROR(#REF!/F269,0))</f>
      </c>
      <c r="H269" s="8"/>
      <c r="I269" s="8"/>
      <c r="J269" s="8"/>
      <c r="K269" s="8"/>
      <c r="L269" s="8"/>
      <c r="M269" s="8"/>
      <c r="N269" s="8"/>
      <c r="O269" s="8"/>
      <c r="P269" s="8"/>
      <c r="Q269" s="8"/>
      <c r="R269" s="8"/>
      <c r="S269" s="8"/>
      <c r="T269" s="8"/>
      <c r="U269" s="8"/>
      <c r="V269" s="8"/>
      <c r="W269" s="8"/>
      <c r="X269" s="8"/>
      <c r="Y269" s="8"/>
      <c r="Z269" s="8"/>
    </row>
    <row x14ac:dyDescent="0.25" r="270" customHeight="1" ht="14.25">
      <c r="A270" s="182"/>
      <c r="B270" s="182"/>
      <c r="C270" s="8"/>
      <c r="D270" s="183"/>
      <c r="E270" s="9"/>
      <c r="F270" s="10"/>
      <c r="G270" s="9">
        <f>IF(A270="","",IFERROR(#REF!/F270,0))</f>
      </c>
      <c r="H270" s="8"/>
      <c r="I270" s="8"/>
      <c r="J270" s="8"/>
      <c r="K270" s="8"/>
      <c r="L270" s="8"/>
      <c r="M270" s="8"/>
      <c r="N270" s="8"/>
      <c r="O270" s="8"/>
      <c r="P270" s="8"/>
      <c r="Q270" s="8"/>
      <c r="R270" s="8"/>
      <c r="S270" s="8"/>
      <c r="T270" s="8"/>
      <c r="U270" s="8"/>
      <c r="V270" s="8"/>
      <c r="W270" s="8"/>
      <c r="X270" s="8"/>
      <c r="Y270" s="8"/>
      <c r="Z270" s="8"/>
    </row>
    <row x14ac:dyDescent="0.25" r="271" customHeight="1" ht="14.25">
      <c r="A271" s="182"/>
      <c r="B271" s="182"/>
      <c r="C271" s="8"/>
      <c r="D271" s="183"/>
      <c r="E271" s="9"/>
      <c r="F271" s="10"/>
      <c r="G271" s="9">
        <f>IF(A271="","",IFERROR(#REF!/F271,0))</f>
      </c>
      <c r="H271" s="8"/>
      <c r="I271" s="8"/>
      <c r="J271" s="8"/>
      <c r="K271" s="8"/>
      <c r="L271" s="8"/>
      <c r="M271" s="8"/>
      <c r="N271" s="8"/>
      <c r="O271" s="8"/>
      <c r="P271" s="8"/>
      <c r="Q271" s="8"/>
      <c r="R271" s="8"/>
      <c r="S271" s="8"/>
      <c r="T271" s="8"/>
      <c r="U271" s="8"/>
      <c r="V271" s="8"/>
      <c r="W271" s="8"/>
      <c r="X271" s="8"/>
      <c r="Y271" s="8"/>
      <c r="Z271" s="8"/>
    </row>
    <row x14ac:dyDescent="0.25" r="272" customHeight="1" ht="14.25">
      <c r="A272" s="182"/>
      <c r="B272" s="182"/>
      <c r="C272" s="8"/>
      <c r="D272" s="183"/>
      <c r="E272" s="9"/>
      <c r="F272" s="10"/>
      <c r="G272" s="9">
        <f>IF(A272="","",IFERROR(#REF!/F272,0))</f>
      </c>
      <c r="H272" s="8"/>
      <c r="I272" s="8"/>
      <c r="J272" s="8"/>
      <c r="K272" s="8"/>
      <c r="L272" s="8"/>
      <c r="M272" s="8"/>
      <c r="N272" s="8"/>
      <c r="O272" s="8"/>
      <c r="P272" s="8"/>
      <c r="Q272" s="8"/>
      <c r="R272" s="8"/>
      <c r="S272" s="8"/>
      <c r="T272" s="8"/>
      <c r="U272" s="8"/>
      <c r="V272" s="8"/>
      <c r="W272" s="8"/>
      <c r="X272" s="8"/>
      <c r="Y272" s="8"/>
      <c r="Z272" s="8"/>
    </row>
    <row x14ac:dyDescent="0.25" r="273" customHeight="1" ht="14.25">
      <c r="A273" s="182"/>
      <c r="B273" s="182"/>
      <c r="C273" s="8"/>
      <c r="D273" s="183"/>
      <c r="E273" s="9"/>
      <c r="F273" s="10"/>
      <c r="G273" s="9">
        <f>IF(A273="","",IFERROR(#REF!/F273,0))</f>
      </c>
      <c r="H273" s="8"/>
      <c r="I273" s="8"/>
      <c r="J273" s="8"/>
      <c r="K273" s="8"/>
      <c r="L273" s="8"/>
      <c r="M273" s="8"/>
      <c r="N273" s="8"/>
      <c r="O273" s="8"/>
      <c r="P273" s="8"/>
      <c r="Q273" s="8"/>
      <c r="R273" s="8"/>
      <c r="S273" s="8"/>
      <c r="T273" s="8"/>
      <c r="U273" s="8"/>
      <c r="V273" s="8"/>
      <c r="W273" s="8"/>
      <c r="X273" s="8"/>
      <c r="Y273" s="8"/>
      <c r="Z273" s="8"/>
    </row>
    <row x14ac:dyDescent="0.25" r="274" customHeight="1" ht="14.25">
      <c r="A274" s="182"/>
      <c r="B274" s="182"/>
      <c r="C274" s="8"/>
      <c r="D274" s="183"/>
      <c r="E274" s="9"/>
      <c r="F274" s="10"/>
      <c r="G274" s="9">
        <f>IF(A274="","",IFERROR(#REF!/F274,0))</f>
      </c>
      <c r="H274" s="8"/>
      <c r="I274" s="8"/>
      <c r="J274" s="8"/>
      <c r="K274" s="8"/>
      <c r="L274" s="8"/>
      <c r="M274" s="8"/>
      <c r="N274" s="8"/>
      <c r="O274" s="8"/>
      <c r="P274" s="8"/>
      <c r="Q274" s="8"/>
      <c r="R274" s="8"/>
      <c r="S274" s="8"/>
      <c r="T274" s="8"/>
      <c r="U274" s="8"/>
      <c r="V274" s="8"/>
      <c r="W274" s="8"/>
      <c r="X274" s="8"/>
      <c r="Y274" s="8"/>
      <c r="Z274" s="8"/>
    </row>
    <row x14ac:dyDescent="0.25" r="275" customHeight="1" ht="14.25">
      <c r="A275" s="182"/>
      <c r="B275" s="182"/>
      <c r="C275" s="8"/>
      <c r="D275" s="183"/>
      <c r="E275" s="9"/>
      <c r="F275" s="10"/>
      <c r="G275" s="9">
        <f>IF(A275="","",IFERROR(#REF!/F275,0))</f>
      </c>
      <c r="H275" s="8"/>
      <c r="I275" s="8"/>
      <c r="J275" s="8"/>
      <c r="K275" s="8"/>
      <c r="L275" s="8"/>
      <c r="M275" s="8"/>
      <c r="N275" s="8"/>
      <c r="O275" s="8"/>
      <c r="P275" s="8"/>
      <c r="Q275" s="8"/>
      <c r="R275" s="8"/>
      <c r="S275" s="8"/>
      <c r="T275" s="8"/>
      <c r="U275" s="8"/>
      <c r="V275" s="8"/>
      <c r="W275" s="8"/>
      <c r="X275" s="8"/>
      <c r="Y275" s="8"/>
      <c r="Z275" s="8"/>
    </row>
    <row x14ac:dyDescent="0.25" r="276" customHeight="1" ht="14.25">
      <c r="A276" s="182"/>
      <c r="B276" s="182"/>
      <c r="C276" s="8"/>
      <c r="D276" s="183"/>
      <c r="E276" s="9"/>
      <c r="F276" s="10"/>
      <c r="G276" s="9">
        <f>IF(A276="","",IFERROR(#REF!/F276,0))</f>
      </c>
      <c r="H276" s="8"/>
      <c r="I276" s="8"/>
      <c r="J276" s="8"/>
      <c r="K276" s="8"/>
      <c r="L276" s="8"/>
      <c r="M276" s="8"/>
      <c r="N276" s="8"/>
      <c r="O276" s="8"/>
      <c r="P276" s="8"/>
      <c r="Q276" s="8"/>
      <c r="R276" s="8"/>
      <c r="S276" s="8"/>
      <c r="T276" s="8"/>
      <c r="U276" s="8"/>
      <c r="V276" s="8"/>
      <c r="W276" s="8"/>
      <c r="X276" s="8"/>
      <c r="Y276" s="8"/>
      <c r="Z276" s="8"/>
    </row>
    <row x14ac:dyDescent="0.25" r="277" customHeight="1" ht="14.25">
      <c r="A277" s="182"/>
      <c r="B277" s="182"/>
      <c r="C277" s="8"/>
      <c r="D277" s="183"/>
      <c r="E277" s="9"/>
      <c r="F277" s="10"/>
      <c r="G277" s="9">
        <f>IF(A277="","",IFERROR(#REF!/F277,0))</f>
      </c>
      <c r="H277" s="8"/>
      <c r="I277" s="8"/>
      <c r="J277" s="8"/>
      <c r="K277" s="8"/>
      <c r="L277" s="8"/>
      <c r="M277" s="8"/>
      <c r="N277" s="8"/>
      <c r="O277" s="8"/>
      <c r="P277" s="8"/>
      <c r="Q277" s="8"/>
      <c r="R277" s="8"/>
      <c r="S277" s="8"/>
      <c r="T277" s="8"/>
      <c r="U277" s="8"/>
      <c r="V277" s="8"/>
      <c r="W277" s="8"/>
      <c r="X277" s="8"/>
      <c r="Y277" s="8"/>
      <c r="Z277" s="8"/>
    </row>
    <row x14ac:dyDescent="0.25" r="278" customHeight="1" ht="14.25">
      <c r="A278" s="182"/>
      <c r="B278" s="182"/>
      <c r="C278" s="8"/>
      <c r="D278" s="183"/>
      <c r="E278" s="9"/>
      <c r="F278" s="10"/>
      <c r="G278" s="9">
        <f>IF(A278="","",IFERROR(#REF!/F278,0))</f>
      </c>
      <c r="H278" s="8"/>
      <c r="I278" s="8"/>
      <c r="J278" s="8"/>
      <c r="K278" s="8"/>
      <c r="L278" s="8"/>
      <c r="M278" s="8"/>
      <c r="N278" s="8"/>
      <c r="O278" s="8"/>
      <c r="P278" s="8"/>
      <c r="Q278" s="8"/>
      <c r="R278" s="8"/>
      <c r="S278" s="8"/>
      <c r="T278" s="8"/>
      <c r="U278" s="8"/>
      <c r="V278" s="8"/>
      <c r="W278" s="8"/>
      <c r="X278" s="8"/>
      <c r="Y278" s="8"/>
      <c r="Z278" s="8"/>
    </row>
    <row x14ac:dyDescent="0.25" r="279" customHeight="1" ht="14.25">
      <c r="A279" s="182"/>
      <c r="B279" s="182"/>
      <c r="C279" s="8"/>
      <c r="D279" s="183"/>
      <c r="E279" s="9"/>
      <c r="F279" s="10"/>
      <c r="G279" s="9">
        <f>IF(A279="","",IFERROR(#REF!/F279,0))</f>
      </c>
      <c r="H279" s="8"/>
      <c r="I279" s="8"/>
      <c r="J279" s="8"/>
      <c r="K279" s="8"/>
      <c r="L279" s="8"/>
      <c r="M279" s="8"/>
      <c r="N279" s="8"/>
      <c r="O279" s="8"/>
      <c r="P279" s="8"/>
      <c r="Q279" s="8"/>
      <c r="R279" s="8"/>
      <c r="S279" s="8"/>
      <c r="T279" s="8"/>
      <c r="U279" s="8"/>
      <c r="V279" s="8"/>
      <c r="W279" s="8"/>
      <c r="X279" s="8"/>
      <c r="Y279" s="8"/>
      <c r="Z279" s="8"/>
    </row>
    <row x14ac:dyDescent="0.25" r="280" customHeight="1" ht="14.25">
      <c r="A280" s="182"/>
      <c r="B280" s="182"/>
      <c r="C280" s="8"/>
      <c r="D280" s="183"/>
      <c r="E280" s="9"/>
      <c r="F280" s="10"/>
      <c r="G280" s="9">
        <f>IF(A280="","",IFERROR(#REF!/F280,0))</f>
      </c>
      <c r="H280" s="8"/>
      <c r="I280" s="8"/>
      <c r="J280" s="8"/>
      <c r="K280" s="8"/>
      <c r="L280" s="8"/>
      <c r="M280" s="8"/>
      <c r="N280" s="8"/>
      <c r="O280" s="8"/>
      <c r="P280" s="8"/>
      <c r="Q280" s="8"/>
      <c r="R280" s="8"/>
      <c r="S280" s="8"/>
      <c r="T280" s="8"/>
      <c r="U280" s="8"/>
      <c r="V280" s="8"/>
      <c r="W280" s="8"/>
      <c r="X280" s="8"/>
      <c r="Y280" s="8"/>
      <c r="Z280" s="8"/>
    </row>
    <row x14ac:dyDescent="0.25" r="281" customHeight="1" ht="14.25">
      <c r="A281" s="182"/>
      <c r="B281" s="182"/>
      <c r="C281" s="8"/>
      <c r="D281" s="183"/>
      <c r="E281" s="9"/>
      <c r="F281" s="10"/>
      <c r="G281" s="9">
        <f>IF(A281="","",IFERROR(#REF!/F281,0))</f>
      </c>
      <c r="H281" s="8"/>
      <c r="I281" s="8"/>
      <c r="J281" s="8"/>
      <c r="K281" s="8"/>
      <c r="L281" s="8"/>
      <c r="M281" s="8"/>
      <c r="N281" s="8"/>
      <c r="O281" s="8"/>
      <c r="P281" s="8"/>
      <c r="Q281" s="8"/>
      <c r="R281" s="8"/>
      <c r="S281" s="8"/>
      <c r="T281" s="8"/>
      <c r="U281" s="8"/>
      <c r="V281" s="8"/>
      <c r="W281" s="8"/>
      <c r="X281" s="8"/>
      <c r="Y281" s="8"/>
      <c r="Z281" s="8"/>
    </row>
    <row x14ac:dyDescent="0.25" r="282" customHeight="1" ht="14.25">
      <c r="A282" s="182"/>
      <c r="B282" s="182"/>
      <c r="C282" s="8"/>
      <c r="D282" s="183"/>
      <c r="E282" s="9"/>
      <c r="F282" s="10"/>
      <c r="G282" s="9">
        <f>IF(A282="","",IFERROR(#REF!/F282,0))</f>
      </c>
      <c r="H282" s="8"/>
      <c r="I282" s="8"/>
      <c r="J282" s="8"/>
      <c r="K282" s="8"/>
      <c r="L282" s="8"/>
      <c r="M282" s="8"/>
      <c r="N282" s="8"/>
      <c r="O282" s="8"/>
      <c r="P282" s="8"/>
      <c r="Q282" s="8"/>
      <c r="R282" s="8"/>
      <c r="S282" s="8"/>
      <c r="T282" s="8"/>
      <c r="U282" s="8"/>
      <c r="V282" s="8"/>
      <c r="W282" s="8"/>
      <c r="X282" s="8"/>
      <c r="Y282" s="8"/>
      <c r="Z282" s="8"/>
    </row>
    <row x14ac:dyDescent="0.25" r="283" customHeight="1" ht="14.25">
      <c r="A283" s="182"/>
      <c r="B283" s="182"/>
      <c r="C283" s="8"/>
      <c r="D283" s="183"/>
      <c r="E283" s="9"/>
      <c r="F283" s="10"/>
      <c r="G283" s="9">
        <f>IF(A283="","",IFERROR(#REF!/F283,0))</f>
      </c>
      <c r="H283" s="8"/>
      <c r="I283" s="8"/>
      <c r="J283" s="8"/>
      <c r="K283" s="8"/>
      <c r="L283" s="8"/>
      <c r="M283" s="8"/>
      <c r="N283" s="8"/>
      <c r="O283" s="8"/>
      <c r="P283" s="8"/>
      <c r="Q283" s="8"/>
      <c r="R283" s="8"/>
      <c r="S283" s="8"/>
      <c r="T283" s="8"/>
      <c r="U283" s="8"/>
      <c r="V283" s="8"/>
      <c r="W283" s="8"/>
      <c r="X283" s="8"/>
      <c r="Y283" s="8"/>
      <c r="Z283" s="8"/>
    </row>
    <row x14ac:dyDescent="0.25" r="284" customHeight="1" ht="14.25">
      <c r="A284" s="182"/>
      <c r="B284" s="182"/>
      <c r="C284" s="8"/>
      <c r="D284" s="183"/>
      <c r="E284" s="9"/>
      <c r="F284" s="10"/>
      <c r="G284" s="9">
        <f>IF(A284="","",IFERROR(#REF!/F284,0))</f>
      </c>
      <c r="H284" s="8"/>
      <c r="I284" s="8"/>
      <c r="J284" s="8"/>
      <c r="K284" s="8"/>
      <c r="L284" s="8"/>
      <c r="M284" s="8"/>
      <c r="N284" s="8"/>
      <c r="O284" s="8"/>
      <c r="P284" s="8"/>
      <c r="Q284" s="8"/>
      <c r="R284" s="8"/>
      <c r="S284" s="8"/>
      <c r="T284" s="8"/>
      <c r="U284" s="8"/>
      <c r="V284" s="8"/>
      <c r="W284" s="8"/>
      <c r="X284" s="8"/>
      <c r="Y284" s="8"/>
      <c r="Z284" s="8"/>
    </row>
    <row x14ac:dyDescent="0.25" r="285" customHeight="1" ht="14.25">
      <c r="A285" s="182"/>
      <c r="B285" s="182"/>
      <c r="C285" s="8"/>
      <c r="D285" s="183"/>
      <c r="E285" s="9"/>
      <c r="F285" s="10"/>
      <c r="G285" s="9">
        <f>IF(A285="","",IFERROR(#REF!/F285,0))</f>
      </c>
      <c r="H285" s="8"/>
      <c r="I285" s="8"/>
      <c r="J285" s="8"/>
      <c r="K285" s="8"/>
      <c r="L285" s="8"/>
      <c r="M285" s="8"/>
      <c r="N285" s="8"/>
      <c r="O285" s="8"/>
      <c r="P285" s="8"/>
      <c r="Q285" s="8"/>
      <c r="R285" s="8"/>
      <c r="S285" s="8"/>
      <c r="T285" s="8"/>
      <c r="U285" s="8"/>
      <c r="V285" s="8"/>
      <c r="W285" s="8"/>
      <c r="X285" s="8"/>
      <c r="Y285" s="8"/>
      <c r="Z285" s="8"/>
    </row>
    <row x14ac:dyDescent="0.25" r="286" customHeight="1" ht="14.25">
      <c r="A286" s="182"/>
      <c r="B286" s="182"/>
      <c r="C286" s="8"/>
      <c r="D286" s="183"/>
      <c r="E286" s="9"/>
      <c r="F286" s="10"/>
      <c r="G286" s="9">
        <f>IF(A286="","",IFERROR(#REF!/F286,0))</f>
      </c>
      <c r="H286" s="8"/>
      <c r="I286" s="8"/>
      <c r="J286" s="8"/>
      <c r="K286" s="8"/>
      <c r="L286" s="8"/>
      <c r="M286" s="8"/>
      <c r="N286" s="8"/>
      <c r="O286" s="8"/>
      <c r="P286" s="8"/>
      <c r="Q286" s="8"/>
      <c r="R286" s="8"/>
      <c r="S286" s="8"/>
      <c r="T286" s="8"/>
      <c r="U286" s="8"/>
      <c r="V286" s="8"/>
      <c r="W286" s="8"/>
      <c r="X286" s="8"/>
      <c r="Y286" s="8"/>
      <c r="Z286" s="8"/>
    </row>
    <row x14ac:dyDescent="0.25" r="287" customHeight="1" ht="14.25">
      <c r="A287" s="182"/>
      <c r="B287" s="182"/>
      <c r="C287" s="8"/>
      <c r="D287" s="183"/>
      <c r="E287" s="9"/>
      <c r="F287" s="10"/>
      <c r="G287" s="9">
        <f>IF(A287="","",IFERROR(#REF!/F287,0))</f>
      </c>
      <c r="H287" s="8"/>
      <c r="I287" s="8"/>
      <c r="J287" s="8"/>
      <c r="K287" s="8"/>
      <c r="L287" s="8"/>
      <c r="M287" s="8"/>
      <c r="N287" s="8"/>
      <c r="O287" s="8"/>
      <c r="P287" s="8"/>
      <c r="Q287" s="8"/>
      <c r="R287" s="8"/>
      <c r="S287" s="8"/>
      <c r="T287" s="8"/>
      <c r="U287" s="8"/>
      <c r="V287" s="8"/>
      <c r="W287" s="8"/>
      <c r="X287" s="8"/>
      <c r="Y287" s="8"/>
      <c r="Z287" s="8"/>
    </row>
    <row x14ac:dyDescent="0.25" r="288" customHeight="1" ht="14.25">
      <c r="A288" s="182"/>
      <c r="B288" s="182"/>
      <c r="C288" s="8"/>
      <c r="D288" s="183"/>
      <c r="E288" s="9"/>
      <c r="F288" s="10"/>
      <c r="G288" s="9">
        <f>IF(A288="","",IFERROR(#REF!/F288,0))</f>
      </c>
      <c r="H288" s="8"/>
      <c r="I288" s="8"/>
      <c r="J288" s="8"/>
      <c r="K288" s="8"/>
      <c r="L288" s="8"/>
      <c r="M288" s="8"/>
      <c r="N288" s="8"/>
      <c r="O288" s="8"/>
      <c r="P288" s="8"/>
      <c r="Q288" s="8"/>
      <c r="R288" s="8"/>
      <c r="S288" s="8"/>
      <c r="T288" s="8"/>
      <c r="U288" s="8"/>
      <c r="V288" s="8"/>
      <c r="W288" s="8"/>
      <c r="X288" s="8"/>
      <c r="Y288" s="8"/>
      <c r="Z288" s="8"/>
    </row>
    <row x14ac:dyDescent="0.25" r="289" customHeight="1" ht="14.25">
      <c r="A289" s="182"/>
      <c r="B289" s="182"/>
      <c r="C289" s="8"/>
      <c r="D289" s="183"/>
      <c r="E289" s="9"/>
      <c r="F289" s="10"/>
      <c r="G289" s="9">
        <f>IF(A289="","",IFERROR(#REF!/F289,0))</f>
      </c>
      <c r="H289" s="8"/>
      <c r="I289" s="8"/>
      <c r="J289" s="8"/>
      <c r="K289" s="8"/>
      <c r="L289" s="8"/>
      <c r="M289" s="8"/>
      <c r="N289" s="8"/>
      <c r="O289" s="8"/>
      <c r="P289" s="8"/>
      <c r="Q289" s="8"/>
      <c r="R289" s="8"/>
      <c r="S289" s="8"/>
      <c r="T289" s="8"/>
      <c r="U289" s="8"/>
      <c r="V289" s="8"/>
      <c r="W289" s="8"/>
      <c r="X289" s="8"/>
      <c r="Y289" s="8"/>
      <c r="Z289" s="8"/>
    </row>
    <row x14ac:dyDescent="0.25" r="290" customHeight="1" ht="14.25">
      <c r="A290" s="182"/>
      <c r="B290" s="182"/>
      <c r="C290" s="8"/>
      <c r="D290" s="183"/>
      <c r="E290" s="9"/>
      <c r="F290" s="10"/>
      <c r="G290" s="9">
        <f>IF(A290="","",IFERROR(#REF!/F290,0))</f>
      </c>
      <c r="H290" s="8"/>
      <c r="I290" s="8"/>
      <c r="J290" s="8"/>
      <c r="K290" s="8"/>
      <c r="L290" s="8"/>
      <c r="M290" s="8"/>
      <c r="N290" s="8"/>
      <c r="O290" s="8"/>
      <c r="P290" s="8"/>
      <c r="Q290" s="8"/>
      <c r="R290" s="8"/>
      <c r="S290" s="8"/>
      <c r="T290" s="8"/>
      <c r="U290" s="8"/>
      <c r="V290" s="8"/>
      <c r="W290" s="8"/>
      <c r="X290" s="8"/>
      <c r="Y290" s="8"/>
      <c r="Z290" s="8"/>
    </row>
    <row x14ac:dyDescent="0.25" r="291" customHeight="1" ht="14.25">
      <c r="A291" s="182"/>
      <c r="B291" s="182"/>
      <c r="C291" s="8"/>
      <c r="D291" s="183"/>
      <c r="E291" s="9"/>
      <c r="F291" s="10"/>
      <c r="G291" s="9">
        <f>IF(A291="","",IFERROR(#REF!/F291,0))</f>
      </c>
      <c r="H291" s="8"/>
      <c r="I291" s="8"/>
      <c r="J291" s="8"/>
      <c r="K291" s="8"/>
      <c r="L291" s="8"/>
      <c r="M291" s="8"/>
      <c r="N291" s="8"/>
      <c r="O291" s="8"/>
      <c r="P291" s="8"/>
      <c r="Q291" s="8"/>
      <c r="R291" s="8"/>
      <c r="S291" s="8"/>
      <c r="T291" s="8"/>
      <c r="U291" s="8"/>
      <c r="V291" s="8"/>
      <c r="W291" s="8"/>
      <c r="X291" s="8"/>
      <c r="Y291" s="8"/>
      <c r="Z291" s="8"/>
    </row>
    <row x14ac:dyDescent="0.25" r="292" customHeight="1" ht="14.25">
      <c r="A292" s="182"/>
      <c r="B292" s="182"/>
      <c r="C292" s="8"/>
      <c r="D292" s="183"/>
      <c r="E292" s="9"/>
      <c r="F292" s="10"/>
      <c r="G292" s="9">
        <f>IF(A292="","",IFERROR(#REF!/F292,0))</f>
      </c>
      <c r="H292" s="8"/>
      <c r="I292" s="8"/>
      <c r="J292" s="8"/>
      <c r="K292" s="8"/>
      <c r="L292" s="8"/>
      <c r="M292" s="8"/>
      <c r="N292" s="8"/>
      <c r="O292" s="8"/>
      <c r="P292" s="8"/>
      <c r="Q292" s="8"/>
      <c r="R292" s="8"/>
      <c r="S292" s="8"/>
      <c r="T292" s="8"/>
      <c r="U292" s="8"/>
      <c r="V292" s="8"/>
      <c r="W292" s="8"/>
      <c r="X292" s="8"/>
      <c r="Y292" s="8"/>
      <c r="Z292" s="8"/>
    </row>
    <row x14ac:dyDescent="0.25" r="293" customHeight="1" ht="14.25">
      <c r="A293" s="182"/>
      <c r="B293" s="182"/>
      <c r="C293" s="8"/>
      <c r="D293" s="183"/>
      <c r="E293" s="9"/>
      <c r="F293" s="10"/>
      <c r="G293" s="9">
        <f>IF(A293="","",IFERROR(#REF!/F293,0))</f>
      </c>
      <c r="H293" s="8"/>
      <c r="I293" s="8"/>
      <c r="J293" s="8"/>
      <c r="K293" s="8"/>
      <c r="L293" s="8"/>
      <c r="M293" s="8"/>
      <c r="N293" s="8"/>
      <c r="O293" s="8"/>
      <c r="P293" s="8"/>
      <c r="Q293" s="8"/>
      <c r="R293" s="8"/>
      <c r="S293" s="8"/>
      <c r="T293" s="8"/>
      <c r="U293" s="8"/>
      <c r="V293" s="8"/>
      <c r="W293" s="8"/>
      <c r="X293" s="8"/>
      <c r="Y293" s="8"/>
      <c r="Z293" s="8"/>
    </row>
    <row x14ac:dyDescent="0.25" r="294" customHeight="1" ht="14.25">
      <c r="A294" s="182"/>
      <c r="B294" s="182"/>
      <c r="C294" s="8"/>
      <c r="D294" s="183"/>
      <c r="E294" s="9"/>
      <c r="F294" s="10"/>
      <c r="G294" s="9">
        <f>IF(A294="","",IFERROR(#REF!/F294,0))</f>
      </c>
      <c r="H294" s="8"/>
      <c r="I294" s="8"/>
      <c r="J294" s="8"/>
      <c r="K294" s="8"/>
      <c r="L294" s="8"/>
      <c r="M294" s="8"/>
      <c r="N294" s="8"/>
      <c r="O294" s="8"/>
      <c r="P294" s="8"/>
      <c r="Q294" s="8"/>
      <c r="R294" s="8"/>
      <c r="S294" s="8"/>
      <c r="T294" s="8"/>
      <c r="U294" s="8"/>
      <c r="V294" s="8"/>
      <c r="W294" s="8"/>
      <c r="X294" s="8"/>
      <c r="Y294" s="8"/>
      <c r="Z294" s="8"/>
    </row>
    <row x14ac:dyDescent="0.25" r="295" customHeight="1" ht="14.25">
      <c r="A295" s="182"/>
      <c r="B295" s="182"/>
      <c r="C295" s="8"/>
      <c r="D295" s="183"/>
      <c r="E295" s="9"/>
      <c r="F295" s="10"/>
      <c r="G295" s="9">
        <f>IF(A295="","",IFERROR(#REF!/F295,0))</f>
      </c>
      <c r="H295" s="8"/>
      <c r="I295" s="8"/>
      <c r="J295" s="8"/>
      <c r="K295" s="8"/>
      <c r="L295" s="8"/>
      <c r="M295" s="8"/>
      <c r="N295" s="8"/>
      <c r="O295" s="8"/>
      <c r="P295" s="8"/>
      <c r="Q295" s="8"/>
      <c r="R295" s="8"/>
      <c r="S295" s="8"/>
      <c r="T295" s="8"/>
      <c r="U295" s="8"/>
      <c r="V295" s="8"/>
      <c r="W295" s="8"/>
      <c r="X295" s="8"/>
      <c r="Y295" s="8"/>
      <c r="Z295" s="8"/>
    </row>
    <row x14ac:dyDescent="0.25" r="296" customHeight="1" ht="14.25">
      <c r="A296" s="182"/>
      <c r="B296" s="182"/>
      <c r="C296" s="8"/>
      <c r="D296" s="183"/>
      <c r="E296" s="9"/>
      <c r="F296" s="10"/>
      <c r="G296" s="9">
        <f>IF(A296="","",IFERROR(#REF!/F296,0))</f>
      </c>
      <c r="H296" s="8"/>
      <c r="I296" s="8"/>
      <c r="J296" s="8"/>
      <c r="K296" s="8"/>
      <c r="L296" s="8"/>
      <c r="M296" s="8"/>
      <c r="N296" s="8"/>
      <c r="O296" s="8"/>
      <c r="P296" s="8"/>
      <c r="Q296" s="8"/>
      <c r="R296" s="8"/>
      <c r="S296" s="8"/>
      <c r="T296" s="8"/>
      <c r="U296" s="8"/>
      <c r="V296" s="8"/>
      <c r="W296" s="8"/>
      <c r="X296" s="8"/>
      <c r="Y296" s="8"/>
      <c r="Z296" s="8"/>
    </row>
    <row x14ac:dyDescent="0.25" r="297" customHeight="1" ht="14.25">
      <c r="A297" s="182"/>
      <c r="B297" s="182"/>
      <c r="C297" s="8"/>
      <c r="D297" s="183"/>
      <c r="E297" s="9"/>
      <c r="F297" s="10"/>
      <c r="G297" s="9">
        <f>IF(A297="","",IFERROR(#REF!/F297,0))</f>
      </c>
      <c r="H297" s="8"/>
      <c r="I297" s="8"/>
      <c r="J297" s="8"/>
      <c r="K297" s="8"/>
      <c r="L297" s="8"/>
      <c r="M297" s="8"/>
      <c r="N297" s="8"/>
      <c r="O297" s="8"/>
      <c r="P297" s="8"/>
      <c r="Q297" s="8"/>
      <c r="R297" s="8"/>
      <c r="S297" s="8"/>
      <c r="T297" s="8"/>
      <c r="U297" s="8"/>
      <c r="V297" s="8"/>
      <c r="W297" s="8"/>
      <c r="X297" s="8"/>
      <c r="Y297" s="8"/>
      <c r="Z297" s="8"/>
    </row>
    <row x14ac:dyDescent="0.25" r="298" customHeight="1" ht="14.25">
      <c r="A298" s="182"/>
      <c r="B298" s="182"/>
      <c r="C298" s="8"/>
      <c r="D298" s="183"/>
      <c r="E298" s="9"/>
      <c r="F298" s="10"/>
      <c r="G298" s="9">
        <f>IF(A298="","",IFERROR(#REF!/F298,0))</f>
      </c>
      <c r="H298" s="8"/>
      <c r="I298" s="8"/>
      <c r="J298" s="8"/>
      <c r="K298" s="8"/>
      <c r="L298" s="8"/>
      <c r="M298" s="8"/>
      <c r="N298" s="8"/>
      <c r="O298" s="8"/>
      <c r="P298" s="8"/>
      <c r="Q298" s="8"/>
      <c r="R298" s="8"/>
      <c r="S298" s="8"/>
      <c r="T298" s="8"/>
      <c r="U298" s="8"/>
      <c r="V298" s="8"/>
      <c r="W298" s="8"/>
      <c r="X298" s="8"/>
      <c r="Y298" s="8"/>
      <c r="Z298" s="8"/>
    </row>
    <row x14ac:dyDescent="0.25" r="299" customHeight="1" ht="14.25">
      <c r="A299" s="182"/>
      <c r="B299" s="182"/>
      <c r="C299" s="8"/>
      <c r="D299" s="183"/>
      <c r="E299" s="9"/>
      <c r="F299" s="10"/>
      <c r="G299" s="9">
        <f>IF(A299="","",IFERROR(#REF!/F299,0))</f>
      </c>
      <c r="H299" s="8"/>
      <c r="I299" s="8"/>
      <c r="J299" s="8"/>
      <c r="K299" s="8"/>
      <c r="L299" s="8"/>
      <c r="M299" s="8"/>
      <c r="N299" s="8"/>
      <c r="O299" s="8"/>
      <c r="P299" s="8"/>
      <c r="Q299" s="8"/>
      <c r="R299" s="8"/>
      <c r="S299" s="8"/>
      <c r="T299" s="8"/>
      <c r="U299" s="8"/>
      <c r="V299" s="8"/>
      <c r="W299" s="8"/>
      <c r="X299" s="8"/>
      <c r="Y299" s="8"/>
      <c r="Z299" s="8"/>
    </row>
    <row x14ac:dyDescent="0.25" r="300" customHeight="1" ht="14.25">
      <c r="A300" s="182"/>
      <c r="B300" s="182"/>
      <c r="C300" s="8"/>
      <c r="D300" s="183"/>
      <c r="E300" s="9"/>
      <c r="F300" s="10"/>
      <c r="G300" s="9">
        <f>IF(A300="","",IFERROR(#REF!/F300,0))</f>
      </c>
      <c r="H300" s="8"/>
      <c r="I300" s="8"/>
      <c r="J300" s="8"/>
      <c r="K300" s="8"/>
      <c r="L300" s="8"/>
      <c r="M300" s="8"/>
      <c r="N300" s="8"/>
      <c r="O300" s="8"/>
      <c r="P300" s="8"/>
      <c r="Q300" s="8"/>
      <c r="R300" s="8"/>
      <c r="S300" s="8"/>
      <c r="T300" s="8"/>
      <c r="U300" s="8"/>
      <c r="V300" s="8"/>
      <c r="W300" s="8"/>
      <c r="X300" s="8"/>
      <c r="Y300" s="8"/>
      <c r="Z300" s="8"/>
    </row>
    <row x14ac:dyDescent="0.25" r="301" customHeight="1" ht="14.25">
      <c r="A301" s="182"/>
      <c r="B301" s="182"/>
      <c r="C301" s="8"/>
      <c r="D301" s="183"/>
      <c r="E301" s="9"/>
      <c r="F301" s="10"/>
      <c r="G301" s="9">
        <f>IF(A301="","",IFERROR(#REF!/F301,0))</f>
      </c>
      <c r="H301" s="8"/>
      <c r="I301" s="8"/>
      <c r="J301" s="8"/>
      <c r="K301" s="8"/>
      <c r="L301" s="8"/>
      <c r="M301" s="8"/>
      <c r="N301" s="8"/>
      <c r="O301" s="8"/>
      <c r="P301" s="8"/>
      <c r="Q301" s="8"/>
      <c r="R301" s="8"/>
      <c r="S301" s="8"/>
      <c r="T301" s="8"/>
      <c r="U301" s="8"/>
      <c r="V301" s="8"/>
      <c r="W301" s="8"/>
      <c r="X301" s="8"/>
      <c r="Y301" s="8"/>
      <c r="Z301" s="8"/>
    </row>
    <row x14ac:dyDescent="0.25" r="302" customHeight="1" ht="14.25">
      <c r="A302" s="182"/>
      <c r="B302" s="182"/>
      <c r="C302" s="8"/>
      <c r="D302" s="183"/>
      <c r="E302" s="9"/>
      <c r="F302" s="10"/>
      <c r="G302" s="9">
        <f>IF(A302="","",IFERROR(#REF!/F302,0))</f>
      </c>
      <c r="H302" s="8"/>
      <c r="I302" s="8"/>
      <c r="J302" s="8"/>
      <c r="K302" s="8"/>
      <c r="L302" s="8"/>
      <c r="M302" s="8"/>
      <c r="N302" s="8"/>
      <c r="O302" s="8"/>
      <c r="P302" s="8"/>
      <c r="Q302" s="8"/>
      <c r="R302" s="8"/>
      <c r="S302" s="8"/>
      <c r="T302" s="8"/>
      <c r="U302" s="8"/>
      <c r="V302" s="8"/>
      <c r="W302" s="8"/>
      <c r="X302" s="8"/>
      <c r="Y302" s="8"/>
      <c r="Z302" s="8"/>
    </row>
    <row x14ac:dyDescent="0.25" r="303" customHeight="1" ht="14.25">
      <c r="A303" s="182"/>
      <c r="B303" s="182"/>
      <c r="C303" s="8"/>
      <c r="D303" s="183"/>
      <c r="E303" s="9"/>
      <c r="F303" s="10"/>
      <c r="G303" s="9">
        <f>IF(A303="","",IFERROR(#REF!/F303,0))</f>
      </c>
      <c r="H303" s="8"/>
      <c r="I303" s="8"/>
      <c r="J303" s="8"/>
      <c r="K303" s="8"/>
      <c r="L303" s="8"/>
      <c r="M303" s="8"/>
      <c r="N303" s="8"/>
      <c r="O303" s="8"/>
      <c r="P303" s="8"/>
      <c r="Q303" s="8"/>
      <c r="R303" s="8"/>
      <c r="S303" s="8"/>
      <c r="T303" s="8"/>
      <c r="U303" s="8"/>
      <c r="V303" s="8"/>
      <c r="W303" s="8"/>
      <c r="X303" s="8"/>
      <c r="Y303" s="8"/>
      <c r="Z303" s="8"/>
    </row>
    <row x14ac:dyDescent="0.25" r="304" customHeight="1" ht="14.25">
      <c r="A304" s="182"/>
      <c r="B304" s="182"/>
      <c r="C304" s="8"/>
      <c r="D304" s="183"/>
      <c r="E304" s="9"/>
      <c r="F304" s="10"/>
      <c r="G304" s="9">
        <f>IF(A304="","",IFERROR(#REF!/F304,0))</f>
      </c>
      <c r="H304" s="8"/>
      <c r="I304" s="8"/>
      <c r="J304" s="8"/>
      <c r="K304" s="8"/>
      <c r="L304" s="8"/>
      <c r="M304" s="8"/>
      <c r="N304" s="8"/>
      <c r="O304" s="8"/>
      <c r="P304" s="8"/>
      <c r="Q304" s="8"/>
      <c r="R304" s="8"/>
      <c r="S304" s="8"/>
      <c r="T304" s="8"/>
      <c r="U304" s="8"/>
      <c r="V304" s="8"/>
      <c r="W304" s="8"/>
      <c r="X304" s="8"/>
      <c r="Y304" s="8"/>
      <c r="Z304" s="8"/>
    </row>
    <row x14ac:dyDescent="0.25" r="305" customHeight="1" ht="14.25">
      <c r="A305" s="182"/>
      <c r="B305" s="182"/>
      <c r="C305" s="8"/>
      <c r="D305" s="183"/>
      <c r="E305" s="9"/>
      <c r="F305" s="10"/>
      <c r="G305" s="9">
        <f>IF(A305="","",IFERROR(#REF!/F305,0))</f>
      </c>
      <c r="H305" s="8"/>
      <c r="I305" s="8"/>
      <c r="J305" s="8"/>
      <c r="K305" s="8"/>
      <c r="L305" s="8"/>
      <c r="M305" s="8"/>
      <c r="N305" s="8"/>
      <c r="O305" s="8"/>
      <c r="P305" s="8"/>
      <c r="Q305" s="8"/>
      <c r="R305" s="8"/>
      <c r="S305" s="8"/>
      <c r="T305" s="8"/>
      <c r="U305" s="8"/>
      <c r="V305" s="8"/>
      <c r="W305" s="8"/>
      <c r="X305" s="8"/>
      <c r="Y305" s="8"/>
      <c r="Z305" s="8"/>
    </row>
    <row x14ac:dyDescent="0.25" r="306" customHeight="1" ht="14.25">
      <c r="A306" s="182"/>
      <c r="B306" s="182"/>
      <c r="C306" s="8"/>
      <c r="D306" s="183"/>
      <c r="E306" s="9"/>
      <c r="F306" s="10"/>
      <c r="G306" s="9">
        <f>IF(A306="","",IFERROR(#REF!/F306,0))</f>
      </c>
      <c r="H306" s="8"/>
      <c r="I306" s="8"/>
      <c r="J306" s="8"/>
      <c r="K306" s="8"/>
      <c r="L306" s="8"/>
      <c r="M306" s="8"/>
      <c r="N306" s="8"/>
      <c r="O306" s="8"/>
      <c r="P306" s="8"/>
      <c r="Q306" s="8"/>
      <c r="R306" s="8"/>
      <c r="S306" s="8"/>
      <c r="T306" s="8"/>
      <c r="U306" s="8"/>
      <c r="V306" s="8"/>
      <c r="W306" s="8"/>
      <c r="X306" s="8"/>
      <c r="Y306" s="8"/>
      <c r="Z306" s="8"/>
    </row>
    <row x14ac:dyDescent="0.25" r="307" customHeight="1" ht="14.25">
      <c r="A307" s="182"/>
      <c r="B307" s="182"/>
      <c r="C307" s="8"/>
      <c r="D307" s="183"/>
      <c r="E307" s="9"/>
      <c r="F307" s="10"/>
      <c r="G307" s="9">
        <f>IF(A307="","",IFERROR(#REF!/F307,0))</f>
      </c>
      <c r="H307" s="8"/>
      <c r="I307" s="8"/>
      <c r="J307" s="8"/>
      <c r="K307" s="8"/>
      <c r="L307" s="8"/>
      <c r="M307" s="8"/>
      <c r="N307" s="8"/>
      <c r="O307" s="8"/>
      <c r="P307" s="8"/>
      <c r="Q307" s="8"/>
      <c r="R307" s="8"/>
      <c r="S307" s="8"/>
      <c r="T307" s="8"/>
      <c r="U307" s="8"/>
      <c r="V307" s="8"/>
      <c r="W307" s="8"/>
      <c r="X307" s="8"/>
      <c r="Y307" s="8"/>
      <c r="Z307" s="8"/>
    </row>
    <row x14ac:dyDescent="0.25" r="308" customHeight="1" ht="14.25">
      <c r="A308" s="182"/>
      <c r="B308" s="182"/>
      <c r="C308" s="8"/>
      <c r="D308" s="183"/>
      <c r="E308" s="9"/>
      <c r="F308" s="10"/>
      <c r="G308" s="9">
        <f>IF(A308="","",IFERROR(#REF!/F308,0))</f>
      </c>
      <c r="H308" s="8"/>
      <c r="I308" s="8"/>
      <c r="J308" s="8"/>
      <c r="K308" s="8"/>
      <c r="L308" s="8"/>
      <c r="M308" s="8"/>
      <c r="N308" s="8"/>
      <c r="O308" s="8"/>
      <c r="P308" s="8"/>
      <c r="Q308" s="8"/>
      <c r="R308" s="8"/>
      <c r="S308" s="8"/>
      <c r="T308" s="8"/>
      <c r="U308" s="8"/>
      <c r="V308" s="8"/>
      <c r="W308" s="8"/>
      <c r="X308" s="8"/>
      <c r="Y308" s="8"/>
      <c r="Z308" s="8"/>
    </row>
    <row x14ac:dyDescent="0.25" r="309" customHeight="1" ht="14.25">
      <c r="A309" s="182"/>
      <c r="B309" s="182"/>
      <c r="C309" s="8"/>
      <c r="D309" s="183"/>
      <c r="E309" s="9"/>
      <c r="F309" s="10"/>
      <c r="G309" s="9">
        <f>IF(A309="","",IFERROR(#REF!/F309,0))</f>
      </c>
      <c r="H309" s="8"/>
      <c r="I309" s="8"/>
      <c r="J309" s="8"/>
      <c r="K309" s="8"/>
      <c r="L309" s="8"/>
      <c r="M309" s="8"/>
      <c r="N309" s="8"/>
      <c r="O309" s="8"/>
      <c r="P309" s="8"/>
      <c r="Q309" s="8"/>
      <c r="R309" s="8"/>
      <c r="S309" s="8"/>
      <c r="T309" s="8"/>
      <c r="U309" s="8"/>
      <c r="V309" s="8"/>
      <c r="W309" s="8"/>
      <c r="X309" s="8"/>
      <c r="Y309" s="8"/>
      <c r="Z309" s="8"/>
    </row>
    <row x14ac:dyDescent="0.25" r="310" customHeight="1" ht="14.25">
      <c r="A310" s="182"/>
      <c r="B310" s="182"/>
      <c r="C310" s="8"/>
      <c r="D310" s="183"/>
      <c r="E310" s="9"/>
      <c r="F310" s="10"/>
      <c r="G310" s="9">
        <f>IF(A310="","",IFERROR(#REF!/F310,0))</f>
      </c>
      <c r="H310" s="8"/>
      <c r="I310" s="8"/>
      <c r="J310" s="8"/>
      <c r="K310" s="8"/>
      <c r="L310" s="8"/>
      <c r="M310" s="8"/>
      <c r="N310" s="8"/>
      <c r="O310" s="8"/>
      <c r="P310" s="8"/>
      <c r="Q310" s="8"/>
      <c r="R310" s="8"/>
      <c r="S310" s="8"/>
      <c r="T310" s="8"/>
      <c r="U310" s="8"/>
      <c r="V310" s="8"/>
      <c r="W310" s="8"/>
      <c r="X310" s="8"/>
      <c r="Y310" s="8"/>
      <c r="Z310" s="8"/>
    </row>
    <row x14ac:dyDescent="0.25" r="311" customHeight="1" ht="14.25">
      <c r="A311" s="182"/>
      <c r="B311" s="182"/>
      <c r="C311" s="8"/>
      <c r="D311" s="183"/>
      <c r="E311" s="9"/>
      <c r="F311" s="10"/>
      <c r="G311" s="9">
        <f>IF(A311="","",IFERROR(#REF!/F311,0))</f>
      </c>
      <c r="H311" s="8"/>
      <c r="I311" s="8"/>
      <c r="J311" s="8"/>
      <c r="K311" s="8"/>
      <c r="L311" s="8"/>
      <c r="M311" s="8"/>
      <c r="N311" s="8"/>
      <c r="O311" s="8"/>
      <c r="P311" s="8"/>
      <c r="Q311" s="8"/>
      <c r="R311" s="8"/>
      <c r="S311" s="8"/>
      <c r="T311" s="8"/>
      <c r="U311" s="8"/>
      <c r="V311" s="8"/>
      <c r="W311" s="8"/>
      <c r="X311" s="8"/>
      <c r="Y311" s="8"/>
      <c r="Z311" s="8"/>
    </row>
    <row x14ac:dyDescent="0.25" r="312" customHeight="1" ht="14.25">
      <c r="A312" s="182"/>
      <c r="B312" s="182"/>
      <c r="C312" s="8"/>
      <c r="D312" s="183"/>
      <c r="E312" s="9"/>
      <c r="F312" s="10"/>
      <c r="G312" s="9">
        <f>IF(A312="","",IFERROR(#REF!/F312,0))</f>
      </c>
      <c r="H312" s="8"/>
      <c r="I312" s="8"/>
      <c r="J312" s="8"/>
      <c r="K312" s="8"/>
      <c r="L312" s="8"/>
      <c r="M312" s="8"/>
      <c r="N312" s="8"/>
      <c r="O312" s="8"/>
      <c r="P312" s="8"/>
      <c r="Q312" s="8"/>
      <c r="R312" s="8"/>
      <c r="S312" s="8"/>
      <c r="T312" s="8"/>
      <c r="U312" s="8"/>
      <c r="V312" s="8"/>
      <c r="W312" s="8"/>
      <c r="X312" s="8"/>
      <c r="Y312" s="8"/>
      <c r="Z312" s="8"/>
    </row>
    <row x14ac:dyDescent="0.25" r="313" customHeight="1" ht="14.25">
      <c r="A313" s="182"/>
      <c r="B313" s="182"/>
      <c r="C313" s="8"/>
      <c r="D313" s="183"/>
      <c r="E313" s="9"/>
      <c r="F313" s="10"/>
      <c r="G313" s="9">
        <f>IF(A313="","",IFERROR(#REF!/F313,0))</f>
      </c>
      <c r="H313" s="8"/>
      <c r="I313" s="8"/>
      <c r="J313" s="8"/>
      <c r="K313" s="8"/>
      <c r="L313" s="8"/>
      <c r="M313" s="8"/>
      <c r="N313" s="8"/>
      <c r="O313" s="8"/>
      <c r="P313" s="8"/>
      <c r="Q313" s="8"/>
      <c r="R313" s="8"/>
      <c r="S313" s="8"/>
      <c r="T313" s="8"/>
      <c r="U313" s="8"/>
      <c r="V313" s="8"/>
      <c r="W313" s="8"/>
      <c r="X313" s="8"/>
      <c r="Y313" s="8"/>
      <c r="Z313" s="8"/>
    </row>
    <row x14ac:dyDescent="0.25" r="314" customHeight="1" ht="14.25">
      <c r="A314" s="182"/>
      <c r="B314" s="182"/>
      <c r="C314" s="8"/>
      <c r="D314" s="183"/>
      <c r="E314" s="9"/>
      <c r="F314" s="10"/>
      <c r="G314" s="9">
        <f>IF(A314="","",IFERROR(#REF!/F314,0))</f>
      </c>
      <c r="H314" s="8"/>
      <c r="I314" s="8"/>
      <c r="J314" s="8"/>
      <c r="K314" s="8"/>
      <c r="L314" s="8"/>
      <c r="M314" s="8"/>
      <c r="N314" s="8"/>
      <c r="O314" s="8"/>
      <c r="P314" s="8"/>
      <c r="Q314" s="8"/>
      <c r="R314" s="8"/>
      <c r="S314" s="8"/>
      <c r="T314" s="8"/>
      <c r="U314" s="8"/>
      <c r="V314" s="8"/>
      <c r="W314" s="8"/>
      <c r="X314" s="8"/>
      <c r="Y314" s="8"/>
      <c r="Z314" s="8"/>
    </row>
    <row x14ac:dyDescent="0.25" r="315" customHeight="1" ht="14.25">
      <c r="A315" s="182"/>
      <c r="B315" s="182"/>
      <c r="C315" s="8"/>
      <c r="D315" s="183"/>
      <c r="E315" s="9"/>
      <c r="F315" s="10"/>
      <c r="G315" s="9">
        <f>IF(A315="","",IFERROR(#REF!/F315,0))</f>
      </c>
      <c r="H315" s="8"/>
      <c r="I315" s="8"/>
      <c r="J315" s="8"/>
      <c r="K315" s="8"/>
      <c r="L315" s="8"/>
      <c r="M315" s="8"/>
      <c r="N315" s="8"/>
      <c r="O315" s="8"/>
      <c r="P315" s="8"/>
      <c r="Q315" s="8"/>
      <c r="R315" s="8"/>
      <c r="S315" s="8"/>
      <c r="T315" s="8"/>
      <c r="U315" s="8"/>
      <c r="V315" s="8"/>
      <c r="W315" s="8"/>
      <c r="X315" s="8"/>
      <c r="Y315" s="8"/>
      <c r="Z315" s="8"/>
    </row>
    <row x14ac:dyDescent="0.25" r="316" customHeight="1" ht="14.25">
      <c r="A316" s="182"/>
      <c r="B316" s="182"/>
      <c r="C316" s="8"/>
      <c r="D316" s="183"/>
      <c r="E316" s="9"/>
      <c r="F316" s="10"/>
      <c r="G316" s="9">
        <f>IF(A316="","",IFERROR(#REF!/F316,0))</f>
      </c>
      <c r="H316" s="8"/>
      <c r="I316" s="8"/>
      <c r="J316" s="8"/>
      <c r="K316" s="8"/>
      <c r="L316" s="8"/>
      <c r="M316" s="8"/>
      <c r="N316" s="8"/>
      <c r="O316" s="8"/>
      <c r="P316" s="8"/>
      <c r="Q316" s="8"/>
      <c r="R316" s="8"/>
      <c r="S316" s="8"/>
      <c r="T316" s="8"/>
      <c r="U316" s="8"/>
      <c r="V316" s="8"/>
      <c r="W316" s="8"/>
      <c r="X316" s="8"/>
      <c r="Y316" s="8"/>
      <c r="Z316" s="8"/>
    </row>
    <row x14ac:dyDescent="0.25" r="317" customHeight="1" ht="14.25">
      <c r="A317" s="182"/>
      <c r="B317" s="182"/>
      <c r="C317" s="8"/>
      <c r="D317" s="183"/>
      <c r="E317" s="9"/>
      <c r="F317" s="10"/>
      <c r="G317" s="9">
        <f>IF(A317="","",IFERROR(#REF!/F317,0))</f>
      </c>
      <c r="H317" s="8"/>
      <c r="I317" s="8"/>
      <c r="J317" s="8"/>
      <c r="K317" s="8"/>
      <c r="L317" s="8"/>
      <c r="M317" s="8"/>
      <c r="N317" s="8"/>
      <c r="O317" s="8"/>
      <c r="P317" s="8"/>
      <c r="Q317" s="8"/>
      <c r="R317" s="8"/>
      <c r="S317" s="8"/>
      <c r="T317" s="8"/>
      <c r="U317" s="8"/>
      <c r="V317" s="8"/>
      <c r="W317" s="8"/>
      <c r="X317" s="8"/>
      <c r="Y317" s="8"/>
      <c r="Z317" s="8"/>
    </row>
    <row x14ac:dyDescent="0.25" r="318" customHeight="1" ht="14.25">
      <c r="A318" s="182"/>
      <c r="B318" s="182"/>
      <c r="C318" s="8"/>
      <c r="D318" s="183"/>
      <c r="E318" s="9"/>
      <c r="F318" s="10"/>
      <c r="G318" s="9">
        <f>IF(A318="","",IFERROR(#REF!/F318,0))</f>
      </c>
      <c r="H318" s="8"/>
      <c r="I318" s="8"/>
      <c r="J318" s="8"/>
      <c r="K318" s="8"/>
      <c r="L318" s="8"/>
      <c r="M318" s="8"/>
      <c r="N318" s="8"/>
      <c r="O318" s="8"/>
      <c r="P318" s="8"/>
      <c r="Q318" s="8"/>
      <c r="R318" s="8"/>
      <c r="S318" s="8"/>
      <c r="T318" s="8"/>
      <c r="U318" s="8"/>
      <c r="V318" s="8"/>
      <c r="W318" s="8"/>
      <c r="X318" s="8"/>
      <c r="Y318" s="8"/>
      <c r="Z318" s="8"/>
    </row>
    <row x14ac:dyDescent="0.25" r="319" customHeight="1" ht="14.25">
      <c r="A319" s="182"/>
      <c r="B319" s="182"/>
      <c r="C319" s="8"/>
      <c r="D319" s="183"/>
      <c r="E319" s="9"/>
      <c r="F319" s="10"/>
      <c r="G319" s="9">
        <f>IF(A319="","",IFERROR(#REF!/F319,0))</f>
      </c>
      <c r="H319" s="8"/>
      <c r="I319" s="8"/>
      <c r="J319" s="8"/>
      <c r="K319" s="8"/>
      <c r="L319" s="8"/>
      <c r="M319" s="8"/>
      <c r="N319" s="8"/>
      <c r="O319" s="8"/>
      <c r="P319" s="8"/>
      <c r="Q319" s="8"/>
      <c r="R319" s="8"/>
      <c r="S319" s="8"/>
      <c r="T319" s="8"/>
      <c r="U319" s="8"/>
      <c r="V319" s="8"/>
      <c r="W319" s="8"/>
      <c r="X319" s="8"/>
      <c r="Y319" s="8"/>
      <c r="Z319" s="8"/>
    </row>
    <row x14ac:dyDescent="0.25" r="320" customHeight="1" ht="14.25">
      <c r="A320" s="182"/>
      <c r="B320" s="182"/>
      <c r="C320" s="8"/>
      <c r="D320" s="183"/>
      <c r="E320" s="9"/>
      <c r="F320" s="10"/>
      <c r="G320" s="9">
        <f>IF(A320="","",IFERROR(#REF!/F320,0))</f>
      </c>
      <c r="H320" s="8"/>
      <c r="I320" s="8"/>
      <c r="J320" s="8"/>
      <c r="K320" s="8"/>
      <c r="L320" s="8"/>
      <c r="M320" s="8"/>
      <c r="N320" s="8"/>
      <c r="O320" s="8"/>
      <c r="P320" s="8"/>
      <c r="Q320" s="8"/>
      <c r="R320" s="8"/>
      <c r="S320" s="8"/>
      <c r="T320" s="8"/>
      <c r="U320" s="8"/>
      <c r="V320" s="8"/>
      <c r="W320" s="8"/>
      <c r="X320" s="8"/>
      <c r="Y320" s="8"/>
      <c r="Z320" s="8"/>
    </row>
    <row x14ac:dyDescent="0.25" r="321" customHeight="1" ht="14.25">
      <c r="A321" s="182"/>
      <c r="B321" s="182"/>
      <c r="C321" s="8"/>
      <c r="D321" s="183"/>
      <c r="E321" s="9"/>
      <c r="F321" s="10"/>
      <c r="G321" s="9">
        <f>IF(A321="","",IFERROR(#REF!/F321,0))</f>
      </c>
      <c r="H321" s="8"/>
      <c r="I321" s="8"/>
      <c r="J321" s="8"/>
      <c r="K321" s="8"/>
      <c r="L321" s="8"/>
      <c r="M321" s="8"/>
      <c r="N321" s="8"/>
      <c r="O321" s="8"/>
      <c r="P321" s="8"/>
      <c r="Q321" s="8"/>
      <c r="R321" s="8"/>
      <c r="S321" s="8"/>
      <c r="T321" s="8"/>
      <c r="U321" s="8"/>
      <c r="V321" s="8"/>
      <c r="W321" s="8"/>
      <c r="X321" s="8"/>
      <c r="Y321" s="8"/>
      <c r="Z321" s="8"/>
    </row>
    <row x14ac:dyDescent="0.25" r="322" customHeight="1" ht="14.25">
      <c r="A322" s="182"/>
      <c r="B322" s="182"/>
      <c r="C322" s="8"/>
      <c r="D322" s="183"/>
      <c r="E322" s="9"/>
      <c r="F322" s="10"/>
      <c r="G322" s="9">
        <f>IF(A322="","",IFERROR(#REF!/F322,0))</f>
      </c>
      <c r="H322" s="8"/>
      <c r="I322" s="8"/>
      <c r="J322" s="8"/>
      <c r="K322" s="8"/>
      <c r="L322" s="8"/>
      <c r="M322" s="8"/>
      <c r="N322" s="8"/>
      <c r="O322" s="8"/>
      <c r="P322" s="8"/>
      <c r="Q322" s="8"/>
      <c r="R322" s="8"/>
      <c r="S322" s="8"/>
      <c r="T322" s="8"/>
      <c r="U322" s="8"/>
      <c r="V322" s="8"/>
      <c r="W322" s="8"/>
      <c r="X322" s="8"/>
      <c r="Y322" s="8"/>
      <c r="Z322" s="8"/>
    </row>
    <row x14ac:dyDescent="0.25" r="323" customHeight="1" ht="14.25">
      <c r="A323" s="182"/>
      <c r="B323" s="182"/>
      <c r="C323" s="8"/>
      <c r="D323" s="183"/>
      <c r="E323" s="9"/>
      <c r="F323" s="10"/>
      <c r="G323" s="9">
        <f>IF(A323="","",IFERROR(#REF!/F323,0))</f>
      </c>
      <c r="H323" s="8"/>
      <c r="I323" s="8"/>
      <c r="J323" s="8"/>
      <c r="K323" s="8"/>
      <c r="L323" s="8"/>
      <c r="M323" s="8"/>
      <c r="N323" s="8"/>
      <c r="O323" s="8"/>
      <c r="P323" s="8"/>
      <c r="Q323" s="8"/>
      <c r="R323" s="8"/>
      <c r="S323" s="8"/>
      <c r="T323" s="8"/>
      <c r="U323" s="8"/>
      <c r="V323" s="8"/>
      <c r="W323" s="8"/>
      <c r="X323" s="8"/>
      <c r="Y323" s="8"/>
      <c r="Z323" s="8"/>
    </row>
    <row x14ac:dyDescent="0.25" r="324" customHeight="1" ht="14.25">
      <c r="A324" s="182"/>
      <c r="B324" s="182"/>
      <c r="C324" s="8"/>
      <c r="D324" s="183"/>
      <c r="E324" s="9"/>
      <c r="F324" s="10"/>
      <c r="G324" s="9">
        <f>IF(A324="","",IFERROR(#REF!/F324,0))</f>
      </c>
      <c r="H324" s="8"/>
      <c r="I324" s="8"/>
      <c r="J324" s="8"/>
      <c r="K324" s="8"/>
      <c r="L324" s="8"/>
      <c r="M324" s="8"/>
      <c r="N324" s="8"/>
      <c r="O324" s="8"/>
      <c r="P324" s="8"/>
      <c r="Q324" s="8"/>
      <c r="R324" s="8"/>
      <c r="S324" s="8"/>
      <c r="T324" s="8"/>
      <c r="U324" s="8"/>
      <c r="V324" s="8"/>
      <c r="W324" s="8"/>
      <c r="X324" s="8"/>
      <c r="Y324" s="8"/>
      <c r="Z324" s="8"/>
    </row>
    <row x14ac:dyDescent="0.25" r="325" customHeight="1" ht="14.25">
      <c r="A325" s="182"/>
      <c r="B325" s="182"/>
      <c r="C325" s="8"/>
      <c r="D325" s="183"/>
      <c r="E325" s="9"/>
      <c r="F325" s="10"/>
      <c r="G325" s="9">
        <f>IF(A325="","",IFERROR(#REF!/F325,0))</f>
      </c>
      <c r="H325" s="8"/>
      <c r="I325" s="8"/>
      <c r="J325" s="8"/>
      <c r="K325" s="8"/>
      <c r="L325" s="8"/>
      <c r="M325" s="8"/>
      <c r="N325" s="8"/>
      <c r="O325" s="8"/>
      <c r="P325" s="8"/>
      <c r="Q325" s="8"/>
      <c r="R325" s="8"/>
      <c r="S325" s="8"/>
      <c r="T325" s="8"/>
      <c r="U325" s="8"/>
      <c r="V325" s="8"/>
      <c r="W325" s="8"/>
      <c r="X325" s="8"/>
      <c r="Y325" s="8"/>
      <c r="Z325" s="8"/>
    </row>
    <row x14ac:dyDescent="0.25" r="326" customHeight="1" ht="14.25">
      <c r="A326" s="182"/>
      <c r="B326" s="182"/>
      <c r="C326" s="8"/>
      <c r="D326" s="183"/>
      <c r="E326" s="9"/>
      <c r="F326" s="10"/>
      <c r="G326" s="9">
        <f>IF(A326="","",IFERROR(#REF!/F326,0))</f>
      </c>
      <c r="H326" s="8"/>
      <c r="I326" s="8"/>
      <c r="J326" s="8"/>
      <c r="K326" s="8"/>
      <c r="L326" s="8"/>
      <c r="M326" s="8"/>
      <c r="N326" s="8"/>
      <c r="O326" s="8"/>
      <c r="P326" s="8"/>
      <c r="Q326" s="8"/>
      <c r="R326" s="8"/>
      <c r="S326" s="8"/>
      <c r="T326" s="8"/>
      <c r="U326" s="8"/>
      <c r="V326" s="8"/>
      <c r="W326" s="8"/>
      <c r="X326" s="8"/>
      <c r="Y326" s="8"/>
      <c r="Z326" s="8"/>
    </row>
    <row x14ac:dyDescent="0.25" r="327" customHeight="1" ht="14.25">
      <c r="A327" s="182"/>
      <c r="B327" s="182"/>
      <c r="C327" s="8"/>
      <c r="D327" s="183"/>
      <c r="E327" s="9"/>
      <c r="F327" s="10"/>
      <c r="G327" s="9">
        <f>IF(A327="","",IFERROR(#REF!/F327,0))</f>
      </c>
      <c r="H327" s="8"/>
      <c r="I327" s="8"/>
      <c r="J327" s="8"/>
      <c r="K327" s="8"/>
      <c r="L327" s="8"/>
      <c r="M327" s="8"/>
      <c r="N327" s="8"/>
      <c r="O327" s="8"/>
      <c r="P327" s="8"/>
      <c r="Q327" s="8"/>
      <c r="R327" s="8"/>
      <c r="S327" s="8"/>
      <c r="T327" s="8"/>
      <c r="U327" s="8"/>
      <c r="V327" s="8"/>
      <c r="W327" s="8"/>
      <c r="X327" s="8"/>
      <c r="Y327" s="8"/>
      <c r="Z327" s="8"/>
    </row>
    <row x14ac:dyDescent="0.25" r="328" customHeight="1" ht="14.25">
      <c r="A328" s="182"/>
      <c r="B328" s="182"/>
      <c r="C328" s="8"/>
      <c r="D328" s="183"/>
      <c r="E328" s="9"/>
      <c r="F328" s="10"/>
      <c r="G328" s="9">
        <f>IF(A328="","",IFERROR(#REF!/F328,0))</f>
      </c>
      <c r="H328" s="8"/>
      <c r="I328" s="8"/>
      <c r="J328" s="8"/>
      <c r="K328" s="8"/>
      <c r="L328" s="8"/>
      <c r="M328" s="8"/>
      <c r="N328" s="8"/>
      <c r="O328" s="8"/>
      <c r="P328" s="8"/>
      <c r="Q328" s="8"/>
      <c r="R328" s="8"/>
      <c r="S328" s="8"/>
      <c r="T328" s="8"/>
      <c r="U328" s="8"/>
      <c r="V328" s="8"/>
      <c r="W328" s="8"/>
      <c r="X328" s="8"/>
      <c r="Y328" s="8"/>
      <c r="Z328" s="8"/>
    </row>
    <row x14ac:dyDescent="0.25" r="329" customHeight="1" ht="14.25">
      <c r="A329" s="182"/>
      <c r="B329" s="182"/>
      <c r="C329" s="8"/>
      <c r="D329" s="183"/>
      <c r="E329" s="9"/>
      <c r="F329" s="10"/>
      <c r="G329" s="9">
        <f>IF(A329="","",IFERROR(#REF!/F329,0))</f>
      </c>
      <c r="H329" s="8"/>
      <c r="I329" s="8"/>
      <c r="J329" s="8"/>
      <c r="K329" s="8"/>
      <c r="L329" s="8"/>
      <c r="M329" s="8"/>
      <c r="N329" s="8"/>
      <c r="O329" s="8"/>
      <c r="P329" s="8"/>
      <c r="Q329" s="8"/>
      <c r="R329" s="8"/>
      <c r="S329" s="8"/>
      <c r="T329" s="8"/>
      <c r="U329" s="8"/>
      <c r="V329" s="8"/>
      <c r="W329" s="8"/>
      <c r="X329" s="8"/>
      <c r="Y329" s="8"/>
      <c r="Z329" s="8"/>
    </row>
    <row x14ac:dyDescent="0.25" r="330" customHeight="1" ht="14.25">
      <c r="A330" s="182"/>
      <c r="B330" s="182"/>
      <c r="C330" s="8"/>
      <c r="D330" s="183"/>
      <c r="E330" s="9"/>
      <c r="F330" s="10"/>
      <c r="G330" s="9">
        <f>IF(A330="","",IFERROR(#REF!/F330,0))</f>
      </c>
      <c r="H330" s="8"/>
      <c r="I330" s="8"/>
      <c r="J330" s="8"/>
      <c r="K330" s="8"/>
      <c r="L330" s="8"/>
      <c r="M330" s="8"/>
      <c r="N330" s="8"/>
      <c r="O330" s="8"/>
      <c r="P330" s="8"/>
      <c r="Q330" s="8"/>
      <c r="R330" s="8"/>
      <c r="S330" s="8"/>
      <c r="T330" s="8"/>
      <c r="U330" s="8"/>
      <c r="V330" s="8"/>
      <c r="W330" s="8"/>
      <c r="X330" s="8"/>
      <c r="Y330" s="8"/>
      <c r="Z330" s="8"/>
    </row>
    <row x14ac:dyDescent="0.25" r="331" customHeight="1" ht="14.25">
      <c r="A331" s="182"/>
      <c r="B331" s="182"/>
      <c r="C331" s="8"/>
      <c r="D331" s="183"/>
      <c r="E331" s="9"/>
      <c r="F331" s="10"/>
      <c r="G331" s="9">
        <f>IF(A331="","",IFERROR(#REF!/F331,0))</f>
      </c>
      <c r="H331" s="8"/>
      <c r="I331" s="8"/>
      <c r="J331" s="8"/>
      <c r="K331" s="8"/>
      <c r="L331" s="8"/>
      <c r="M331" s="8"/>
      <c r="N331" s="8"/>
      <c r="O331" s="8"/>
      <c r="P331" s="8"/>
      <c r="Q331" s="8"/>
      <c r="R331" s="8"/>
      <c r="S331" s="8"/>
      <c r="T331" s="8"/>
      <c r="U331" s="8"/>
      <c r="V331" s="8"/>
      <c r="W331" s="8"/>
      <c r="X331" s="8"/>
      <c r="Y331" s="8"/>
      <c r="Z331" s="8"/>
    </row>
    <row x14ac:dyDescent="0.25" r="332" customHeight="1" ht="14.25">
      <c r="A332" s="182"/>
      <c r="B332" s="182"/>
      <c r="C332" s="8"/>
      <c r="D332" s="183"/>
      <c r="E332" s="9"/>
      <c r="F332" s="10"/>
      <c r="G332" s="9">
        <f>IF(A332="","",IFERROR(#REF!/F332,0))</f>
      </c>
      <c r="H332" s="8"/>
      <c r="I332" s="8"/>
      <c r="J332" s="8"/>
      <c r="K332" s="8"/>
      <c r="L332" s="8"/>
      <c r="M332" s="8"/>
      <c r="N332" s="8"/>
      <c r="O332" s="8"/>
      <c r="P332" s="8"/>
      <c r="Q332" s="8"/>
      <c r="R332" s="8"/>
      <c r="S332" s="8"/>
      <c r="T332" s="8"/>
      <c r="U332" s="8"/>
      <c r="V332" s="8"/>
      <c r="W332" s="8"/>
      <c r="X332" s="8"/>
      <c r="Y332" s="8"/>
      <c r="Z332" s="8"/>
    </row>
    <row x14ac:dyDescent="0.25" r="333" customHeight="1" ht="14.25">
      <c r="A333" s="182"/>
      <c r="B333" s="182"/>
      <c r="C333" s="8"/>
      <c r="D333" s="183"/>
      <c r="E333" s="9"/>
      <c r="F333" s="10"/>
      <c r="G333" s="9">
        <f>IF(A333="","",IFERROR(#REF!/F333,0))</f>
      </c>
      <c r="H333" s="8"/>
      <c r="I333" s="8"/>
      <c r="J333" s="8"/>
      <c r="K333" s="8"/>
      <c r="L333" s="8"/>
      <c r="M333" s="8"/>
      <c r="N333" s="8"/>
      <c r="O333" s="8"/>
      <c r="P333" s="8"/>
      <c r="Q333" s="8"/>
      <c r="R333" s="8"/>
      <c r="S333" s="8"/>
      <c r="T333" s="8"/>
      <c r="U333" s="8"/>
      <c r="V333" s="8"/>
      <c r="W333" s="8"/>
      <c r="X333" s="8"/>
      <c r="Y333" s="8"/>
      <c r="Z333" s="8"/>
    </row>
    <row x14ac:dyDescent="0.25" r="334" customHeight="1" ht="14.25">
      <c r="A334" s="182"/>
      <c r="B334" s="182"/>
      <c r="C334" s="8"/>
      <c r="D334" s="183"/>
      <c r="E334" s="9"/>
      <c r="F334" s="10"/>
      <c r="G334" s="9">
        <f>IF(A334="","",IFERROR(#REF!/F334,0))</f>
      </c>
      <c r="H334" s="8"/>
      <c r="I334" s="8"/>
      <c r="J334" s="8"/>
      <c r="K334" s="8"/>
      <c r="L334" s="8"/>
      <c r="M334" s="8"/>
      <c r="N334" s="8"/>
      <c r="O334" s="8"/>
      <c r="P334" s="8"/>
      <c r="Q334" s="8"/>
      <c r="R334" s="8"/>
      <c r="S334" s="8"/>
      <c r="T334" s="8"/>
      <c r="U334" s="8"/>
      <c r="V334" s="8"/>
      <c r="W334" s="8"/>
      <c r="X334" s="8"/>
      <c r="Y334" s="8"/>
      <c r="Z334" s="8"/>
    </row>
    <row x14ac:dyDescent="0.25" r="335" customHeight="1" ht="14.25">
      <c r="A335" s="182"/>
      <c r="B335" s="182"/>
      <c r="C335" s="8"/>
      <c r="D335" s="183"/>
      <c r="E335" s="9"/>
      <c r="F335" s="10"/>
      <c r="G335" s="9">
        <f>IF(A335="","",IFERROR(#REF!/F335,0))</f>
      </c>
      <c r="H335" s="8"/>
      <c r="I335" s="8"/>
      <c r="J335" s="8"/>
      <c r="K335" s="8"/>
      <c r="L335" s="8"/>
      <c r="M335" s="8"/>
      <c r="N335" s="8"/>
      <c r="O335" s="8"/>
      <c r="P335" s="8"/>
      <c r="Q335" s="8"/>
      <c r="R335" s="8"/>
      <c r="S335" s="8"/>
      <c r="T335" s="8"/>
      <c r="U335" s="8"/>
      <c r="V335" s="8"/>
      <c r="W335" s="8"/>
      <c r="X335" s="8"/>
      <c r="Y335" s="8"/>
      <c r="Z335" s="8"/>
    </row>
    <row x14ac:dyDescent="0.25" r="336" customHeight="1" ht="14.25">
      <c r="A336" s="182"/>
      <c r="B336" s="182"/>
      <c r="C336" s="8"/>
      <c r="D336" s="183"/>
      <c r="E336" s="9"/>
      <c r="F336" s="10"/>
      <c r="G336" s="9">
        <f>IF(A336="","",IFERROR(#REF!/F336,0))</f>
      </c>
      <c r="H336" s="8"/>
      <c r="I336" s="8"/>
      <c r="J336" s="8"/>
      <c r="K336" s="8"/>
      <c r="L336" s="8"/>
      <c r="M336" s="8"/>
      <c r="N336" s="8"/>
      <c r="O336" s="8"/>
      <c r="P336" s="8"/>
      <c r="Q336" s="8"/>
      <c r="R336" s="8"/>
      <c r="S336" s="8"/>
      <c r="T336" s="8"/>
      <c r="U336" s="8"/>
      <c r="V336" s="8"/>
      <c r="W336" s="8"/>
      <c r="X336" s="8"/>
      <c r="Y336" s="8"/>
      <c r="Z336" s="8"/>
    </row>
    <row x14ac:dyDescent="0.25" r="337" customHeight="1" ht="14.25">
      <c r="A337" s="182"/>
      <c r="B337" s="182"/>
      <c r="C337" s="8"/>
      <c r="D337" s="183"/>
      <c r="E337" s="9"/>
      <c r="F337" s="10"/>
      <c r="G337" s="9">
        <f>IF(A337="","",IFERROR(#REF!/F337,0))</f>
      </c>
      <c r="H337" s="8"/>
      <c r="I337" s="8"/>
      <c r="J337" s="8"/>
      <c r="K337" s="8"/>
      <c r="L337" s="8"/>
      <c r="M337" s="8"/>
      <c r="N337" s="8"/>
      <c r="O337" s="8"/>
      <c r="P337" s="8"/>
      <c r="Q337" s="8"/>
      <c r="R337" s="8"/>
      <c r="S337" s="8"/>
      <c r="T337" s="8"/>
      <c r="U337" s="8"/>
      <c r="V337" s="8"/>
      <c r="W337" s="8"/>
      <c r="X337" s="8"/>
      <c r="Y337" s="8"/>
      <c r="Z337" s="8"/>
    </row>
    <row x14ac:dyDescent="0.25" r="338" customHeight="1" ht="14.25">
      <c r="A338" s="182"/>
      <c r="B338" s="182"/>
      <c r="C338" s="8"/>
      <c r="D338" s="183"/>
      <c r="E338" s="9"/>
      <c r="F338" s="10"/>
      <c r="G338" s="9">
        <f>IF(A338="","",IFERROR(#REF!/F338,0))</f>
      </c>
      <c r="H338" s="8"/>
      <c r="I338" s="8"/>
      <c r="J338" s="8"/>
      <c r="K338" s="8"/>
      <c r="L338" s="8"/>
      <c r="M338" s="8"/>
      <c r="N338" s="8"/>
      <c r="O338" s="8"/>
      <c r="P338" s="8"/>
      <c r="Q338" s="8"/>
      <c r="R338" s="8"/>
      <c r="S338" s="8"/>
      <c r="T338" s="8"/>
      <c r="U338" s="8"/>
      <c r="V338" s="8"/>
      <c r="W338" s="8"/>
      <c r="X338" s="8"/>
      <c r="Y338" s="8"/>
      <c r="Z338" s="8"/>
    </row>
    <row x14ac:dyDescent="0.25" r="339" customHeight="1" ht="14.25">
      <c r="A339" s="182"/>
      <c r="B339" s="182"/>
      <c r="C339" s="8"/>
      <c r="D339" s="183"/>
      <c r="E339" s="9"/>
      <c r="F339" s="10"/>
      <c r="G339" s="9">
        <f>IF(A339="","",IFERROR(#REF!/F339,0))</f>
      </c>
      <c r="H339" s="8"/>
      <c r="I339" s="8"/>
      <c r="J339" s="8"/>
      <c r="K339" s="8"/>
      <c r="L339" s="8"/>
      <c r="M339" s="8"/>
      <c r="N339" s="8"/>
      <c r="O339" s="8"/>
      <c r="P339" s="8"/>
      <c r="Q339" s="8"/>
      <c r="R339" s="8"/>
      <c r="S339" s="8"/>
      <c r="T339" s="8"/>
      <c r="U339" s="8"/>
      <c r="V339" s="8"/>
      <c r="W339" s="8"/>
      <c r="X339" s="8"/>
      <c r="Y339" s="8"/>
      <c r="Z339" s="8"/>
    </row>
    <row x14ac:dyDescent="0.25" r="340" customHeight="1" ht="14.25">
      <c r="A340" s="182"/>
      <c r="B340" s="182"/>
      <c r="C340" s="8"/>
      <c r="D340" s="183"/>
      <c r="E340" s="9"/>
      <c r="F340" s="10"/>
      <c r="G340" s="9">
        <f>IF(A340="","",IFERROR(#REF!/F340,0))</f>
      </c>
      <c r="H340" s="8"/>
      <c r="I340" s="8"/>
      <c r="J340" s="8"/>
      <c r="K340" s="8"/>
      <c r="L340" s="8"/>
      <c r="M340" s="8"/>
      <c r="N340" s="8"/>
      <c r="O340" s="8"/>
      <c r="P340" s="8"/>
      <c r="Q340" s="8"/>
      <c r="R340" s="8"/>
      <c r="S340" s="8"/>
      <c r="T340" s="8"/>
      <c r="U340" s="8"/>
      <c r="V340" s="8"/>
      <c r="W340" s="8"/>
      <c r="X340" s="8"/>
      <c r="Y340" s="8"/>
      <c r="Z340" s="8"/>
    </row>
    <row x14ac:dyDescent="0.25" r="341" customHeight="1" ht="14.25">
      <c r="A341" s="182"/>
      <c r="B341" s="182"/>
      <c r="C341" s="8"/>
      <c r="D341" s="183"/>
      <c r="E341" s="9"/>
      <c r="F341" s="10"/>
      <c r="G341" s="9">
        <f>IF(A341="","",IFERROR(#REF!/F341,0))</f>
      </c>
      <c r="H341" s="8"/>
      <c r="I341" s="8"/>
      <c r="J341" s="8"/>
      <c r="K341" s="8"/>
      <c r="L341" s="8"/>
      <c r="M341" s="8"/>
      <c r="N341" s="8"/>
      <c r="O341" s="8"/>
      <c r="P341" s="8"/>
      <c r="Q341" s="8"/>
      <c r="R341" s="8"/>
      <c r="S341" s="8"/>
      <c r="T341" s="8"/>
      <c r="U341" s="8"/>
      <c r="V341" s="8"/>
      <c r="W341" s="8"/>
      <c r="X341" s="8"/>
      <c r="Y341" s="8"/>
      <c r="Z341" s="8"/>
    </row>
    <row x14ac:dyDescent="0.25" r="342" customHeight="1" ht="14.25">
      <c r="A342" s="182"/>
      <c r="B342" s="182"/>
      <c r="C342" s="8"/>
      <c r="D342" s="183"/>
      <c r="E342" s="9"/>
      <c r="F342" s="10"/>
      <c r="G342" s="9">
        <f>IF(A342="","",IFERROR(#REF!/F342,0))</f>
      </c>
      <c r="H342" s="8"/>
      <c r="I342" s="8"/>
      <c r="J342" s="8"/>
      <c r="K342" s="8"/>
      <c r="L342" s="8"/>
      <c r="M342" s="8"/>
      <c r="N342" s="8"/>
      <c r="O342" s="8"/>
      <c r="P342" s="8"/>
      <c r="Q342" s="8"/>
      <c r="R342" s="8"/>
      <c r="S342" s="8"/>
      <c r="T342" s="8"/>
      <c r="U342" s="8"/>
      <c r="V342" s="8"/>
      <c r="W342" s="8"/>
      <c r="X342" s="8"/>
      <c r="Y342" s="8"/>
      <c r="Z342" s="8"/>
    </row>
    <row x14ac:dyDescent="0.25" r="343" customHeight="1" ht="14.25">
      <c r="A343" s="182"/>
      <c r="B343" s="182"/>
      <c r="C343" s="8"/>
      <c r="D343" s="183"/>
      <c r="E343" s="9"/>
      <c r="F343" s="10"/>
      <c r="G343" s="9">
        <f>IF(A343="","",IFERROR(#REF!/F343,0))</f>
      </c>
      <c r="H343" s="8"/>
      <c r="I343" s="8"/>
      <c r="J343" s="8"/>
      <c r="K343" s="8"/>
      <c r="L343" s="8"/>
      <c r="M343" s="8"/>
      <c r="N343" s="8"/>
      <c r="O343" s="8"/>
      <c r="P343" s="8"/>
      <c r="Q343" s="8"/>
      <c r="R343" s="8"/>
      <c r="S343" s="8"/>
      <c r="T343" s="8"/>
      <c r="U343" s="8"/>
      <c r="V343" s="8"/>
      <c r="W343" s="8"/>
      <c r="X343" s="8"/>
      <c r="Y343" s="8"/>
      <c r="Z343" s="8"/>
    </row>
    <row x14ac:dyDescent="0.25" r="344" customHeight="1" ht="14.25">
      <c r="A344" s="182"/>
      <c r="B344" s="182"/>
      <c r="C344" s="8"/>
      <c r="D344" s="183"/>
      <c r="E344" s="9"/>
      <c r="F344" s="10"/>
      <c r="G344" s="9">
        <f>IF(A344="","",IFERROR(#REF!/F344,0))</f>
      </c>
      <c r="H344" s="8"/>
      <c r="I344" s="8"/>
      <c r="J344" s="8"/>
      <c r="K344" s="8"/>
      <c r="L344" s="8"/>
      <c r="M344" s="8"/>
      <c r="N344" s="8"/>
      <c r="O344" s="8"/>
      <c r="P344" s="8"/>
      <c r="Q344" s="8"/>
      <c r="R344" s="8"/>
      <c r="S344" s="8"/>
      <c r="T344" s="8"/>
      <c r="U344" s="8"/>
      <c r="V344" s="8"/>
      <c r="W344" s="8"/>
      <c r="X344" s="8"/>
      <c r="Y344" s="8"/>
      <c r="Z344" s="8"/>
    </row>
    <row x14ac:dyDescent="0.25" r="345" customHeight="1" ht="14.25">
      <c r="A345" s="182"/>
      <c r="B345" s="182"/>
      <c r="C345" s="8"/>
      <c r="D345" s="183"/>
      <c r="E345" s="9"/>
      <c r="F345" s="10"/>
      <c r="G345" s="9">
        <f>IF(A345="","",IFERROR(#REF!/F345,0))</f>
      </c>
      <c r="H345" s="8"/>
      <c r="I345" s="8"/>
      <c r="J345" s="8"/>
      <c r="K345" s="8"/>
      <c r="L345" s="8"/>
      <c r="M345" s="8"/>
      <c r="N345" s="8"/>
      <c r="O345" s="8"/>
      <c r="P345" s="8"/>
      <c r="Q345" s="8"/>
      <c r="R345" s="8"/>
      <c r="S345" s="8"/>
      <c r="T345" s="8"/>
      <c r="U345" s="8"/>
      <c r="V345" s="8"/>
      <c r="W345" s="8"/>
      <c r="X345" s="8"/>
      <c r="Y345" s="8"/>
      <c r="Z345" s="8"/>
    </row>
    <row x14ac:dyDescent="0.25" r="346" customHeight="1" ht="14.25">
      <c r="A346" s="182"/>
      <c r="B346" s="182"/>
      <c r="C346" s="8"/>
      <c r="D346" s="183"/>
      <c r="E346" s="9"/>
      <c r="F346" s="10"/>
      <c r="G346" s="9">
        <f>IF(A346="","",IFERROR(#REF!/F346,0))</f>
      </c>
      <c r="H346" s="8"/>
      <c r="I346" s="8"/>
      <c r="J346" s="8"/>
      <c r="K346" s="8"/>
      <c r="L346" s="8"/>
      <c r="M346" s="8"/>
      <c r="N346" s="8"/>
      <c r="O346" s="8"/>
      <c r="P346" s="8"/>
      <c r="Q346" s="8"/>
      <c r="R346" s="8"/>
      <c r="S346" s="8"/>
      <c r="T346" s="8"/>
      <c r="U346" s="8"/>
      <c r="V346" s="8"/>
      <c r="W346" s="8"/>
      <c r="X346" s="8"/>
      <c r="Y346" s="8"/>
      <c r="Z346" s="8"/>
    </row>
    <row x14ac:dyDescent="0.25" r="347" customHeight="1" ht="14.25">
      <c r="A347" s="182"/>
      <c r="B347" s="182"/>
      <c r="C347" s="8"/>
      <c r="D347" s="183"/>
      <c r="E347" s="9"/>
      <c r="F347" s="10"/>
      <c r="G347" s="9">
        <f>IF(A347="","",IFERROR(#REF!/F347,0))</f>
      </c>
      <c r="H347" s="8"/>
      <c r="I347" s="8"/>
      <c r="J347" s="8"/>
      <c r="K347" s="8"/>
      <c r="L347" s="8"/>
      <c r="M347" s="8"/>
      <c r="N347" s="8"/>
      <c r="O347" s="8"/>
      <c r="P347" s="8"/>
      <c r="Q347" s="8"/>
      <c r="R347" s="8"/>
      <c r="S347" s="8"/>
      <c r="T347" s="8"/>
      <c r="U347" s="8"/>
      <c r="V347" s="8"/>
      <c r="W347" s="8"/>
      <c r="X347" s="8"/>
      <c r="Y347" s="8"/>
      <c r="Z347" s="8"/>
    </row>
    <row x14ac:dyDescent="0.25" r="348" customHeight="1" ht="14.25">
      <c r="A348" s="182"/>
      <c r="B348" s="182"/>
      <c r="C348" s="8"/>
      <c r="D348" s="183"/>
      <c r="E348" s="9"/>
      <c r="F348" s="10"/>
      <c r="G348" s="9">
        <f>IF(A348="","",IFERROR(#REF!/F348,0))</f>
      </c>
      <c r="H348" s="8"/>
      <c r="I348" s="8"/>
      <c r="J348" s="8"/>
      <c r="K348" s="8"/>
      <c r="L348" s="8"/>
      <c r="M348" s="8"/>
      <c r="N348" s="8"/>
      <c r="O348" s="8"/>
      <c r="P348" s="8"/>
      <c r="Q348" s="8"/>
      <c r="R348" s="8"/>
      <c r="S348" s="8"/>
      <c r="T348" s="8"/>
      <c r="U348" s="8"/>
      <c r="V348" s="8"/>
      <c r="W348" s="8"/>
      <c r="X348" s="8"/>
      <c r="Y348" s="8"/>
      <c r="Z348" s="8"/>
    </row>
    <row x14ac:dyDescent="0.25" r="349" customHeight="1" ht="14.25">
      <c r="A349" s="182"/>
      <c r="B349" s="182"/>
      <c r="C349" s="8"/>
      <c r="D349" s="183"/>
      <c r="E349" s="9"/>
      <c r="F349" s="10"/>
      <c r="G349" s="9">
        <f>IF(A349="","",IFERROR(#REF!/F349,0))</f>
      </c>
      <c r="H349" s="8"/>
      <c r="I349" s="8"/>
      <c r="J349" s="8"/>
      <c r="K349" s="8"/>
      <c r="L349" s="8"/>
      <c r="M349" s="8"/>
      <c r="N349" s="8"/>
      <c r="O349" s="8"/>
      <c r="P349" s="8"/>
      <c r="Q349" s="8"/>
      <c r="R349" s="8"/>
      <c r="S349" s="8"/>
      <c r="T349" s="8"/>
      <c r="U349" s="8"/>
      <c r="V349" s="8"/>
      <c r="W349" s="8"/>
      <c r="X349" s="8"/>
      <c r="Y349" s="8"/>
      <c r="Z349" s="8"/>
    </row>
    <row x14ac:dyDescent="0.25" r="350" customHeight="1" ht="14.25">
      <c r="A350" s="182"/>
      <c r="B350" s="182"/>
      <c r="C350" s="8"/>
      <c r="D350" s="183"/>
      <c r="E350" s="9"/>
      <c r="F350" s="10"/>
      <c r="G350" s="9">
        <f>IF(A350="","",IFERROR(#REF!/F350,0))</f>
      </c>
      <c r="H350" s="8"/>
      <c r="I350" s="8"/>
      <c r="J350" s="8"/>
      <c r="K350" s="8"/>
      <c r="L350" s="8"/>
      <c r="M350" s="8"/>
      <c r="N350" s="8"/>
      <c r="O350" s="8"/>
      <c r="P350" s="8"/>
      <c r="Q350" s="8"/>
      <c r="R350" s="8"/>
      <c r="S350" s="8"/>
      <c r="T350" s="8"/>
      <c r="U350" s="8"/>
      <c r="V350" s="8"/>
      <c r="W350" s="8"/>
      <c r="X350" s="8"/>
      <c r="Y350" s="8"/>
      <c r="Z350" s="8"/>
    </row>
    <row x14ac:dyDescent="0.25" r="351" customHeight="1" ht="14.25">
      <c r="A351" s="182"/>
      <c r="B351" s="182"/>
      <c r="C351" s="8"/>
      <c r="D351" s="183"/>
      <c r="E351" s="9"/>
      <c r="F351" s="10"/>
      <c r="G351" s="9">
        <f>IF(A351="","",IFERROR(#REF!/F351,0))</f>
      </c>
      <c r="H351" s="8"/>
      <c r="I351" s="8"/>
      <c r="J351" s="8"/>
      <c r="K351" s="8"/>
      <c r="L351" s="8"/>
      <c r="M351" s="8"/>
      <c r="N351" s="8"/>
      <c r="O351" s="8"/>
      <c r="P351" s="8"/>
      <c r="Q351" s="8"/>
      <c r="R351" s="8"/>
      <c r="S351" s="8"/>
      <c r="T351" s="8"/>
      <c r="U351" s="8"/>
      <c r="V351" s="8"/>
      <c r="W351" s="8"/>
      <c r="X351" s="8"/>
      <c r="Y351" s="8"/>
      <c r="Z351" s="8"/>
    </row>
    <row x14ac:dyDescent="0.25" r="352" customHeight="1" ht="14.25">
      <c r="A352" s="182"/>
      <c r="B352" s="182"/>
      <c r="C352" s="8"/>
      <c r="D352" s="183"/>
      <c r="E352" s="9"/>
      <c r="F352" s="10"/>
      <c r="G352" s="9">
        <f>IF(A352="","",IFERROR(#REF!/F352,0))</f>
      </c>
      <c r="H352" s="8"/>
      <c r="I352" s="8"/>
      <c r="J352" s="8"/>
      <c r="K352" s="8"/>
      <c r="L352" s="8"/>
      <c r="M352" s="8"/>
      <c r="N352" s="8"/>
      <c r="O352" s="8"/>
      <c r="P352" s="8"/>
      <c r="Q352" s="8"/>
      <c r="R352" s="8"/>
      <c r="S352" s="8"/>
      <c r="T352" s="8"/>
      <c r="U352" s="8"/>
      <c r="V352" s="8"/>
      <c r="W352" s="8"/>
      <c r="X352" s="8"/>
      <c r="Y352" s="8"/>
      <c r="Z352" s="8"/>
    </row>
    <row x14ac:dyDescent="0.25" r="353" customHeight="1" ht="14.25">
      <c r="A353" s="182"/>
      <c r="B353" s="182"/>
      <c r="C353" s="8"/>
      <c r="D353" s="183"/>
      <c r="E353" s="9"/>
      <c r="F353" s="10"/>
      <c r="G353" s="9">
        <f>IF(A353="","",IFERROR(#REF!/F353,0))</f>
      </c>
      <c r="H353" s="8"/>
      <c r="I353" s="8"/>
      <c r="J353" s="8"/>
      <c r="K353" s="8"/>
      <c r="L353" s="8"/>
      <c r="M353" s="8"/>
      <c r="N353" s="8"/>
      <c r="O353" s="8"/>
      <c r="P353" s="8"/>
      <c r="Q353" s="8"/>
      <c r="R353" s="8"/>
      <c r="S353" s="8"/>
      <c r="T353" s="8"/>
      <c r="U353" s="8"/>
      <c r="V353" s="8"/>
      <c r="W353" s="8"/>
      <c r="X353" s="8"/>
      <c r="Y353" s="8"/>
      <c r="Z353" s="8"/>
    </row>
    <row x14ac:dyDescent="0.25" r="354" customHeight="1" ht="14.25">
      <c r="A354" s="182"/>
      <c r="B354" s="182"/>
      <c r="C354" s="8"/>
      <c r="D354" s="183"/>
      <c r="E354" s="9"/>
      <c r="F354" s="10"/>
      <c r="G354" s="9">
        <f>IF(A354="","",IFERROR(#REF!/F354,0))</f>
      </c>
      <c r="H354" s="8"/>
      <c r="I354" s="8"/>
      <c r="J354" s="8"/>
      <c r="K354" s="8"/>
      <c r="L354" s="8"/>
      <c r="M354" s="8"/>
      <c r="N354" s="8"/>
      <c r="O354" s="8"/>
      <c r="P354" s="8"/>
      <c r="Q354" s="8"/>
      <c r="R354" s="8"/>
      <c r="S354" s="8"/>
      <c r="T354" s="8"/>
      <c r="U354" s="8"/>
      <c r="V354" s="8"/>
      <c r="W354" s="8"/>
      <c r="X354" s="8"/>
      <c r="Y354" s="8"/>
      <c r="Z354" s="8"/>
    </row>
    <row x14ac:dyDescent="0.25" r="355" customHeight="1" ht="14.25">
      <c r="A355" s="182"/>
      <c r="B355" s="182"/>
      <c r="C355" s="8"/>
      <c r="D355" s="183"/>
      <c r="E355" s="9"/>
      <c r="F355" s="10"/>
      <c r="G355" s="9">
        <f>IF(A355="","",IFERROR(#REF!/F355,0))</f>
      </c>
      <c r="H355" s="8"/>
      <c r="I355" s="8"/>
      <c r="J355" s="8"/>
      <c r="K355" s="8"/>
      <c r="L355" s="8"/>
      <c r="M355" s="8"/>
      <c r="N355" s="8"/>
      <c r="O355" s="8"/>
      <c r="P355" s="8"/>
      <c r="Q355" s="8"/>
      <c r="R355" s="8"/>
      <c r="S355" s="8"/>
      <c r="T355" s="8"/>
      <c r="U355" s="8"/>
      <c r="V355" s="8"/>
      <c r="W355" s="8"/>
      <c r="X355" s="8"/>
      <c r="Y355" s="8"/>
      <c r="Z355" s="8"/>
    </row>
    <row x14ac:dyDescent="0.25" r="356" customHeight="1" ht="14.25">
      <c r="A356" s="182"/>
      <c r="B356" s="182"/>
      <c r="C356" s="8"/>
      <c r="D356" s="183"/>
      <c r="E356" s="9"/>
      <c r="F356" s="10"/>
      <c r="G356" s="9">
        <f>IF(A356="","",IFERROR(#REF!/F356,0))</f>
      </c>
      <c r="H356" s="8"/>
      <c r="I356" s="8"/>
      <c r="J356" s="8"/>
      <c r="K356" s="8"/>
      <c r="L356" s="8"/>
      <c r="M356" s="8"/>
      <c r="N356" s="8"/>
      <c r="O356" s="8"/>
      <c r="P356" s="8"/>
      <c r="Q356" s="8"/>
      <c r="R356" s="8"/>
      <c r="S356" s="8"/>
      <c r="T356" s="8"/>
      <c r="U356" s="8"/>
      <c r="V356" s="8"/>
      <c r="W356" s="8"/>
      <c r="X356" s="8"/>
      <c r="Y356" s="8"/>
      <c r="Z356" s="8"/>
    </row>
    <row x14ac:dyDescent="0.25" r="357" customHeight="1" ht="14.25">
      <c r="A357" s="182"/>
      <c r="B357" s="182"/>
      <c r="C357" s="8"/>
      <c r="D357" s="183"/>
      <c r="E357" s="9"/>
      <c r="F357" s="10"/>
      <c r="G357" s="9">
        <f>IF(A357="","",IFERROR(#REF!/F357,0))</f>
      </c>
      <c r="H357" s="8"/>
      <c r="I357" s="8"/>
      <c r="J357" s="8"/>
      <c r="K357" s="8"/>
      <c r="L357" s="8"/>
      <c r="M357" s="8"/>
      <c r="N357" s="8"/>
      <c r="O357" s="8"/>
      <c r="P357" s="8"/>
      <c r="Q357" s="8"/>
      <c r="R357" s="8"/>
      <c r="S357" s="8"/>
      <c r="T357" s="8"/>
      <c r="U357" s="8"/>
      <c r="V357" s="8"/>
      <c r="W357" s="8"/>
      <c r="X357" s="8"/>
      <c r="Y357" s="8"/>
      <c r="Z357" s="8"/>
    </row>
    <row x14ac:dyDescent="0.25" r="358" customHeight="1" ht="14.25">
      <c r="A358" s="182"/>
      <c r="B358" s="182"/>
      <c r="C358" s="8"/>
      <c r="D358" s="183"/>
      <c r="E358" s="9"/>
      <c r="F358" s="10"/>
      <c r="G358" s="9">
        <f>IF(A358="","",IFERROR(#REF!/F358,0))</f>
      </c>
      <c r="H358" s="8"/>
      <c r="I358" s="8"/>
      <c r="J358" s="8"/>
      <c r="K358" s="8"/>
      <c r="L358" s="8"/>
      <c r="M358" s="8"/>
      <c r="N358" s="8"/>
      <c r="O358" s="8"/>
      <c r="P358" s="8"/>
      <c r="Q358" s="8"/>
      <c r="R358" s="8"/>
      <c r="S358" s="8"/>
      <c r="T358" s="8"/>
      <c r="U358" s="8"/>
      <c r="V358" s="8"/>
      <c r="W358" s="8"/>
      <c r="X358" s="8"/>
      <c r="Y358" s="8"/>
      <c r="Z358" s="8"/>
    </row>
    <row x14ac:dyDescent="0.25" r="359" customHeight="1" ht="14.25">
      <c r="A359" s="182"/>
      <c r="B359" s="182"/>
      <c r="C359" s="8"/>
      <c r="D359" s="183"/>
      <c r="E359" s="9"/>
      <c r="F359" s="10"/>
      <c r="G359" s="9">
        <f>IF(A359="","",IFERROR(#REF!/F359,0))</f>
      </c>
      <c r="H359" s="8"/>
      <c r="I359" s="8"/>
      <c r="J359" s="8"/>
      <c r="K359" s="8"/>
      <c r="L359" s="8"/>
      <c r="M359" s="8"/>
      <c r="N359" s="8"/>
      <c r="O359" s="8"/>
      <c r="P359" s="8"/>
      <c r="Q359" s="8"/>
      <c r="R359" s="8"/>
      <c r="S359" s="8"/>
      <c r="T359" s="8"/>
      <c r="U359" s="8"/>
      <c r="V359" s="8"/>
      <c r="W359" s="8"/>
      <c r="X359" s="8"/>
      <c r="Y359" s="8"/>
      <c r="Z359" s="8"/>
    </row>
    <row x14ac:dyDescent="0.25" r="360" customHeight="1" ht="14.25">
      <c r="A360" s="182"/>
      <c r="B360" s="182"/>
      <c r="C360" s="8"/>
      <c r="D360" s="183"/>
      <c r="E360" s="9"/>
      <c r="F360" s="10"/>
      <c r="G360" s="9">
        <f>IF(A360="","",IFERROR(#REF!/F360,0))</f>
      </c>
      <c r="H360" s="8"/>
      <c r="I360" s="8"/>
      <c r="J360" s="8"/>
      <c r="K360" s="8"/>
      <c r="L360" s="8"/>
      <c r="M360" s="8"/>
      <c r="N360" s="8"/>
      <c r="O360" s="8"/>
      <c r="P360" s="8"/>
      <c r="Q360" s="8"/>
      <c r="R360" s="8"/>
      <c r="S360" s="8"/>
      <c r="T360" s="8"/>
      <c r="U360" s="8"/>
      <c r="V360" s="8"/>
      <c r="W360" s="8"/>
      <c r="X360" s="8"/>
      <c r="Y360" s="8"/>
      <c r="Z360" s="8"/>
    </row>
    <row x14ac:dyDescent="0.25" r="361" customHeight="1" ht="14.25">
      <c r="A361" s="182"/>
      <c r="B361" s="182"/>
      <c r="C361" s="8"/>
      <c r="D361" s="183"/>
      <c r="E361" s="9"/>
      <c r="F361" s="10"/>
      <c r="G361" s="9">
        <f>IF(A361="","",IFERROR(#REF!/F361,0))</f>
      </c>
      <c r="H361" s="8"/>
      <c r="I361" s="8"/>
      <c r="J361" s="8"/>
      <c r="K361" s="8"/>
      <c r="L361" s="8"/>
      <c r="M361" s="8"/>
      <c r="N361" s="8"/>
      <c r="O361" s="8"/>
      <c r="P361" s="8"/>
      <c r="Q361" s="8"/>
      <c r="R361" s="8"/>
      <c r="S361" s="8"/>
      <c r="T361" s="8"/>
      <c r="U361" s="8"/>
      <c r="V361" s="8"/>
      <c r="W361" s="8"/>
      <c r="X361" s="8"/>
      <c r="Y361" s="8"/>
      <c r="Z361" s="8"/>
    </row>
    <row x14ac:dyDescent="0.25" r="362" customHeight="1" ht="14.25">
      <c r="A362" s="182"/>
      <c r="B362" s="182"/>
      <c r="C362" s="8"/>
      <c r="D362" s="183"/>
      <c r="E362" s="9"/>
      <c r="F362" s="10"/>
      <c r="G362" s="9">
        <f>IF(A362="","",IFERROR(#REF!/F362,0))</f>
      </c>
      <c r="H362" s="8"/>
      <c r="I362" s="8"/>
      <c r="J362" s="8"/>
      <c r="K362" s="8"/>
      <c r="L362" s="8"/>
      <c r="M362" s="8"/>
      <c r="N362" s="8"/>
      <c r="O362" s="8"/>
      <c r="P362" s="8"/>
      <c r="Q362" s="8"/>
      <c r="R362" s="8"/>
      <c r="S362" s="8"/>
      <c r="T362" s="8"/>
      <c r="U362" s="8"/>
      <c r="V362" s="8"/>
      <c r="W362" s="8"/>
      <c r="X362" s="8"/>
      <c r="Y362" s="8"/>
      <c r="Z362" s="8"/>
    </row>
    <row x14ac:dyDescent="0.25" r="363" customHeight="1" ht="14.25">
      <c r="A363" s="182"/>
      <c r="B363" s="182"/>
      <c r="C363" s="8"/>
      <c r="D363" s="183"/>
      <c r="E363" s="9"/>
      <c r="F363" s="10"/>
      <c r="G363" s="9">
        <f>IF(A363="","",IFERROR(#REF!/F363,0))</f>
      </c>
      <c r="H363" s="8"/>
      <c r="I363" s="8"/>
      <c r="J363" s="8"/>
      <c r="K363" s="8"/>
      <c r="L363" s="8"/>
      <c r="M363" s="8"/>
      <c r="N363" s="8"/>
      <c r="O363" s="8"/>
      <c r="P363" s="8"/>
      <c r="Q363" s="8"/>
      <c r="R363" s="8"/>
      <c r="S363" s="8"/>
      <c r="T363" s="8"/>
      <c r="U363" s="8"/>
      <c r="V363" s="8"/>
      <c r="W363" s="8"/>
      <c r="X363" s="8"/>
      <c r="Y363" s="8"/>
      <c r="Z363" s="8"/>
    </row>
    <row x14ac:dyDescent="0.25" r="364" customHeight="1" ht="14.25">
      <c r="A364" s="182"/>
      <c r="B364" s="182"/>
      <c r="C364" s="8"/>
      <c r="D364" s="183"/>
      <c r="E364" s="9"/>
      <c r="F364" s="10"/>
      <c r="G364" s="9">
        <f>IF(A364="","",IFERROR(#REF!/F364,0))</f>
      </c>
      <c r="H364" s="8"/>
      <c r="I364" s="8"/>
      <c r="J364" s="8"/>
      <c r="K364" s="8"/>
      <c r="L364" s="8"/>
      <c r="M364" s="8"/>
      <c r="N364" s="8"/>
      <c r="O364" s="8"/>
      <c r="P364" s="8"/>
      <c r="Q364" s="8"/>
      <c r="R364" s="8"/>
      <c r="S364" s="8"/>
      <c r="T364" s="8"/>
      <c r="U364" s="8"/>
      <c r="V364" s="8"/>
      <c r="W364" s="8"/>
      <c r="X364" s="8"/>
      <c r="Y364" s="8"/>
      <c r="Z364" s="8"/>
    </row>
    <row x14ac:dyDescent="0.25" r="365" customHeight="1" ht="14.25">
      <c r="A365" s="182"/>
      <c r="B365" s="182"/>
      <c r="C365" s="8"/>
      <c r="D365" s="183"/>
      <c r="E365" s="9"/>
      <c r="F365" s="10"/>
      <c r="G365" s="9">
        <f>IF(A365="","",IFERROR(#REF!/F365,0))</f>
      </c>
      <c r="H365" s="8"/>
      <c r="I365" s="8"/>
      <c r="J365" s="8"/>
      <c r="K365" s="8"/>
      <c r="L365" s="8"/>
      <c r="M365" s="8"/>
      <c r="N365" s="8"/>
      <c r="O365" s="8"/>
      <c r="P365" s="8"/>
      <c r="Q365" s="8"/>
      <c r="R365" s="8"/>
      <c r="S365" s="8"/>
      <c r="T365" s="8"/>
      <c r="U365" s="8"/>
      <c r="V365" s="8"/>
      <c r="W365" s="8"/>
      <c r="X365" s="8"/>
      <c r="Y365" s="8"/>
      <c r="Z365" s="8"/>
    </row>
    <row x14ac:dyDescent="0.25" r="366" customHeight="1" ht="14.25">
      <c r="A366" s="182"/>
      <c r="B366" s="182"/>
      <c r="C366" s="8"/>
      <c r="D366" s="183"/>
      <c r="E366" s="9"/>
      <c r="F366" s="10"/>
      <c r="G366" s="9">
        <f>IF(A366="","",IFERROR(#REF!/F366,0))</f>
      </c>
      <c r="H366" s="8"/>
      <c r="I366" s="8"/>
      <c r="J366" s="8"/>
      <c r="K366" s="8"/>
      <c r="L366" s="8"/>
      <c r="M366" s="8"/>
      <c r="N366" s="8"/>
      <c r="O366" s="8"/>
      <c r="P366" s="8"/>
      <c r="Q366" s="8"/>
      <c r="R366" s="8"/>
      <c r="S366" s="8"/>
      <c r="T366" s="8"/>
      <c r="U366" s="8"/>
      <c r="V366" s="8"/>
      <c r="W366" s="8"/>
      <c r="X366" s="8"/>
      <c r="Y366" s="8"/>
      <c r="Z366" s="8"/>
    </row>
    <row x14ac:dyDescent="0.25" r="367" customHeight="1" ht="14.25">
      <c r="A367" s="182"/>
      <c r="B367" s="182"/>
      <c r="C367" s="8"/>
      <c r="D367" s="183"/>
      <c r="E367" s="9"/>
      <c r="F367" s="10"/>
      <c r="G367" s="9">
        <f>IF(A367="","",IFERROR(#REF!/F367,0))</f>
      </c>
      <c r="H367" s="8"/>
      <c r="I367" s="8"/>
      <c r="J367" s="8"/>
      <c r="K367" s="8"/>
      <c r="L367" s="8"/>
      <c r="M367" s="8"/>
      <c r="N367" s="8"/>
      <c r="O367" s="8"/>
      <c r="P367" s="8"/>
      <c r="Q367" s="8"/>
      <c r="R367" s="8"/>
      <c r="S367" s="8"/>
      <c r="T367" s="8"/>
      <c r="U367" s="8"/>
      <c r="V367" s="8"/>
      <c r="W367" s="8"/>
      <c r="X367" s="8"/>
      <c r="Y367" s="8"/>
      <c r="Z367" s="8"/>
    </row>
    <row x14ac:dyDescent="0.25" r="368" customHeight="1" ht="14.25">
      <c r="A368" s="182"/>
      <c r="B368" s="182"/>
      <c r="C368" s="8"/>
      <c r="D368" s="183"/>
      <c r="E368" s="9"/>
      <c r="F368" s="10"/>
      <c r="G368" s="9">
        <f>IF(A368="","",IFERROR(#REF!/F368,0))</f>
      </c>
      <c r="H368" s="8"/>
      <c r="I368" s="8"/>
      <c r="J368" s="8"/>
      <c r="K368" s="8"/>
      <c r="L368" s="8"/>
      <c r="M368" s="8"/>
      <c r="N368" s="8"/>
      <c r="O368" s="8"/>
      <c r="P368" s="8"/>
      <c r="Q368" s="8"/>
      <c r="R368" s="8"/>
      <c r="S368" s="8"/>
      <c r="T368" s="8"/>
      <c r="U368" s="8"/>
      <c r="V368" s="8"/>
      <c r="W368" s="8"/>
      <c r="X368" s="8"/>
      <c r="Y368" s="8"/>
      <c r="Z368" s="8"/>
    </row>
    <row x14ac:dyDescent="0.25" r="369" customHeight="1" ht="14.25">
      <c r="A369" s="182"/>
      <c r="B369" s="182"/>
      <c r="C369" s="8"/>
      <c r="D369" s="183"/>
      <c r="E369" s="9"/>
      <c r="F369" s="10"/>
      <c r="G369" s="9">
        <f>IF(A369="","",IFERROR(#REF!/F369,0))</f>
      </c>
      <c r="H369" s="8"/>
      <c r="I369" s="8"/>
      <c r="J369" s="8"/>
      <c r="K369" s="8"/>
      <c r="L369" s="8"/>
      <c r="M369" s="8"/>
      <c r="N369" s="8"/>
      <c r="O369" s="8"/>
      <c r="P369" s="8"/>
      <c r="Q369" s="8"/>
      <c r="R369" s="8"/>
      <c r="S369" s="8"/>
      <c r="T369" s="8"/>
      <c r="U369" s="8"/>
      <c r="V369" s="8"/>
      <c r="W369" s="8"/>
      <c r="X369" s="8"/>
      <c r="Y369" s="8"/>
      <c r="Z369" s="8"/>
    </row>
    <row x14ac:dyDescent="0.25" r="370" customHeight="1" ht="14.25">
      <c r="A370" s="182"/>
      <c r="B370" s="182"/>
      <c r="C370" s="8"/>
      <c r="D370" s="183"/>
      <c r="E370" s="9"/>
      <c r="F370" s="10"/>
      <c r="G370" s="9">
        <f>IF(A370="","",IFERROR(#REF!/F370,0))</f>
      </c>
      <c r="H370" s="8"/>
      <c r="I370" s="8"/>
      <c r="J370" s="8"/>
      <c r="K370" s="8"/>
      <c r="L370" s="8"/>
      <c r="M370" s="8"/>
      <c r="N370" s="8"/>
      <c r="O370" s="8"/>
      <c r="P370" s="8"/>
      <c r="Q370" s="8"/>
      <c r="R370" s="8"/>
      <c r="S370" s="8"/>
      <c r="T370" s="8"/>
      <c r="U370" s="8"/>
      <c r="V370" s="8"/>
      <c r="W370" s="8"/>
      <c r="X370" s="8"/>
      <c r="Y370" s="8"/>
      <c r="Z370" s="8"/>
    </row>
    <row x14ac:dyDescent="0.25" r="371" customHeight="1" ht="14.25">
      <c r="A371" s="182"/>
      <c r="B371" s="182"/>
      <c r="C371" s="8"/>
      <c r="D371" s="183"/>
      <c r="E371" s="9"/>
      <c r="F371" s="10"/>
      <c r="G371" s="9">
        <f>IF(A371="","",IFERROR(#REF!/F371,0))</f>
      </c>
      <c r="H371" s="8"/>
      <c r="I371" s="8"/>
      <c r="J371" s="8"/>
      <c r="K371" s="8"/>
      <c r="L371" s="8"/>
      <c r="M371" s="8"/>
      <c r="N371" s="8"/>
      <c r="O371" s="8"/>
      <c r="P371" s="8"/>
      <c r="Q371" s="8"/>
      <c r="R371" s="8"/>
      <c r="S371" s="8"/>
      <c r="T371" s="8"/>
      <c r="U371" s="8"/>
      <c r="V371" s="8"/>
      <c r="W371" s="8"/>
      <c r="X371" s="8"/>
      <c r="Y371" s="8"/>
      <c r="Z371" s="8"/>
    </row>
    <row x14ac:dyDescent="0.25" r="372" customHeight="1" ht="14.25">
      <c r="A372" s="182"/>
      <c r="B372" s="182"/>
      <c r="C372" s="8"/>
      <c r="D372" s="183"/>
      <c r="E372" s="9"/>
      <c r="F372" s="10"/>
      <c r="G372" s="9">
        <f>IF(A372="","",IFERROR(#REF!/F372,0))</f>
      </c>
      <c r="H372" s="8"/>
      <c r="I372" s="8"/>
      <c r="J372" s="8"/>
      <c r="K372" s="8"/>
      <c r="L372" s="8"/>
      <c r="M372" s="8"/>
      <c r="N372" s="8"/>
      <c r="O372" s="8"/>
      <c r="P372" s="8"/>
      <c r="Q372" s="8"/>
      <c r="R372" s="8"/>
      <c r="S372" s="8"/>
      <c r="T372" s="8"/>
      <c r="U372" s="8"/>
      <c r="V372" s="8"/>
      <c r="W372" s="8"/>
      <c r="X372" s="8"/>
      <c r="Y372" s="8"/>
      <c r="Z372" s="8"/>
    </row>
    <row x14ac:dyDescent="0.25" r="373" customHeight="1" ht="14.25">
      <c r="A373" s="182"/>
      <c r="B373" s="182"/>
      <c r="C373" s="8"/>
      <c r="D373" s="183"/>
      <c r="E373" s="9"/>
      <c r="F373" s="10"/>
      <c r="G373" s="9">
        <f>IF(A373="","",IFERROR(#REF!/F373,0))</f>
      </c>
      <c r="H373" s="8"/>
      <c r="I373" s="8"/>
      <c r="J373" s="8"/>
      <c r="K373" s="8"/>
      <c r="L373" s="8"/>
      <c r="M373" s="8"/>
      <c r="N373" s="8"/>
      <c r="O373" s="8"/>
      <c r="P373" s="8"/>
      <c r="Q373" s="8"/>
      <c r="R373" s="8"/>
      <c r="S373" s="8"/>
      <c r="T373" s="8"/>
      <c r="U373" s="8"/>
      <c r="V373" s="8"/>
      <c r="W373" s="8"/>
      <c r="X373" s="8"/>
      <c r="Y373" s="8"/>
      <c r="Z373" s="8"/>
    </row>
    <row x14ac:dyDescent="0.25" r="374" customHeight="1" ht="14.25">
      <c r="A374" s="182"/>
      <c r="B374" s="182"/>
      <c r="C374" s="8"/>
      <c r="D374" s="183"/>
      <c r="E374" s="9"/>
      <c r="F374" s="10"/>
      <c r="G374" s="9">
        <f>IF(A374="","",IFERROR(#REF!/F374,0))</f>
      </c>
      <c r="H374" s="8"/>
      <c r="I374" s="8"/>
      <c r="J374" s="8"/>
      <c r="K374" s="8"/>
      <c r="L374" s="8"/>
      <c r="M374" s="8"/>
      <c r="N374" s="8"/>
      <c r="O374" s="8"/>
      <c r="P374" s="8"/>
      <c r="Q374" s="8"/>
      <c r="R374" s="8"/>
      <c r="S374" s="8"/>
      <c r="T374" s="8"/>
      <c r="U374" s="8"/>
      <c r="V374" s="8"/>
      <c r="W374" s="8"/>
      <c r="X374" s="8"/>
      <c r="Y374" s="8"/>
      <c r="Z374" s="8"/>
    </row>
    <row x14ac:dyDescent="0.25" r="375" customHeight="1" ht="14.25">
      <c r="A375" s="182"/>
      <c r="B375" s="182"/>
      <c r="C375" s="8"/>
      <c r="D375" s="183"/>
      <c r="E375" s="9"/>
      <c r="F375" s="10"/>
      <c r="G375" s="9">
        <f>IF(A375="","",IFERROR(#REF!/F375,0))</f>
      </c>
      <c r="H375" s="8"/>
      <c r="I375" s="8"/>
      <c r="J375" s="8"/>
      <c r="K375" s="8"/>
      <c r="L375" s="8"/>
      <c r="M375" s="8"/>
      <c r="N375" s="8"/>
      <c r="O375" s="8"/>
      <c r="P375" s="8"/>
      <c r="Q375" s="8"/>
      <c r="R375" s="8"/>
      <c r="S375" s="8"/>
      <c r="T375" s="8"/>
      <c r="U375" s="8"/>
      <c r="V375" s="8"/>
      <c r="W375" s="8"/>
      <c r="X375" s="8"/>
      <c r="Y375" s="8"/>
      <c r="Z375" s="8"/>
    </row>
    <row x14ac:dyDescent="0.25" r="376" customHeight="1" ht="14.25">
      <c r="A376" s="182"/>
      <c r="B376" s="182"/>
      <c r="C376" s="8"/>
      <c r="D376" s="183"/>
      <c r="E376" s="9"/>
      <c r="F376" s="10"/>
      <c r="G376" s="9">
        <f>IF(A376="","",IFERROR(#REF!/F376,0))</f>
      </c>
      <c r="H376" s="8"/>
      <c r="I376" s="8"/>
      <c r="J376" s="8"/>
      <c r="K376" s="8"/>
      <c r="L376" s="8"/>
      <c r="M376" s="8"/>
      <c r="N376" s="8"/>
      <c r="O376" s="8"/>
      <c r="P376" s="8"/>
      <c r="Q376" s="8"/>
      <c r="R376" s="8"/>
      <c r="S376" s="8"/>
      <c r="T376" s="8"/>
      <c r="U376" s="8"/>
      <c r="V376" s="8"/>
      <c r="W376" s="8"/>
      <c r="X376" s="8"/>
      <c r="Y376" s="8"/>
      <c r="Z376" s="8"/>
    </row>
    <row x14ac:dyDescent="0.25" r="377" customHeight="1" ht="14.25">
      <c r="A377" s="182"/>
      <c r="B377" s="182"/>
      <c r="C377" s="8"/>
      <c r="D377" s="183"/>
      <c r="E377" s="9"/>
      <c r="F377" s="10"/>
      <c r="G377" s="9">
        <f>IF(A377="","",IFERROR(#REF!/F377,0))</f>
      </c>
      <c r="H377" s="8"/>
      <c r="I377" s="8"/>
      <c r="J377" s="8"/>
      <c r="K377" s="8"/>
      <c r="L377" s="8"/>
      <c r="M377" s="8"/>
      <c r="N377" s="8"/>
      <c r="O377" s="8"/>
      <c r="P377" s="8"/>
      <c r="Q377" s="8"/>
      <c r="R377" s="8"/>
      <c r="S377" s="8"/>
      <c r="T377" s="8"/>
      <c r="U377" s="8"/>
      <c r="V377" s="8"/>
      <c r="W377" s="8"/>
      <c r="X377" s="8"/>
      <c r="Y377" s="8"/>
      <c r="Z377" s="8"/>
    </row>
    <row x14ac:dyDescent="0.25" r="378" customHeight="1" ht="14.25">
      <c r="A378" s="182"/>
      <c r="B378" s="182"/>
      <c r="C378" s="8"/>
      <c r="D378" s="183"/>
      <c r="E378" s="9"/>
      <c r="F378" s="10"/>
      <c r="G378" s="9">
        <f>IF(A378="","",IFERROR(#REF!/F378,0))</f>
      </c>
      <c r="H378" s="8"/>
      <c r="I378" s="8"/>
      <c r="J378" s="8"/>
      <c r="K378" s="8"/>
      <c r="L378" s="8"/>
      <c r="M378" s="8"/>
      <c r="N378" s="8"/>
      <c r="O378" s="8"/>
      <c r="P378" s="8"/>
      <c r="Q378" s="8"/>
      <c r="R378" s="8"/>
      <c r="S378" s="8"/>
      <c r="T378" s="8"/>
      <c r="U378" s="8"/>
      <c r="V378" s="8"/>
      <c r="W378" s="8"/>
      <c r="X378" s="8"/>
      <c r="Y378" s="8"/>
      <c r="Z378" s="8"/>
    </row>
    <row x14ac:dyDescent="0.25" r="379" customHeight="1" ht="14.25">
      <c r="A379" s="182"/>
      <c r="B379" s="182"/>
      <c r="C379" s="8"/>
      <c r="D379" s="183"/>
      <c r="E379" s="9"/>
      <c r="F379" s="10"/>
      <c r="G379" s="9">
        <f>IF(A379="","",IFERROR(#REF!/F379,0))</f>
      </c>
      <c r="H379" s="8"/>
      <c r="I379" s="8"/>
      <c r="J379" s="8"/>
      <c r="K379" s="8"/>
      <c r="L379" s="8"/>
      <c r="M379" s="8"/>
      <c r="N379" s="8"/>
      <c r="O379" s="8"/>
      <c r="P379" s="8"/>
      <c r="Q379" s="8"/>
      <c r="R379" s="8"/>
      <c r="S379" s="8"/>
      <c r="T379" s="8"/>
      <c r="U379" s="8"/>
      <c r="V379" s="8"/>
      <c r="W379" s="8"/>
      <c r="X379" s="8"/>
      <c r="Y379" s="8"/>
      <c r="Z379" s="8"/>
    </row>
    <row x14ac:dyDescent="0.25" r="380" customHeight="1" ht="14.25">
      <c r="A380" s="182"/>
      <c r="B380" s="182"/>
      <c r="C380" s="8"/>
      <c r="D380" s="183"/>
      <c r="E380" s="9"/>
      <c r="F380" s="10"/>
      <c r="G380" s="9">
        <f>IF(A380="","",IFERROR(#REF!/F380,0))</f>
      </c>
      <c r="H380" s="8"/>
      <c r="I380" s="8"/>
      <c r="J380" s="8"/>
      <c r="K380" s="8"/>
      <c r="L380" s="8"/>
      <c r="M380" s="8"/>
      <c r="N380" s="8"/>
      <c r="O380" s="8"/>
      <c r="P380" s="8"/>
      <c r="Q380" s="8"/>
      <c r="R380" s="8"/>
      <c r="S380" s="8"/>
      <c r="T380" s="8"/>
      <c r="U380" s="8"/>
      <c r="V380" s="8"/>
      <c r="W380" s="8"/>
      <c r="X380" s="8"/>
      <c r="Y380" s="8"/>
      <c r="Z380" s="8"/>
    </row>
    <row x14ac:dyDescent="0.25" r="381" customHeight="1" ht="14.25">
      <c r="A381" s="182"/>
      <c r="B381" s="182"/>
      <c r="C381" s="8"/>
      <c r="D381" s="183"/>
      <c r="E381" s="9"/>
      <c r="F381" s="10"/>
      <c r="G381" s="9">
        <f>IF(A381="","",IFERROR(#REF!/F381,0))</f>
      </c>
      <c r="H381" s="8"/>
      <c r="I381" s="8"/>
      <c r="J381" s="8"/>
      <c r="K381" s="8"/>
      <c r="L381" s="8"/>
      <c r="M381" s="8"/>
      <c r="N381" s="8"/>
      <c r="O381" s="8"/>
      <c r="P381" s="8"/>
      <c r="Q381" s="8"/>
      <c r="R381" s="8"/>
      <c r="S381" s="8"/>
      <c r="T381" s="8"/>
      <c r="U381" s="8"/>
      <c r="V381" s="8"/>
      <c r="W381" s="8"/>
      <c r="X381" s="8"/>
      <c r="Y381" s="8"/>
      <c r="Z381" s="8"/>
    </row>
    <row x14ac:dyDescent="0.25" r="382" customHeight="1" ht="14.25">
      <c r="A382" s="182"/>
      <c r="B382" s="182"/>
      <c r="C382" s="8"/>
      <c r="D382" s="183"/>
      <c r="E382" s="9"/>
      <c r="F382" s="10"/>
      <c r="G382" s="9">
        <f>IF(A382="","",IFERROR(#REF!/F382,0))</f>
      </c>
      <c r="H382" s="8"/>
      <c r="I382" s="8"/>
      <c r="J382" s="8"/>
      <c r="K382" s="8"/>
      <c r="L382" s="8"/>
      <c r="M382" s="8"/>
      <c r="N382" s="8"/>
      <c r="O382" s="8"/>
      <c r="P382" s="8"/>
      <c r="Q382" s="8"/>
      <c r="R382" s="8"/>
      <c r="S382" s="8"/>
      <c r="T382" s="8"/>
      <c r="U382" s="8"/>
      <c r="V382" s="8"/>
      <c r="W382" s="8"/>
      <c r="X382" s="8"/>
      <c r="Y382" s="8"/>
      <c r="Z382" s="8"/>
    </row>
    <row x14ac:dyDescent="0.25" r="383" customHeight="1" ht="14.25">
      <c r="A383" s="182"/>
      <c r="B383" s="182"/>
      <c r="C383" s="8"/>
      <c r="D383" s="183"/>
      <c r="E383" s="9"/>
      <c r="F383" s="10"/>
      <c r="G383" s="9">
        <f>IF(A383="","",IFERROR(#REF!/F383,0))</f>
      </c>
      <c r="H383" s="8"/>
      <c r="I383" s="8"/>
      <c r="J383" s="8"/>
      <c r="K383" s="8"/>
      <c r="L383" s="8"/>
      <c r="M383" s="8"/>
      <c r="N383" s="8"/>
      <c r="O383" s="8"/>
      <c r="P383" s="8"/>
      <c r="Q383" s="8"/>
      <c r="R383" s="8"/>
      <c r="S383" s="8"/>
      <c r="T383" s="8"/>
      <c r="U383" s="8"/>
      <c r="V383" s="8"/>
      <c r="W383" s="8"/>
      <c r="X383" s="8"/>
      <c r="Y383" s="8"/>
      <c r="Z383" s="8"/>
    </row>
    <row x14ac:dyDescent="0.25" r="384" customHeight="1" ht="14.25">
      <c r="A384" s="182"/>
      <c r="B384" s="182"/>
      <c r="C384" s="8"/>
      <c r="D384" s="183"/>
      <c r="E384" s="9"/>
      <c r="F384" s="10"/>
      <c r="G384" s="9">
        <f>IF(A384="","",IFERROR(#REF!/F384,0))</f>
      </c>
      <c r="H384" s="8"/>
      <c r="I384" s="8"/>
      <c r="J384" s="8"/>
      <c r="K384" s="8"/>
      <c r="L384" s="8"/>
      <c r="M384" s="8"/>
      <c r="N384" s="8"/>
      <c r="O384" s="8"/>
      <c r="P384" s="8"/>
      <c r="Q384" s="8"/>
      <c r="R384" s="8"/>
      <c r="S384" s="8"/>
      <c r="T384" s="8"/>
      <c r="U384" s="8"/>
      <c r="V384" s="8"/>
      <c r="W384" s="8"/>
      <c r="X384" s="8"/>
      <c r="Y384" s="8"/>
      <c r="Z384" s="8"/>
    </row>
    <row x14ac:dyDescent="0.25" r="385" customHeight="1" ht="14.25">
      <c r="A385" s="182"/>
      <c r="B385" s="182"/>
      <c r="C385" s="8"/>
      <c r="D385" s="183"/>
      <c r="E385" s="9"/>
      <c r="F385" s="10"/>
      <c r="G385" s="9">
        <f>IF(A385="","",IFERROR(#REF!/F385,0))</f>
      </c>
      <c r="H385" s="8"/>
      <c r="I385" s="8"/>
      <c r="J385" s="8"/>
      <c r="K385" s="8"/>
      <c r="L385" s="8"/>
      <c r="M385" s="8"/>
      <c r="N385" s="8"/>
      <c r="O385" s="8"/>
      <c r="P385" s="8"/>
      <c r="Q385" s="8"/>
      <c r="R385" s="8"/>
      <c r="S385" s="8"/>
      <c r="T385" s="8"/>
      <c r="U385" s="8"/>
      <c r="V385" s="8"/>
      <c r="W385" s="8"/>
      <c r="X385" s="8"/>
      <c r="Y385" s="8"/>
      <c r="Z385" s="8"/>
    </row>
    <row x14ac:dyDescent="0.25" r="386" customHeight="1" ht="14.25">
      <c r="A386" s="182"/>
      <c r="B386" s="182"/>
      <c r="C386" s="8"/>
      <c r="D386" s="183"/>
      <c r="E386" s="9"/>
      <c r="F386" s="10"/>
      <c r="G386" s="9">
        <f>IF(A386="","",IFERROR(#REF!/F386,0))</f>
      </c>
      <c r="H386" s="8"/>
      <c r="I386" s="8"/>
      <c r="J386" s="8"/>
      <c r="K386" s="8"/>
      <c r="L386" s="8"/>
      <c r="M386" s="8"/>
      <c r="N386" s="8"/>
      <c r="O386" s="8"/>
      <c r="P386" s="8"/>
      <c r="Q386" s="8"/>
      <c r="R386" s="8"/>
      <c r="S386" s="8"/>
      <c r="T386" s="8"/>
      <c r="U386" s="8"/>
      <c r="V386" s="8"/>
      <c r="W386" s="8"/>
      <c r="X386" s="8"/>
      <c r="Y386" s="8"/>
      <c r="Z386" s="8"/>
    </row>
    <row x14ac:dyDescent="0.25" r="387" customHeight="1" ht="14.25">
      <c r="A387" s="182"/>
      <c r="B387" s="182"/>
      <c r="C387" s="8"/>
      <c r="D387" s="183"/>
      <c r="E387" s="9"/>
      <c r="F387" s="10"/>
      <c r="G387" s="9">
        <f>IF(A387="","",IFERROR(#REF!/F387,0))</f>
      </c>
      <c r="H387" s="8"/>
      <c r="I387" s="8"/>
      <c r="J387" s="8"/>
      <c r="K387" s="8"/>
      <c r="L387" s="8"/>
      <c r="M387" s="8"/>
      <c r="N387" s="8"/>
      <c r="O387" s="8"/>
      <c r="P387" s="8"/>
      <c r="Q387" s="8"/>
      <c r="R387" s="8"/>
      <c r="S387" s="8"/>
      <c r="T387" s="8"/>
      <c r="U387" s="8"/>
      <c r="V387" s="8"/>
      <c r="W387" s="8"/>
      <c r="X387" s="8"/>
      <c r="Y387" s="8"/>
      <c r="Z387" s="8"/>
    </row>
    <row x14ac:dyDescent="0.25" r="388" customHeight="1" ht="14.25">
      <c r="A388" s="182"/>
      <c r="B388" s="182"/>
      <c r="C388" s="8"/>
      <c r="D388" s="183"/>
      <c r="E388" s="9"/>
      <c r="F388" s="10"/>
      <c r="G388" s="9">
        <f>IF(A388="","",IFERROR(#REF!/F388,0))</f>
      </c>
      <c r="H388" s="8"/>
      <c r="I388" s="8"/>
      <c r="J388" s="8"/>
      <c r="K388" s="8"/>
      <c r="L388" s="8"/>
      <c r="M388" s="8"/>
      <c r="N388" s="8"/>
      <c r="O388" s="8"/>
      <c r="P388" s="8"/>
      <c r="Q388" s="8"/>
      <c r="R388" s="8"/>
      <c r="S388" s="8"/>
      <c r="T388" s="8"/>
      <c r="U388" s="8"/>
      <c r="V388" s="8"/>
      <c r="W388" s="8"/>
      <c r="X388" s="8"/>
      <c r="Y388" s="8"/>
      <c r="Z388" s="8"/>
    </row>
    <row x14ac:dyDescent="0.25" r="389" customHeight="1" ht="14.25">
      <c r="A389" s="182"/>
      <c r="B389" s="182"/>
      <c r="C389" s="8"/>
      <c r="D389" s="183"/>
      <c r="E389" s="9"/>
      <c r="F389" s="10"/>
      <c r="G389" s="9">
        <f>IF(A389="","",IFERROR(#REF!/F389,0))</f>
      </c>
      <c r="H389" s="8"/>
      <c r="I389" s="8"/>
      <c r="J389" s="8"/>
      <c r="K389" s="8"/>
      <c r="L389" s="8"/>
      <c r="M389" s="8"/>
      <c r="N389" s="8"/>
      <c r="O389" s="8"/>
      <c r="P389" s="8"/>
      <c r="Q389" s="8"/>
      <c r="R389" s="8"/>
      <c r="S389" s="8"/>
      <c r="T389" s="8"/>
      <c r="U389" s="8"/>
      <c r="V389" s="8"/>
      <c r="W389" s="8"/>
      <c r="X389" s="8"/>
      <c r="Y389" s="8"/>
      <c r="Z389" s="8"/>
    </row>
    <row x14ac:dyDescent="0.25" r="390" customHeight="1" ht="14.25">
      <c r="A390" s="182"/>
      <c r="B390" s="182"/>
      <c r="C390" s="8"/>
      <c r="D390" s="183"/>
      <c r="E390" s="9"/>
      <c r="F390" s="10"/>
      <c r="G390" s="9">
        <f>IF(A390="","",IFERROR(#REF!/F390,0))</f>
      </c>
      <c r="H390" s="8"/>
      <c r="I390" s="8"/>
      <c r="J390" s="8"/>
      <c r="K390" s="8"/>
      <c r="L390" s="8"/>
      <c r="M390" s="8"/>
      <c r="N390" s="8"/>
      <c r="O390" s="8"/>
      <c r="P390" s="8"/>
      <c r="Q390" s="8"/>
      <c r="R390" s="8"/>
      <c r="S390" s="8"/>
      <c r="T390" s="8"/>
      <c r="U390" s="8"/>
      <c r="V390" s="8"/>
      <c r="W390" s="8"/>
      <c r="X390" s="8"/>
      <c r="Y390" s="8"/>
      <c r="Z390" s="8"/>
    </row>
    <row x14ac:dyDescent="0.25" r="391" customHeight="1" ht="14.25">
      <c r="A391" s="182"/>
      <c r="B391" s="182"/>
      <c r="C391" s="8"/>
      <c r="D391" s="183"/>
      <c r="E391" s="9"/>
      <c r="F391" s="10"/>
      <c r="G391" s="9">
        <f>IF(A391="","",IFERROR(#REF!/F391,0))</f>
      </c>
      <c r="H391" s="8"/>
      <c r="I391" s="8"/>
      <c r="J391" s="8"/>
      <c r="K391" s="8"/>
      <c r="L391" s="8"/>
      <c r="M391" s="8"/>
      <c r="N391" s="8"/>
      <c r="O391" s="8"/>
      <c r="P391" s="8"/>
      <c r="Q391" s="8"/>
      <c r="R391" s="8"/>
      <c r="S391" s="8"/>
      <c r="T391" s="8"/>
      <c r="U391" s="8"/>
      <c r="V391" s="8"/>
      <c r="W391" s="8"/>
      <c r="X391" s="8"/>
      <c r="Y391" s="8"/>
      <c r="Z391" s="8"/>
    </row>
    <row x14ac:dyDescent="0.25" r="392" customHeight="1" ht="14.25">
      <c r="A392" s="182"/>
      <c r="B392" s="182"/>
      <c r="C392" s="8"/>
      <c r="D392" s="183"/>
      <c r="E392" s="9"/>
      <c r="F392" s="10"/>
      <c r="G392" s="9">
        <f>IF(A392="","",IFERROR(#REF!/F392,0))</f>
      </c>
      <c r="H392" s="8"/>
      <c r="I392" s="8"/>
      <c r="J392" s="8"/>
      <c r="K392" s="8"/>
      <c r="L392" s="8"/>
      <c r="M392" s="8"/>
      <c r="N392" s="8"/>
      <c r="O392" s="8"/>
      <c r="P392" s="8"/>
      <c r="Q392" s="8"/>
      <c r="R392" s="8"/>
      <c r="S392" s="8"/>
      <c r="T392" s="8"/>
      <c r="U392" s="8"/>
      <c r="V392" s="8"/>
      <c r="W392" s="8"/>
      <c r="X392" s="8"/>
      <c r="Y392" s="8"/>
      <c r="Z392" s="8"/>
    </row>
    <row x14ac:dyDescent="0.25" r="393" customHeight="1" ht="14.25">
      <c r="A393" s="182"/>
      <c r="B393" s="182"/>
      <c r="C393" s="8"/>
      <c r="D393" s="183"/>
      <c r="E393" s="9"/>
      <c r="F393" s="10"/>
      <c r="G393" s="9">
        <f>IF(A393="","",IFERROR(#REF!/F393,0))</f>
      </c>
      <c r="H393" s="8"/>
      <c r="I393" s="8"/>
      <c r="J393" s="8"/>
      <c r="K393" s="8"/>
      <c r="L393" s="8"/>
      <c r="M393" s="8"/>
      <c r="N393" s="8"/>
      <c r="O393" s="8"/>
      <c r="P393" s="8"/>
      <c r="Q393" s="8"/>
      <c r="R393" s="8"/>
      <c r="S393" s="8"/>
      <c r="T393" s="8"/>
      <c r="U393" s="8"/>
      <c r="V393" s="8"/>
      <c r="W393" s="8"/>
      <c r="X393" s="8"/>
      <c r="Y393" s="8"/>
      <c r="Z393" s="8"/>
    </row>
    <row x14ac:dyDescent="0.25" r="394" customHeight="1" ht="14.25">
      <c r="A394" s="182"/>
      <c r="B394" s="182"/>
      <c r="C394" s="8"/>
      <c r="D394" s="183"/>
      <c r="E394" s="9"/>
      <c r="F394" s="10"/>
      <c r="G394" s="9">
        <f>IF(A394="","",IFERROR(#REF!/F394,0))</f>
      </c>
      <c r="H394" s="8"/>
      <c r="I394" s="8"/>
      <c r="J394" s="8"/>
      <c r="K394" s="8"/>
      <c r="L394" s="8"/>
      <c r="M394" s="8"/>
      <c r="N394" s="8"/>
      <c r="O394" s="8"/>
      <c r="P394" s="8"/>
      <c r="Q394" s="8"/>
      <c r="R394" s="8"/>
      <c r="S394" s="8"/>
      <c r="T394" s="8"/>
      <c r="U394" s="8"/>
      <c r="V394" s="8"/>
      <c r="W394" s="8"/>
      <c r="X394" s="8"/>
      <c r="Y394" s="8"/>
      <c r="Z394" s="8"/>
    </row>
    <row x14ac:dyDescent="0.25" r="395" customHeight="1" ht="14.25">
      <c r="A395" s="182"/>
      <c r="B395" s="182"/>
      <c r="C395" s="8"/>
      <c r="D395" s="183"/>
      <c r="E395" s="9"/>
      <c r="F395" s="10"/>
      <c r="G395" s="9">
        <f>IF(A395="","",IFERROR(#REF!/F395,0))</f>
      </c>
      <c r="H395" s="8"/>
      <c r="I395" s="8"/>
      <c r="J395" s="8"/>
      <c r="K395" s="8"/>
      <c r="L395" s="8"/>
      <c r="M395" s="8"/>
      <c r="N395" s="8"/>
      <c r="O395" s="8"/>
      <c r="P395" s="8"/>
      <c r="Q395" s="8"/>
      <c r="R395" s="8"/>
      <c r="S395" s="8"/>
      <c r="T395" s="8"/>
      <c r="U395" s="8"/>
      <c r="V395" s="8"/>
      <c r="W395" s="8"/>
      <c r="X395" s="8"/>
      <c r="Y395" s="8"/>
      <c r="Z395" s="8"/>
    </row>
    <row x14ac:dyDescent="0.25" r="396" customHeight="1" ht="14.25">
      <c r="A396" s="182"/>
      <c r="B396" s="182"/>
      <c r="C396" s="8"/>
      <c r="D396" s="183"/>
      <c r="E396" s="9"/>
      <c r="F396" s="10"/>
      <c r="G396" s="9">
        <f>IF(A396="","",IFERROR(#REF!/F396,0))</f>
      </c>
      <c r="H396" s="8"/>
      <c r="I396" s="8"/>
      <c r="J396" s="8"/>
      <c r="K396" s="8"/>
      <c r="L396" s="8"/>
      <c r="M396" s="8"/>
      <c r="N396" s="8"/>
      <c r="O396" s="8"/>
      <c r="P396" s="8"/>
      <c r="Q396" s="8"/>
      <c r="R396" s="8"/>
      <c r="S396" s="8"/>
      <c r="T396" s="8"/>
      <c r="U396" s="8"/>
      <c r="V396" s="8"/>
      <c r="W396" s="8"/>
      <c r="X396" s="8"/>
      <c r="Y396" s="8"/>
      <c r="Z396" s="8"/>
    </row>
    <row x14ac:dyDescent="0.25" r="397" customHeight="1" ht="14.25">
      <c r="A397" s="182"/>
      <c r="B397" s="182"/>
      <c r="C397" s="8"/>
      <c r="D397" s="183"/>
      <c r="E397" s="9"/>
      <c r="F397" s="10"/>
      <c r="G397" s="9">
        <f>IF(A397="","",IFERROR(#REF!/F397,0))</f>
      </c>
      <c r="H397" s="8"/>
      <c r="I397" s="8"/>
      <c r="J397" s="8"/>
      <c r="K397" s="8"/>
      <c r="L397" s="8"/>
      <c r="M397" s="8"/>
      <c r="N397" s="8"/>
      <c r="O397" s="8"/>
      <c r="P397" s="8"/>
      <c r="Q397" s="8"/>
      <c r="R397" s="8"/>
      <c r="S397" s="8"/>
      <c r="T397" s="8"/>
      <c r="U397" s="8"/>
      <c r="V397" s="8"/>
      <c r="W397" s="8"/>
      <c r="X397" s="8"/>
      <c r="Y397" s="8"/>
      <c r="Z397" s="8"/>
    </row>
    <row x14ac:dyDescent="0.25" r="398" customHeight="1" ht="14.25">
      <c r="A398" s="182"/>
      <c r="B398" s="182"/>
      <c r="C398" s="8"/>
      <c r="D398" s="183"/>
      <c r="E398" s="9"/>
      <c r="F398" s="10"/>
      <c r="G398" s="9">
        <f>IF(A398="","",IFERROR(#REF!/F398,0))</f>
      </c>
      <c r="H398" s="8"/>
      <c r="I398" s="8"/>
      <c r="J398" s="8"/>
      <c r="K398" s="8"/>
      <c r="L398" s="8"/>
      <c r="M398" s="8"/>
      <c r="N398" s="8"/>
      <c r="O398" s="8"/>
      <c r="P398" s="8"/>
      <c r="Q398" s="8"/>
      <c r="R398" s="8"/>
      <c r="S398" s="8"/>
      <c r="T398" s="8"/>
      <c r="U398" s="8"/>
      <c r="V398" s="8"/>
      <c r="W398" s="8"/>
      <c r="X398" s="8"/>
      <c r="Y398" s="8"/>
      <c r="Z398" s="8"/>
    </row>
    <row x14ac:dyDescent="0.25" r="399" customHeight="1" ht="14.25">
      <c r="A399" s="182"/>
      <c r="B399" s="182"/>
      <c r="C399" s="8"/>
      <c r="D399" s="183"/>
      <c r="E399" s="9"/>
      <c r="F399" s="10"/>
      <c r="G399" s="9">
        <f>IF(A399="","",IFERROR(#REF!/F399,0))</f>
      </c>
      <c r="H399" s="8"/>
      <c r="I399" s="8"/>
      <c r="J399" s="8"/>
      <c r="K399" s="8"/>
      <c r="L399" s="8"/>
      <c r="M399" s="8"/>
      <c r="N399" s="8"/>
      <c r="O399" s="8"/>
      <c r="P399" s="8"/>
      <c r="Q399" s="8"/>
      <c r="R399" s="8"/>
      <c r="S399" s="8"/>
      <c r="T399" s="8"/>
      <c r="U399" s="8"/>
      <c r="V399" s="8"/>
      <c r="W399" s="8"/>
      <c r="X399" s="8"/>
      <c r="Y399" s="8"/>
      <c r="Z399" s="8"/>
    </row>
    <row x14ac:dyDescent="0.25" r="400" customHeight="1" ht="14.25">
      <c r="A400" s="182"/>
      <c r="B400" s="182"/>
      <c r="C400" s="8"/>
      <c r="D400" s="183"/>
      <c r="E400" s="9"/>
      <c r="F400" s="10"/>
      <c r="G400" s="9">
        <f>IF(A400="","",IFERROR(#REF!/F400,0))</f>
      </c>
      <c r="H400" s="8"/>
      <c r="I400" s="8"/>
      <c r="J400" s="8"/>
      <c r="K400" s="8"/>
      <c r="L400" s="8"/>
      <c r="M400" s="8"/>
      <c r="N400" s="8"/>
      <c r="O400" s="8"/>
      <c r="P400" s="8"/>
      <c r="Q400" s="8"/>
      <c r="R400" s="8"/>
      <c r="S400" s="8"/>
      <c r="T400" s="8"/>
      <c r="U400" s="8"/>
      <c r="V400" s="8"/>
      <c r="W400" s="8"/>
      <c r="X400" s="8"/>
      <c r="Y400" s="8"/>
      <c r="Z400" s="8"/>
    </row>
    <row x14ac:dyDescent="0.25" r="401" customHeight="1" ht="14.25">
      <c r="A401" s="182"/>
      <c r="B401" s="182"/>
      <c r="C401" s="8"/>
      <c r="D401" s="183"/>
      <c r="E401" s="9"/>
      <c r="F401" s="10"/>
      <c r="G401" s="9">
        <f>IF(A401="","",IFERROR(#REF!/F401,0))</f>
      </c>
      <c r="H401" s="8"/>
      <c r="I401" s="8"/>
      <c r="J401" s="8"/>
      <c r="K401" s="8"/>
      <c r="L401" s="8"/>
      <c r="M401" s="8"/>
      <c r="N401" s="8"/>
      <c r="O401" s="8"/>
      <c r="P401" s="8"/>
      <c r="Q401" s="8"/>
      <c r="R401" s="8"/>
      <c r="S401" s="8"/>
      <c r="T401" s="8"/>
      <c r="U401" s="8"/>
      <c r="V401" s="8"/>
      <c r="W401" s="8"/>
      <c r="X401" s="8"/>
      <c r="Y401" s="8"/>
      <c r="Z401" s="8"/>
    </row>
    <row x14ac:dyDescent="0.25" r="402" customHeight="1" ht="14.25">
      <c r="A402" s="182"/>
      <c r="B402" s="182"/>
      <c r="C402" s="8"/>
      <c r="D402" s="183"/>
      <c r="E402" s="9"/>
      <c r="F402" s="10"/>
      <c r="G402" s="9">
        <f>IF(A402="","",IFERROR(#REF!/F402,0))</f>
      </c>
      <c r="H402" s="8"/>
      <c r="I402" s="8"/>
      <c r="J402" s="8"/>
      <c r="K402" s="8"/>
      <c r="L402" s="8"/>
      <c r="M402" s="8"/>
      <c r="N402" s="8"/>
      <c r="O402" s="8"/>
      <c r="P402" s="8"/>
      <c r="Q402" s="8"/>
      <c r="R402" s="8"/>
      <c r="S402" s="8"/>
      <c r="T402" s="8"/>
      <c r="U402" s="8"/>
      <c r="V402" s="8"/>
      <c r="W402" s="8"/>
      <c r="X402" s="8"/>
      <c r="Y402" s="8"/>
      <c r="Z402" s="8"/>
    </row>
    <row x14ac:dyDescent="0.25" r="403" customHeight="1" ht="14.25">
      <c r="A403" s="182"/>
      <c r="B403" s="182"/>
      <c r="C403" s="8"/>
      <c r="D403" s="183"/>
      <c r="E403" s="9"/>
      <c r="F403" s="10"/>
      <c r="G403" s="9">
        <f>IF(A403="","",IFERROR(#REF!/F403,0))</f>
      </c>
      <c r="H403" s="8"/>
      <c r="I403" s="8"/>
      <c r="J403" s="8"/>
      <c r="K403" s="8"/>
      <c r="L403" s="8"/>
      <c r="M403" s="8"/>
      <c r="N403" s="8"/>
      <c r="O403" s="8"/>
      <c r="P403" s="8"/>
      <c r="Q403" s="8"/>
      <c r="R403" s="8"/>
      <c r="S403" s="8"/>
      <c r="T403" s="8"/>
      <c r="U403" s="8"/>
      <c r="V403" s="8"/>
      <c r="W403" s="8"/>
      <c r="X403" s="8"/>
      <c r="Y403" s="8"/>
      <c r="Z403" s="8"/>
    </row>
    <row x14ac:dyDescent="0.25" r="404" customHeight="1" ht="14.25">
      <c r="A404" s="182"/>
      <c r="B404" s="182"/>
      <c r="C404" s="8"/>
      <c r="D404" s="183"/>
      <c r="E404" s="9"/>
      <c r="F404" s="10"/>
      <c r="G404" s="9">
        <f>IF(A404="","",IFERROR(#REF!/F404,0))</f>
      </c>
      <c r="H404" s="8"/>
      <c r="I404" s="8"/>
      <c r="J404" s="8"/>
      <c r="K404" s="8"/>
      <c r="L404" s="8"/>
      <c r="M404" s="8"/>
      <c r="N404" s="8"/>
      <c r="O404" s="8"/>
      <c r="P404" s="8"/>
      <c r="Q404" s="8"/>
      <c r="R404" s="8"/>
      <c r="S404" s="8"/>
      <c r="T404" s="8"/>
      <c r="U404" s="8"/>
      <c r="V404" s="8"/>
      <c r="W404" s="8"/>
      <c r="X404" s="8"/>
      <c r="Y404" s="8"/>
      <c r="Z404" s="8"/>
    </row>
    <row x14ac:dyDescent="0.25" r="405" customHeight="1" ht="14.25">
      <c r="A405" s="182"/>
      <c r="B405" s="182"/>
      <c r="C405" s="8"/>
      <c r="D405" s="183"/>
      <c r="E405" s="9"/>
      <c r="F405" s="10"/>
      <c r="G405" s="9">
        <f>IF(A405="","",IFERROR(#REF!/F405,0))</f>
      </c>
      <c r="H405" s="8"/>
      <c r="I405" s="8"/>
      <c r="J405" s="8"/>
      <c r="K405" s="8"/>
      <c r="L405" s="8"/>
      <c r="M405" s="8"/>
      <c r="N405" s="8"/>
      <c r="O405" s="8"/>
      <c r="P405" s="8"/>
      <c r="Q405" s="8"/>
      <c r="R405" s="8"/>
      <c r="S405" s="8"/>
      <c r="T405" s="8"/>
      <c r="U405" s="8"/>
      <c r="V405" s="8"/>
      <c r="W405" s="8"/>
      <c r="X405" s="8"/>
      <c r="Y405" s="8"/>
      <c r="Z405" s="8"/>
    </row>
    <row x14ac:dyDescent="0.25" r="406" customHeight="1" ht="14.25">
      <c r="A406" s="182"/>
      <c r="B406" s="182"/>
      <c r="C406" s="8"/>
      <c r="D406" s="183"/>
      <c r="E406" s="9"/>
      <c r="F406" s="10"/>
      <c r="G406" s="9">
        <f>IF(A406="","",IFERROR(#REF!/F406,0))</f>
      </c>
      <c r="H406" s="8"/>
      <c r="I406" s="8"/>
      <c r="J406" s="8"/>
      <c r="K406" s="8"/>
      <c r="L406" s="8"/>
      <c r="M406" s="8"/>
      <c r="N406" s="8"/>
      <c r="O406" s="8"/>
      <c r="P406" s="8"/>
      <c r="Q406" s="8"/>
      <c r="R406" s="8"/>
      <c r="S406" s="8"/>
      <c r="T406" s="8"/>
      <c r="U406" s="8"/>
      <c r="V406" s="8"/>
      <c r="W406" s="8"/>
      <c r="X406" s="8"/>
      <c r="Y406" s="8"/>
      <c r="Z406" s="8"/>
    </row>
    <row x14ac:dyDescent="0.25" r="407" customHeight="1" ht="14.25">
      <c r="A407" s="182"/>
      <c r="B407" s="182"/>
      <c r="C407" s="8"/>
      <c r="D407" s="183"/>
      <c r="E407" s="9"/>
      <c r="F407" s="10"/>
      <c r="G407" s="9">
        <f>IF(A407="","",IFERROR(#REF!/F407,0))</f>
      </c>
      <c r="H407" s="8"/>
      <c r="I407" s="8"/>
      <c r="J407" s="8"/>
      <c r="K407" s="8"/>
      <c r="L407" s="8"/>
      <c r="M407" s="8"/>
      <c r="N407" s="8"/>
      <c r="O407" s="8"/>
      <c r="P407" s="8"/>
      <c r="Q407" s="8"/>
      <c r="R407" s="8"/>
      <c r="S407" s="8"/>
      <c r="T407" s="8"/>
      <c r="U407" s="8"/>
      <c r="V407" s="8"/>
      <c r="W407" s="8"/>
      <c r="X407" s="8"/>
      <c r="Y407" s="8"/>
      <c r="Z407" s="8"/>
    </row>
    <row x14ac:dyDescent="0.25" r="408" customHeight="1" ht="14.25">
      <c r="A408" s="182"/>
      <c r="B408" s="182"/>
      <c r="C408" s="8"/>
      <c r="D408" s="183"/>
      <c r="E408" s="9"/>
      <c r="F408" s="10"/>
      <c r="G408" s="9">
        <f>IF(A408="","",IFERROR(#REF!/F408,0))</f>
      </c>
      <c r="H408" s="8"/>
      <c r="I408" s="8"/>
      <c r="J408" s="8"/>
      <c r="K408" s="8"/>
      <c r="L408" s="8"/>
      <c r="M408" s="8"/>
      <c r="N408" s="8"/>
      <c r="O408" s="8"/>
      <c r="P408" s="8"/>
      <c r="Q408" s="8"/>
      <c r="R408" s="8"/>
      <c r="S408" s="8"/>
      <c r="T408" s="8"/>
      <c r="U408" s="8"/>
      <c r="V408" s="8"/>
      <c r="W408" s="8"/>
      <c r="X408" s="8"/>
      <c r="Y408" s="8"/>
      <c r="Z408" s="8"/>
    </row>
    <row x14ac:dyDescent="0.25" r="409" customHeight="1" ht="14.25">
      <c r="A409" s="182"/>
      <c r="B409" s="182"/>
      <c r="C409" s="8"/>
      <c r="D409" s="183"/>
      <c r="E409" s="9"/>
      <c r="F409" s="10"/>
      <c r="G409" s="9">
        <f>IF(A409="","",IFERROR(#REF!/F409,0))</f>
      </c>
      <c r="H409" s="8"/>
      <c r="I409" s="8"/>
      <c r="J409" s="8"/>
      <c r="K409" s="8"/>
      <c r="L409" s="8"/>
      <c r="M409" s="8"/>
      <c r="N409" s="8"/>
      <c r="O409" s="8"/>
      <c r="P409" s="8"/>
      <c r="Q409" s="8"/>
      <c r="R409" s="8"/>
      <c r="S409" s="8"/>
      <c r="T409" s="8"/>
      <c r="U409" s="8"/>
      <c r="V409" s="8"/>
      <c r="W409" s="8"/>
      <c r="X409" s="8"/>
      <c r="Y409" s="8"/>
      <c r="Z409" s="8"/>
    </row>
    <row x14ac:dyDescent="0.25" r="410" customHeight="1" ht="14.25">
      <c r="A410" s="182"/>
      <c r="B410" s="182"/>
      <c r="C410" s="8"/>
      <c r="D410" s="183"/>
      <c r="E410" s="9"/>
      <c r="F410" s="10"/>
      <c r="G410" s="9">
        <f>IF(A410="","",IFERROR(#REF!/F410,0))</f>
      </c>
      <c r="H410" s="8"/>
      <c r="I410" s="8"/>
      <c r="J410" s="8"/>
      <c r="K410" s="8"/>
      <c r="L410" s="8"/>
      <c r="M410" s="8"/>
      <c r="N410" s="8"/>
      <c r="O410" s="8"/>
      <c r="P410" s="8"/>
      <c r="Q410" s="8"/>
      <c r="R410" s="8"/>
      <c r="S410" s="8"/>
      <c r="T410" s="8"/>
      <c r="U410" s="8"/>
      <c r="V410" s="8"/>
      <c r="W410" s="8"/>
      <c r="X410" s="8"/>
      <c r="Y410" s="8"/>
      <c r="Z410" s="8"/>
    </row>
    <row x14ac:dyDescent="0.25" r="411" customHeight="1" ht="14.25">
      <c r="A411" s="182"/>
      <c r="B411" s="182"/>
      <c r="C411" s="8"/>
      <c r="D411" s="183"/>
      <c r="E411" s="9"/>
      <c r="F411" s="10"/>
      <c r="G411" s="9">
        <f>IF(A411="","",IFERROR(#REF!/F411,0))</f>
      </c>
      <c r="H411" s="8"/>
      <c r="I411" s="8"/>
      <c r="J411" s="8"/>
      <c r="K411" s="8"/>
      <c r="L411" s="8"/>
      <c r="M411" s="8"/>
      <c r="N411" s="8"/>
      <c r="O411" s="8"/>
      <c r="P411" s="8"/>
      <c r="Q411" s="8"/>
      <c r="R411" s="8"/>
      <c r="S411" s="8"/>
      <c r="T411" s="8"/>
      <c r="U411" s="8"/>
      <c r="V411" s="8"/>
      <c r="W411" s="8"/>
      <c r="X411" s="8"/>
      <c r="Y411" s="8"/>
      <c r="Z411" s="8"/>
    </row>
    <row x14ac:dyDescent="0.25" r="412" customHeight="1" ht="14.25">
      <c r="A412" s="182"/>
      <c r="B412" s="182"/>
      <c r="C412" s="8"/>
      <c r="D412" s="183"/>
      <c r="E412" s="9"/>
      <c r="F412" s="10"/>
      <c r="G412" s="9">
        <f>IF(A412="","",IFERROR(#REF!/F412,0))</f>
      </c>
      <c r="H412" s="8"/>
      <c r="I412" s="8"/>
      <c r="J412" s="8"/>
      <c r="K412" s="8"/>
      <c r="L412" s="8"/>
      <c r="M412" s="8"/>
      <c r="N412" s="8"/>
      <c r="O412" s="8"/>
      <c r="P412" s="8"/>
      <c r="Q412" s="8"/>
      <c r="R412" s="8"/>
      <c r="S412" s="8"/>
      <c r="T412" s="8"/>
      <c r="U412" s="8"/>
      <c r="V412" s="8"/>
      <c r="W412" s="8"/>
      <c r="X412" s="8"/>
      <c r="Y412" s="8"/>
      <c r="Z412" s="8"/>
    </row>
    <row x14ac:dyDescent="0.25" r="413" customHeight="1" ht="14.25">
      <c r="A413" s="182"/>
      <c r="B413" s="182"/>
      <c r="C413" s="8"/>
      <c r="D413" s="183"/>
      <c r="E413" s="9"/>
      <c r="F413" s="10"/>
      <c r="G413" s="9">
        <f>IF(A413="","",IFERROR(#REF!/F413,0))</f>
      </c>
      <c r="H413" s="8"/>
      <c r="I413" s="8"/>
      <c r="J413" s="8"/>
      <c r="K413" s="8"/>
      <c r="L413" s="8"/>
      <c r="M413" s="8"/>
      <c r="N413" s="8"/>
      <c r="O413" s="8"/>
      <c r="P413" s="8"/>
      <c r="Q413" s="8"/>
      <c r="R413" s="8"/>
      <c r="S413" s="8"/>
      <c r="T413" s="8"/>
      <c r="U413" s="8"/>
      <c r="V413" s="8"/>
      <c r="W413" s="8"/>
      <c r="X413" s="8"/>
      <c r="Y413" s="8"/>
      <c r="Z413" s="8"/>
    </row>
    <row x14ac:dyDescent="0.25" r="414" customHeight="1" ht="14.25">
      <c r="A414" s="182"/>
      <c r="B414" s="182"/>
      <c r="C414" s="8"/>
      <c r="D414" s="183"/>
      <c r="E414" s="9"/>
      <c r="F414" s="10"/>
      <c r="G414" s="9">
        <f>IF(A414="","",IFERROR(#REF!/F414,0))</f>
      </c>
      <c r="H414" s="8"/>
      <c r="I414" s="8"/>
      <c r="J414" s="8"/>
      <c r="K414" s="8"/>
      <c r="L414" s="8"/>
      <c r="M414" s="8"/>
      <c r="N414" s="8"/>
      <c r="O414" s="8"/>
      <c r="P414" s="8"/>
      <c r="Q414" s="8"/>
      <c r="R414" s="8"/>
      <c r="S414" s="8"/>
      <c r="T414" s="8"/>
      <c r="U414" s="8"/>
      <c r="V414" s="8"/>
      <c r="W414" s="8"/>
      <c r="X414" s="8"/>
      <c r="Y414" s="8"/>
      <c r="Z414" s="8"/>
    </row>
    <row x14ac:dyDescent="0.25" r="415" customHeight="1" ht="14.25">
      <c r="A415" s="182"/>
      <c r="B415" s="182"/>
      <c r="C415" s="8"/>
      <c r="D415" s="183"/>
      <c r="E415" s="9"/>
      <c r="F415" s="10"/>
      <c r="G415" s="9">
        <f>IF(A415="","",IFERROR(#REF!/F415,0))</f>
      </c>
      <c r="H415" s="8"/>
      <c r="I415" s="8"/>
      <c r="J415" s="8"/>
      <c r="K415" s="8"/>
      <c r="L415" s="8"/>
      <c r="M415" s="8"/>
      <c r="N415" s="8"/>
      <c r="O415" s="8"/>
      <c r="P415" s="8"/>
      <c r="Q415" s="8"/>
      <c r="R415" s="8"/>
      <c r="S415" s="8"/>
      <c r="T415" s="8"/>
      <c r="U415" s="8"/>
      <c r="V415" s="8"/>
      <c r="W415" s="8"/>
      <c r="X415" s="8"/>
      <c r="Y415" s="8"/>
      <c r="Z415" s="8"/>
    </row>
    <row x14ac:dyDescent="0.25" r="416" customHeight="1" ht="14.25">
      <c r="A416" s="182"/>
      <c r="B416" s="182"/>
      <c r="C416" s="8"/>
      <c r="D416" s="183"/>
      <c r="E416" s="9"/>
      <c r="F416" s="10"/>
      <c r="G416" s="9">
        <f>IF(A416="","",IFERROR(#REF!/F416,0))</f>
      </c>
      <c r="H416" s="8"/>
      <c r="I416" s="8"/>
      <c r="J416" s="8"/>
      <c r="K416" s="8"/>
      <c r="L416" s="8"/>
      <c r="M416" s="8"/>
      <c r="N416" s="8"/>
      <c r="O416" s="8"/>
      <c r="P416" s="8"/>
      <c r="Q416" s="8"/>
      <c r="R416" s="8"/>
      <c r="S416" s="8"/>
      <c r="T416" s="8"/>
      <c r="U416" s="8"/>
      <c r="V416" s="8"/>
      <c r="W416" s="8"/>
      <c r="X416" s="8"/>
      <c r="Y416" s="8"/>
      <c r="Z416" s="8"/>
    </row>
    <row x14ac:dyDescent="0.25" r="417" customHeight="1" ht="14.25">
      <c r="A417" s="182"/>
      <c r="B417" s="182"/>
      <c r="C417" s="8"/>
      <c r="D417" s="183"/>
      <c r="E417" s="9"/>
      <c r="F417" s="10"/>
      <c r="G417" s="9">
        <f>IF(A417="","",IFERROR(#REF!/F417,0))</f>
      </c>
      <c r="H417" s="8"/>
      <c r="I417" s="8"/>
      <c r="J417" s="8"/>
      <c r="K417" s="8"/>
      <c r="L417" s="8"/>
      <c r="M417" s="8"/>
      <c r="N417" s="8"/>
      <c r="O417" s="8"/>
      <c r="P417" s="8"/>
      <c r="Q417" s="8"/>
      <c r="R417" s="8"/>
      <c r="S417" s="8"/>
      <c r="T417" s="8"/>
      <c r="U417" s="8"/>
      <c r="V417" s="8"/>
      <c r="W417" s="8"/>
      <c r="X417" s="8"/>
      <c r="Y417" s="8"/>
      <c r="Z417" s="8"/>
    </row>
    <row x14ac:dyDescent="0.25" r="418" customHeight="1" ht="14.25">
      <c r="A418" s="182"/>
      <c r="B418" s="182"/>
      <c r="C418" s="8"/>
      <c r="D418" s="183"/>
      <c r="E418" s="9"/>
      <c r="F418" s="10"/>
      <c r="G418" s="9">
        <f>IF(A418="","",IFERROR(#REF!/F418,0))</f>
      </c>
      <c r="H418" s="8"/>
      <c r="I418" s="8"/>
      <c r="J418" s="8"/>
      <c r="K418" s="8"/>
      <c r="L418" s="8"/>
      <c r="M418" s="8"/>
      <c r="N418" s="8"/>
      <c r="O418" s="8"/>
      <c r="P418" s="8"/>
      <c r="Q418" s="8"/>
      <c r="R418" s="8"/>
      <c r="S418" s="8"/>
      <c r="T418" s="8"/>
      <c r="U418" s="8"/>
      <c r="V418" s="8"/>
      <c r="W418" s="8"/>
      <c r="X418" s="8"/>
      <c r="Y418" s="8"/>
      <c r="Z418" s="8"/>
    </row>
    <row x14ac:dyDescent="0.25" r="419" customHeight="1" ht="14.25">
      <c r="A419" s="182"/>
      <c r="B419" s="182"/>
      <c r="C419" s="8"/>
      <c r="D419" s="183"/>
      <c r="E419" s="9"/>
      <c r="F419" s="10"/>
      <c r="G419" s="9">
        <f>IF(A419="","",IFERROR(#REF!/F419,0))</f>
      </c>
      <c r="H419" s="8"/>
      <c r="I419" s="8"/>
      <c r="J419" s="8"/>
      <c r="K419" s="8"/>
      <c r="L419" s="8"/>
      <c r="M419" s="8"/>
      <c r="N419" s="8"/>
      <c r="O419" s="8"/>
      <c r="P419" s="8"/>
      <c r="Q419" s="8"/>
      <c r="R419" s="8"/>
      <c r="S419" s="8"/>
      <c r="T419" s="8"/>
      <c r="U419" s="8"/>
      <c r="V419" s="8"/>
      <c r="W419" s="8"/>
      <c r="X419" s="8"/>
      <c r="Y419" s="8"/>
      <c r="Z419" s="8"/>
    </row>
    <row x14ac:dyDescent="0.25" r="420" customHeight="1" ht="14.25">
      <c r="A420" s="182"/>
      <c r="B420" s="182"/>
      <c r="C420" s="8"/>
      <c r="D420" s="183"/>
      <c r="E420" s="9"/>
      <c r="F420" s="10"/>
      <c r="G420" s="9">
        <f>IF(A420="","",IFERROR(#REF!/F420,0))</f>
      </c>
      <c r="H420" s="8"/>
      <c r="I420" s="8"/>
      <c r="J420" s="8"/>
      <c r="K420" s="8"/>
      <c r="L420" s="8"/>
      <c r="M420" s="8"/>
      <c r="N420" s="8"/>
      <c r="O420" s="8"/>
      <c r="P420" s="8"/>
      <c r="Q420" s="8"/>
      <c r="R420" s="8"/>
      <c r="S420" s="8"/>
      <c r="T420" s="8"/>
      <c r="U420" s="8"/>
      <c r="V420" s="8"/>
      <c r="W420" s="8"/>
      <c r="X420" s="8"/>
      <c r="Y420" s="8"/>
      <c r="Z420" s="8"/>
    </row>
    <row x14ac:dyDescent="0.25" r="421" customHeight="1" ht="14.25">
      <c r="A421" s="182"/>
      <c r="B421" s="182"/>
      <c r="C421" s="8"/>
      <c r="D421" s="183"/>
      <c r="E421" s="9"/>
      <c r="F421" s="10"/>
      <c r="G421" s="9">
        <f>IF(A421="","",IFERROR(#REF!/F421,0))</f>
      </c>
      <c r="H421" s="8"/>
      <c r="I421" s="8"/>
      <c r="J421" s="8"/>
      <c r="K421" s="8"/>
      <c r="L421" s="8"/>
      <c r="M421" s="8"/>
      <c r="N421" s="8"/>
      <c r="O421" s="8"/>
      <c r="P421" s="8"/>
      <c r="Q421" s="8"/>
      <c r="R421" s="8"/>
      <c r="S421" s="8"/>
      <c r="T421" s="8"/>
      <c r="U421" s="8"/>
      <c r="V421" s="8"/>
      <c r="W421" s="8"/>
      <c r="X421" s="8"/>
      <c r="Y421" s="8"/>
      <c r="Z421" s="8"/>
    </row>
    <row x14ac:dyDescent="0.25" r="422" customHeight="1" ht="14.25">
      <c r="A422" s="182"/>
      <c r="B422" s="182"/>
      <c r="C422" s="8"/>
      <c r="D422" s="183"/>
      <c r="E422" s="9"/>
      <c r="F422" s="10"/>
      <c r="G422" s="9">
        <f>IF(A422="","",IFERROR(#REF!/F422,0))</f>
      </c>
      <c r="H422" s="8"/>
      <c r="I422" s="8"/>
      <c r="J422" s="8"/>
      <c r="K422" s="8"/>
      <c r="L422" s="8"/>
      <c r="M422" s="8"/>
      <c r="N422" s="8"/>
      <c r="O422" s="8"/>
      <c r="P422" s="8"/>
      <c r="Q422" s="8"/>
      <c r="R422" s="8"/>
      <c r="S422" s="8"/>
      <c r="T422" s="8"/>
      <c r="U422" s="8"/>
      <c r="V422" s="8"/>
      <c r="W422" s="8"/>
      <c r="X422" s="8"/>
      <c r="Y422" s="8"/>
      <c r="Z422" s="8"/>
    </row>
    <row x14ac:dyDescent="0.25" r="423" customHeight="1" ht="14.25">
      <c r="A423" s="182"/>
      <c r="B423" s="182"/>
      <c r="C423" s="8"/>
      <c r="D423" s="183"/>
      <c r="E423" s="9"/>
      <c r="F423" s="10"/>
      <c r="G423" s="9">
        <f>IF(A423="","",IFERROR(#REF!/F423,0))</f>
      </c>
      <c r="H423" s="8"/>
      <c r="I423" s="8"/>
      <c r="J423" s="8"/>
      <c r="K423" s="8"/>
      <c r="L423" s="8"/>
      <c r="M423" s="8"/>
      <c r="N423" s="8"/>
      <c r="O423" s="8"/>
      <c r="P423" s="8"/>
      <c r="Q423" s="8"/>
      <c r="R423" s="8"/>
      <c r="S423" s="8"/>
      <c r="T423" s="8"/>
      <c r="U423" s="8"/>
      <c r="V423" s="8"/>
      <c r="W423" s="8"/>
      <c r="X423" s="8"/>
      <c r="Y423" s="8"/>
      <c r="Z423" s="8"/>
    </row>
    <row x14ac:dyDescent="0.25" r="424" customHeight="1" ht="14.25">
      <c r="A424" s="182"/>
      <c r="B424" s="182"/>
      <c r="C424" s="8"/>
      <c r="D424" s="183"/>
      <c r="E424" s="9"/>
      <c r="F424" s="10"/>
      <c r="G424" s="9">
        <f>IF(A424="","",IFERROR(#REF!/F424,0))</f>
      </c>
      <c r="H424" s="8"/>
      <c r="I424" s="8"/>
      <c r="J424" s="8"/>
      <c r="K424" s="8"/>
      <c r="L424" s="8"/>
      <c r="M424" s="8"/>
      <c r="N424" s="8"/>
      <c r="O424" s="8"/>
      <c r="P424" s="8"/>
      <c r="Q424" s="8"/>
      <c r="R424" s="8"/>
      <c r="S424" s="8"/>
      <c r="T424" s="8"/>
      <c r="U424" s="8"/>
      <c r="V424" s="8"/>
      <c r="W424" s="8"/>
      <c r="X424" s="8"/>
      <c r="Y424" s="8"/>
      <c r="Z424" s="8"/>
    </row>
    <row x14ac:dyDescent="0.25" r="425" customHeight="1" ht="14.25">
      <c r="A425" s="182"/>
      <c r="B425" s="182"/>
      <c r="C425" s="8"/>
      <c r="D425" s="183"/>
      <c r="E425" s="9"/>
      <c r="F425" s="10"/>
      <c r="G425" s="9">
        <f>IF(A425="","",IFERROR(#REF!/F425,0))</f>
      </c>
      <c r="H425" s="8"/>
      <c r="I425" s="8"/>
      <c r="J425" s="8"/>
      <c r="K425" s="8"/>
      <c r="L425" s="8"/>
      <c r="M425" s="8"/>
      <c r="N425" s="8"/>
      <c r="O425" s="8"/>
      <c r="P425" s="8"/>
      <c r="Q425" s="8"/>
      <c r="R425" s="8"/>
      <c r="S425" s="8"/>
      <c r="T425" s="8"/>
      <c r="U425" s="8"/>
      <c r="V425" s="8"/>
      <c r="W425" s="8"/>
      <c r="X425" s="8"/>
      <c r="Y425" s="8"/>
      <c r="Z425" s="8"/>
    </row>
    <row x14ac:dyDescent="0.25" r="426" customHeight="1" ht="14.25">
      <c r="A426" s="182"/>
      <c r="B426" s="182"/>
      <c r="C426" s="8"/>
      <c r="D426" s="183"/>
      <c r="E426" s="9"/>
      <c r="F426" s="10"/>
      <c r="G426" s="9">
        <f>IF(A426="","",IFERROR(#REF!/F426,0))</f>
      </c>
      <c r="H426" s="8"/>
      <c r="I426" s="8"/>
      <c r="J426" s="8"/>
      <c r="K426" s="8"/>
      <c r="L426" s="8"/>
      <c r="M426" s="8"/>
      <c r="N426" s="8"/>
      <c r="O426" s="8"/>
      <c r="P426" s="8"/>
      <c r="Q426" s="8"/>
      <c r="R426" s="8"/>
      <c r="S426" s="8"/>
      <c r="T426" s="8"/>
      <c r="U426" s="8"/>
      <c r="V426" s="8"/>
      <c r="W426" s="8"/>
      <c r="X426" s="8"/>
      <c r="Y426" s="8"/>
      <c r="Z426" s="8"/>
    </row>
    <row x14ac:dyDescent="0.25" r="427" customHeight="1" ht="14.25">
      <c r="A427" s="182"/>
      <c r="B427" s="182"/>
      <c r="C427" s="8"/>
      <c r="D427" s="183"/>
      <c r="E427" s="9"/>
      <c r="F427" s="10"/>
      <c r="G427" s="9">
        <f>IF(A427="","",IFERROR(#REF!/F427,0))</f>
      </c>
      <c r="H427" s="8"/>
      <c r="I427" s="8"/>
      <c r="J427" s="8"/>
      <c r="K427" s="8"/>
      <c r="L427" s="8"/>
      <c r="M427" s="8"/>
      <c r="N427" s="8"/>
      <c r="O427" s="8"/>
      <c r="P427" s="8"/>
      <c r="Q427" s="8"/>
      <c r="R427" s="8"/>
      <c r="S427" s="8"/>
      <c r="T427" s="8"/>
      <c r="U427" s="8"/>
      <c r="V427" s="8"/>
      <c r="W427" s="8"/>
      <c r="X427" s="8"/>
      <c r="Y427" s="8"/>
      <c r="Z427" s="8"/>
    </row>
    <row x14ac:dyDescent="0.25" r="428" customHeight="1" ht="14.25">
      <c r="A428" s="182"/>
      <c r="B428" s="182"/>
      <c r="C428" s="8"/>
      <c r="D428" s="183"/>
      <c r="E428" s="9"/>
      <c r="F428" s="10"/>
      <c r="G428" s="9">
        <f>IF(A428="","",IFERROR(#REF!/F428,0))</f>
      </c>
      <c r="H428" s="8"/>
      <c r="I428" s="8"/>
      <c r="J428" s="8"/>
      <c r="K428" s="8"/>
      <c r="L428" s="8"/>
      <c r="M428" s="8"/>
      <c r="N428" s="8"/>
      <c r="O428" s="8"/>
      <c r="P428" s="8"/>
      <c r="Q428" s="8"/>
      <c r="R428" s="8"/>
      <c r="S428" s="8"/>
      <c r="T428" s="8"/>
      <c r="U428" s="8"/>
      <c r="V428" s="8"/>
      <c r="W428" s="8"/>
      <c r="X428" s="8"/>
      <c r="Y428" s="8"/>
      <c r="Z428" s="8"/>
    </row>
    <row x14ac:dyDescent="0.25" r="429" customHeight="1" ht="14.25">
      <c r="A429" s="182"/>
      <c r="B429" s="182"/>
      <c r="C429" s="8"/>
      <c r="D429" s="183"/>
      <c r="E429" s="9"/>
      <c r="F429" s="10"/>
      <c r="G429" s="9">
        <f>IF(A429="","",IFERROR(#REF!/F429,0))</f>
      </c>
      <c r="H429" s="8"/>
      <c r="I429" s="8"/>
      <c r="J429" s="8"/>
      <c r="K429" s="8"/>
      <c r="L429" s="8"/>
      <c r="M429" s="8"/>
      <c r="N429" s="8"/>
      <c r="O429" s="8"/>
      <c r="P429" s="8"/>
      <c r="Q429" s="8"/>
      <c r="R429" s="8"/>
      <c r="S429" s="8"/>
      <c r="T429" s="8"/>
      <c r="U429" s="8"/>
      <c r="V429" s="8"/>
      <c r="W429" s="8"/>
      <c r="X429" s="8"/>
      <c r="Y429" s="8"/>
      <c r="Z429" s="8"/>
    </row>
    <row x14ac:dyDescent="0.25" r="430" customHeight="1" ht="14.25">
      <c r="A430" s="182"/>
      <c r="B430" s="182"/>
      <c r="C430" s="8"/>
      <c r="D430" s="183"/>
      <c r="E430" s="9"/>
      <c r="F430" s="10"/>
      <c r="G430" s="9">
        <f>IF(A430="","",IFERROR(#REF!/F430,0))</f>
      </c>
      <c r="H430" s="8"/>
      <c r="I430" s="8"/>
      <c r="J430" s="8"/>
      <c r="K430" s="8"/>
      <c r="L430" s="8"/>
      <c r="M430" s="8"/>
      <c r="N430" s="8"/>
      <c r="O430" s="8"/>
      <c r="P430" s="8"/>
      <c r="Q430" s="8"/>
      <c r="R430" s="8"/>
      <c r="S430" s="8"/>
      <c r="T430" s="8"/>
      <c r="U430" s="8"/>
      <c r="V430" s="8"/>
      <c r="W430" s="8"/>
      <c r="X430" s="8"/>
      <c r="Y430" s="8"/>
      <c r="Z430" s="8"/>
    </row>
    <row x14ac:dyDescent="0.25" r="431" customHeight="1" ht="14.25">
      <c r="A431" s="182"/>
      <c r="B431" s="182"/>
      <c r="C431" s="8"/>
      <c r="D431" s="183"/>
      <c r="E431" s="9"/>
      <c r="F431" s="10"/>
      <c r="G431" s="9">
        <f>IF(A431="","",IFERROR(#REF!/F431,0))</f>
      </c>
      <c r="H431" s="8"/>
      <c r="I431" s="8"/>
      <c r="J431" s="8"/>
      <c r="K431" s="8"/>
      <c r="L431" s="8"/>
      <c r="M431" s="8"/>
      <c r="N431" s="8"/>
      <c r="O431" s="8"/>
      <c r="P431" s="8"/>
      <c r="Q431" s="8"/>
      <c r="R431" s="8"/>
      <c r="S431" s="8"/>
      <c r="T431" s="8"/>
      <c r="U431" s="8"/>
      <c r="V431" s="8"/>
      <c r="W431" s="8"/>
      <c r="X431" s="8"/>
      <c r="Y431" s="8"/>
      <c r="Z431" s="8"/>
    </row>
    <row x14ac:dyDescent="0.25" r="432" customHeight="1" ht="14.25">
      <c r="A432" s="182"/>
      <c r="B432" s="182"/>
      <c r="C432" s="8"/>
      <c r="D432" s="183"/>
      <c r="E432" s="9"/>
      <c r="F432" s="10"/>
      <c r="G432" s="9">
        <f>IF(A432="","",IFERROR(#REF!/F432,0))</f>
      </c>
      <c r="H432" s="8"/>
      <c r="I432" s="8"/>
      <c r="J432" s="8"/>
      <c r="K432" s="8"/>
      <c r="L432" s="8"/>
      <c r="M432" s="8"/>
      <c r="N432" s="8"/>
      <c r="O432" s="8"/>
      <c r="P432" s="8"/>
      <c r="Q432" s="8"/>
      <c r="R432" s="8"/>
      <c r="S432" s="8"/>
      <c r="T432" s="8"/>
      <c r="U432" s="8"/>
      <c r="V432" s="8"/>
      <c r="W432" s="8"/>
      <c r="X432" s="8"/>
      <c r="Y432" s="8"/>
      <c r="Z432" s="8"/>
    </row>
    <row x14ac:dyDescent="0.25" r="433" customHeight="1" ht="14.25">
      <c r="A433" s="182"/>
      <c r="B433" s="182"/>
      <c r="C433" s="8"/>
      <c r="D433" s="183"/>
      <c r="E433" s="9"/>
      <c r="F433" s="10"/>
      <c r="G433" s="9">
        <f>IF(A433="","",IFERROR(#REF!/F433,0))</f>
      </c>
      <c r="H433" s="8"/>
      <c r="I433" s="8"/>
      <c r="J433" s="8"/>
      <c r="K433" s="8"/>
      <c r="L433" s="8"/>
      <c r="M433" s="8"/>
      <c r="N433" s="8"/>
      <c r="O433" s="8"/>
      <c r="P433" s="8"/>
      <c r="Q433" s="8"/>
      <c r="R433" s="8"/>
      <c r="S433" s="8"/>
      <c r="T433" s="8"/>
      <c r="U433" s="8"/>
      <c r="V433" s="8"/>
      <c r="W433" s="8"/>
      <c r="X433" s="8"/>
      <c r="Y433" s="8"/>
      <c r="Z433" s="8"/>
    </row>
    <row x14ac:dyDescent="0.25" r="434" customHeight="1" ht="14.25">
      <c r="A434" s="182"/>
      <c r="B434" s="182"/>
      <c r="C434" s="8"/>
      <c r="D434" s="183"/>
      <c r="E434" s="9"/>
      <c r="F434" s="10"/>
      <c r="G434" s="9">
        <f>IF(A434="","",IFERROR(#REF!/F434,0))</f>
      </c>
      <c r="H434" s="8"/>
      <c r="I434" s="8"/>
      <c r="J434" s="8"/>
      <c r="K434" s="8"/>
      <c r="L434" s="8"/>
      <c r="M434" s="8"/>
      <c r="N434" s="8"/>
      <c r="O434" s="8"/>
      <c r="P434" s="8"/>
      <c r="Q434" s="8"/>
      <c r="R434" s="8"/>
      <c r="S434" s="8"/>
      <c r="T434" s="8"/>
      <c r="U434" s="8"/>
      <c r="V434" s="8"/>
      <c r="W434" s="8"/>
      <c r="X434" s="8"/>
      <c r="Y434" s="8"/>
      <c r="Z434" s="8"/>
    </row>
    <row x14ac:dyDescent="0.25" r="435" customHeight="1" ht="14.25">
      <c r="A435" s="182"/>
      <c r="B435" s="182"/>
      <c r="C435" s="8"/>
      <c r="D435" s="183"/>
      <c r="E435" s="9"/>
      <c r="F435" s="10"/>
      <c r="G435" s="9">
        <f>IF(A435="","",IFERROR(#REF!/F435,0))</f>
      </c>
      <c r="H435" s="8"/>
      <c r="I435" s="8"/>
      <c r="J435" s="8"/>
      <c r="K435" s="8"/>
      <c r="L435" s="8"/>
      <c r="M435" s="8"/>
      <c r="N435" s="8"/>
      <c r="O435" s="8"/>
      <c r="P435" s="8"/>
      <c r="Q435" s="8"/>
      <c r="R435" s="8"/>
      <c r="S435" s="8"/>
      <c r="T435" s="8"/>
      <c r="U435" s="8"/>
      <c r="V435" s="8"/>
      <c r="W435" s="8"/>
      <c r="X435" s="8"/>
      <c r="Y435" s="8"/>
      <c r="Z435" s="8"/>
    </row>
    <row x14ac:dyDescent="0.25" r="436" customHeight="1" ht="14.25">
      <c r="A436" s="182"/>
      <c r="B436" s="182"/>
      <c r="C436" s="8"/>
      <c r="D436" s="183"/>
      <c r="E436" s="9"/>
      <c r="F436" s="10"/>
      <c r="G436" s="9">
        <f>IF(A436="","",IFERROR(#REF!/F436,0))</f>
      </c>
      <c r="H436" s="8"/>
      <c r="I436" s="8"/>
      <c r="J436" s="8"/>
      <c r="K436" s="8"/>
      <c r="L436" s="8"/>
      <c r="M436" s="8"/>
      <c r="N436" s="8"/>
      <c r="O436" s="8"/>
      <c r="P436" s="8"/>
      <c r="Q436" s="8"/>
      <c r="R436" s="8"/>
      <c r="S436" s="8"/>
      <c r="T436" s="8"/>
      <c r="U436" s="8"/>
      <c r="V436" s="8"/>
      <c r="W436" s="8"/>
      <c r="X436" s="8"/>
      <c r="Y436" s="8"/>
      <c r="Z436" s="8"/>
    </row>
    <row x14ac:dyDescent="0.25" r="437" customHeight="1" ht="14.25">
      <c r="A437" s="182"/>
      <c r="B437" s="182"/>
      <c r="C437" s="8"/>
      <c r="D437" s="183"/>
      <c r="E437" s="9"/>
      <c r="F437" s="10"/>
      <c r="G437" s="9">
        <f>IF(A437="","",IFERROR(#REF!/F437,0))</f>
      </c>
      <c r="H437" s="8"/>
      <c r="I437" s="8"/>
      <c r="J437" s="8"/>
      <c r="K437" s="8"/>
      <c r="L437" s="8"/>
      <c r="M437" s="8"/>
      <c r="N437" s="8"/>
      <c r="O437" s="8"/>
      <c r="P437" s="8"/>
      <c r="Q437" s="8"/>
      <c r="R437" s="8"/>
      <c r="S437" s="8"/>
      <c r="T437" s="8"/>
      <c r="U437" s="8"/>
      <c r="V437" s="8"/>
      <c r="W437" s="8"/>
      <c r="X437" s="8"/>
      <c r="Y437" s="8"/>
      <c r="Z437" s="8"/>
    </row>
    <row x14ac:dyDescent="0.25" r="438" customHeight="1" ht="14.25">
      <c r="A438" s="182"/>
      <c r="B438" s="182"/>
      <c r="C438" s="8"/>
      <c r="D438" s="183"/>
      <c r="E438" s="9"/>
      <c r="F438" s="10"/>
      <c r="G438" s="9">
        <f>IF(A438="","",IFERROR(#REF!/F438,0))</f>
      </c>
      <c r="H438" s="8"/>
      <c r="I438" s="8"/>
      <c r="J438" s="8"/>
      <c r="K438" s="8"/>
      <c r="L438" s="8"/>
      <c r="M438" s="8"/>
      <c r="N438" s="8"/>
      <c r="O438" s="8"/>
      <c r="P438" s="8"/>
      <c r="Q438" s="8"/>
      <c r="R438" s="8"/>
      <c r="S438" s="8"/>
      <c r="T438" s="8"/>
      <c r="U438" s="8"/>
      <c r="V438" s="8"/>
      <c r="W438" s="8"/>
      <c r="X438" s="8"/>
      <c r="Y438" s="8"/>
      <c r="Z438" s="8"/>
    </row>
    <row x14ac:dyDescent="0.25" r="439" customHeight="1" ht="14.25">
      <c r="A439" s="182"/>
      <c r="B439" s="182"/>
      <c r="C439" s="8"/>
      <c r="D439" s="183"/>
      <c r="E439" s="9"/>
      <c r="F439" s="10"/>
      <c r="G439" s="9">
        <f>IF(A439="","",IFERROR(#REF!/F439,0))</f>
      </c>
      <c r="H439" s="8"/>
      <c r="I439" s="8"/>
      <c r="J439" s="8"/>
      <c r="K439" s="8"/>
      <c r="L439" s="8"/>
      <c r="M439" s="8"/>
      <c r="N439" s="8"/>
      <c r="O439" s="8"/>
      <c r="P439" s="8"/>
      <c r="Q439" s="8"/>
      <c r="R439" s="8"/>
      <c r="S439" s="8"/>
      <c r="T439" s="8"/>
      <c r="U439" s="8"/>
      <c r="V439" s="8"/>
      <c r="W439" s="8"/>
      <c r="X439" s="8"/>
      <c r="Y439" s="8"/>
      <c r="Z439" s="8"/>
    </row>
    <row x14ac:dyDescent="0.25" r="440" customHeight="1" ht="14.25">
      <c r="A440" s="182"/>
      <c r="B440" s="182"/>
      <c r="C440" s="8"/>
      <c r="D440" s="183"/>
      <c r="E440" s="9"/>
      <c r="F440" s="10"/>
      <c r="G440" s="9">
        <f>IF(A440="","",IFERROR(#REF!/F440,0))</f>
      </c>
      <c r="H440" s="8"/>
      <c r="I440" s="8"/>
      <c r="J440" s="8"/>
      <c r="K440" s="8"/>
      <c r="L440" s="8"/>
      <c r="M440" s="8"/>
      <c r="N440" s="8"/>
      <c r="O440" s="8"/>
      <c r="P440" s="8"/>
      <c r="Q440" s="8"/>
      <c r="R440" s="8"/>
      <c r="S440" s="8"/>
      <c r="T440" s="8"/>
      <c r="U440" s="8"/>
      <c r="V440" s="8"/>
      <c r="W440" s="8"/>
      <c r="X440" s="8"/>
      <c r="Y440" s="8"/>
      <c r="Z440" s="8"/>
    </row>
    <row x14ac:dyDescent="0.25" r="441" customHeight="1" ht="14.25">
      <c r="A441" s="182"/>
      <c r="B441" s="182"/>
      <c r="C441" s="8"/>
      <c r="D441" s="183"/>
      <c r="E441" s="9"/>
      <c r="F441" s="10"/>
      <c r="G441" s="9">
        <f>IF(A441="","",IFERROR(#REF!/F441,0))</f>
      </c>
      <c r="H441" s="8"/>
      <c r="I441" s="8"/>
      <c r="J441" s="8"/>
      <c r="K441" s="8"/>
      <c r="L441" s="8"/>
      <c r="M441" s="8"/>
      <c r="N441" s="8"/>
      <c r="O441" s="8"/>
      <c r="P441" s="8"/>
      <c r="Q441" s="8"/>
      <c r="R441" s="8"/>
      <c r="S441" s="8"/>
      <c r="T441" s="8"/>
      <c r="U441" s="8"/>
      <c r="V441" s="8"/>
      <c r="W441" s="8"/>
      <c r="X441" s="8"/>
      <c r="Y441" s="8"/>
      <c r="Z441" s="8"/>
    </row>
    <row x14ac:dyDescent="0.25" r="442" customHeight="1" ht="14.25">
      <c r="A442" s="182"/>
      <c r="B442" s="182"/>
      <c r="C442" s="8"/>
      <c r="D442" s="183"/>
      <c r="E442" s="9"/>
      <c r="F442" s="10"/>
      <c r="G442" s="9">
        <f>IF(A442="","",IFERROR(#REF!/F442,0))</f>
      </c>
      <c r="H442" s="8"/>
      <c r="I442" s="8"/>
      <c r="J442" s="8"/>
      <c r="K442" s="8"/>
      <c r="L442" s="8"/>
      <c r="M442" s="8"/>
      <c r="N442" s="8"/>
      <c r="O442" s="8"/>
      <c r="P442" s="8"/>
      <c r="Q442" s="8"/>
      <c r="R442" s="8"/>
      <c r="S442" s="8"/>
      <c r="T442" s="8"/>
      <c r="U442" s="8"/>
      <c r="V442" s="8"/>
      <c r="W442" s="8"/>
      <c r="X442" s="8"/>
      <c r="Y442" s="8"/>
      <c r="Z442" s="8"/>
    </row>
    <row x14ac:dyDescent="0.25" r="443" customHeight="1" ht="14.25">
      <c r="A443" s="182"/>
      <c r="B443" s="182"/>
      <c r="C443" s="8"/>
      <c r="D443" s="183"/>
      <c r="E443" s="9"/>
      <c r="F443" s="10"/>
      <c r="G443" s="9">
        <f>IF(A443="","",IFERROR(#REF!/F443,0))</f>
      </c>
      <c r="H443" s="8"/>
      <c r="I443" s="8"/>
      <c r="J443" s="8"/>
      <c r="K443" s="8"/>
      <c r="L443" s="8"/>
      <c r="M443" s="8"/>
      <c r="N443" s="8"/>
      <c r="O443" s="8"/>
      <c r="P443" s="8"/>
      <c r="Q443" s="8"/>
      <c r="R443" s="8"/>
      <c r="S443" s="8"/>
      <c r="T443" s="8"/>
      <c r="U443" s="8"/>
      <c r="V443" s="8"/>
      <c r="W443" s="8"/>
      <c r="X443" s="8"/>
      <c r="Y443" s="8"/>
      <c r="Z443" s="8"/>
    </row>
    <row x14ac:dyDescent="0.25" r="444" customHeight="1" ht="14.25">
      <c r="A444" s="182"/>
      <c r="B444" s="182"/>
      <c r="C444" s="8"/>
      <c r="D444" s="183"/>
      <c r="E444" s="9"/>
      <c r="F444" s="10"/>
      <c r="G444" s="9">
        <f>IF(A444="","",IFERROR(#REF!/F444,0))</f>
      </c>
      <c r="H444" s="8"/>
      <c r="I444" s="8"/>
      <c r="J444" s="8"/>
      <c r="K444" s="8"/>
      <c r="L444" s="8"/>
      <c r="M444" s="8"/>
      <c r="N444" s="8"/>
      <c r="O444" s="8"/>
      <c r="P444" s="8"/>
      <c r="Q444" s="8"/>
      <c r="R444" s="8"/>
      <c r="S444" s="8"/>
      <c r="T444" s="8"/>
      <c r="U444" s="8"/>
      <c r="V444" s="8"/>
      <c r="W444" s="8"/>
      <c r="X444" s="8"/>
      <c r="Y444" s="8"/>
      <c r="Z444" s="8"/>
    </row>
    <row x14ac:dyDescent="0.25" r="445" customHeight="1" ht="14.25">
      <c r="A445" s="182"/>
      <c r="B445" s="182"/>
      <c r="C445" s="8"/>
      <c r="D445" s="183"/>
      <c r="E445" s="9"/>
      <c r="F445" s="10"/>
      <c r="G445" s="9">
        <f>IF(A445="","",IFERROR(#REF!/F445,0))</f>
      </c>
      <c r="H445" s="8"/>
      <c r="I445" s="8"/>
      <c r="J445" s="8"/>
      <c r="K445" s="8"/>
      <c r="L445" s="8"/>
      <c r="M445" s="8"/>
      <c r="N445" s="8"/>
      <c r="O445" s="8"/>
      <c r="P445" s="8"/>
      <c r="Q445" s="8"/>
      <c r="R445" s="8"/>
      <c r="S445" s="8"/>
      <c r="T445" s="8"/>
      <c r="U445" s="8"/>
      <c r="V445" s="8"/>
      <c r="W445" s="8"/>
      <c r="X445" s="8"/>
      <c r="Y445" s="8"/>
      <c r="Z445" s="8"/>
    </row>
    <row x14ac:dyDescent="0.25" r="446" customHeight="1" ht="14.25">
      <c r="A446" s="182"/>
      <c r="B446" s="182"/>
      <c r="C446" s="8"/>
      <c r="D446" s="183"/>
      <c r="E446" s="9"/>
      <c r="F446" s="10"/>
      <c r="G446" s="9">
        <f>IF(A446="","",IFERROR(#REF!/F446,0))</f>
      </c>
      <c r="H446" s="8"/>
      <c r="I446" s="8"/>
      <c r="J446" s="8"/>
      <c r="K446" s="8"/>
      <c r="L446" s="8"/>
      <c r="M446" s="8"/>
      <c r="N446" s="8"/>
      <c r="O446" s="8"/>
      <c r="P446" s="8"/>
      <c r="Q446" s="8"/>
      <c r="R446" s="8"/>
      <c r="S446" s="8"/>
      <c r="T446" s="8"/>
      <c r="U446" s="8"/>
      <c r="V446" s="8"/>
      <c r="W446" s="8"/>
      <c r="X446" s="8"/>
      <c r="Y446" s="8"/>
      <c r="Z446" s="8"/>
    </row>
    <row x14ac:dyDescent="0.25" r="447" customHeight="1" ht="14.25">
      <c r="A447" s="182"/>
      <c r="B447" s="182"/>
      <c r="C447" s="8"/>
      <c r="D447" s="183"/>
      <c r="E447" s="9"/>
      <c r="F447" s="10"/>
      <c r="G447" s="9">
        <f>IF(A447="","",IFERROR(#REF!/F447,0))</f>
      </c>
      <c r="H447" s="8"/>
      <c r="I447" s="8"/>
      <c r="J447" s="8"/>
      <c r="K447" s="8"/>
      <c r="L447" s="8"/>
      <c r="M447" s="8"/>
      <c r="N447" s="8"/>
      <c r="O447" s="8"/>
      <c r="P447" s="8"/>
      <c r="Q447" s="8"/>
      <c r="R447" s="8"/>
      <c r="S447" s="8"/>
      <c r="T447" s="8"/>
      <c r="U447" s="8"/>
      <c r="V447" s="8"/>
      <c r="W447" s="8"/>
      <c r="X447" s="8"/>
      <c r="Y447" s="8"/>
      <c r="Z447" s="8"/>
    </row>
    <row x14ac:dyDescent="0.25" r="448" customHeight="1" ht="14.25">
      <c r="A448" s="182"/>
      <c r="B448" s="182"/>
      <c r="C448" s="8"/>
      <c r="D448" s="183"/>
      <c r="E448" s="9"/>
      <c r="F448" s="10"/>
      <c r="G448" s="9">
        <f>IF(A448="","",IFERROR(#REF!/F448,0))</f>
      </c>
      <c r="H448" s="8"/>
      <c r="I448" s="8"/>
      <c r="J448" s="8"/>
      <c r="K448" s="8"/>
      <c r="L448" s="8"/>
      <c r="M448" s="8"/>
      <c r="N448" s="8"/>
      <c r="O448" s="8"/>
      <c r="P448" s="8"/>
      <c r="Q448" s="8"/>
      <c r="R448" s="8"/>
      <c r="S448" s="8"/>
      <c r="T448" s="8"/>
      <c r="U448" s="8"/>
      <c r="V448" s="8"/>
      <c r="W448" s="8"/>
      <c r="X448" s="8"/>
      <c r="Y448" s="8"/>
      <c r="Z448" s="8"/>
    </row>
    <row x14ac:dyDescent="0.25" r="449" customHeight="1" ht="14.25">
      <c r="A449" s="182"/>
      <c r="B449" s="182"/>
      <c r="C449" s="8"/>
      <c r="D449" s="183"/>
      <c r="E449" s="9"/>
      <c r="F449" s="10"/>
      <c r="G449" s="9">
        <f>IF(A449="","",IFERROR(#REF!/F449,0))</f>
      </c>
      <c r="H449" s="8"/>
      <c r="I449" s="8"/>
      <c r="J449" s="8"/>
      <c r="K449" s="8"/>
      <c r="L449" s="8"/>
      <c r="M449" s="8"/>
      <c r="N449" s="8"/>
      <c r="O449" s="8"/>
      <c r="P449" s="8"/>
      <c r="Q449" s="8"/>
      <c r="R449" s="8"/>
      <c r="S449" s="8"/>
      <c r="T449" s="8"/>
      <c r="U449" s="8"/>
      <c r="V449" s="8"/>
      <c r="W449" s="8"/>
      <c r="X449" s="8"/>
      <c r="Y449" s="8"/>
      <c r="Z449" s="8"/>
    </row>
    <row x14ac:dyDescent="0.25" r="450" customHeight="1" ht="14.25">
      <c r="A450" s="182"/>
      <c r="B450" s="182"/>
      <c r="C450" s="8"/>
      <c r="D450" s="183"/>
      <c r="E450" s="9"/>
      <c r="F450" s="10"/>
      <c r="G450" s="9">
        <f>IF(A450="","",IFERROR(#REF!/F450,0))</f>
      </c>
      <c r="H450" s="8"/>
      <c r="I450" s="8"/>
      <c r="J450" s="8"/>
      <c r="K450" s="8"/>
      <c r="L450" s="8"/>
      <c r="M450" s="8"/>
      <c r="N450" s="8"/>
      <c r="O450" s="8"/>
      <c r="P450" s="8"/>
      <c r="Q450" s="8"/>
      <c r="R450" s="8"/>
      <c r="S450" s="8"/>
      <c r="T450" s="8"/>
      <c r="U450" s="8"/>
      <c r="V450" s="8"/>
      <c r="W450" s="8"/>
      <c r="X450" s="8"/>
      <c r="Y450" s="8"/>
      <c r="Z450" s="8"/>
    </row>
    <row x14ac:dyDescent="0.25" r="451" customHeight="1" ht="14.25">
      <c r="A451" s="182"/>
      <c r="B451" s="182"/>
      <c r="C451" s="8"/>
      <c r="D451" s="183"/>
      <c r="E451" s="9"/>
      <c r="F451" s="10"/>
      <c r="G451" s="9">
        <f>IF(A451="","",IFERROR(#REF!/F451,0))</f>
      </c>
      <c r="H451" s="8"/>
      <c r="I451" s="8"/>
      <c r="J451" s="8"/>
      <c r="K451" s="8"/>
      <c r="L451" s="8"/>
      <c r="M451" s="8"/>
      <c r="N451" s="8"/>
      <c r="O451" s="8"/>
      <c r="P451" s="8"/>
      <c r="Q451" s="8"/>
      <c r="R451" s="8"/>
      <c r="S451" s="8"/>
      <c r="T451" s="8"/>
      <c r="U451" s="8"/>
      <c r="V451" s="8"/>
      <c r="W451" s="8"/>
      <c r="X451" s="8"/>
      <c r="Y451" s="8"/>
      <c r="Z451" s="8"/>
    </row>
    <row x14ac:dyDescent="0.25" r="452" customHeight="1" ht="14.25">
      <c r="A452" s="182"/>
      <c r="B452" s="182"/>
      <c r="C452" s="8"/>
      <c r="D452" s="183"/>
      <c r="E452" s="9"/>
      <c r="F452" s="10"/>
      <c r="G452" s="9">
        <f>IF(A452="","",IFERROR(#REF!/F452,0))</f>
      </c>
      <c r="H452" s="8"/>
      <c r="I452" s="8"/>
      <c r="J452" s="8"/>
      <c r="K452" s="8"/>
      <c r="L452" s="8"/>
      <c r="M452" s="8"/>
      <c r="N452" s="8"/>
      <c r="O452" s="8"/>
      <c r="P452" s="8"/>
      <c r="Q452" s="8"/>
      <c r="R452" s="8"/>
      <c r="S452" s="8"/>
      <c r="T452" s="8"/>
      <c r="U452" s="8"/>
      <c r="V452" s="8"/>
      <c r="W452" s="8"/>
      <c r="X452" s="8"/>
      <c r="Y452" s="8"/>
      <c r="Z452" s="8"/>
    </row>
    <row x14ac:dyDescent="0.25" r="453" customHeight="1" ht="14.25">
      <c r="A453" s="182"/>
      <c r="B453" s="182"/>
      <c r="C453" s="8"/>
      <c r="D453" s="183"/>
      <c r="E453" s="9"/>
      <c r="F453" s="10"/>
      <c r="G453" s="9">
        <f>IF(A453="","",IFERROR(#REF!/F453,0))</f>
      </c>
      <c r="H453" s="8"/>
      <c r="I453" s="8"/>
      <c r="J453" s="8"/>
      <c r="K453" s="8"/>
      <c r="L453" s="8"/>
      <c r="M453" s="8"/>
      <c r="N453" s="8"/>
      <c r="O453" s="8"/>
      <c r="P453" s="8"/>
      <c r="Q453" s="8"/>
      <c r="R453" s="8"/>
      <c r="S453" s="8"/>
      <c r="T453" s="8"/>
      <c r="U453" s="8"/>
      <c r="V453" s="8"/>
      <c r="W453" s="8"/>
      <c r="X453" s="8"/>
      <c r="Y453" s="8"/>
      <c r="Z453" s="8"/>
    </row>
    <row x14ac:dyDescent="0.25" r="454" customHeight="1" ht="14.25">
      <c r="A454" s="182"/>
      <c r="B454" s="182"/>
      <c r="C454" s="8"/>
      <c r="D454" s="183"/>
      <c r="E454" s="9"/>
      <c r="F454" s="10"/>
      <c r="G454" s="9">
        <f>IF(A454="","",IFERROR(#REF!/F454,0))</f>
      </c>
      <c r="H454" s="8"/>
      <c r="I454" s="8"/>
      <c r="J454" s="8"/>
      <c r="K454" s="8"/>
      <c r="L454" s="8"/>
      <c r="M454" s="8"/>
      <c r="N454" s="8"/>
      <c r="O454" s="8"/>
      <c r="P454" s="8"/>
      <c r="Q454" s="8"/>
      <c r="R454" s="8"/>
      <c r="S454" s="8"/>
      <c r="T454" s="8"/>
      <c r="U454" s="8"/>
      <c r="V454" s="8"/>
      <c r="W454" s="8"/>
      <c r="X454" s="8"/>
      <c r="Y454" s="8"/>
      <c r="Z454" s="8"/>
    </row>
    <row x14ac:dyDescent="0.25" r="455" customHeight="1" ht="14.25">
      <c r="A455" s="182"/>
      <c r="B455" s="182"/>
      <c r="C455" s="8"/>
      <c r="D455" s="183"/>
      <c r="E455" s="9"/>
      <c r="F455" s="10"/>
      <c r="G455" s="9">
        <f>IF(A455="","",IFERROR(#REF!/F455,0))</f>
      </c>
      <c r="H455" s="8"/>
      <c r="I455" s="8"/>
      <c r="J455" s="8"/>
      <c r="K455" s="8"/>
      <c r="L455" s="8"/>
      <c r="M455" s="8"/>
      <c r="N455" s="8"/>
      <c r="O455" s="8"/>
      <c r="P455" s="8"/>
      <c r="Q455" s="8"/>
      <c r="R455" s="8"/>
      <c r="S455" s="8"/>
      <c r="T455" s="8"/>
      <c r="U455" s="8"/>
      <c r="V455" s="8"/>
      <c r="W455" s="8"/>
      <c r="X455" s="8"/>
      <c r="Y455" s="8"/>
      <c r="Z455" s="8"/>
    </row>
    <row x14ac:dyDescent="0.25" r="456" customHeight="1" ht="14.25">
      <c r="A456" s="182"/>
      <c r="B456" s="182"/>
      <c r="C456" s="8"/>
      <c r="D456" s="183"/>
      <c r="E456" s="9"/>
      <c r="F456" s="10"/>
      <c r="G456" s="9">
        <f>IF(A456="","",IFERROR(#REF!/F456,0))</f>
      </c>
      <c r="H456" s="8"/>
      <c r="I456" s="8"/>
      <c r="J456" s="8"/>
      <c r="K456" s="8"/>
      <c r="L456" s="8"/>
      <c r="M456" s="8"/>
      <c r="N456" s="8"/>
      <c r="O456" s="8"/>
      <c r="P456" s="8"/>
      <c r="Q456" s="8"/>
      <c r="R456" s="8"/>
      <c r="S456" s="8"/>
      <c r="T456" s="8"/>
      <c r="U456" s="8"/>
      <c r="V456" s="8"/>
      <c r="W456" s="8"/>
      <c r="X456" s="8"/>
      <c r="Y456" s="8"/>
      <c r="Z456" s="8"/>
    </row>
    <row x14ac:dyDescent="0.25" r="457" customHeight="1" ht="14.25">
      <c r="A457" s="182"/>
      <c r="B457" s="182"/>
      <c r="C457" s="8"/>
      <c r="D457" s="183"/>
      <c r="E457" s="9"/>
      <c r="F457" s="10"/>
      <c r="G457" s="9">
        <f>IF(A457="","",IFERROR(#REF!/F457,0))</f>
      </c>
      <c r="H457" s="8"/>
      <c r="I457" s="8"/>
      <c r="J457" s="8"/>
      <c r="K457" s="8"/>
      <c r="L457" s="8"/>
      <c r="M457" s="8"/>
      <c r="N457" s="8"/>
      <c r="O457" s="8"/>
      <c r="P457" s="8"/>
      <c r="Q457" s="8"/>
      <c r="R457" s="8"/>
      <c r="S457" s="8"/>
      <c r="T457" s="8"/>
      <c r="U457" s="8"/>
      <c r="V457" s="8"/>
      <c r="W457" s="8"/>
      <c r="X457" s="8"/>
      <c r="Y457" s="8"/>
      <c r="Z457" s="8"/>
    </row>
    <row x14ac:dyDescent="0.25" r="458" customHeight="1" ht="14.25">
      <c r="A458" s="182"/>
      <c r="B458" s="182"/>
      <c r="C458" s="8"/>
      <c r="D458" s="183"/>
      <c r="E458" s="9"/>
      <c r="F458" s="10"/>
      <c r="G458" s="9">
        <f>IF(A458="","",IFERROR(#REF!/F458,0))</f>
      </c>
      <c r="H458" s="8"/>
      <c r="I458" s="8"/>
      <c r="J458" s="8"/>
      <c r="K458" s="8"/>
      <c r="L458" s="8"/>
      <c r="M458" s="8"/>
      <c r="N458" s="8"/>
      <c r="O458" s="8"/>
      <c r="P458" s="8"/>
      <c r="Q458" s="8"/>
      <c r="R458" s="8"/>
      <c r="S458" s="8"/>
      <c r="T458" s="8"/>
      <c r="U458" s="8"/>
      <c r="V458" s="8"/>
      <c r="W458" s="8"/>
      <c r="X458" s="8"/>
      <c r="Y458" s="8"/>
      <c r="Z458" s="8"/>
    </row>
    <row x14ac:dyDescent="0.25" r="459" customHeight="1" ht="14.25">
      <c r="A459" s="182"/>
      <c r="B459" s="182"/>
      <c r="C459" s="8"/>
      <c r="D459" s="183"/>
      <c r="E459" s="9"/>
      <c r="F459" s="10"/>
      <c r="G459" s="9">
        <f>IF(A459="","",IFERROR(#REF!/F459,0))</f>
      </c>
      <c r="H459" s="8"/>
      <c r="I459" s="8"/>
      <c r="J459" s="8"/>
      <c r="K459" s="8"/>
      <c r="L459" s="8"/>
      <c r="M459" s="8"/>
      <c r="N459" s="8"/>
      <c r="O459" s="8"/>
      <c r="P459" s="8"/>
      <c r="Q459" s="8"/>
      <c r="R459" s="8"/>
      <c r="S459" s="8"/>
      <c r="T459" s="8"/>
      <c r="U459" s="8"/>
      <c r="V459" s="8"/>
      <c r="W459" s="8"/>
      <c r="X459" s="8"/>
      <c r="Y459" s="8"/>
      <c r="Z459" s="8"/>
    </row>
    <row x14ac:dyDescent="0.25" r="460" customHeight="1" ht="14.25">
      <c r="A460" s="182"/>
      <c r="B460" s="182"/>
      <c r="C460" s="8"/>
      <c r="D460" s="183"/>
      <c r="E460" s="9"/>
      <c r="F460" s="10"/>
      <c r="G460" s="9">
        <f>IF(A460="","",IFERROR(#REF!/F460,0))</f>
      </c>
      <c r="H460" s="8"/>
      <c r="I460" s="8"/>
      <c r="J460" s="8"/>
      <c r="K460" s="8"/>
      <c r="L460" s="8"/>
      <c r="M460" s="8"/>
      <c r="N460" s="8"/>
      <c r="O460" s="8"/>
      <c r="P460" s="8"/>
      <c r="Q460" s="8"/>
      <c r="R460" s="8"/>
      <c r="S460" s="8"/>
      <c r="T460" s="8"/>
      <c r="U460" s="8"/>
      <c r="V460" s="8"/>
      <c r="W460" s="8"/>
      <c r="X460" s="8"/>
      <c r="Y460" s="8"/>
      <c r="Z460" s="8"/>
    </row>
    <row x14ac:dyDescent="0.25" r="461" customHeight="1" ht="14.25">
      <c r="A461" s="182"/>
      <c r="B461" s="182"/>
      <c r="C461" s="8"/>
      <c r="D461" s="183"/>
      <c r="E461" s="9"/>
      <c r="F461" s="10"/>
      <c r="G461" s="9">
        <f>IF(A461="","",IFERROR(#REF!/F461,0))</f>
      </c>
      <c r="H461" s="8"/>
      <c r="I461" s="8"/>
      <c r="J461" s="8"/>
      <c r="K461" s="8"/>
      <c r="L461" s="8"/>
      <c r="M461" s="8"/>
      <c r="N461" s="8"/>
      <c r="O461" s="8"/>
      <c r="P461" s="8"/>
      <c r="Q461" s="8"/>
      <c r="R461" s="8"/>
      <c r="S461" s="8"/>
      <c r="T461" s="8"/>
      <c r="U461" s="8"/>
      <c r="V461" s="8"/>
      <c r="W461" s="8"/>
      <c r="X461" s="8"/>
      <c r="Y461" s="8"/>
      <c r="Z461" s="8"/>
    </row>
    <row x14ac:dyDescent="0.25" r="462" customHeight="1" ht="14.25">
      <c r="A462" s="182"/>
      <c r="B462" s="182"/>
      <c r="C462" s="8"/>
      <c r="D462" s="183"/>
      <c r="E462" s="9"/>
      <c r="F462" s="10"/>
      <c r="G462" s="9">
        <f>IF(A462="","",IFERROR(#REF!/F462,0))</f>
      </c>
      <c r="H462" s="8"/>
      <c r="I462" s="8"/>
      <c r="J462" s="8"/>
      <c r="K462" s="8"/>
      <c r="L462" s="8"/>
      <c r="M462" s="8"/>
      <c r="N462" s="8"/>
      <c r="O462" s="8"/>
      <c r="P462" s="8"/>
      <c r="Q462" s="8"/>
      <c r="R462" s="8"/>
      <c r="S462" s="8"/>
      <c r="T462" s="8"/>
      <c r="U462" s="8"/>
      <c r="V462" s="8"/>
      <c r="W462" s="8"/>
      <c r="X462" s="8"/>
      <c r="Y462" s="8"/>
      <c r="Z462" s="8"/>
    </row>
    <row x14ac:dyDescent="0.25" r="463" customHeight="1" ht="14.25">
      <c r="A463" s="182"/>
      <c r="B463" s="182"/>
      <c r="C463" s="8"/>
      <c r="D463" s="183"/>
      <c r="E463" s="9"/>
      <c r="F463" s="10"/>
      <c r="G463" s="9">
        <f>IF(A463="","",IFERROR(#REF!/F463,0))</f>
      </c>
      <c r="H463" s="8"/>
      <c r="I463" s="8"/>
      <c r="J463" s="8"/>
      <c r="K463" s="8"/>
      <c r="L463" s="8"/>
      <c r="M463" s="8"/>
      <c r="N463" s="8"/>
      <c r="O463" s="8"/>
      <c r="P463" s="8"/>
      <c r="Q463" s="8"/>
      <c r="R463" s="8"/>
      <c r="S463" s="8"/>
      <c r="T463" s="8"/>
      <c r="U463" s="8"/>
      <c r="V463" s="8"/>
      <c r="W463" s="8"/>
      <c r="X463" s="8"/>
      <c r="Y463" s="8"/>
      <c r="Z463" s="8"/>
    </row>
    <row x14ac:dyDescent="0.25" r="464" customHeight="1" ht="14.25">
      <c r="A464" s="182"/>
      <c r="B464" s="182"/>
      <c r="C464" s="8"/>
      <c r="D464" s="183"/>
      <c r="E464" s="9"/>
      <c r="F464" s="10"/>
      <c r="G464" s="9">
        <f>IF(A464="","",IFERROR(#REF!/F464,0))</f>
      </c>
      <c r="H464" s="8"/>
      <c r="I464" s="8"/>
      <c r="J464" s="8"/>
      <c r="K464" s="8"/>
      <c r="L464" s="8"/>
      <c r="M464" s="8"/>
      <c r="N464" s="8"/>
      <c r="O464" s="8"/>
      <c r="P464" s="8"/>
      <c r="Q464" s="8"/>
      <c r="R464" s="8"/>
      <c r="S464" s="8"/>
      <c r="T464" s="8"/>
      <c r="U464" s="8"/>
      <c r="V464" s="8"/>
      <c r="W464" s="8"/>
      <c r="X464" s="8"/>
      <c r="Y464" s="8"/>
      <c r="Z464" s="8"/>
    </row>
    <row x14ac:dyDescent="0.25" r="465" customHeight="1" ht="14.25">
      <c r="A465" s="182"/>
      <c r="B465" s="182"/>
      <c r="C465" s="8"/>
      <c r="D465" s="183"/>
      <c r="E465" s="9"/>
      <c r="F465" s="10"/>
      <c r="G465" s="9">
        <f>IF(A465="","",IFERROR(#REF!/F465,0))</f>
      </c>
      <c r="H465" s="8"/>
      <c r="I465" s="8"/>
      <c r="J465" s="8"/>
      <c r="K465" s="8"/>
      <c r="L465" s="8"/>
      <c r="M465" s="8"/>
      <c r="N465" s="8"/>
      <c r="O465" s="8"/>
      <c r="P465" s="8"/>
      <c r="Q465" s="8"/>
      <c r="R465" s="8"/>
      <c r="S465" s="8"/>
      <c r="T465" s="8"/>
      <c r="U465" s="8"/>
      <c r="V465" s="8"/>
      <c r="W465" s="8"/>
      <c r="X465" s="8"/>
      <c r="Y465" s="8"/>
      <c r="Z465" s="8"/>
    </row>
    <row x14ac:dyDescent="0.25" r="466" customHeight="1" ht="14.25">
      <c r="A466" s="182"/>
      <c r="B466" s="182"/>
      <c r="C466" s="8"/>
      <c r="D466" s="183"/>
      <c r="E466" s="9"/>
      <c r="F466" s="10"/>
      <c r="G466" s="9">
        <f>IF(A466="","",IFERROR(#REF!/F466,0))</f>
      </c>
      <c r="H466" s="8"/>
      <c r="I466" s="8"/>
      <c r="J466" s="8"/>
      <c r="K466" s="8"/>
      <c r="L466" s="8"/>
      <c r="M466" s="8"/>
      <c r="N466" s="8"/>
      <c r="O466" s="8"/>
      <c r="P466" s="8"/>
      <c r="Q466" s="8"/>
      <c r="R466" s="8"/>
      <c r="S466" s="8"/>
      <c r="T466" s="8"/>
      <c r="U466" s="8"/>
      <c r="V466" s="8"/>
      <c r="W466" s="8"/>
      <c r="X466" s="8"/>
      <c r="Y466" s="8"/>
      <c r="Z466" s="8"/>
    </row>
    <row x14ac:dyDescent="0.25" r="467" customHeight="1" ht="14.25">
      <c r="A467" s="182"/>
      <c r="B467" s="182"/>
      <c r="C467" s="8"/>
      <c r="D467" s="183"/>
      <c r="E467" s="9"/>
      <c r="F467" s="10"/>
      <c r="G467" s="9">
        <f>IF(A467="","",IFERROR(#REF!/F467,0))</f>
      </c>
      <c r="H467" s="8"/>
      <c r="I467" s="8"/>
      <c r="J467" s="8"/>
      <c r="K467" s="8"/>
      <c r="L467" s="8"/>
      <c r="M467" s="8"/>
      <c r="N467" s="8"/>
      <c r="O467" s="8"/>
      <c r="P467" s="8"/>
      <c r="Q467" s="8"/>
      <c r="R467" s="8"/>
      <c r="S467" s="8"/>
      <c r="T467" s="8"/>
      <c r="U467" s="8"/>
      <c r="V467" s="8"/>
      <c r="W467" s="8"/>
      <c r="X467" s="8"/>
      <c r="Y467" s="8"/>
      <c r="Z467" s="8"/>
    </row>
    <row x14ac:dyDescent="0.25" r="468" customHeight="1" ht="14.25">
      <c r="A468" s="182"/>
      <c r="B468" s="182"/>
      <c r="C468" s="8"/>
      <c r="D468" s="183"/>
      <c r="E468" s="9"/>
      <c r="F468" s="10"/>
      <c r="G468" s="9">
        <f>IF(A468="","",IFERROR(#REF!/F468,0))</f>
      </c>
      <c r="H468" s="8"/>
      <c r="I468" s="8"/>
      <c r="J468" s="8"/>
      <c r="K468" s="8"/>
      <c r="L468" s="8"/>
      <c r="M468" s="8"/>
      <c r="N468" s="8"/>
      <c r="O468" s="8"/>
      <c r="P468" s="8"/>
      <c r="Q468" s="8"/>
      <c r="R468" s="8"/>
      <c r="S468" s="8"/>
      <c r="T468" s="8"/>
      <c r="U468" s="8"/>
      <c r="V468" s="8"/>
      <c r="W468" s="8"/>
      <c r="X468" s="8"/>
      <c r="Y468" s="8"/>
      <c r="Z468" s="8"/>
    </row>
    <row x14ac:dyDescent="0.25" r="469" customHeight="1" ht="14.25">
      <c r="A469" s="182"/>
      <c r="B469" s="182"/>
      <c r="C469" s="8"/>
      <c r="D469" s="183"/>
      <c r="E469" s="9"/>
      <c r="F469" s="10"/>
      <c r="G469" s="9">
        <f>IF(A469="","",IFERROR(#REF!/F469,0))</f>
      </c>
      <c r="H469" s="8"/>
      <c r="I469" s="8"/>
      <c r="J469" s="8"/>
      <c r="K469" s="8"/>
      <c r="L469" s="8"/>
      <c r="M469" s="8"/>
      <c r="N469" s="8"/>
      <c r="O469" s="8"/>
      <c r="P469" s="8"/>
      <c r="Q469" s="8"/>
      <c r="R469" s="8"/>
      <c r="S469" s="8"/>
      <c r="T469" s="8"/>
      <c r="U469" s="8"/>
      <c r="V469" s="8"/>
      <c r="W469" s="8"/>
      <c r="X469" s="8"/>
      <c r="Y469" s="8"/>
      <c r="Z469" s="8"/>
    </row>
    <row x14ac:dyDescent="0.25" r="470" customHeight="1" ht="14.25">
      <c r="A470" s="182"/>
      <c r="B470" s="182"/>
      <c r="C470" s="8"/>
      <c r="D470" s="183"/>
      <c r="E470" s="9"/>
      <c r="F470" s="10"/>
      <c r="G470" s="9">
        <f>IF(A470="","",IFERROR(#REF!/F470,0))</f>
      </c>
      <c r="H470" s="8"/>
      <c r="I470" s="8"/>
      <c r="J470" s="8"/>
      <c r="K470" s="8"/>
      <c r="L470" s="8"/>
      <c r="M470" s="8"/>
      <c r="N470" s="8"/>
      <c r="O470" s="8"/>
      <c r="P470" s="8"/>
      <c r="Q470" s="8"/>
      <c r="R470" s="8"/>
      <c r="S470" s="8"/>
      <c r="T470" s="8"/>
      <c r="U470" s="8"/>
      <c r="V470" s="8"/>
      <c r="W470" s="8"/>
      <c r="X470" s="8"/>
      <c r="Y470" s="8"/>
      <c r="Z470" s="8"/>
    </row>
    <row x14ac:dyDescent="0.25" r="471" customHeight="1" ht="14.25">
      <c r="A471" s="182"/>
      <c r="B471" s="182"/>
      <c r="C471" s="8"/>
      <c r="D471" s="183"/>
      <c r="E471" s="9"/>
      <c r="F471" s="10"/>
      <c r="G471" s="9">
        <f>IF(A471="","",IFERROR(#REF!/F471,0))</f>
      </c>
      <c r="H471" s="8"/>
      <c r="I471" s="8"/>
      <c r="J471" s="8"/>
      <c r="K471" s="8"/>
      <c r="L471" s="8"/>
      <c r="M471" s="8"/>
      <c r="N471" s="8"/>
      <c r="O471" s="8"/>
      <c r="P471" s="8"/>
      <c r="Q471" s="8"/>
      <c r="R471" s="8"/>
      <c r="S471" s="8"/>
      <c r="T471" s="8"/>
      <c r="U471" s="8"/>
      <c r="V471" s="8"/>
      <c r="W471" s="8"/>
      <c r="X471" s="8"/>
      <c r="Y471" s="8"/>
      <c r="Z471" s="8"/>
    </row>
    <row x14ac:dyDescent="0.25" r="472" customHeight="1" ht="14.25">
      <c r="A472" s="182"/>
      <c r="B472" s="182"/>
      <c r="C472" s="8"/>
      <c r="D472" s="183"/>
      <c r="E472" s="9"/>
      <c r="F472" s="10"/>
      <c r="G472" s="9">
        <f>IF(A472="","",IFERROR(#REF!/F472,0))</f>
      </c>
      <c r="H472" s="8"/>
      <c r="I472" s="8"/>
      <c r="J472" s="8"/>
      <c r="K472" s="8"/>
      <c r="L472" s="8"/>
      <c r="M472" s="8"/>
      <c r="N472" s="8"/>
      <c r="O472" s="8"/>
      <c r="P472" s="8"/>
      <c r="Q472" s="8"/>
      <c r="R472" s="8"/>
      <c r="S472" s="8"/>
      <c r="T472" s="8"/>
      <c r="U472" s="8"/>
      <c r="V472" s="8"/>
      <c r="W472" s="8"/>
      <c r="X472" s="8"/>
      <c r="Y472" s="8"/>
      <c r="Z472" s="8"/>
    </row>
    <row x14ac:dyDescent="0.25" r="473" customHeight="1" ht="14.25">
      <c r="A473" s="182"/>
      <c r="B473" s="182"/>
      <c r="C473" s="8"/>
      <c r="D473" s="183"/>
      <c r="E473" s="9"/>
      <c r="F473" s="10"/>
      <c r="G473" s="9">
        <f>IF(A473="","",IFERROR(#REF!/F473,0))</f>
      </c>
      <c r="H473" s="8"/>
      <c r="I473" s="8"/>
      <c r="J473" s="8"/>
      <c r="K473" s="8"/>
      <c r="L473" s="8"/>
      <c r="M473" s="8"/>
      <c r="N473" s="8"/>
      <c r="O473" s="8"/>
      <c r="P473" s="8"/>
      <c r="Q473" s="8"/>
      <c r="R473" s="8"/>
      <c r="S473" s="8"/>
      <c r="T473" s="8"/>
      <c r="U473" s="8"/>
      <c r="V473" s="8"/>
      <c r="W473" s="8"/>
      <c r="X473" s="8"/>
      <c r="Y473" s="8"/>
      <c r="Z473" s="8"/>
    </row>
    <row x14ac:dyDescent="0.25" r="474" customHeight="1" ht="14.25">
      <c r="A474" s="182"/>
      <c r="B474" s="182"/>
      <c r="C474" s="8"/>
      <c r="D474" s="183"/>
      <c r="E474" s="9"/>
      <c r="F474" s="10"/>
      <c r="G474" s="9">
        <f>IF(A474="","",IFERROR(#REF!/F474,0))</f>
      </c>
      <c r="H474" s="8"/>
      <c r="I474" s="8"/>
      <c r="J474" s="8"/>
      <c r="K474" s="8"/>
      <c r="L474" s="8"/>
      <c r="M474" s="8"/>
      <c r="N474" s="8"/>
      <c r="O474" s="8"/>
      <c r="P474" s="8"/>
      <c r="Q474" s="8"/>
      <c r="R474" s="8"/>
      <c r="S474" s="8"/>
      <c r="T474" s="8"/>
      <c r="U474" s="8"/>
      <c r="V474" s="8"/>
      <c r="W474" s="8"/>
      <c r="X474" s="8"/>
      <c r="Y474" s="8"/>
      <c r="Z474" s="8"/>
    </row>
    <row x14ac:dyDescent="0.25" r="475" customHeight="1" ht="14.25">
      <c r="A475" s="182"/>
      <c r="B475" s="182"/>
      <c r="C475" s="8"/>
      <c r="D475" s="183"/>
      <c r="E475" s="9"/>
      <c r="F475" s="10"/>
      <c r="G475" s="9">
        <f>IF(A475="","",IFERROR(#REF!/F475,0))</f>
      </c>
      <c r="H475" s="8"/>
      <c r="I475" s="8"/>
      <c r="J475" s="8"/>
      <c r="K475" s="8"/>
      <c r="L475" s="8"/>
      <c r="M475" s="8"/>
      <c r="N475" s="8"/>
      <c r="O475" s="8"/>
      <c r="P475" s="8"/>
      <c r="Q475" s="8"/>
      <c r="R475" s="8"/>
      <c r="S475" s="8"/>
      <c r="T475" s="8"/>
      <c r="U475" s="8"/>
      <c r="V475" s="8"/>
      <c r="W475" s="8"/>
      <c r="X475" s="8"/>
      <c r="Y475" s="8"/>
      <c r="Z475" s="8"/>
    </row>
    <row x14ac:dyDescent="0.25" r="476" customHeight="1" ht="14.25">
      <c r="A476" s="182"/>
      <c r="B476" s="182"/>
      <c r="C476" s="8"/>
      <c r="D476" s="183"/>
      <c r="E476" s="9"/>
      <c r="F476" s="10"/>
      <c r="G476" s="9">
        <f>IF(A476="","",IFERROR(#REF!/F476,0))</f>
      </c>
      <c r="H476" s="8"/>
      <c r="I476" s="8"/>
      <c r="J476" s="8"/>
      <c r="K476" s="8"/>
      <c r="L476" s="8"/>
      <c r="M476" s="8"/>
      <c r="N476" s="8"/>
      <c r="O476" s="8"/>
      <c r="P476" s="8"/>
      <c r="Q476" s="8"/>
      <c r="R476" s="8"/>
      <c r="S476" s="8"/>
      <c r="T476" s="8"/>
      <c r="U476" s="8"/>
      <c r="V476" s="8"/>
      <c r="W476" s="8"/>
      <c r="X476" s="8"/>
      <c r="Y476" s="8"/>
      <c r="Z476" s="8"/>
    </row>
    <row x14ac:dyDescent="0.25" r="477" customHeight="1" ht="14.25">
      <c r="A477" s="182"/>
      <c r="B477" s="182"/>
      <c r="C477" s="8"/>
      <c r="D477" s="183"/>
      <c r="E477" s="9"/>
      <c r="F477" s="10"/>
      <c r="G477" s="9">
        <f>IF(A477="","",IFERROR(#REF!/F477,0))</f>
      </c>
      <c r="H477" s="8"/>
      <c r="I477" s="8"/>
      <c r="J477" s="8"/>
      <c r="K477" s="8"/>
      <c r="L477" s="8"/>
      <c r="M477" s="8"/>
      <c r="N477" s="8"/>
      <c r="O477" s="8"/>
      <c r="P477" s="8"/>
      <c r="Q477" s="8"/>
      <c r="R477" s="8"/>
      <c r="S477" s="8"/>
      <c r="T477" s="8"/>
      <c r="U477" s="8"/>
      <c r="V477" s="8"/>
      <c r="W477" s="8"/>
      <c r="X477" s="8"/>
      <c r="Y477" s="8"/>
      <c r="Z477" s="8"/>
    </row>
    <row x14ac:dyDescent="0.25" r="478" customHeight="1" ht="14.25">
      <c r="A478" s="182"/>
      <c r="B478" s="182"/>
      <c r="C478" s="8"/>
      <c r="D478" s="183"/>
      <c r="E478" s="9"/>
      <c r="F478" s="10"/>
      <c r="G478" s="9">
        <f>IF(A478="","",IFERROR(#REF!/F478,0))</f>
      </c>
      <c r="H478" s="8"/>
      <c r="I478" s="8"/>
      <c r="J478" s="8"/>
      <c r="K478" s="8"/>
      <c r="L478" s="8"/>
      <c r="M478" s="8"/>
      <c r="N478" s="8"/>
      <c r="O478" s="8"/>
      <c r="P478" s="8"/>
      <c r="Q478" s="8"/>
      <c r="R478" s="8"/>
      <c r="S478" s="8"/>
      <c r="T478" s="8"/>
      <c r="U478" s="8"/>
      <c r="V478" s="8"/>
      <c r="W478" s="8"/>
      <c r="X478" s="8"/>
      <c r="Y478" s="8"/>
      <c r="Z478" s="8"/>
    </row>
    <row x14ac:dyDescent="0.25" r="479" customHeight="1" ht="14.25">
      <c r="A479" s="182"/>
      <c r="B479" s="182"/>
      <c r="C479" s="8"/>
      <c r="D479" s="183"/>
      <c r="E479" s="9"/>
      <c r="F479" s="10"/>
      <c r="G479" s="9">
        <f>IF(A479="","",IFERROR(#REF!/F479,0))</f>
      </c>
      <c r="H479" s="8"/>
      <c r="I479" s="8"/>
      <c r="J479" s="8"/>
      <c r="K479" s="8"/>
      <c r="L479" s="8"/>
      <c r="M479" s="8"/>
      <c r="N479" s="8"/>
      <c r="O479" s="8"/>
      <c r="P479" s="8"/>
      <c r="Q479" s="8"/>
      <c r="R479" s="8"/>
      <c r="S479" s="8"/>
      <c r="T479" s="8"/>
      <c r="U479" s="8"/>
      <c r="V479" s="8"/>
      <c r="W479" s="8"/>
      <c r="X479" s="8"/>
      <c r="Y479" s="8"/>
      <c r="Z479" s="8"/>
    </row>
    <row x14ac:dyDescent="0.25" r="480" customHeight="1" ht="14.25">
      <c r="A480" s="182"/>
      <c r="B480" s="182"/>
      <c r="C480" s="8"/>
      <c r="D480" s="183"/>
      <c r="E480" s="9"/>
      <c r="F480" s="10"/>
      <c r="G480" s="9">
        <f>IF(A480="","",IFERROR(#REF!/F480,0))</f>
      </c>
      <c r="H480" s="8"/>
      <c r="I480" s="8"/>
      <c r="J480" s="8"/>
      <c r="K480" s="8"/>
      <c r="L480" s="8"/>
      <c r="M480" s="8"/>
      <c r="N480" s="8"/>
      <c r="O480" s="8"/>
      <c r="P480" s="8"/>
      <c r="Q480" s="8"/>
      <c r="R480" s="8"/>
      <c r="S480" s="8"/>
      <c r="T480" s="8"/>
      <c r="U480" s="8"/>
      <c r="V480" s="8"/>
      <c r="W480" s="8"/>
      <c r="X480" s="8"/>
      <c r="Y480" s="8"/>
      <c r="Z480" s="8"/>
    </row>
    <row x14ac:dyDescent="0.25" r="481" customHeight="1" ht="14.25">
      <c r="A481" s="182"/>
      <c r="B481" s="182"/>
      <c r="C481" s="8"/>
      <c r="D481" s="183"/>
      <c r="E481" s="9"/>
      <c r="F481" s="10"/>
      <c r="G481" s="9">
        <f>IF(A481="","",IFERROR(#REF!/F481,0))</f>
      </c>
      <c r="H481" s="8"/>
      <c r="I481" s="8"/>
      <c r="J481" s="8"/>
      <c r="K481" s="8"/>
      <c r="L481" s="8"/>
      <c r="M481" s="8"/>
      <c r="N481" s="8"/>
      <c r="O481" s="8"/>
      <c r="P481" s="8"/>
      <c r="Q481" s="8"/>
      <c r="R481" s="8"/>
      <c r="S481" s="8"/>
      <c r="T481" s="8"/>
      <c r="U481" s="8"/>
      <c r="V481" s="8"/>
      <c r="W481" s="8"/>
      <c r="X481" s="8"/>
      <c r="Y481" s="8"/>
      <c r="Z481" s="8"/>
    </row>
    <row x14ac:dyDescent="0.25" r="482" customHeight="1" ht="14.25">
      <c r="A482" s="182"/>
      <c r="B482" s="182"/>
      <c r="C482" s="8"/>
      <c r="D482" s="183"/>
      <c r="E482" s="9"/>
      <c r="F482" s="10"/>
      <c r="G482" s="9">
        <f>IF(A482="","",IFERROR(#REF!/F482,0))</f>
      </c>
      <c r="H482" s="8"/>
      <c r="I482" s="8"/>
      <c r="J482" s="8"/>
      <c r="K482" s="8"/>
      <c r="L482" s="8"/>
      <c r="M482" s="8"/>
      <c r="N482" s="8"/>
      <c r="O482" s="8"/>
      <c r="P482" s="8"/>
      <c r="Q482" s="8"/>
      <c r="R482" s="8"/>
      <c r="S482" s="8"/>
      <c r="T482" s="8"/>
      <c r="U482" s="8"/>
      <c r="V482" s="8"/>
      <c r="W482" s="8"/>
      <c r="X482" s="8"/>
      <c r="Y482" s="8"/>
      <c r="Z482" s="8"/>
    </row>
    <row x14ac:dyDescent="0.25" r="483" customHeight="1" ht="14.25">
      <c r="A483" s="182"/>
      <c r="B483" s="182"/>
      <c r="C483" s="8"/>
      <c r="D483" s="183"/>
      <c r="E483" s="9"/>
      <c r="F483" s="10"/>
      <c r="G483" s="9">
        <f>IF(A483="","",IFERROR(#REF!/F483,0))</f>
      </c>
      <c r="H483" s="8"/>
      <c r="I483" s="8"/>
      <c r="J483" s="8"/>
      <c r="K483" s="8"/>
      <c r="L483" s="8"/>
      <c r="M483" s="8"/>
      <c r="N483" s="8"/>
      <c r="O483" s="8"/>
      <c r="P483" s="8"/>
      <c r="Q483" s="8"/>
      <c r="R483" s="8"/>
      <c r="S483" s="8"/>
      <c r="T483" s="8"/>
      <c r="U483" s="8"/>
      <c r="V483" s="8"/>
      <c r="W483" s="8"/>
      <c r="X483" s="8"/>
      <c r="Y483" s="8"/>
      <c r="Z483" s="8"/>
    </row>
    <row x14ac:dyDescent="0.25" r="484" customHeight="1" ht="14.25">
      <c r="A484" s="182"/>
      <c r="B484" s="182"/>
      <c r="C484" s="8"/>
      <c r="D484" s="183"/>
      <c r="E484" s="9"/>
      <c r="F484" s="10"/>
      <c r="G484" s="9">
        <f>IF(A484="","",IFERROR(#REF!/F484,0))</f>
      </c>
      <c r="H484" s="8"/>
      <c r="I484" s="8"/>
      <c r="J484" s="8"/>
      <c r="K484" s="8"/>
      <c r="L484" s="8"/>
      <c r="M484" s="8"/>
      <c r="N484" s="8"/>
      <c r="O484" s="8"/>
      <c r="P484" s="8"/>
      <c r="Q484" s="8"/>
      <c r="R484" s="8"/>
      <c r="S484" s="8"/>
      <c r="T484" s="8"/>
      <c r="U484" s="8"/>
      <c r="V484" s="8"/>
      <c r="W484" s="8"/>
      <c r="X484" s="8"/>
      <c r="Y484" s="8"/>
      <c r="Z484" s="8"/>
    </row>
    <row x14ac:dyDescent="0.25" r="485" customHeight="1" ht="14.25">
      <c r="A485" s="182"/>
      <c r="B485" s="182"/>
      <c r="C485" s="8"/>
      <c r="D485" s="183"/>
      <c r="E485" s="9"/>
      <c r="F485" s="10"/>
      <c r="G485" s="9">
        <f>IF(A485="","",IFERROR(#REF!/F485,0))</f>
      </c>
      <c r="H485" s="8"/>
      <c r="I485" s="8"/>
      <c r="J485" s="8"/>
      <c r="K485" s="8"/>
      <c r="L485" s="8"/>
      <c r="M485" s="8"/>
      <c r="N485" s="8"/>
      <c r="O485" s="8"/>
      <c r="P485" s="8"/>
      <c r="Q485" s="8"/>
      <c r="R485" s="8"/>
      <c r="S485" s="8"/>
      <c r="T485" s="8"/>
      <c r="U485" s="8"/>
      <c r="V485" s="8"/>
      <c r="W485" s="8"/>
      <c r="X485" s="8"/>
      <c r="Y485" s="8"/>
      <c r="Z485" s="8"/>
    </row>
    <row x14ac:dyDescent="0.25" r="486" customHeight="1" ht="14.25">
      <c r="A486" s="182"/>
      <c r="B486" s="182"/>
      <c r="C486" s="8"/>
      <c r="D486" s="183"/>
      <c r="E486" s="9"/>
      <c r="F486" s="10"/>
      <c r="G486" s="9">
        <f>IF(A486="","",IFERROR(#REF!/F486,0))</f>
      </c>
      <c r="H486" s="8"/>
      <c r="I486" s="8"/>
      <c r="J486" s="8"/>
      <c r="K486" s="8"/>
      <c r="L486" s="8"/>
      <c r="M486" s="8"/>
      <c r="N486" s="8"/>
      <c r="O486" s="8"/>
      <c r="P486" s="8"/>
      <c r="Q486" s="8"/>
      <c r="R486" s="8"/>
      <c r="S486" s="8"/>
      <c r="T486" s="8"/>
      <c r="U486" s="8"/>
      <c r="V486" s="8"/>
      <c r="W486" s="8"/>
      <c r="X486" s="8"/>
      <c r="Y486" s="8"/>
      <c r="Z486" s="8"/>
    </row>
    <row x14ac:dyDescent="0.25" r="487" customHeight="1" ht="14.25">
      <c r="A487" s="182"/>
      <c r="B487" s="182"/>
      <c r="C487" s="8"/>
      <c r="D487" s="183"/>
      <c r="E487" s="9"/>
      <c r="F487" s="10"/>
      <c r="G487" s="9">
        <f>IF(A487="","",IFERROR(#REF!/F487,0))</f>
      </c>
      <c r="H487" s="8"/>
      <c r="I487" s="8"/>
      <c r="J487" s="8"/>
      <c r="K487" s="8"/>
      <c r="L487" s="8"/>
      <c r="M487" s="8"/>
      <c r="N487" s="8"/>
      <c r="O487" s="8"/>
      <c r="P487" s="8"/>
      <c r="Q487" s="8"/>
      <c r="R487" s="8"/>
      <c r="S487" s="8"/>
      <c r="T487" s="8"/>
      <c r="U487" s="8"/>
      <c r="V487" s="8"/>
      <c r="W487" s="8"/>
      <c r="X487" s="8"/>
      <c r="Y487" s="8"/>
      <c r="Z487" s="8"/>
    </row>
    <row x14ac:dyDescent="0.25" r="488" customHeight="1" ht="14.25">
      <c r="A488" s="182"/>
      <c r="B488" s="182"/>
      <c r="C488" s="8"/>
      <c r="D488" s="183"/>
      <c r="E488" s="9"/>
      <c r="F488" s="10"/>
      <c r="G488" s="9">
        <f>IF(A488="","",IFERROR(#REF!/F488,0))</f>
      </c>
      <c r="H488" s="8"/>
      <c r="I488" s="8"/>
      <c r="J488" s="8"/>
      <c r="K488" s="8"/>
      <c r="L488" s="8"/>
      <c r="M488" s="8"/>
      <c r="N488" s="8"/>
      <c r="O488" s="8"/>
      <c r="P488" s="8"/>
      <c r="Q488" s="8"/>
      <c r="R488" s="8"/>
      <c r="S488" s="8"/>
      <c r="T488" s="8"/>
      <c r="U488" s="8"/>
      <c r="V488" s="8"/>
      <c r="W488" s="8"/>
      <c r="X488" s="8"/>
      <c r="Y488" s="8"/>
      <c r="Z488" s="8"/>
    </row>
    <row x14ac:dyDescent="0.25" r="489" customHeight="1" ht="14.25">
      <c r="A489" s="182"/>
      <c r="B489" s="182"/>
      <c r="C489" s="8"/>
      <c r="D489" s="183"/>
      <c r="E489" s="9"/>
      <c r="F489" s="10"/>
      <c r="G489" s="9">
        <f>IF(A489="","",IFERROR(#REF!/F489,0))</f>
      </c>
      <c r="H489" s="8"/>
      <c r="I489" s="8"/>
      <c r="J489" s="8"/>
      <c r="K489" s="8"/>
      <c r="L489" s="8"/>
      <c r="M489" s="8"/>
      <c r="N489" s="8"/>
      <c r="O489" s="8"/>
      <c r="P489" s="8"/>
      <c r="Q489" s="8"/>
      <c r="R489" s="8"/>
      <c r="S489" s="8"/>
      <c r="T489" s="8"/>
      <c r="U489" s="8"/>
      <c r="V489" s="8"/>
      <c r="W489" s="8"/>
      <c r="X489" s="8"/>
      <c r="Y489" s="8"/>
      <c r="Z489" s="8"/>
    </row>
    <row x14ac:dyDescent="0.25" r="490" customHeight="1" ht="14.25">
      <c r="A490" s="182"/>
      <c r="B490" s="182"/>
      <c r="C490" s="8"/>
      <c r="D490" s="183"/>
      <c r="E490" s="9"/>
      <c r="F490" s="10"/>
      <c r="G490" s="9">
        <f>IF(A490="","",IFERROR(#REF!/F490,0))</f>
      </c>
      <c r="H490" s="8"/>
      <c r="I490" s="8"/>
      <c r="J490" s="8"/>
      <c r="K490" s="8"/>
      <c r="L490" s="8"/>
      <c r="M490" s="8"/>
      <c r="N490" s="8"/>
      <c r="O490" s="8"/>
      <c r="P490" s="8"/>
      <c r="Q490" s="8"/>
      <c r="R490" s="8"/>
      <c r="S490" s="8"/>
      <c r="T490" s="8"/>
      <c r="U490" s="8"/>
      <c r="V490" s="8"/>
      <c r="W490" s="8"/>
      <c r="X490" s="8"/>
      <c r="Y490" s="8"/>
      <c r="Z490" s="8"/>
    </row>
    <row x14ac:dyDescent="0.25" r="491" customHeight="1" ht="14.25">
      <c r="A491" s="182"/>
      <c r="B491" s="182"/>
      <c r="C491" s="8"/>
      <c r="D491" s="183"/>
      <c r="E491" s="9"/>
      <c r="F491" s="10"/>
      <c r="G491" s="9">
        <f>IF(A491="","",IFERROR(#REF!/F491,0))</f>
      </c>
      <c r="H491" s="8"/>
      <c r="I491" s="8"/>
      <c r="J491" s="8"/>
      <c r="K491" s="8"/>
      <c r="L491" s="8"/>
      <c r="M491" s="8"/>
      <c r="N491" s="8"/>
      <c r="O491" s="8"/>
      <c r="P491" s="8"/>
      <c r="Q491" s="8"/>
      <c r="R491" s="8"/>
      <c r="S491" s="8"/>
      <c r="T491" s="8"/>
      <c r="U491" s="8"/>
      <c r="V491" s="8"/>
      <c r="W491" s="8"/>
      <c r="X491" s="8"/>
      <c r="Y491" s="8"/>
      <c r="Z491" s="8"/>
    </row>
    <row x14ac:dyDescent="0.25" r="492" customHeight="1" ht="14.25">
      <c r="A492" s="182"/>
      <c r="B492" s="182"/>
      <c r="C492" s="8"/>
      <c r="D492" s="183"/>
      <c r="E492" s="9"/>
      <c r="F492" s="10"/>
      <c r="G492" s="9">
        <f>IF(A492="","",IFERROR(#REF!/F492,0))</f>
      </c>
      <c r="H492" s="8"/>
      <c r="I492" s="8"/>
      <c r="J492" s="8"/>
      <c r="K492" s="8"/>
      <c r="L492" s="8"/>
      <c r="M492" s="8"/>
      <c r="N492" s="8"/>
      <c r="O492" s="8"/>
      <c r="P492" s="8"/>
      <c r="Q492" s="8"/>
      <c r="R492" s="8"/>
      <c r="S492" s="8"/>
      <c r="T492" s="8"/>
      <c r="U492" s="8"/>
      <c r="V492" s="8"/>
      <c r="W492" s="8"/>
      <c r="X492" s="8"/>
      <c r="Y492" s="8"/>
      <c r="Z492" s="8"/>
    </row>
    <row x14ac:dyDescent="0.25" r="493" customHeight="1" ht="14.25">
      <c r="A493" s="182"/>
      <c r="B493" s="182"/>
      <c r="C493" s="8"/>
      <c r="D493" s="183"/>
      <c r="E493" s="9"/>
      <c r="F493" s="10"/>
      <c r="G493" s="9">
        <f>IF(A493="","",IFERROR(#REF!/F493,0))</f>
      </c>
      <c r="H493" s="8"/>
      <c r="I493" s="8"/>
      <c r="J493" s="8"/>
      <c r="K493" s="8"/>
      <c r="L493" s="8"/>
      <c r="M493" s="8"/>
      <c r="N493" s="8"/>
      <c r="O493" s="8"/>
      <c r="P493" s="8"/>
      <c r="Q493" s="8"/>
      <c r="R493" s="8"/>
      <c r="S493" s="8"/>
      <c r="T493" s="8"/>
      <c r="U493" s="8"/>
      <c r="V493" s="8"/>
      <c r="W493" s="8"/>
      <c r="X493" s="8"/>
      <c r="Y493" s="8"/>
      <c r="Z493" s="8"/>
    </row>
    <row x14ac:dyDescent="0.25" r="494" customHeight="1" ht="14.25">
      <c r="A494" s="182"/>
      <c r="B494" s="182"/>
      <c r="C494" s="8"/>
      <c r="D494" s="183"/>
      <c r="E494" s="9"/>
      <c r="F494" s="10"/>
      <c r="G494" s="9">
        <f>IF(A494="","",IFERROR(#REF!/F494,0))</f>
      </c>
      <c r="H494" s="8"/>
      <c r="I494" s="8"/>
      <c r="J494" s="8"/>
      <c r="K494" s="8"/>
      <c r="L494" s="8"/>
      <c r="M494" s="8"/>
      <c r="N494" s="8"/>
      <c r="O494" s="8"/>
      <c r="P494" s="8"/>
      <c r="Q494" s="8"/>
      <c r="R494" s="8"/>
      <c r="S494" s="8"/>
      <c r="T494" s="8"/>
      <c r="U494" s="8"/>
      <c r="V494" s="8"/>
      <c r="W494" s="8"/>
      <c r="X494" s="8"/>
      <c r="Y494" s="8"/>
      <c r="Z494" s="8"/>
    </row>
    <row x14ac:dyDescent="0.25" r="495" customHeight="1" ht="14.25">
      <c r="A495" s="182"/>
      <c r="B495" s="182"/>
      <c r="C495" s="8"/>
      <c r="D495" s="183"/>
      <c r="E495" s="9"/>
      <c r="F495" s="10"/>
      <c r="G495" s="9"/>
      <c r="H495" s="8"/>
      <c r="I495" s="8"/>
      <c r="J495" s="8"/>
      <c r="K495" s="8"/>
      <c r="L495" s="8"/>
      <c r="M495" s="8"/>
      <c r="N495" s="8"/>
      <c r="O495" s="8"/>
      <c r="P495" s="8"/>
      <c r="Q495" s="8"/>
      <c r="R495" s="8"/>
      <c r="S495" s="8"/>
      <c r="T495" s="8"/>
      <c r="U495" s="8"/>
      <c r="V495" s="8"/>
      <c r="W495" s="8"/>
      <c r="X495" s="8"/>
      <c r="Y495" s="8"/>
      <c r="Z495" s="8"/>
    </row>
    <row x14ac:dyDescent="0.25" r="496" customHeight="1" ht="14.25">
      <c r="A496" s="182"/>
      <c r="B496" s="182"/>
      <c r="C496" s="8"/>
      <c r="D496" s="183"/>
      <c r="E496" s="9"/>
      <c r="F496" s="10"/>
      <c r="G496" s="9"/>
      <c r="H496" s="8"/>
      <c r="I496" s="8"/>
      <c r="J496" s="8"/>
      <c r="K496" s="8"/>
      <c r="L496" s="8"/>
      <c r="M496" s="8"/>
      <c r="N496" s="8"/>
      <c r="O496" s="8"/>
      <c r="P496" s="8"/>
      <c r="Q496" s="8"/>
      <c r="R496" s="8"/>
      <c r="S496" s="8"/>
      <c r="T496" s="8"/>
      <c r="U496" s="8"/>
      <c r="V496" s="8"/>
      <c r="W496" s="8"/>
      <c r="X496" s="8"/>
      <c r="Y496" s="8"/>
      <c r="Z496" s="8"/>
    </row>
    <row x14ac:dyDescent="0.25" r="497" customHeight="1" ht="14.25">
      <c r="A497" s="182"/>
      <c r="B497" s="182"/>
      <c r="C497" s="8"/>
      <c r="D497" s="183"/>
      <c r="E497" s="9"/>
      <c r="F497" s="10"/>
      <c r="G497" s="9"/>
      <c r="H497" s="8"/>
      <c r="I497" s="8"/>
      <c r="J497" s="8"/>
      <c r="K497" s="8"/>
      <c r="L497" s="8"/>
      <c r="M497" s="8"/>
      <c r="N497" s="8"/>
      <c r="O497" s="8"/>
      <c r="P497" s="8"/>
      <c r="Q497" s="8"/>
      <c r="R497" s="8"/>
      <c r="S497" s="8"/>
      <c r="T497" s="8"/>
      <c r="U497" s="8"/>
      <c r="V497" s="8"/>
      <c r="W497" s="8"/>
      <c r="X497" s="8"/>
      <c r="Y497" s="8"/>
      <c r="Z497" s="8"/>
    </row>
    <row x14ac:dyDescent="0.25" r="498" customHeight="1" ht="14.25">
      <c r="A498" s="182"/>
      <c r="B498" s="182"/>
      <c r="C498" s="8"/>
      <c r="D498" s="183"/>
      <c r="E498" s="9"/>
      <c r="F498" s="10"/>
      <c r="G498" s="9"/>
      <c r="H498" s="8"/>
      <c r="I498" s="8"/>
      <c r="J498" s="8"/>
      <c r="K498" s="8"/>
      <c r="L498" s="8"/>
      <c r="M498" s="8"/>
      <c r="N498" s="8"/>
      <c r="O498" s="8"/>
      <c r="P498" s="8"/>
      <c r="Q498" s="8"/>
      <c r="R498" s="8"/>
      <c r="S498" s="8"/>
      <c r="T498" s="8"/>
      <c r="U498" s="8"/>
      <c r="V498" s="8"/>
      <c r="W498" s="8"/>
      <c r="X498" s="8"/>
      <c r="Y498" s="8"/>
      <c r="Z498" s="8"/>
    </row>
    <row x14ac:dyDescent="0.25" r="499" customHeight="1" ht="14.25">
      <c r="A499" s="182"/>
      <c r="B499" s="182"/>
      <c r="C499" s="8"/>
      <c r="D499" s="183"/>
      <c r="E499" s="9"/>
      <c r="F499" s="10"/>
      <c r="G499" s="9"/>
      <c r="H499" s="8"/>
      <c r="I499" s="8"/>
      <c r="J499" s="8"/>
      <c r="K499" s="8"/>
      <c r="L499" s="8"/>
      <c r="M499" s="8"/>
      <c r="N499" s="8"/>
      <c r="O499" s="8"/>
      <c r="P499" s="8"/>
      <c r="Q499" s="8"/>
      <c r="R499" s="8"/>
      <c r="S499" s="8"/>
      <c r="T499" s="8"/>
      <c r="U499" s="8"/>
      <c r="V499" s="8"/>
      <c r="W499" s="8"/>
      <c r="X499" s="8"/>
      <c r="Y499" s="8"/>
      <c r="Z499" s="8"/>
    </row>
    <row x14ac:dyDescent="0.25" r="500" customHeight="1" ht="14.25">
      <c r="A500" s="182"/>
      <c r="B500" s="182"/>
      <c r="C500" s="8"/>
      <c r="D500" s="183"/>
      <c r="E500" s="9"/>
      <c r="F500" s="10"/>
      <c r="G500" s="9"/>
      <c r="H500" s="8"/>
      <c r="I500" s="8"/>
      <c r="J500" s="8"/>
      <c r="K500" s="8"/>
      <c r="L500" s="8"/>
      <c r="M500" s="8"/>
      <c r="N500" s="8"/>
      <c r="O500" s="8"/>
      <c r="P500" s="8"/>
      <c r="Q500" s="8"/>
      <c r="R500" s="8"/>
      <c r="S500" s="8"/>
      <c r="T500" s="8"/>
      <c r="U500" s="8"/>
      <c r="V500" s="8"/>
      <c r="W500" s="8"/>
      <c r="X500" s="8"/>
      <c r="Y500" s="8"/>
      <c r="Z500" s="8"/>
    </row>
    <row x14ac:dyDescent="0.25" r="501" customHeight="1" ht="14.25">
      <c r="A501" s="182"/>
      <c r="B501" s="182"/>
      <c r="C501" s="8"/>
      <c r="D501" s="183"/>
      <c r="E501" s="9"/>
      <c r="F501" s="10"/>
      <c r="G501" s="9"/>
      <c r="H501" s="8"/>
      <c r="I501" s="8"/>
      <c r="J501" s="8"/>
      <c r="K501" s="8"/>
      <c r="L501" s="8"/>
      <c r="M501" s="8"/>
      <c r="N501" s="8"/>
      <c r="O501" s="8"/>
      <c r="P501" s="8"/>
      <c r="Q501" s="8"/>
      <c r="R501" s="8"/>
      <c r="S501" s="8"/>
      <c r="T501" s="8"/>
      <c r="U501" s="8"/>
      <c r="V501" s="8"/>
      <c r="W501" s="8"/>
      <c r="X501" s="8"/>
      <c r="Y501" s="8"/>
      <c r="Z501" s="8"/>
    </row>
    <row x14ac:dyDescent="0.25" r="502" customHeight="1" ht="14.25">
      <c r="A502" s="182"/>
      <c r="B502" s="182"/>
      <c r="C502" s="8"/>
      <c r="D502" s="183"/>
      <c r="E502" s="9"/>
      <c r="F502" s="10"/>
      <c r="G502" s="9"/>
      <c r="H502" s="8"/>
      <c r="I502" s="8"/>
      <c r="J502" s="8"/>
      <c r="K502" s="8"/>
      <c r="L502" s="8"/>
      <c r="M502" s="8"/>
      <c r="N502" s="8"/>
      <c r="O502" s="8"/>
      <c r="P502" s="8"/>
      <c r="Q502" s="8"/>
      <c r="R502" s="8"/>
      <c r="S502" s="8"/>
      <c r="T502" s="8"/>
      <c r="U502" s="8"/>
      <c r="V502" s="8"/>
      <c r="W502" s="8"/>
      <c r="X502" s="8"/>
      <c r="Y502" s="8"/>
      <c r="Z502" s="8"/>
    </row>
    <row x14ac:dyDescent="0.25" r="503" customHeight="1" ht="14.25">
      <c r="A503" s="182"/>
      <c r="B503" s="182"/>
      <c r="C503" s="8"/>
      <c r="D503" s="183"/>
      <c r="E503" s="9"/>
      <c r="F503" s="10"/>
      <c r="G503" s="9"/>
      <c r="H503" s="8"/>
      <c r="I503" s="8"/>
      <c r="J503" s="8"/>
      <c r="K503" s="8"/>
      <c r="L503" s="8"/>
      <c r="M503" s="8"/>
      <c r="N503" s="8"/>
      <c r="O503" s="8"/>
      <c r="P503" s="8"/>
      <c r="Q503" s="8"/>
      <c r="R503" s="8"/>
      <c r="S503" s="8"/>
      <c r="T503" s="8"/>
      <c r="U503" s="8"/>
      <c r="V503" s="8"/>
      <c r="W503" s="8"/>
      <c r="X503" s="8"/>
      <c r="Y503" s="8"/>
      <c r="Z503" s="8"/>
    </row>
    <row x14ac:dyDescent="0.25" r="504" customHeight="1" ht="14.25">
      <c r="A504" s="182"/>
      <c r="B504" s="182"/>
      <c r="C504" s="8"/>
      <c r="D504" s="183"/>
      <c r="E504" s="9"/>
      <c r="F504" s="10"/>
      <c r="G504" s="9"/>
      <c r="H504" s="8"/>
      <c r="I504" s="8"/>
      <c r="J504" s="8"/>
      <c r="K504" s="8"/>
      <c r="L504" s="8"/>
      <c r="M504" s="8"/>
      <c r="N504" s="8"/>
      <c r="O504" s="8"/>
      <c r="P504" s="8"/>
      <c r="Q504" s="8"/>
      <c r="R504" s="8"/>
      <c r="S504" s="8"/>
      <c r="T504" s="8"/>
      <c r="U504" s="8"/>
      <c r="V504" s="8"/>
      <c r="W504" s="8"/>
      <c r="X504" s="8"/>
      <c r="Y504" s="8"/>
      <c r="Z504" s="8"/>
    </row>
    <row x14ac:dyDescent="0.25" r="505" customHeight="1" ht="14.25">
      <c r="A505" s="182"/>
      <c r="B505" s="182"/>
      <c r="C505" s="8"/>
      <c r="D505" s="183"/>
      <c r="E505" s="9"/>
      <c r="F505" s="10"/>
      <c r="G505" s="9"/>
      <c r="H505" s="8"/>
      <c r="I505" s="8"/>
      <c r="J505" s="8"/>
      <c r="K505" s="8"/>
      <c r="L505" s="8"/>
      <c r="M505" s="8"/>
      <c r="N505" s="8"/>
      <c r="O505" s="8"/>
      <c r="P505" s="8"/>
      <c r="Q505" s="8"/>
      <c r="R505" s="8"/>
      <c r="S505" s="8"/>
      <c r="T505" s="8"/>
      <c r="U505" s="8"/>
      <c r="V505" s="8"/>
      <c r="W505" s="8"/>
      <c r="X505" s="8"/>
      <c r="Y505" s="8"/>
      <c r="Z505" s="8"/>
    </row>
    <row x14ac:dyDescent="0.25" r="506" customHeight="1" ht="14.25">
      <c r="A506" s="182"/>
      <c r="B506" s="182"/>
      <c r="C506" s="8"/>
      <c r="D506" s="183"/>
      <c r="E506" s="9"/>
      <c r="F506" s="10"/>
      <c r="G506" s="9"/>
      <c r="H506" s="8"/>
      <c r="I506" s="8"/>
      <c r="J506" s="8"/>
      <c r="K506" s="8"/>
      <c r="L506" s="8"/>
      <c r="M506" s="8"/>
      <c r="N506" s="8"/>
      <c r="O506" s="8"/>
      <c r="P506" s="8"/>
      <c r="Q506" s="8"/>
      <c r="R506" s="8"/>
      <c r="S506" s="8"/>
      <c r="T506" s="8"/>
      <c r="U506" s="8"/>
      <c r="V506" s="8"/>
      <c r="W506" s="8"/>
      <c r="X506" s="8"/>
      <c r="Y506" s="8"/>
      <c r="Z506" s="8"/>
    </row>
    <row x14ac:dyDescent="0.25" r="507" customHeight="1" ht="14.25">
      <c r="A507" s="182"/>
      <c r="B507" s="182"/>
      <c r="C507" s="8"/>
      <c r="D507" s="183"/>
      <c r="E507" s="9"/>
      <c r="F507" s="10"/>
      <c r="G507" s="9"/>
      <c r="H507" s="8"/>
      <c r="I507" s="8"/>
      <c r="J507" s="8"/>
      <c r="K507" s="8"/>
      <c r="L507" s="8"/>
      <c r="M507" s="8"/>
      <c r="N507" s="8"/>
      <c r="O507" s="8"/>
      <c r="P507" s="8"/>
      <c r="Q507" s="8"/>
      <c r="R507" s="8"/>
      <c r="S507" s="8"/>
      <c r="T507" s="8"/>
      <c r="U507" s="8"/>
      <c r="V507" s="8"/>
      <c r="W507" s="8"/>
      <c r="X507" s="8"/>
      <c r="Y507" s="8"/>
      <c r="Z507" s="8"/>
    </row>
    <row x14ac:dyDescent="0.25" r="508" customHeight="1" ht="14.25">
      <c r="A508" s="182"/>
      <c r="B508" s="182"/>
      <c r="C508" s="8"/>
      <c r="D508" s="183"/>
      <c r="E508" s="9"/>
      <c r="F508" s="10"/>
      <c r="G508" s="9"/>
      <c r="H508" s="8"/>
      <c r="I508" s="8"/>
      <c r="J508" s="8"/>
      <c r="K508" s="8"/>
      <c r="L508" s="8"/>
      <c r="M508" s="8"/>
      <c r="N508" s="8"/>
      <c r="O508" s="8"/>
      <c r="P508" s="8"/>
      <c r="Q508" s="8"/>
      <c r="R508" s="8"/>
      <c r="S508" s="8"/>
      <c r="T508" s="8"/>
      <c r="U508" s="8"/>
      <c r="V508" s="8"/>
      <c r="W508" s="8"/>
      <c r="X508" s="8"/>
      <c r="Y508" s="8"/>
      <c r="Z508" s="8"/>
    </row>
    <row x14ac:dyDescent="0.25" r="509" customHeight="1" ht="14.25">
      <c r="A509" s="182"/>
      <c r="B509" s="182"/>
      <c r="C509" s="8"/>
      <c r="D509" s="183"/>
      <c r="E509" s="9"/>
      <c r="F509" s="10"/>
      <c r="G509" s="9"/>
      <c r="H509" s="8"/>
      <c r="I509" s="8"/>
      <c r="J509" s="8"/>
      <c r="K509" s="8"/>
      <c r="L509" s="8"/>
      <c r="M509" s="8"/>
      <c r="N509" s="8"/>
      <c r="O509" s="8"/>
      <c r="P509" s="8"/>
      <c r="Q509" s="8"/>
      <c r="R509" s="8"/>
      <c r="S509" s="8"/>
      <c r="T509" s="8"/>
      <c r="U509" s="8"/>
      <c r="V509" s="8"/>
      <c r="W509" s="8"/>
      <c r="X509" s="8"/>
      <c r="Y509" s="8"/>
      <c r="Z509" s="8"/>
    </row>
    <row x14ac:dyDescent="0.25" r="510" customHeight="1" ht="14.25">
      <c r="A510" s="182"/>
      <c r="B510" s="182"/>
      <c r="C510" s="8"/>
      <c r="D510" s="183"/>
      <c r="E510" s="9"/>
      <c r="F510" s="10"/>
      <c r="G510" s="9"/>
      <c r="H510" s="8"/>
      <c r="I510" s="8"/>
      <c r="J510" s="8"/>
      <c r="K510" s="8"/>
      <c r="L510" s="8"/>
      <c r="M510" s="8"/>
      <c r="N510" s="8"/>
      <c r="O510" s="8"/>
      <c r="P510" s="8"/>
      <c r="Q510" s="8"/>
      <c r="R510" s="8"/>
      <c r="S510" s="8"/>
      <c r="T510" s="8"/>
      <c r="U510" s="8"/>
      <c r="V510" s="8"/>
      <c r="W510" s="8"/>
      <c r="X510" s="8"/>
      <c r="Y510" s="8"/>
      <c r="Z510" s="8"/>
    </row>
    <row x14ac:dyDescent="0.25" r="511" customHeight="1" ht="14.25">
      <c r="A511" s="182"/>
      <c r="B511" s="182"/>
      <c r="C511" s="8"/>
      <c r="D511" s="183"/>
      <c r="E511" s="9"/>
      <c r="F511" s="10"/>
      <c r="G511" s="9"/>
      <c r="H511" s="8"/>
      <c r="I511" s="8"/>
      <c r="J511" s="8"/>
      <c r="K511" s="8"/>
      <c r="L511" s="8"/>
      <c r="M511" s="8"/>
      <c r="N511" s="8"/>
      <c r="O511" s="8"/>
      <c r="P511" s="8"/>
      <c r="Q511" s="8"/>
      <c r="R511" s="8"/>
      <c r="S511" s="8"/>
      <c r="T511" s="8"/>
      <c r="U511" s="8"/>
      <c r="V511" s="8"/>
      <c r="W511" s="8"/>
      <c r="X511" s="8"/>
      <c r="Y511" s="8"/>
      <c r="Z511" s="8"/>
    </row>
    <row x14ac:dyDescent="0.25" r="512" customHeight="1" ht="14.25">
      <c r="A512" s="182"/>
      <c r="B512" s="182"/>
      <c r="C512" s="8"/>
      <c r="D512" s="183"/>
      <c r="E512" s="9"/>
      <c r="F512" s="10"/>
      <c r="G512" s="9"/>
      <c r="H512" s="8"/>
      <c r="I512" s="8"/>
      <c r="J512" s="8"/>
      <c r="K512" s="8"/>
      <c r="L512" s="8"/>
      <c r="M512" s="8"/>
      <c r="N512" s="8"/>
      <c r="O512" s="8"/>
      <c r="P512" s="8"/>
      <c r="Q512" s="8"/>
      <c r="R512" s="8"/>
      <c r="S512" s="8"/>
      <c r="T512" s="8"/>
      <c r="U512" s="8"/>
      <c r="V512" s="8"/>
      <c r="W512" s="8"/>
      <c r="X512" s="8"/>
      <c r="Y512" s="8"/>
      <c r="Z512" s="8"/>
    </row>
    <row x14ac:dyDescent="0.25" r="513" customHeight="1" ht="14.25">
      <c r="A513" s="182"/>
      <c r="B513" s="182"/>
      <c r="C513" s="8"/>
      <c r="D513" s="183"/>
      <c r="E513" s="9"/>
      <c r="F513" s="10"/>
      <c r="G513" s="9"/>
      <c r="H513" s="8"/>
      <c r="I513" s="8"/>
      <c r="J513" s="8"/>
      <c r="K513" s="8"/>
      <c r="L513" s="8"/>
      <c r="M513" s="8"/>
      <c r="N513" s="8"/>
      <c r="O513" s="8"/>
      <c r="P513" s="8"/>
      <c r="Q513" s="8"/>
      <c r="R513" s="8"/>
      <c r="S513" s="8"/>
      <c r="T513" s="8"/>
      <c r="U513" s="8"/>
      <c r="V513" s="8"/>
      <c r="W513" s="8"/>
      <c r="X513" s="8"/>
      <c r="Y513" s="8"/>
      <c r="Z513" s="8"/>
    </row>
    <row x14ac:dyDescent="0.25" r="514" customHeight="1" ht="14.25">
      <c r="A514" s="182"/>
      <c r="B514" s="182"/>
      <c r="C514" s="8"/>
      <c r="D514" s="183"/>
      <c r="E514" s="9"/>
      <c r="F514" s="10"/>
      <c r="G514" s="9"/>
      <c r="H514" s="8"/>
      <c r="I514" s="8"/>
      <c r="J514" s="8"/>
      <c r="K514" s="8"/>
      <c r="L514" s="8"/>
      <c r="M514" s="8"/>
      <c r="N514" s="8"/>
      <c r="O514" s="8"/>
      <c r="P514" s="8"/>
      <c r="Q514" s="8"/>
      <c r="R514" s="8"/>
      <c r="S514" s="8"/>
      <c r="T514" s="8"/>
      <c r="U514" s="8"/>
      <c r="V514" s="8"/>
      <c r="W514" s="8"/>
      <c r="X514" s="8"/>
      <c r="Y514" s="8"/>
      <c r="Z514" s="8"/>
    </row>
    <row x14ac:dyDescent="0.25" r="515" customHeight="1" ht="14.25">
      <c r="A515" s="182"/>
      <c r="B515" s="182"/>
      <c r="C515" s="8"/>
      <c r="D515" s="183"/>
      <c r="E515" s="9"/>
      <c r="F515" s="10"/>
      <c r="G515" s="9"/>
      <c r="H515" s="8"/>
      <c r="I515" s="8"/>
      <c r="J515" s="8"/>
      <c r="K515" s="8"/>
      <c r="L515" s="8"/>
      <c r="M515" s="8"/>
      <c r="N515" s="8"/>
      <c r="O515" s="8"/>
      <c r="P515" s="8"/>
      <c r="Q515" s="8"/>
      <c r="R515" s="8"/>
      <c r="S515" s="8"/>
      <c r="T515" s="8"/>
      <c r="U515" s="8"/>
      <c r="V515" s="8"/>
      <c r="W515" s="8"/>
      <c r="X515" s="8"/>
      <c r="Y515" s="8"/>
      <c r="Z515" s="8"/>
    </row>
    <row x14ac:dyDescent="0.25" r="516" customHeight="1" ht="14.25">
      <c r="A516" s="182"/>
      <c r="B516" s="182"/>
      <c r="C516" s="8"/>
      <c r="D516" s="183"/>
      <c r="E516" s="9"/>
      <c r="F516" s="10"/>
      <c r="G516" s="9"/>
      <c r="H516" s="8"/>
      <c r="I516" s="8"/>
      <c r="J516" s="8"/>
      <c r="K516" s="8"/>
      <c r="L516" s="8"/>
      <c r="M516" s="8"/>
      <c r="N516" s="8"/>
      <c r="O516" s="8"/>
      <c r="P516" s="8"/>
      <c r="Q516" s="8"/>
      <c r="R516" s="8"/>
      <c r="S516" s="8"/>
      <c r="T516" s="8"/>
      <c r="U516" s="8"/>
      <c r="V516" s="8"/>
      <c r="W516" s="8"/>
      <c r="X516" s="8"/>
      <c r="Y516" s="8"/>
      <c r="Z516" s="8"/>
    </row>
    <row x14ac:dyDescent="0.25" r="517" customHeight="1" ht="14.25">
      <c r="A517" s="182"/>
      <c r="B517" s="182"/>
      <c r="C517" s="8"/>
      <c r="D517" s="183"/>
      <c r="E517" s="9"/>
      <c r="F517" s="10"/>
      <c r="G517" s="9"/>
      <c r="H517" s="8"/>
      <c r="I517" s="8"/>
      <c r="J517" s="8"/>
      <c r="K517" s="8"/>
      <c r="L517" s="8"/>
      <c r="M517" s="8"/>
      <c r="N517" s="8"/>
      <c r="O517" s="8"/>
      <c r="P517" s="8"/>
      <c r="Q517" s="8"/>
      <c r="R517" s="8"/>
      <c r="S517" s="8"/>
      <c r="T517" s="8"/>
      <c r="U517" s="8"/>
      <c r="V517" s="8"/>
      <c r="W517" s="8"/>
      <c r="X517" s="8"/>
      <c r="Y517" s="8"/>
      <c r="Z517" s="8"/>
    </row>
    <row x14ac:dyDescent="0.25" r="518" customHeight="1" ht="14.25">
      <c r="A518" s="182"/>
      <c r="B518" s="182"/>
      <c r="C518" s="8"/>
      <c r="D518" s="183"/>
      <c r="E518" s="9"/>
      <c r="F518" s="10"/>
      <c r="G518" s="9"/>
      <c r="H518" s="8"/>
      <c r="I518" s="8"/>
      <c r="J518" s="8"/>
      <c r="K518" s="8"/>
      <c r="L518" s="8"/>
      <c r="M518" s="8"/>
      <c r="N518" s="8"/>
      <c r="O518" s="8"/>
      <c r="P518" s="8"/>
      <c r="Q518" s="8"/>
      <c r="R518" s="8"/>
      <c r="S518" s="8"/>
      <c r="T518" s="8"/>
      <c r="U518" s="8"/>
      <c r="V518" s="8"/>
      <c r="W518" s="8"/>
      <c r="X518" s="8"/>
      <c r="Y518" s="8"/>
      <c r="Z518" s="8"/>
    </row>
    <row x14ac:dyDescent="0.25" r="519" customHeight="1" ht="14.25">
      <c r="A519" s="182"/>
      <c r="B519" s="182"/>
      <c r="C519" s="8"/>
      <c r="D519" s="183"/>
      <c r="E519" s="9"/>
      <c r="F519" s="10"/>
      <c r="G519" s="9"/>
      <c r="H519" s="8"/>
      <c r="I519" s="8"/>
      <c r="J519" s="8"/>
      <c r="K519" s="8"/>
      <c r="L519" s="8"/>
      <c r="M519" s="8"/>
      <c r="N519" s="8"/>
      <c r="O519" s="8"/>
      <c r="P519" s="8"/>
      <c r="Q519" s="8"/>
      <c r="R519" s="8"/>
      <c r="S519" s="8"/>
      <c r="T519" s="8"/>
      <c r="U519" s="8"/>
      <c r="V519" s="8"/>
      <c r="W519" s="8"/>
      <c r="X519" s="8"/>
      <c r="Y519" s="8"/>
      <c r="Z519" s="8"/>
    </row>
    <row x14ac:dyDescent="0.25" r="520" customHeight="1" ht="14.25">
      <c r="A520" s="182"/>
      <c r="B520" s="182"/>
      <c r="C520" s="8"/>
      <c r="D520" s="183"/>
      <c r="E520" s="9"/>
      <c r="F520" s="10"/>
      <c r="G520" s="9"/>
      <c r="H520" s="8"/>
      <c r="I520" s="8"/>
      <c r="J520" s="8"/>
      <c r="K520" s="8"/>
      <c r="L520" s="8"/>
      <c r="M520" s="8"/>
      <c r="N520" s="8"/>
      <c r="O520" s="8"/>
      <c r="P520" s="8"/>
      <c r="Q520" s="8"/>
      <c r="R520" s="8"/>
      <c r="S520" s="8"/>
      <c r="T520" s="8"/>
      <c r="U520" s="8"/>
      <c r="V520" s="8"/>
      <c r="W520" s="8"/>
      <c r="X520" s="8"/>
      <c r="Y520" s="8"/>
      <c r="Z520" s="8"/>
    </row>
    <row x14ac:dyDescent="0.25" r="521" customHeight="1" ht="14.25">
      <c r="A521" s="182"/>
      <c r="B521" s="182"/>
      <c r="C521" s="8"/>
      <c r="D521" s="183"/>
      <c r="E521" s="9"/>
      <c r="F521" s="10"/>
      <c r="G521" s="9"/>
      <c r="H521" s="8"/>
      <c r="I521" s="8"/>
      <c r="J521" s="8"/>
      <c r="K521" s="8"/>
      <c r="L521" s="8"/>
      <c r="M521" s="8"/>
      <c r="N521" s="8"/>
      <c r="O521" s="8"/>
      <c r="P521" s="8"/>
      <c r="Q521" s="8"/>
      <c r="R521" s="8"/>
      <c r="S521" s="8"/>
      <c r="T521" s="8"/>
      <c r="U521" s="8"/>
      <c r="V521" s="8"/>
      <c r="W521" s="8"/>
      <c r="X521" s="8"/>
      <c r="Y521" s="8"/>
      <c r="Z521" s="8"/>
    </row>
    <row x14ac:dyDescent="0.25" r="522" customHeight="1" ht="14.25">
      <c r="A522" s="182"/>
      <c r="B522" s="182"/>
      <c r="C522" s="8"/>
      <c r="D522" s="183"/>
      <c r="E522" s="9"/>
      <c r="F522" s="10"/>
      <c r="G522" s="9"/>
      <c r="H522" s="8"/>
      <c r="I522" s="8"/>
      <c r="J522" s="8"/>
      <c r="K522" s="8"/>
      <c r="L522" s="8"/>
      <c r="M522" s="8"/>
      <c r="N522" s="8"/>
      <c r="O522" s="8"/>
      <c r="P522" s="8"/>
      <c r="Q522" s="8"/>
      <c r="R522" s="8"/>
      <c r="S522" s="8"/>
      <c r="T522" s="8"/>
      <c r="U522" s="8"/>
      <c r="V522" s="8"/>
      <c r="W522" s="8"/>
      <c r="X522" s="8"/>
      <c r="Y522" s="8"/>
      <c r="Z522" s="8"/>
    </row>
    <row x14ac:dyDescent="0.25" r="523" customHeight="1" ht="14.25">
      <c r="A523" s="182"/>
      <c r="B523" s="182"/>
      <c r="C523" s="8"/>
      <c r="D523" s="183"/>
      <c r="E523" s="9"/>
      <c r="F523" s="10"/>
      <c r="G523" s="9"/>
      <c r="H523" s="8"/>
      <c r="I523" s="8"/>
      <c r="J523" s="8"/>
      <c r="K523" s="8"/>
      <c r="L523" s="8"/>
      <c r="M523" s="8"/>
      <c r="N523" s="8"/>
      <c r="O523" s="8"/>
      <c r="P523" s="8"/>
      <c r="Q523" s="8"/>
      <c r="R523" s="8"/>
      <c r="S523" s="8"/>
      <c r="T523" s="8"/>
      <c r="U523" s="8"/>
      <c r="V523" s="8"/>
      <c r="W523" s="8"/>
      <c r="X523" s="8"/>
      <c r="Y523" s="8"/>
      <c r="Z523" s="8"/>
    </row>
    <row x14ac:dyDescent="0.25" r="524" customHeight="1" ht="14.25">
      <c r="A524" s="182"/>
      <c r="B524" s="182"/>
      <c r="C524" s="8"/>
      <c r="D524" s="183"/>
      <c r="E524" s="9"/>
      <c r="F524" s="10"/>
      <c r="G524" s="9"/>
      <c r="H524" s="8"/>
      <c r="I524" s="8"/>
      <c r="J524" s="8"/>
      <c r="K524" s="8"/>
      <c r="L524" s="8"/>
      <c r="M524" s="8"/>
      <c r="N524" s="8"/>
      <c r="O524" s="8"/>
      <c r="P524" s="8"/>
      <c r="Q524" s="8"/>
      <c r="R524" s="8"/>
      <c r="S524" s="8"/>
      <c r="T524" s="8"/>
      <c r="U524" s="8"/>
      <c r="V524" s="8"/>
      <c r="W524" s="8"/>
      <c r="X524" s="8"/>
      <c r="Y524" s="8"/>
      <c r="Z524" s="8"/>
    </row>
    <row x14ac:dyDescent="0.25" r="525" customHeight="1" ht="14.25">
      <c r="A525" s="182"/>
      <c r="B525" s="182"/>
      <c r="C525" s="8"/>
      <c r="D525" s="183"/>
      <c r="E525" s="9"/>
      <c r="F525" s="10"/>
      <c r="G525" s="9"/>
      <c r="H525" s="8"/>
      <c r="I525" s="8"/>
      <c r="J525" s="8"/>
      <c r="K525" s="8"/>
      <c r="L525" s="8"/>
      <c r="M525" s="8"/>
      <c r="N525" s="8"/>
      <c r="O525" s="8"/>
      <c r="P525" s="8"/>
      <c r="Q525" s="8"/>
      <c r="R525" s="8"/>
      <c r="S525" s="8"/>
      <c r="T525" s="8"/>
      <c r="U525" s="8"/>
      <c r="V525" s="8"/>
      <c r="W525" s="8"/>
      <c r="X525" s="8"/>
      <c r="Y525" s="8"/>
      <c r="Z525" s="8"/>
    </row>
    <row x14ac:dyDescent="0.25" r="526" customHeight="1" ht="14.25">
      <c r="A526" s="182"/>
      <c r="B526" s="182"/>
      <c r="C526" s="8"/>
      <c r="D526" s="183"/>
      <c r="E526" s="9"/>
      <c r="F526" s="10"/>
      <c r="G526" s="9"/>
      <c r="H526" s="8"/>
      <c r="I526" s="8"/>
      <c r="J526" s="8"/>
      <c r="K526" s="8"/>
      <c r="L526" s="8"/>
      <c r="M526" s="8"/>
      <c r="N526" s="8"/>
      <c r="O526" s="8"/>
      <c r="P526" s="8"/>
      <c r="Q526" s="8"/>
      <c r="R526" s="8"/>
      <c r="S526" s="8"/>
      <c r="T526" s="8"/>
      <c r="U526" s="8"/>
      <c r="V526" s="8"/>
      <c r="W526" s="8"/>
      <c r="X526" s="8"/>
      <c r="Y526" s="8"/>
      <c r="Z526" s="8"/>
    </row>
    <row x14ac:dyDescent="0.25" r="527" customHeight="1" ht="14.25">
      <c r="A527" s="182"/>
      <c r="B527" s="182"/>
      <c r="C527" s="8"/>
      <c r="D527" s="183"/>
      <c r="E527" s="9"/>
      <c r="F527" s="10"/>
      <c r="G527" s="9"/>
      <c r="H527" s="8"/>
      <c r="I527" s="8"/>
      <c r="J527" s="8"/>
      <c r="K527" s="8"/>
      <c r="L527" s="8"/>
      <c r="M527" s="8"/>
      <c r="N527" s="8"/>
      <c r="O527" s="8"/>
      <c r="P527" s="8"/>
      <c r="Q527" s="8"/>
      <c r="R527" s="8"/>
      <c r="S527" s="8"/>
      <c r="T527" s="8"/>
      <c r="U527" s="8"/>
      <c r="V527" s="8"/>
      <c r="W527" s="8"/>
      <c r="X527" s="8"/>
      <c r="Y527" s="8"/>
      <c r="Z527" s="8"/>
    </row>
    <row x14ac:dyDescent="0.25" r="528" customHeight="1" ht="14.25">
      <c r="A528" s="182"/>
      <c r="B528" s="182"/>
      <c r="C528" s="8"/>
      <c r="D528" s="183"/>
      <c r="E528" s="9"/>
      <c r="F528" s="10"/>
      <c r="G528" s="9"/>
      <c r="H528" s="8"/>
      <c r="I528" s="8"/>
      <c r="J528" s="8"/>
      <c r="K528" s="8"/>
      <c r="L528" s="8"/>
      <c r="M528" s="8"/>
      <c r="N528" s="8"/>
      <c r="O528" s="8"/>
      <c r="P528" s="8"/>
      <c r="Q528" s="8"/>
      <c r="R528" s="8"/>
      <c r="S528" s="8"/>
      <c r="T528" s="8"/>
      <c r="U528" s="8"/>
      <c r="V528" s="8"/>
      <c r="W528" s="8"/>
      <c r="X528" s="8"/>
      <c r="Y528" s="8"/>
      <c r="Z528" s="8"/>
    </row>
    <row x14ac:dyDescent="0.25" r="529" customHeight="1" ht="14.25">
      <c r="A529" s="182"/>
      <c r="B529" s="182"/>
      <c r="C529" s="8"/>
      <c r="D529" s="183"/>
      <c r="E529" s="9"/>
      <c r="F529" s="10"/>
      <c r="G529" s="9"/>
      <c r="H529" s="8"/>
      <c r="I529" s="8"/>
      <c r="J529" s="8"/>
      <c r="K529" s="8"/>
      <c r="L529" s="8"/>
      <c r="M529" s="8"/>
      <c r="N529" s="8"/>
      <c r="O529" s="8"/>
      <c r="P529" s="8"/>
      <c r="Q529" s="8"/>
      <c r="R529" s="8"/>
      <c r="S529" s="8"/>
      <c r="T529" s="8"/>
      <c r="U529" s="8"/>
      <c r="V529" s="8"/>
      <c r="W529" s="8"/>
      <c r="X529" s="8"/>
      <c r="Y529" s="8"/>
      <c r="Z529" s="8"/>
    </row>
    <row x14ac:dyDescent="0.25" r="530" customHeight="1" ht="14.25">
      <c r="A530" s="182"/>
      <c r="B530" s="182"/>
      <c r="C530" s="8"/>
      <c r="D530" s="183"/>
      <c r="E530" s="9"/>
      <c r="F530" s="10"/>
      <c r="G530" s="9"/>
      <c r="H530" s="8"/>
      <c r="I530" s="8"/>
      <c r="J530" s="8"/>
      <c r="K530" s="8"/>
      <c r="L530" s="8"/>
      <c r="M530" s="8"/>
      <c r="N530" s="8"/>
      <c r="O530" s="8"/>
      <c r="P530" s="8"/>
      <c r="Q530" s="8"/>
      <c r="R530" s="8"/>
      <c r="S530" s="8"/>
      <c r="T530" s="8"/>
      <c r="U530" s="8"/>
      <c r="V530" s="8"/>
      <c r="W530" s="8"/>
      <c r="X530" s="8"/>
      <c r="Y530" s="8"/>
      <c r="Z530" s="8"/>
    </row>
    <row x14ac:dyDescent="0.25" r="531" customHeight="1" ht="14.25">
      <c r="A531" s="182"/>
      <c r="B531" s="182"/>
      <c r="C531" s="8"/>
      <c r="D531" s="183"/>
      <c r="E531" s="9"/>
      <c r="F531" s="10"/>
      <c r="G531" s="9"/>
      <c r="H531" s="8"/>
      <c r="I531" s="8"/>
      <c r="J531" s="8"/>
      <c r="K531" s="8"/>
      <c r="L531" s="8"/>
      <c r="M531" s="8"/>
      <c r="N531" s="8"/>
      <c r="O531" s="8"/>
      <c r="P531" s="8"/>
      <c r="Q531" s="8"/>
      <c r="R531" s="8"/>
      <c r="S531" s="8"/>
      <c r="T531" s="8"/>
      <c r="U531" s="8"/>
      <c r="V531" s="8"/>
      <c r="W531" s="8"/>
      <c r="X531" s="8"/>
      <c r="Y531" s="8"/>
      <c r="Z531" s="8"/>
    </row>
    <row x14ac:dyDescent="0.25" r="532" customHeight="1" ht="14.25">
      <c r="A532" s="182"/>
      <c r="B532" s="182"/>
      <c r="C532" s="8"/>
      <c r="D532" s="183"/>
      <c r="E532" s="9"/>
      <c r="F532" s="10"/>
      <c r="G532" s="9"/>
      <c r="H532" s="8"/>
      <c r="I532" s="8"/>
      <c r="J532" s="8"/>
      <c r="K532" s="8"/>
      <c r="L532" s="8"/>
      <c r="M532" s="8"/>
      <c r="N532" s="8"/>
      <c r="O532" s="8"/>
      <c r="P532" s="8"/>
      <c r="Q532" s="8"/>
      <c r="R532" s="8"/>
      <c r="S532" s="8"/>
      <c r="T532" s="8"/>
      <c r="U532" s="8"/>
      <c r="V532" s="8"/>
      <c r="W532" s="8"/>
      <c r="X532" s="8"/>
      <c r="Y532" s="8"/>
      <c r="Z532" s="8"/>
    </row>
    <row x14ac:dyDescent="0.25" r="533" customHeight="1" ht="14.25">
      <c r="A533" s="182"/>
      <c r="B533" s="182"/>
      <c r="C533" s="8"/>
      <c r="D533" s="183"/>
      <c r="E533" s="9"/>
      <c r="F533" s="10"/>
      <c r="G533" s="9"/>
      <c r="H533" s="8"/>
      <c r="I533" s="8"/>
      <c r="J533" s="8"/>
      <c r="K533" s="8"/>
      <c r="L533" s="8"/>
      <c r="M533" s="8"/>
      <c r="N533" s="8"/>
      <c r="O533" s="8"/>
      <c r="P533" s="8"/>
      <c r="Q533" s="8"/>
      <c r="R533" s="8"/>
      <c r="S533" s="8"/>
      <c r="T533" s="8"/>
      <c r="U533" s="8"/>
      <c r="V533" s="8"/>
      <c r="W533" s="8"/>
      <c r="X533" s="8"/>
      <c r="Y533" s="8"/>
      <c r="Z533" s="8"/>
    </row>
    <row x14ac:dyDescent="0.25" r="534" customHeight="1" ht="14.25">
      <c r="A534" s="182"/>
      <c r="B534" s="182"/>
      <c r="C534" s="8"/>
      <c r="D534" s="183"/>
      <c r="E534" s="9"/>
      <c r="F534" s="10"/>
      <c r="G534" s="9"/>
      <c r="H534" s="8"/>
      <c r="I534" s="8"/>
      <c r="J534" s="8"/>
      <c r="K534" s="8"/>
      <c r="L534" s="8"/>
      <c r="M534" s="8"/>
      <c r="N534" s="8"/>
      <c r="O534" s="8"/>
      <c r="P534" s="8"/>
      <c r="Q534" s="8"/>
      <c r="R534" s="8"/>
      <c r="S534" s="8"/>
      <c r="T534" s="8"/>
      <c r="U534" s="8"/>
      <c r="V534" s="8"/>
      <c r="W534" s="8"/>
      <c r="X534" s="8"/>
      <c r="Y534" s="8"/>
      <c r="Z534" s="8"/>
    </row>
    <row x14ac:dyDescent="0.25" r="535" customHeight="1" ht="14.25">
      <c r="A535" s="182"/>
      <c r="B535" s="182"/>
      <c r="C535" s="8"/>
      <c r="D535" s="183"/>
      <c r="E535" s="9"/>
      <c r="F535" s="10"/>
      <c r="G535" s="9"/>
      <c r="H535" s="8"/>
      <c r="I535" s="8"/>
      <c r="J535" s="8"/>
      <c r="K535" s="8"/>
      <c r="L535" s="8"/>
      <c r="M535" s="8"/>
      <c r="N535" s="8"/>
      <c r="O535" s="8"/>
      <c r="P535" s="8"/>
      <c r="Q535" s="8"/>
      <c r="R535" s="8"/>
      <c r="S535" s="8"/>
      <c r="T535" s="8"/>
      <c r="U535" s="8"/>
      <c r="V535" s="8"/>
      <c r="W535" s="8"/>
      <c r="X535" s="8"/>
      <c r="Y535" s="8"/>
      <c r="Z535" s="8"/>
    </row>
    <row x14ac:dyDescent="0.25" r="536" customHeight="1" ht="14.25">
      <c r="A536" s="182"/>
      <c r="B536" s="182"/>
      <c r="C536" s="8"/>
      <c r="D536" s="183"/>
      <c r="E536" s="9"/>
      <c r="F536" s="10"/>
      <c r="G536" s="9"/>
      <c r="H536" s="8"/>
      <c r="I536" s="8"/>
      <c r="J536" s="8"/>
      <c r="K536" s="8"/>
      <c r="L536" s="8"/>
      <c r="M536" s="8"/>
      <c r="N536" s="8"/>
      <c r="O536" s="8"/>
      <c r="P536" s="8"/>
      <c r="Q536" s="8"/>
      <c r="R536" s="8"/>
      <c r="S536" s="8"/>
      <c r="T536" s="8"/>
      <c r="U536" s="8"/>
      <c r="V536" s="8"/>
      <c r="W536" s="8"/>
      <c r="X536" s="8"/>
      <c r="Y536" s="8"/>
      <c r="Z536" s="8"/>
    </row>
    <row x14ac:dyDescent="0.25" r="537" customHeight="1" ht="14.25">
      <c r="A537" s="182"/>
      <c r="B537" s="182"/>
      <c r="C537" s="8"/>
      <c r="D537" s="183"/>
      <c r="E537" s="9"/>
      <c r="F537" s="10"/>
      <c r="G537" s="9"/>
      <c r="H537" s="8"/>
      <c r="I537" s="8"/>
      <c r="J537" s="8"/>
      <c r="K537" s="8"/>
      <c r="L537" s="8"/>
      <c r="M537" s="8"/>
      <c r="N537" s="8"/>
      <c r="O537" s="8"/>
      <c r="P537" s="8"/>
      <c r="Q537" s="8"/>
      <c r="R537" s="8"/>
      <c r="S537" s="8"/>
      <c r="T537" s="8"/>
      <c r="U537" s="8"/>
      <c r="V537" s="8"/>
      <c r="W537" s="8"/>
      <c r="X537" s="8"/>
      <c r="Y537" s="8"/>
      <c r="Z537" s="8"/>
    </row>
    <row x14ac:dyDescent="0.25" r="538" customHeight="1" ht="14.25">
      <c r="A538" s="182"/>
      <c r="B538" s="182"/>
      <c r="C538" s="8"/>
      <c r="D538" s="183"/>
      <c r="E538" s="9"/>
      <c r="F538" s="10"/>
      <c r="G538" s="9"/>
      <c r="H538" s="8"/>
      <c r="I538" s="8"/>
      <c r="J538" s="8"/>
      <c r="K538" s="8"/>
      <c r="L538" s="8"/>
      <c r="M538" s="8"/>
      <c r="N538" s="8"/>
      <c r="O538" s="8"/>
      <c r="P538" s="8"/>
      <c r="Q538" s="8"/>
      <c r="R538" s="8"/>
      <c r="S538" s="8"/>
      <c r="T538" s="8"/>
      <c r="U538" s="8"/>
      <c r="V538" s="8"/>
      <c r="W538" s="8"/>
      <c r="X538" s="8"/>
      <c r="Y538" s="8"/>
      <c r="Z538" s="8"/>
    </row>
    <row x14ac:dyDescent="0.25" r="539" customHeight="1" ht="14.25">
      <c r="A539" s="182"/>
      <c r="B539" s="182"/>
      <c r="C539" s="8"/>
      <c r="D539" s="183"/>
      <c r="E539" s="9"/>
      <c r="F539" s="10"/>
      <c r="G539" s="9"/>
      <c r="H539" s="8"/>
      <c r="I539" s="8"/>
      <c r="J539" s="8"/>
      <c r="K539" s="8"/>
      <c r="L539" s="8"/>
      <c r="M539" s="8"/>
      <c r="N539" s="8"/>
      <c r="O539" s="8"/>
      <c r="P539" s="8"/>
      <c r="Q539" s="8"/>
      <c r="R539" s="8"/>
      <c r="S539" s="8"/>
      <c r="T539" s="8"/>
      <c r="U539" s="8"/>
      <c r="V539" s="8"/>
      <c r="W539" s="8"/>
      <c r="X539" s="8"/>
      <c r="Y539" s="8"/>
      <c r="Z539" s="8"/>
    </row>
    <row x14ac:dyDescent="0.25" r="540" customHeight="1" ht="14.25">
      <c r="A540" s="182"/>
      <c r="B540" s="182"/>
      <c r="C540" s="8"/>
      <c r="D540" s="183"/>
      <c r="E540" s="9"/>
      <c r="F540" s="10"/>
      <c r="G540" s="9"/>
      <c r="H540" s="8"/>
      <c r="I540" s="8"/>
      <c r="J540" s="8"/>
      <c r="K540" s="8"/>
      <c r="L540" s="8"/>
      <c r="M540" s="8"/>
      <c r="N540" s="8"/>
      <c r="O540" s="8"/>
      <c r="P540" s="8"/>
      <c r="Q540" s="8"/>
      <c r="R540" s="8"/>
      <c r="S540" s="8"/>
      <c r="T540" s="8"/>
      <c r="U540" s="8"/>
      <c r="V540" s="8"/>
      <c r="W540" s="8"/>
      <c r="X540" s="8"/>
      <c r="Y540" s="8"/>
      <c r="Z540" s="8"/>
    </row>
    <row x14ac:dyDescent="0.25" r="541" customHeight="1" ht="14.25">
      <c r="A541" s="182"/>
      <c r="B541" s="182"/>
      <c r="C541" s="8"/>
      <c r="D541" s="183"/>
      <c r="E541" s="9"/>
      <c r="F541" s="10"/>
      <c r="G541" s="9"/>
      <c r="H541" s="8"/>
      <c r="I541" s="8"/>
      <c r="J541" s="8"/>
      <c r="K541" s="8"/>
      <c r="L541" s="8"/>
      <c r="M541" s="8"/>
      <c r="N541" s="8"/>
      <c r="O541" s="8"/>
      <c r="P541" s="8"/>
      <c r="Q541" s="8"/>
      <c r="R541" s="8"/>
      <c r="S541" s="8"/>
      <c r="T541" s="8"/>
      <c r="U541" s="8"/>
      <c r="V541" s="8"/>
      <c r="W541" s="8"/>
      <c r="X541" s="8"/>
      <c r="Y541" s="8"/>
      <c r="Z541" s="8"/>
    </row>
    <row x14ac:dyDescent="0.25" r="542" customHeight="1" ht="14.25">
      <c r="A542" s="182"/>
      <c r="B542" s="182"/>
      <c r="C542" s="8"/>
      <c r="D542" s="183"/>
      <c r="E542" s="9"/>
      <c r="F542" s="10"/>
      <c r="G542" s="9"/>
      <c r="H542" s="8"/>
      <c r="I542" s="8"/>
      <c r="J542" s="8"/>
      <c r="K542" s="8"/>
      <c r="L542" s="8"/>
      <c r="M542" s="8"/>
      <c r="N542" s="8"/>
      <c r="O542" s="8"/>
      <c r="P542" s="8"/>
      <c r="Q542" s="8"/>
      <c r="R542" s="8"/>
      <c r="S542" s="8"/>
      <c r="T542" s="8"/>
      <c r="U542" s="8"/>
      <c r="V542" s="8"/>
      <c r="W542" s="8"/>
      <c r="X542" s="8"/>
      <c r="Y542" s="8"/>
      <c r="Z542" s="8"/>
    </row>
    <row x14ac:dyDescent="0.25" r="543" customHeight="1" ht="14.25">
      <c r="A543" s="182"/>
      <c r="B543" s="182"/>
      <c r="C543" s="8"/>
      <c r="D543" s="183"/>
      <c r="E543" s="9"/>
      <c r="F543" s="10"/>
      <c r="G543" s="9"/>
      <c r="H543" s="8"/>
      <c r="I543" s="8"/>
      <c r="J543" s="8"/>
      <c r="K543" s="8"/>
      <c r="L543" s="8"/>
      <c r="M543" s="8"/>
      <c r="N543" s="8"/>
      <c r="O543" s="8"/>
      <c r="P543" s="8"/>
      <c r="Q543" s="8"/>
      <c r="R543" s="8"/>
      <c r="S543" s="8"/>
      <c r="T543" s="8"/>
      <c r="U543" s="8"/>
      <c r="V543" s="8"/>
      <c r="W543" s="8"/>
      <c r="X543" s="8"/>
      <c r="Y543" s="8"/>
      <c r="Z543" s="8"/>
    </row>
    <row x14ac:dyDescent="0.25" r="544" customHeight="1" ht="14.25">
      <c r="A544" s="182"/>
      <c r="B544" s="182"/>
      <c r="C544" s="8"/>
      <c r="D544" s="183"/>
      <c r="E544" s="9"/>
      <c r="F544" s="10"/>
      <c r="G544" s="9"/>
      <c r="H544" s="8"/>
      <c r="I544" s="8"/>
      <c r="J544" s="8"/>
      <c r="K544" s="8"/>
      <c r="L544" s="8"/>
      <c r="M544" s="8"/>
      <c r="N544" s="8"/>
      <c r="O544" s="8"/>
      <c r="P544" s="8"/>
      <c r="Q544" s="8"/>
      <c r="R544" s="8"/>
      <c r="S544" s="8"/>
      <c r="T544" s="8"/>
      <c r="U544" s="8"/>
      <c r="V544" s="8"/>
      <c r="W544" s="8"/>
      <c r="X544" s="8"/>
      <c r="Y544" s="8"/>
      <c r="Z544" s="8"/>
    </row>
    <row x14ac:dyDescent="0.25" r="545" customHeight="1" ht="14.25">
      <c r="A545" s="182"/>
      <c r="B545" s="182"/>
      <c r="C545" s="8"/>
      <c r="D545" s="183"/>
      <c r="E545" s="9"/>
      <c r="F545" s="10"/>
      <c r="G545" s="9"/>
      <c r="H545" s="8"/>
      <c r="I545" s="8"/>
      <c r="J545" s="8"/>
      <c r="K545" s="8"/>
      <c r="L545" s="8"/>
      <c r="M545" s="8"/>
      <c r="N545" s="8"/>
      <c r="O545" s="8"/>
      <c r="P545" s="8"/>
      <c r="Q545" s="8"/>
      <c r="R545" s="8"/>
      <c r="S545" s="8"/>
      <c r="T545" s="8"/>
      <c r="U545" s="8"/>
      <c r="V545" s="8"/>
      <c r="W545" s="8"/>
      <c r="X545" s="8"/>
      <c r="Y545" s="8"/>
      <c r="Z545" s="8"/>
    </row>
    <row x14ac:dyDescent="0.25" r="546" customHeight="1" ht="14.25">
      <c r="A546" s="182"/>
      <c r="B546" s="182"/>
      <c r="C546" s="8"/>
      <c r="D546" s="183"/>
      <c r="E546" s="9"/>
      <c r="F546" s="10"/>
      <c r="G546" s="9"/>
      <c r="H546" s="8"/>
      <c r="I546" s="8"/>
      <c r="J546" s="8"/>
      <c r="K546" s="8"/>
      <c r="L546" s="8"/>
      <c r="M546" s="8"/>
      <c r="N546" s="8"/>
      <c r="O546" s="8"/>
      <c r="P546" s="8"/>
      <c r="Q546" s="8"/>
      <c r="R546" s="8"/>
      <c r="S546" s="8"/>
      <c r="T546" s="8"/>
      <c r="U546" s="8"/>
      <c r="V546" s="8"/>
      <c r="W546" s="8"/>
      <c r="X546" s="8"/>
      <c r="Y546" s="8"/>
      <c r="Z546" s="8"/>
    </row>
    <row x14ac:dyDescent="0.25" r="547" customHeight="1" ht="14.25">
      <c r="A547" s="182"/>
      <c r="B547" s="182"/>
      <c r="C547" s="8"/>
      <c r="D547" s="183"/>
      <c r="E547" s="9"/>
      <c r="F547" s="10"/>
      <c r="G547" s="9"/>
      <c r="H547" s="8"/>
      <c r="I547" s="8"/>
      <c r="J547" s="8"/>
      <c r="K547" s="8"/>
      <c r="L547" s="8"/>
      <c r="M547" s="8"/>
      <c r="N547" s="8"/>
      <c r="O547" s="8"/>
      <c r="P547" s="8"/>
      <c r="Q547" s="8"/>
      <c r="R547" s="8"/>
      <c r="S547" s="8"/>
      <c r="T547" s="8"/>
      <c r="U547" s="8"/>
      <c r="V547" s="8"/>
      <c r="W547" s="8"/>
      <c r="X547" s="8"/>
      <c r="Y547" s="8"/>
      <c r="Z547" s="8"/>
    </row>
    <row x14ac:dyDescent="0.25" r="548" customHeight="1" ht="14.25">
      <c r="A548" s="182"/>
      <c r="B548" s="182"/>
      <c r="C548" s="8"/>
      <c r="D548" s="183"/>
      <c r="E548" s="9"/>
      <c r="F548" s="10"/>
      <c r="G548" s="9"/>
      <c r="H548" s="8"/>
      <c r="I548" s="8"/>
      <c r="J548" s="8"/>
      <c r="K548" s="8"/>
      <c r="L548" s="8"/>
      <c r="M548" s="8"/>
      <c r="N548" s="8"/>
      <c r="O548" s="8"/>
      <c r="P548" s="8"/>
      <c r="Q548" s="8"/>
      <c r="R548" s="8"/>
      <c r="S548" s="8"/>
      <c r="T548" s="8"/>
      <c r="U548" s="8"/>
      <c r="V548" s="8"/>
      <c r="W548" s="8"/>
      <c r="X548" s="8"/>
      <c r="Y548" s="8"/>
      <c r="Z548" s="8"/>
    </row>
    <row x14ac:dyDescent="0.25" r="549" customHeight="1" ht="14.25">
      <c r="A549" s="182"/>
      <c r="B549" s="182"/>
      <c r="C549" s="8"/>
      <c r="D549" s="183"/>
      <c r="E549" s="9"/>
      <c r="F549" s="10"/>
      <c r="G549" s="9"/>
      <c r="H549" s="8"/>
      <c r="I549" s="8"/>
      <c r="J549" s="8"/>
      <c r="K549" s="8"/>
      <c r="L549" s="8"/>
      <c r="M549" s="8"/>
      <c r="N549" s="8"/>
      <c r="O549" s="8"/>
      <c r="P549" s="8"/>
      <c r="Q549" s="8"/>
      <c r="R549" s="8"/>
      <c r="S549" s="8"/>
      <c r="T549" s="8"/>
      <c r="U549" s="8"/>
      <c r="V549" s="8"/>
      <c r="W549" s="8"/>
      <c r="X549" s="8"/>
      <c r="Y549" s="8"/>
      <c r="Z549" s="8"/>
    </row>
    <row x14ac:dyDescent="0.25" r="550" customHeight="1" ht="14.25">
      <c r="A550" s="182"/>
      <c r="B550" s="182"/>
      <c r="C550" s="8"/>
      <c r="D550" s="183"/>
      <c r="E550" s="9"/>
      <c r="F550" s="10"/>
      <c r="G550" s="9"/>
      <c r="H550" s="8"/>
      <c r="I550" s="8"/>
      <c r="J550" s="8"/>
      <c r="K550" s="8"/>
      <c r="L550" s="8"/>
      <c r="M550" s="8"/>
      <c r="N550" s="8"/>
      <c r="O550" s="8"/>
      <c r="P550" s="8"/>
      <c r="Q550" s="8"/>
      <c r="R550" s="8"/>
      <c r="S550" s="8"/>
      <c r="T550" s="8"/>
      <c r="U550" s="8"/>
      <c r="V550" s="8"/>
      <c r="W550" s="8"/>
      <c r="X550" s="8"/>
      <c r="Y550" s="8"/>
      <c r="Z550" s="8"/>
    </row>
    <row x14ac:dyDescent="0.25" r="551" customHeight="1" ht="14.25">
      <c r="A551" s="182"/>
      <c r="B551" s="182"/>
      <c r="C551" s="8"/>
      <c r="D551" s="183"/>
      <c r="E551" s="9"/>
      <c r="F551" s="10"/>
      <c r="G551" s="9"/>
      <c r="H551" s="8"/>
      <c r="I551" s="8"/>
      <c r="J551" s="8"/>
      <c r="K551" s="8"/>
      <c r="L551" s="8"/>
      <c r="M551" s="8"/>
      <c r="N551" s="8"/>
      <c r="O551" s="8"/>
      <c r="P551" s="8"/>
      <c r="Q551" s="8"/>
      <c r="R551" s="8"/>
      <c r="S551" s="8"/>
      <c r="T551" s="8"/>
      <c r="U551" s="8"/>
      <c r="V551" s="8"/>
      <c r="W551" s="8"/>
      <c r="X551" s="8"/>
      <c r="Y551" s="8"/>
      <c r="Z551" s="8"/>
    </row>
    <row x14ac:dyDescent="0.25" r="552" customHeight="1" ht="14.25">
      <c r="A552" s="182"/>
      <c r="B552" s="182"/>
      <c r="C552" s="8"/>
      <c r="D552" s="183"/>
      <c r="E552" s="9"/>
      <c r="F552" s="10"/>
      <c r="G552" s="9"/>
      <c r="H552" s="8"/>
      <c r="I552" s="8"/>
      <c r="J552" s="8"/>
      <c r="K552" s="8"/>
      <c r="L552" s="8"/>
      <c r="M552" s="8"/>
      <c r="N552" s="8"/>
      <c r="O552" s="8"/>
      <c r="P552" s="8"/>
      <c r="Q552" s="8"/>
      <c r="R552" s="8"/>
      <c r="S552" s="8"/>
      <c r="T552" s="8"/>
      <c r="U552" s="8"/>
      <c r="V552" s="8"/>
      <c r="W552" s="8"/>
      <c r="X552" s="8"/>
      <c r="Y552" s="8"/>
      <c r="Z552" s="8"/>
    </row>
    <row x14ac:dyDescent="0.25" r="553" customHeight="1" ht="14.25">
      <c r="A553" s="182"/>
      <c r="B553" s="182"/>
      <c r="C553" s="8"/>
      <c r="D553" s="183"/>
      <c r="E553" s="9"/>
      <c r="F553" s="10"/>
      <c r="G553" s="9"/>
      <c r="H553" s="8"/>
      <c r="I553" s="8"/>
      <c r="J553" s="8"/>
      <c r="K553" s="8"/>
      <c r="L553" s="8"/>
      <c r="M553" s="8"/>
      <c r="N553" s="8"/>
      <c r="O553" s="8"/>
      <c r="P553" s="8"/>
      <c r="Q553" s="8"/>
      <c r="R553" s="8"/>
      <c r="S553" s="8"/>
      <c r="T553" s="8"/>
      <c r="U553" s="8"/>
      <c r="V553" s="8"/>
      <c r="W553" s="8"/>
      <c r="X553" s="8"/>
      <c r="Y553" s="8"/>
      <c r="Z553" s="8"/>
    </row>
    <row x14ac:dyDescent="0.25" r="554" customHeight="1" ht="14.25">
      <c r="A554" s="182"/>
      <c r="B554" s="182"/>
      <c r="C554" s="8"/>
      <c r="D554" s="183"/>
      <c r="E554" s="9"/>
      <c r="F554" s="10"/>
      <c r="G554" s="9"/>
      <c r="H554" s="8"/>
      <c r="I554" s="8"/>
      <c r="J554" s="8"/>
      <c r="K554" s="8"/>
      <c r="L554" s="8"/>
      <c r="M554" s="8"/>
      <c r="N554" s="8"/>
      <c r="O554" s="8"/>
      <c r="P554" s="8"/>
      <c r="Q554" s="8"/>
      <c r="R554" s="8"/>
      <c r="S554" s="8"/>
      <c r="T554" s="8"/>
      <c r="U554" s="8"/>
      <c r="V554" s="8"/>
      <c r="W554" s="8"/>
      <c r="X554" s="8"/>
      <c r="Y554" s="8"/>
      <c r="Z554" s="8"/>
    </row>
    <row x14ac:dyDescent="0.25" r="555" customHeight="1" ht="14.25">
      <c r="A555" s="182"/>
      <c r="B555" s="182"/>
      <c r="C555" s="8"/>
      <c r="D555" s="183"/>
      <c r="E555" s="9"/>
      <c r="F555" s="10"/>
      <c r="G555" s="9"/>
      <c r="H555" s="8"/>
      <c r="I555" s="8"/>
      <c r="J555" s="8"/>
      <c r="K555" s="8"/>
      <c r="L555" s="8"/>
      <c r="M555" s="8"/>
      <c r="N555" s="8"/>
      <c r="O555" s="8"/>
      <c r="P555" s="8"/>
      <c r="Q555" s="8"/>
      <c r="R555" s="8"/>
      <c r="S555" s="8"/>
      <c r="T555" s="8"/>
      <c r="U555" s="8"/>
      <c r="V555" s="8"/>
      <c r="W555" s="8"/>
      <c r="X555" s="8"/>
      <c r="Y555" s="8"/>
      <c r="Z555" s="8"/>
    </row>
    <row x14ac:dyDescent="0.25" r="556" customHeight="1" ht="14.25">
      <c r="A556" s="182"/>
      <c r="B556" s="182"/>
      <c r="C556" s="8"/>
      <c r="D556" s="183"/>
      <c r="E556" s="9"/>
      <c r="F556" s="10"/>
      <c r="G556" s="9"/>
      <c r="H556" s="8"/>
      <c r="I556" s="8"/>
      <c r="J556" s="8"/>
      <c r="K556" s="8"/>
      <c r="L556" s="8"/>
      <c r="M556" s="8"/>
      <c r="N556" s="8"/>
      <c r="O556" s="8"/>
      <c r="P556" s="8"/>
      <c r="Q556" s="8"/>
      <c r="R556" s="8"/>
      <c r="S556" s="8"/>
      <c r="T556" s="8"/>
      <c r="U556" s="8"/>
      <c r="V556" s="8"/>
      <c r="W556" s="8"/>
      <c r="X556" s="8"/>
      <c r="Y556" s="8"/>
      <c r="Z556" s="8"/>
    </row>
    <row x14ac:dyDescent="0.25" r="557" customHeight="1" ht="14.25">
      <c r="A557" s="182"/>
      <c r="B557" s="182"/>
      <c r="C557" s="8"/>
      <c r="D557" s="183"/>
      <c r="E557" s="9"/>
      <c r="F557" s="10"/>
      <c r="G557" s="9"/>
      <c r="H557" s="8"/>
      <c r="I557" s="8"/>
      <c r="J557" s="8"/>
      <c r="K557" s="8"/>
      <c r="L557" s="8"/>
      <c r="M557" s="8"/>
      <c r="N557" s="8"/>
      <c r="O557" s="8"/>
      <c r="P557" s="8"/>
      <c r="Q557" s="8"/>
      <c r="R557" s="8"/>
      <c r="S557" s="8"/>
      <c r="T557" s="8"/>
      <c r="U557" s="8"/>
      <c r="V557" s="8"/>
      <c r="W557" s="8"/>
      <c r="X557" s="8"/>
      <c r="Y557" s="8"/>
      <c r="Z557" s="8"/>
    </row>
    <row x14ac:dyDescent="0.25" r="558" customHeight="1" ht="14.25">
      <c r="A558" s="182"/>
      <c r="B558" s="182"/>
      <c r="C558" s="8"/>
      <c r="D558" s="183"/>
      <c r="E558" s="9"/>
      <c r="F558" s="10"/>
      <c r="G558" s="9"/>
      <c r="H558" s="8"/>
      <c r="I558" s="8"/>
      <c r="J558" s="8"/>
      <c r="K558" s="8"/>
      <c r="L558" s="8"/>
      <c r="M558" s="8"/>
      <c r="N558" s="8"/>
      <c r="O558" s="8"/>
      <c r="P558" s="8"/>
      <c r="Q558" s="8"/>
      <c r="R558" s="8"/>
      <c r="S558" s="8"/>
      <c r="T558" s="8"/>
      <c r="U558" s="8"/>
      <c r="V558" s="8"/>
      <c r="W558" s="8"/>
      <c r="X558" s="8"/>
      <c r="Y558" s="8"/>
      <c r="Z558" s="8"/>
    </row>
    <row x14ac:dyDescent="0.25" r="559" customHeight="1" ht="14.25">
      <c r="A559" s="182"/>
      <c r="B559" s="182"/>
      <c r="C559" s="8"/>
      <c r="D559" s="183"/>
      <c r="E559" s="9"/>
      <c r="F559" s="10"/>
      <c r="G559" s="9"/>
      <c r="H559" s="8"/>
      <c r="I559" s="8"/>
      <c r="J559" s="8"/>
      <c r="K559" s="8"/>
      <c r="L559" s="8"/>
      <c r="M559" s="8"/>
      <c r="N559" s="8"/>
      <c r="O559" s="8"/>
      <c r="P559" s="8"/>
      <c r="Q559" s="8"/>
      <c r="R559" s="8"/>
      <c r="S559" s="8"/>
      <c r="T559" s="8"/>
      <c r="U559" s="8"/>
      <c r="V559" s="8"/>
      <c r="W559" s="8"/>
      <c r="X559" s="8"/>
      <c r="Y559" s="8"/>
      <c r="Z559" s="8"/>
    </row>
    <row x14ac:dyDescent="0.25" r="560" customHeight="1" ht="14.25">
      <c r="A560" s="182"/>
      <c r="B560" s="182"/>
      <c r="C560" s="8"/>
      <c r="D560" s="183"/>
      <c r="E560" s="9"/>
      <c r="F560" s="10"/>
      <c r="G560" s="9"/>
      <c r="H560" s="8"/>
      <c r="I560" s="8"/>
      <c r="J560" s="8"/>
      <c r="K560" s="8"/>
      <c r="L560" s="8"/>
      <c r="M560" s="8"/>
      <c r="N560" s="8"/>
      <c r="O560" s="8"/>
      <c r="P560" s="8"/>
      <c r="Q560" s="8"/>
      <c r="R560" s="8"/>
      <c r="S560" s="8"/>
      <c r="T560" s="8"/>
      <c r="U560" s="8"/>
      <c r="V560" s="8"/>
      <c r="W560" s="8"/>
      <c r="X560" s="8"/>
      <c r="Y560" s="8"/>
      <c r="Z560" s="8"/>
    </row>
    <row x14ac:dyDescent="0.25" r="561" customHeight="1" ht="14.25">
      <c r="A561" s="182"/>
      <c r="B561" s="182"/>
      <c r="C561" s="8"/>
      <c r="D561" s="183"/>
      <c r="E561" s="9"/>
      <c r="F561" s="10"/>
      <c r="G561" s="9"/>
      <c r="H561" s="8"/>
      <c r="I561" s="8"/>
      <c r="J561" s="8"/>
      <c r="K561" s="8"/>
      <c r="L561" s="8"/>
      <c r="M561" s="8"/>
      <c r="N561" s="8"/>
      <c r="O561" s="8"/>
      <c r="P561" s="8"/>
      <c r="Q561" s="8"/>
      <c r="R561" s="8"/>
      <c r="S561" s="8"/>
      <c r="T561" s="8"/>
      <c r="U561" s="8"/>
      <c r="V561" s="8"/>
      <c r="W561" s="8"/>
      <c r="X561" s="8"/>
      <c r="Y561" s="8"/>
      <c r="Z561" s="8"/>
    </row>
    <row x14ac:dyDescent="0.25" r="562" customHeight="1" ht="14.25">
      <c r="A562" s="182"/>
      <c r="B562" s="182"/>
      <c r="C562" s="8"/>
      <c r="D562" s="183"/>
      <c r="E562" s="9"/>
      <c r="F562" s="10"/>
      <c r="G562" s="9"/>
      <c r="H562" s="8"/>
      <c r="I562" s="8"/>
      <c r="J562" s="8"/>
      <c r="K562" s="8"/>
      <c r="L562" s="8"/>
      <c r="M562" s="8"/>
      <c r="N562" s="8"/>
      <c r="O562" s="8"/>
      <c r="P562" s="8"/>
      <c r="Q562" s="8"/>
      <c r="R562" s="8"/>
      <c r="S562" s="8"/>
      <c r="T562" s="8"/>
      <c r="U562" s="8"/>
      <c r="V562" s="8"/>
      <c r="W562" s="8"/>
      <c r="X562" s="8"/>
      <c r="Y562" s="8"/>
      <c r="Z562" s="8"/>
    </row>
    <row x14ac:dyDescent="0.25" r="563" customHeight="1" ht="14.25">
      <c r="A563" s="182"/>
      <c r="B563" s="182"/>
      <c r="C563" s="8"/>
      <c r="D563" s="183"/>
      <c r="E563" s="9"/>
      <c r="F563" s="10"/>
      <c r="G563" s="9"/>
      <c r="H563" s="8"/>
      <c r="I563" s="8"/>
      <c r="J563" s="8"/>
      <c r="K563" s="8"/>
      <c r="L563" s="8"/>
      <c r="M563" s="8"/>
      <c r="N563" s="8"/>
      <c r="O563" s="8"/>
      <c r="P563" s="8"/>
      <c r="Q563" s="8"/>
      <c r="R563" s="8"/>
      <c r="S563" s="8"/>
      <c r="T563" s="8"/>
      <c r="U563" s="8"/>
      <c r="V563" s="8"/>
      <c r="W563" s="8"/>
      <c r="X563" s="8"/>
      <c r="Y563" s="8"/>
      <c r="Z563" s="8"/>
    </row>
    <row x14ac:dyDescent="0.25" r="564" customHeight="1" ht="14.25">
      <c r="A564" s="182"/>
      <c r="B564" s="182"/>
      <c r="C564" s="8"/>
      <c r="D564" s="183"/>
      <c r="E564" s="9"/>
      <c r="F564" s="10"/>
      <c r="G564" s="9"/>
      <c r="H564" s="8"/>
      <c r="I564" s="8"/>
      <c r="J564" s="8"/>
      <c r="K564" s="8"/>
      <c r="L564" s="8"/>
      <c r="M564" s="8"/>
      <c r="N564" s="8"/>
      <c r="O564" s="8"/>
      <c r="P564" s="8"/>
      <c r="Q564" s="8"/>
      <c r="R564" s="8"/>
      <c r="S564" s="8"/>
      <c r="T564" s="8"/>
      <c r="U564" s="8"/>
      <c r="V564" s="8"/>
      <c r="W564" s="8"/>
      <c r="X564" s="8"/>
      <c r="Y564" s="8"/>
      <c r="Z564" s="8"/>
    </row>
    <row x14ac:dyDescent="0.25" r="565" customHeight="1" ht="14.25">
      <c r="A565" s="182"/>
      <c r="B565" s="182"/>
      <c r="C565" s="8"/>
      <c r="D565" s="183"/>
      <c r="E565" s="9"/>
      <c r="F565" s="10"/>
      <c r="G565" s="9"/>
      <c r="H565" s="8"/>
      <c r="I565" s="8"/>
      <c r="J565" s="8"/>
      <c r="K565" s="8"/>
      <c r="L565" s="8"/>
      <c r="M565" s="8"/>
      <c r="N565" s="8"/>
      <c r="O565" s="8"/>
      <c r="P565" s="8"/>
      <c r="Q565" s="8"/>
      <c r="R565" s="8"/>
      <c r="S565" s="8"/>
      <c r="T565" s="8"/>
      <c r="U565" s="8"/>
      <c r="V565" s="8"/>
      <c r="W565" s="8"/>
      <c r="X565" s="8"/>
      <c r="Y565" s="8"/>
      <c r="Z565" s="8"/>
    </row>
    <row x14ac:dyDescent="0.25" r="566" customHeight="1" ht="14.25">
      <c r="A566" s="182"/>
      <c r="B566" s="182"/>
      <c r="C566" s="8"/>
      <c r="D566" s="183"/>
      <c r="E566" s="9"/>
      <c r="F566" s="10"/>
      <c r="G566" s="9"/>
      <c r="H566" s="8"/>
      <c r="I566" s="8"/>
      <c r="J566" s="8"/>
      <c r="K566" s="8"/>
      <c r="L566" s="8"/>
      <c r="M566" s="8"/>
      <c r="N566" s="8"/>
      <c r="O566" s="8"/>
      <c r="P566" s="8"/>
      <c r="Q566" s="8"/>
      <c r="R566" s="8"/>
      <c r="S566" s="8"/>
      <c r="T566" s="8"/>
      <c r="U566" s="8"/>
      <c r="V566" s="8"/>
      <c r="W566" s="8"/>
      <c r="X566" s="8"/>
      <c r="Y566" s="8"/>
      <c r="Z566" s="8"/>
    </row>
    <row x14ac:dyDescent="0.25" r="567" customHeight="1" ht="14.25">
      <c r="A567" s="182"/>
      <c r="B567" s="182"/>
      <c r="C567" s="8"/>
      <c r="D567" s="183"/>
      <c r="E567" s="9"/>
      <c r="F567" s="10"/>
      <c r="G567" s="9"/>
      <c r="H567" s="8"/>
      <c r="I567" s="8"/>
      <c r="J567" s="8"/>
      <c r="K567" s="8"/>
      <c r="L567" s="8"/>
      <c r="M567" s="8"/>
      <c r="N567" s="8"/>
      <c r="O567" s="8"/>
      <c r="P567" s="8"/>
      <c r="Q567" s="8"/>
      <c r="R567" s="8"/>
      <c r="S567" s="8"/>
      <c r="T567" s="8"/>
      <c r="U567" s="8"/>
      <c r="V567" s="8"/>
      <c r="W567" s="8"/>
      <c r="X567" s="8"/>
      <c r="Y567" s="8"/>
      <c r="Z567" s="8"/>
    </row>
    <row x14ac:dyDescent="0.25" r="568" customHeight="1" ht="14.25">
      <c r="A568" s="182"/>
      <c r="B568" s="182"/>
      <c r="C568" s="8"/>
      <c r="D568" s="183"/>
      <c r="E568" s="9"/>
      <c r="F568" s="10"/>
      <c r="G568" s="9"/>
      <c r="H568" s="8"/>
      <c r="I568" s="8"/>
      <c r="J568" s="8"/>
      <c r="K568" s="8"/>
      <c r="L568" s="8"/>
      <c r="M568" s="8"/>
      <c r="N568" s="8"/>
      <c r="O568" s="8"/>
      <c r="P568" s="8"/>
      <c r="Q568" s="8"/>
      <c r="R568" s="8"/>
      <c r="S568" s="8"/>
      <c r="T568" s="8"/>
      <c r="U568" s="8"/>
      <c r="V568" s="8"/>
      <c r="W568" s="8"/>
      <c r="X568" s="8"/>
      <c r="Y568" s="8"/>
      <c r="Z568" s="8"/>
    </row>
    <row x14ac:dyDescent="0.25" r="569" customHeight="1" ht="14.25">
      <c r="A569" s="182"/>
      <c r="B569" s="182"/>
      <c r="C569" s="8"/>
      <c r="D569" s="183"/>
      <c r="E569" s="9"/>
      <c r="F569" s="10"/>
      <c r="G569" s="9"/>
      <c r="H569" s="8"/>
      <c r="I569" s="8"/>
      <c r="J569" s="8"/>
      <c r="K569" s="8"/>
      <c r="L569" s="8"/>
      <c r="M569" s="8"/>
      <c r="N569" s="8"/>
      <c r="O569" s="8"/>
      <c r="P569" s="8"/>
      <c r="Q569" s="8"/>
      <c r="R569" s="8"/>
      <c r="S569" s="8"/>
      <c r="T569" s="8"/>
      <c r="U569" s="8"/>
      <c r="V569" s="8"/>
      <c r="W569" s="8"/>
      <c r="X569" s="8"/>
      <c r="Y569" s="8"/>
      <c r="Z569" s="8"/>
    </row>
    <row x14ac:dyDescent="0.25" r="570" customHeight="1" ht="14.25">
      <c r="A570" s="182"/>
      <c r="B570" s="182"/>
      <c r="C570" s="8"/>
      <c r="D570" s="183"/>
      <c r="E570" s="9"/>
      <c r="F570" s="10"/>
      <c r="G570" s="9"/>
      <c r="H570" s="8"/>
      <c r="I570" s="8"/>
      <c r="J570" s="8"/>
      <c r="K570" s="8"/>
      <c r="L570" s="8"/>
      <c r="M570" s="8"/>
      <c r="N570" s="8"/>
      <c r="O570" s="8"/>
      <c r="P570" s="8"/>
      <c r="Q570" s="8"/>
      <c r="R570" s="8"/>
      <c r="S570" s="8"/>
      <c r="T570" s="8"/>
      <c r="U570" s="8"/>
      <c r="V570" s="8"/>
      <c r="W570" s="8"/>
      <c r="X570" s="8"/>
      <c r="Y570" s="8"/>
      <c r="Z570" s="8"/>
    </row>
    <row x14ac:dyDescent="0.25" r="571" customHeight="1" ht="14.25">
      <c r="A571" s="182"/>
      <c r="B571" s="182"/>
      <c r="C571" s="8"/>
      <c r="D571" s="183"/>
      <c r="E571" s="9"/>
      <c r="F571" s="10"/>
      <c r="G571" s="9"/>
      <c r="H571" s="8"/>
      <c r="I571" s="8"/>
      <c r="J571" s="8"/>
      <c r="K571" s="8"/>
      <c r="L571" s="8"/>
      <c r="M571" s="8"/>
      <c r="N571" s="8"/>
      <c r="O571" s="8"/>
      <c r="P571" s="8"/>
      <c r="Q571" s="8"/>
      <c r="R571" s="8"/>
      <c r="S571" s="8"/>
      <c r="T571" s="8"/>
      <c r="U571" s="8"/>
      <c r="V571" s="8"/>
      <c r="W571" s="8"/>
      <c r="X571" s="8"/>
      <c r="Y571" s="8"/>
      <c r="Z571" s="8"/>
    </row>
    <row x14ac:dyDescent="0.25" r="572" customHeight="1" ht="14.25">
      <c r="A572" s="182"/>
      <c r="B572" s="182"/>
      <c r="C572" s="8"/>
      <c r="D572" s="183"/>
      <c r="E572" s="9"/>
      <c r="F572" s="10"/>
      <c r="G572" s="9"/>
      <c r="H572" s="8"/>
      <c r="I572" s="8"/>
      <c r="J572" s="8"/>
      <c r="K572" s="8"/>
      <c r="L572" s="8"/>
      <c r="M572" s="8"/>
      <c r="N572" s="8"/>
      <c r="O572" s="8"/>
      <c r="P572" s="8"/>
      <c r="Q572" s="8"/>
      <c r="R572" s="8"/>
      <c r="S572" s="8"/>
      <c r="T572" s="8"/>
      <c r="U572" s="8"/>
      <c r="V572" s="8"/>
      <c r="W572" s="8"/>
      <c r="X572" s="8"/>
      <c r="Y572" s="8"/>
      <c r="Z572" s="8"/>
    </row>
    <row x14ac:dyDescent="0.25" r="573" customHeight="1" ht="14.25">
      <c r="A573" s="182"/>
      <c r="B573" s="182"/>
      <c r="C573" s="8"/>
      <c r="D573" s="183"/>
      <c r="E573" s="9"/>
      <c r="F573" s="10"/>
      <c r="G573" s="9"/>
      <c r="H573" s="8"/>
      <c r="I573" s="8"/>
      <c r="J573" s="8"/>
      <c r="K573" s="8"/>
      <c r="L573" s="8"/>
      <c r="M573" s="8"/>
      <c r="N573" s="8"/>
      <c r="O573" s="8"/>
      <c r="P573" s="8"/>
      <c r="Q573" s="8"/>
      <c r="R573" s="8"/>
      <c r="S573" s="8"/>
      <c r="T573" s="8"/>
      <c r="U573" s="8"/>
      <c r="V573" s="8"/>
      <c r="W573" s="8"/>
      <c r="X573" s="8"/>
      <c r="Y573" s="8"/>
      <c r="Z573" s="8"/>
    </row>
    <row x14ac:dyDescent="0.25" r="574" customHeight="1" ht="14.25">
      <c r="A574" s="182"/>
      <c r="B574" s="182"/>
      <c r="C574" s="8"/>
      <c r="D574" s="183"/>
      <c r="E574" s="9"/>
      <c r="F574" s="10"/>
      <c r="G574" s="9"/>
      <c r="H574" s="8"/>
      <c r="I574" s="8"/>
      <c r="J574" s="8"/>
      <c r="K574" s="8"/>
      <c r="L574" s="8"/>
      <c r="M574" s="8"/>
      <c r="N574" s="8"/>
      <c r="O574" s="8"/>
      <c r="P574" s="8"/>
      <c r="Q574" s="8"/>
      <c r="R574" s="8"/>
      <c r="S574" s="8"/>
      <c r="T574" s="8"/>
      <c r="U574" s="8"/>
      <c r="V574" s="8"/>
      <c r="W574" s="8"/>
      <c r="X574" s="8"/>
      <c r="Y574" s="8"/>
      <c r="Z574" s="8"/>
    </row>
    <row x14ac:dyDescent="0.25" r="575" customHeight="1" ht="14.25">
      <c r="A575" s="182"/>
      <c r="B575" s="182"/>
      <c r="C575" s="8"/>
      <c r="D575" s="183"/>
      <c r="E575" s="9"/>
      <c r="F575" s="10"/>
      <c r="G575" s="9"/>
      <c r="H575" s="8"/>
      <c r="I575" s="8"/>
      <c r="J575" s="8"/>
      <c r="K575" s="8"/>
      <c r="L575" s="8"/>
      <c r="M575" s="8"/>
      <c r="N575" s="8"/>
      <c r="O575" s="8"/>
      <c r="P575" s="8"/>
      <c r="Q575" s="8"/>
      <c r="R575" s="8"/>
      <c r="S575" s="8"/>
      <c r="T575" s="8"/>
      <c r="U575" s="8"/>
      <c r="V575" s="8"/>
      <c r="W575" s="8"/>
      <c r="X575" s="8"/>
      <c r="Y575" s="8"/>
      <c r="Z575" s="8"/>
    </row>
    <row x14ac:dyDescent="0.25" r="576" customHeight="1" ht="14.25">
      <c r="A576" s="182"/>
      <c r="B576" s="182"/>
      <c r="C576" s="8"/>
      <c r="D576" s="183"/>
      <c r="E576" s="9"/>
      <c r="F576" s="10"/>
      <c r="G576" s="9"/>
      <c r="H576" s="8"/>
      <c r="I576" s="8"/>
      <c r="J576" s="8"/>
      <c r="K576" s="8"/>
      <c r="L576" s="8"/>
      <c r="M576" s="8"/>
      <c r="N576" s="8"/>
      <c r="O576" s="8"/>
      <c r="P576" s="8"/>
      <c r="Q576" s="8"/>
      <c r="R576" s="8"/>
      <c r="S576" s="8"/>
      <c r="T576" s="8"/>
      <c r="U576" s="8"/>
      <c r="V576" s="8"/>
      <c r="W576" s="8"/>
      <c r="X576" s="8"/>
      <c r="Y576" s="8"/>
      <c r="Z576" s="8"/>
    </row>
    <row x14ac:dyDescent="0.25" r="577" customHeight="1" ht="14.25">
      <c r="A577" s="182"/>
      <c r="B577" s="182"/>
      <c r="C577" s="8"/>
      <c r="D577" s="183"/>
      <c r="E577" s="9"/>
      <c r="F577" s="10"/>
      <c r="G577" s="9"/>
      <c r="H577" s="8"/>
      <c r="I577" s="8"/>
      <c r="J577" s="8"/>
      <c r="K577" s="8"/>
      <c r="L577" s="8"/>
      <c r="M577" s="8"/>
      <c r="N577" s="8"/>
      <c r="O577" s="8"/>
      <c r="P577" s="8"/>
      <c r="Q577" s="8"/>
      <c r="R577" s="8"/>
      <c r="S577" s="8"/>
      <c r="T577" s="8"/>
      <c r="U577" s="8"/>
      <c r="V577" s="8"/>
      <c r="W577" s="8"/>
      <c r="X577" s="8"/>
      <c r="Y577" s="8"/>
      <c r="Z577" s="8"/>
    </row>
    <row x14ac:dyDescent="0.25" r="578" customHeight="1" ht="14.25">
      <c r="A578" s="182"/>
      <c r="B578" s="182"/>
      <c r="C578" s="8"/>
      <c r="D578" s="183"/>
      <c r="E578" s="9"/>
      <c r="F578" s="10"/>
      <c r="G578" s="9"/>
      <c r="H578" s="8"/>
      <c r="I578" s="8"/>
      <c r="J578" s="8"/>
      <c r="K578" s="8"/>
      <c r="L578" s="8"/>
      <c r="M578" s="8"/>
      <c r="N578" s="8"/>
      <c r="O578" s="8"/>
      <c r="P578" s="8"/>
      <c r="Q578" s="8"/>
      <c r="R578" s="8"/>
      <c r="S578" s="8"/>
      <c r="T578" s="8"/>
      <c r="U578" s="8"/>
      <c r="V578" s="8"/>
      <c r="W578" s="8"/>
      <c r="X578" s="8"/>
      <c r="Y578" s="8"/>
      <c r="Z578" s="8"/>
    </row>
    <row x14ac:dyDescent="0.25" r="579" customHeight="1" ht="14.25">
      <c r="A579" s="182"/>
      <c r="B579" s="182"/>
      <c r="C579" s="8"/>
      <c r="D579" s="183"/>
      <c r="E579" s="9"/>
      <c r="F579" s="10"/>
      <c r="G579" s="9"/>
      <c r="H579" s="8"/>
      <c r="I579" s="8"/>
      <c r="J579" s="8"/>
      <c r="K579" s="8"/>
      <c r="L579" s="8"/>
      <c r="M579" s="8"/>
      <c r="N579" s="8"/>
      <c r="O579" s="8"/>
      <c r="P579" s="8"/>
      <c r="Q579" s="8"/>
      <c r="R579" s="8"/>
      <c r="S579" s="8"/>
      <c r="T579" s="8"/>
      <c r="U579" s="8"/>
      <c r="V579" s="8"/>
      <c r="W579" s="8"/>
      <c r="X579" s="8"/>
      <c r="Y579" s="8"/>
      <c r="Z579" s="8"/>
    </row>
    <row x14ac:dyDescent="0.25" r="580" customHeight="1" ht="14.25">
      <c r="A580" s="182"/>
      <c r="B580" s="182"/>
      <c r="C580" s="8"/>
      <c r="D580" s="183"/>
      <c r="E580" s="9"/>
      <c r="F580" s="10"/>
      <c r="G580" s="9"/>
      <c r="H580" s="8"/>
      <c r="I580" s="8"/>
      <c r="J580" s="8"/>
      <c r="K580" s="8"/>
      <c r="L580" s="8"/>
      <c r="M580" s="8"/>
      <c r="N580" s="8"/>
      <c r="O580" s="8"/>
      <c r="P580" s="8"/>
      <c r="Q580" s="8"/>
      <c r="R580" s="8"/>
      <c r="S580" s="8"/>
      <c r="T580" s="8"/>
      <c r="U580" s="8"/>
      <c r="V580" s="8"/>
      <c r="W580" s="8"/>
      <c r="X580" s="8"/>
      <c r="Y580" s="8"/>
      <c r="Z580" s="8"/>
    </row>
    <row x14ac:dyDescent="0.25" r="581" customHeight="1" ht="14.25">
      <c r="A581" s="182"/>
      <c r="B581" s="182"/>
      <c r="C581" s="8"/>
      <c r="D581" s="183"/>
      <c r="E581" s="9"/>
      <c r="F581" s="10"/>
      <c r="G581" s="9"/>
      <c r="H581" s="8"/>
      <c r="I581" s="8"/>
      <c r="J581" s="8"/>
      <c r="K581" s="8"/>
      <c r="L581" s="8"/>
      <c r="M581" s="8"/>
      <c r="N581" s="8"/>
      <c r="O581" s="8"/>
      <c r="P581" s="8"/>
      <c r="Q581" s="8"/>
      <c r="R581" s="8"/>
      <c r="S581" s="8"/>
      <c r="T581" s="8"/>
      <c r="U581" s="8"/>
      <c r="V581" s="8"/>
      <c r="W581" s="8"/>
      <c r="X581" s="8"/>
      <c r="Y581" s="8"/>
      <c r="Z581" s="8"/>
    </row>
    <row x14ac:dyDescent="0.25" r="582" customHeight="1" ht="14.25">
      <c r="A582" s="182"/>
      <c r="B582" s="182"/>
      <c r="C582" s="8"/>
      <c r="D582" s="183"/>
      <c r="E582" s="9"/>
      <c r="F582" s="10"/>
      <c r="G582" s="9"/>
      <c r="H582" s="8"/>
      <c r="I582" s="8"/>
      <c r="J582" s="8"/>
      <c r="K582" s="8"/>
      <c r="L582" s="8"/>
      <c r="M582" s="8"/>
      <c r="N582" s="8"/>
      <c r="O582" s="8"/>
      <c r="P582" s="8"/>
      <c r="Q582" s="8"/>
      <c r="R582" s="8"/>
      <c r="S582" s="8"/>
      <c r="T582" s="8"/>
      <c r="U582" s="8"/>
      <c r="V582" s="8"/>
      <c r="W582" s="8"/>
      <c r="X582" s="8"/>
      <c r="Y582" s="8"/>
      <c r="Z582" s="8"/>
    </row>
    <row x14ac:dyDescent="0.25" r="583" customHeight="1" ht="14.25">
      <c r="A583" s="182"/>
      <c r="B583" s="182"/>
      <c r="C583" s="8"/>
      <c r="D583" s="183"/>
      <c r="E583" s="9"/>
      <c r="F583" s="10"/>
      <c r="G583" s="9"/>
      <c r="H583" s="8"/>
      <c r="I583" s="8"/>
      <c r="J583" s="8"/>
      <c r="K583" s="8"/>
      <c r="L583" s="8"/>
      <c r="M583" s="8"/>
      <c r="N583" s="8"/>
      <c r="O583" s="8"/>
      <c r="P583" s="8"/>
      <c r="Q583" s="8"/>
      <c r="R583" s="8"/>
      <c r="S583" s="8"/>
      <c r="T583" s="8"/>
      <c r="U583" s="8"/>
      <c r="V583" s="8"/>
      <c r="W583" s="8"/>
      <c r="X583" s="8"/>
      <c r="Y583" s="8"/>
      <c r="Z583" s="8"/>
    </row>
    <row x14ac:dyDescent="0.25" r="584" customHeight="1" ht="14.25">
      <c r="A584" s="182"/>
      <c r="B584" s="182"/>
      <c r="C584" s="8"/>
      <c r="D584" s="183"/>
      <c r="E584" s="9"/>
      <c r="F584" s="10"/>
      <c r="G584" s="9"/>
      <c r="H584" s="8"/>
      <c r="I584" s="8"/>
      <c r="J584" s="8"/>
      <c r="K584" s="8"/>
      <c r="L584" s="8"/>
      <c r="M584" s="8"/>
      <c r="N584" s="8"/>
      <c r="O584" s="8"/>
      <c r="P584" s="8"/>
      <c r="Q584" s="8"/>
      <c r="R584" s="8"/>
      <c r="S584" s="8"/>
      <c r="T584" s="8"/>
      <c r="U584" s="8"/>
      <c r="V584" s="8"/>
      <c r="W584" s="8"/>
      <c r="X584" s="8"/>
      <c r="Y584" s="8"/>
      <c r="Z584" s="8"/>
    </row>
    <row x14ac:dyDescent="0.25" r="585" customHeight="1" ht="14.25">
      <c r="A585" s="182"/>
      <c r="B585" s="182"/>
      <c r="C585" s="8"/>
      <c r="D585" s="183"/>
      <c r="E585" s="9"/>
      <c r="F585" s="10"/>
      <c r="G585" s="9"/>
      <c r="H585" s="8"/>
      <c r="I585" s="8"/>
      <c r="J585" s="8"/>
      <c r="K585" s="8"/>
      <c r="L585" s="8"/>
      <c r="M585" s="8"/>
      <c r="N585" s="8"/>
      <c r="O585" s="8"/>
      <c r="P585" s="8"/>
      <c r="Q585" s="8"/>
      <c r="R585" s="8"/>
      <c r="S585" s="8"/>
      <c r="T585" s="8"/>
      <c r="U585" s="8"/>
      <c r="V585" s="8"/>
      <c r="W585" s="8"/>
      <c r="X585" s="8"/>
      <c r="Y585" s="8"/>
      <c r="Z585" s="8"/>
    </row>
    <row x14ac:dyDescent="0.25" r="586" customHeight="1" ht="14.25">
      <c r="A586" s="182"/>
      <c r="B586" s="182"/>
      <c r="C586" s="8"/>
      <c r="D586" s="183"/>
      <c r="E586" s="9"/>
      <c r="F586" s="10"/>
      <c r="G586" s="9"/>
      <c r="H586" s="8"/>
      <c r="I586" s="8"/>
      <c r="J586" s="8"/>
      <c r="K586" s="8"/>
      <c r="L586" s="8"/>
      <c r="M586" s="8"/>
      <c r="N586" s="8"/>
      <c r="O586" s="8"/>
      <c r="P586" s="8"/>
      <c r="Q586" s="8"/>
      <c r="R586" s="8"/>
      <c r="S586" s="8"/>
      <c r="T586" s="8"/>
      <c r="U586" s="8"/>
      <c r="V586" s="8"/>
      <c r="W586" s="8"/>
      <c r="X586" s="8"/>
      <c r="Y586" s="8"/>
      <c r="Z586" s="8"/>
    </row>
    <row x14ac:dyDescent="0.25" r="587" customHeight="1" ht="14.25">
      <c r="A587" s="182"/>
      <c r="B587" s="182"/>
      <c r="C587" s="8"/>
      <c r="D587" s="183"/>
      <c r="E587" s="9"/>
      <c r="F587" s="10"/>
      <c r="G587" s="9"/>
      <c r="H587" s="8"/>
      <c r="I587" s="8"/>
      <c r="J587" s="8"/>
      <c r="K587" s="8"/>
      <c r="L587" s="8"/>
      <c r="M587" s="8"/>
      <c r="N587" s="8"/>
      <c r="O587" s="8"/>
      <c r="P587" s="8"/>
      <c r="Q587" s="8"/>
      <c r="R587" s="8"/>
      <c r="S587" s="8"/>
      <c r="T587" s="8"/>
      <c r="U587" s="8"/>
      <c r="V587" s="8"/>
      <c r="W587" s="8"/>
      <c r="X587" s="8"/>
      <c r="Y587" s="8"/>
      <c r="Z587" s="8"/>
    </row>
    <row x14ac:dyDescent="0.25" r="588" customHeight="1" ht="14.25">
      <c r="A588" s="182"/>
      <c r="B588" s="182"/>
      <c r="C588" s="8"/>
      <c r="D588" s="183"/>
      <c r="E588" s="9"/>
      <c r="F588" s="10"/>
      <c r="G588" s="9"/>
      <c r="H588" s="8"/>
      <c r="I588" s="8"/>
      <c r="J588" s="8"/>
      <c r="K588" s="8"/>
      <c r="L588" s="8"/>
      <c r="M588" s="8"/>
      <c r="N588" s="8"/>
      <c r="O588" s="8"/>
      <c r="P588" s="8"/>
      <c r="Q588" s="8"/>
      <c r="R588" s="8"/>
      <c r="S588" s="8"/>
      <c r="T588" s="8"/>
      <c r="U588" s="8"/>
      <c r="V588" s="8"/>
      <c r="W588" s="8"/>
      <c r="X588" s="8"/>
      <c r="Y588" s="8"/>
      <c r="Z588" s="8"/>
    </row>
    <row x14ac:dyDescent="0.25" r="589" customHeight="1" ht="14.25">
      <c r="A589" s="182"/>
      <c r="B589" s="182"/>
      <c r="C589" s="8"/>
      <c r="D589" s="183"/>
      <c r="E589" s="9"/>
      <c r="F589" s="10"/>
      <c r="G589" s="9"/>
      <c r="H589" s="8"/>
      <c r="I589" s="8"/>
      <c r="J589" s="8"/>
      <c r="K589" s="8"/>
      <c r="L589" s="8"/>
      <c r="M589" s="8"/>
      <c r="N589" s="8"/>
      <c r="O589" s="8"/>
      <c r="P589" s="8"/>
      <c r="Q589" s="8"/>
      <c r="R589" s="8"/>
      <c r="S589" s="8"/>
      <c r="T589" s="8"/>
      <c r="U589" s="8"/>
      <c r="V589" s="8"/>
      <c r="W589" s="8"/>
      <c r="X589" s="8"/>
      <c r="Y589" s="8"/>
      <c r="Z589" s="8"/>
    </row>
    <row x14ac:dyDescent="0.25" r="590" customHeight="1" ht="14.25">
      <c r="A590" s="182"/>
      <c r="B590" s="182"/>
      <c r="C590" s="8"/>
      <c r="D590" s="183"/>
      <c r="E590" s="9"/>
      <c r="F590" s="10"/>
      <c r="G590" s="9"/>
      <c r="H590" s="8"/>
      <c r="I590" s="8"/>
      <c r="J590" s="8"/>
      <c r="K590" s="8"/>
      <c r="L590" s="8"/>
      <c r="M590" s="8"/>
      <c r="N590" s="8"/>
      <c r="O590" s="8"/>
      <c r="P590" s="8"/>
      <c r="Q590" s="8"/>
      <c r="R590" s="8"/>
      <c r="S590" s="8"/>
      <c r="T590" s="8"/>
      <c r="U590" s="8"/>
      <c r="V590" s="8"/>
      <c r="W590" s="8"/>
      <c r="X590" s="8"/>
      <c r="Y590" s="8"/>
      <c r="Z590" s="8"/>
    </row>
    <row x14ac:dyDescent="0.25" r="591" customHeight="1" ht="14.25">
      <c r="A591" s="182"/>
      <c r="B591" s="182"/>
      <c r="C591" s="8"/>
      <c r="D591" s="183"/>
      <c r="E591" s="9"/>
      <c r="F591" s="10"/>
      <c r="G591" s="9"/>
      <c r="H591" s="8"/>
      <c r="I591" s="8"/>
      <c r="J591" s="8"/>
      <c r="K591" s="8"/>
      <c r="L591" s="8"/>
      <c r="M591" s="8"/>
      <c r="N591" s="8"/>
      <c r="O591" s="8"/>
      <c r="P591" s="8"/>
      <c r="Q591" s="8"/>
      <c r="R591" s="8"/>
      <c r="S591" s="8"/>
      <c r="T591" s="8"/>
      <c r="U591" s="8"/>
      <c r="V591" s="8"/>
      <c r="W591" s="8"/>
      <c r="X591" s="8"/>
      <c r="Y591" s="8"/>
      <c r="Z591" s="8"/>
    </row>
    <row x14ac:dyDescent="0.25" r="592" customHeight="1" ht="14.25">
      <c r="A592" s="182"/>
      <c r="B592" s="182"/>
      <c r="C592" s="8"/>
      <c r="D592" s="183"/>
      <c r="E592" s="9"/>
      <c r="F592" s="10"/>
      <c r="G592" s="9"/>
      <c r="H592" s="8"/>
      <c r="I592" s="8"/>
      <c r="J592" s="8"/>
      <c r="K592" s="8"/>
      <c r="L592" s="8"/>
      <c r="M592" s="8"/>
      <c r="N592" s="8"/>
      <c r="O592" s="8"/>
      <c r="P592" s="8"/>
      <c r="Q592" s="8"/>
      <c r="R592" s="8"/>
      <c r="S592" s="8"/>
      <c r="T592" s="8"/>
      <c r="U592" s="8"/>
      <c r="V592" s="8"/>
      <c r="W592" s="8"/>
      <c r="X592" s="8"/>
      <c r="Y592" s="8"/>
      <c r="Z592" s="8"/>
    </row>
    <row x14ac:dyDescent="0.25" r="593" customHeight="1" ht="14.25">
      <c r="A593" s="182"/>
      <c r="B593" s="182"/>
      <c r="C593" s="8"/>
      <c r="D593" s="183"/>
      <c r="E593" s="9"/>
      <c r="F593" s="10"/>
      <c r="G593" s="9"/>
      <c r="H593" s="8"/>
      <c r="I593" s="8"/>
      <c r="J593" s="8"/>
      <c r="K593" s="8"/>
      <c r="L593" s="8"/>
      <c r="M593" s="8"/>
      <c r="N593" s="8"/>
      <c r="O593" s="8"/>
      <c r="P593" s="8"/>
      <c r="Q593" s="8"/>
      <c r="R593" s="8"/>
      <c r="S593" s="8"/>
      <c r="T593" s="8"/>
      <c r="U593" s="8"/>
      <c r="V593" s="8"/>
      <c r="W593" s="8"/>
      <c r="X593" s="8"/>
      <c r="Y593" s="8"/>
      <c r="Z593" s="8"/>
    </row>
    <row x14ac:dyDescent="0.25" r="594" customHeight="1" ht="14.25">
      <c r="A594" s="182"/>
      <c r="B594" s="182"/>
      <c r="C594" s="8"/>
      <c r="D594" s="183"/>
      <c r="E594" s="9"/>
      <c r="F594" s="10"/>
      <c r="G594" s="9"/>
      <c r="H594" s="8"/>
      <c r="I594" s="8"/>
      <c r="J594" s="8"/>
      <c r="K594" s="8"/>
      <c r="L594" s="8"/>
      <c r="M594" s="8"/>
      <c r="N594" s="8"/>
      <c r="O594" s="8"/>
      <c r="P594" s="8"/>
      <c r="Q594" s="8"/>
      <c r="R594" s="8"/>
      <c r="S594" s="8"/>
      <c r="T594" s="8"/>
      <c r="U594" s="8"/>
      <c r="V594" s="8"/>
      <c r="W594" s="8"/>
      <c r="X594" s="8"/>
      <c r="Y594" s="8"/>
      <c r="Z594" s="8"/>
    </row>
    <row x14ac:dyDescent="0.25" r="595" customHeight="1" ht="14.25">
      <c r="A595" s="182"/>
      <c r="B595" s="182"/>
      <c r="C595" s="8"/>
      <c r="D595" s="183"/>
      <c r="E595" s="9"/>
      <c r="F595" s="10"/>
      <c r="G595" s="9"/>
      <c r="H595" s="8"/>
      <c r="I595" s="8"/>
      <c r="J595" s="8"/>
      <c r="K595" s="8"/>
      <c r="L595" s="8"/>
      <c r="M595" s="8"/>
      <c r="N595" s="8"/>
      <c r="O595" s="8"/>
      <c r="P595" s="8"/>
      <c r="Q595" s="8"/>
      <c r="R595" s="8"/>
      <c r="S595" s="8"/>
      <c r="T595" s="8"/>
      <c r="U595" s="8"/>
      <c r="V595" s="8"/>
      <c r="W595" s="8"/>
      <c r="X595" s="8"/>
      <c r="Y595" s="8"/>
      <c r="Z595" s="8"/>
    </row>
    <row x14ac:dyDescent="0.25" r="596" customHeight="1" ht="14.25">
      <c r="A596" s="182"/>
      <c r="B596" s="182"/>
      <c r="C596" s="8"/>
      <c r="D596" s="183"/>
      <c r="E596" s="9"/>
      <c r="F596" s="10"/>
      <c r="G596" s="9"/>
      <c r="H596" s="8"/>
      <c r="I596" s="8"/>
      <c r="J596" s="8"/>
      <c r="K596" s="8"/>
      <c r="L596" s="8"/>
      <c r="M596" s="8"/>
      <c r="N596" s="8"/>
      <c r="O596" s="8"/>
      <c r="P596" s="8"/>
      <c r="Q596" s="8"/>
      <c r="R596" s="8"/>
      <c r="S596" s="8"/>
      <c r="T596" s="8"/>
      <c r="U596" s="8"/>
      <c r="V596" s="8"/>
      <c r="W596" s="8"/>
      <c r="X596" s="8"/>
      <c r="Y596" s="8"/>
      <c r="Z596" s="8"/>
    </row>
    <row x14ac:dyDescent="0.25" r="597" customHeight="1" ht="14.25">
      <c r="A597" s="182"/>
      <c r="B597" s="182"/>
      <c r="C597" s="8"/>
      <c r="D597" s="183"/>
      <c r="E597" s="9"/>
      <c r="F597" s="10"/>
      <c r="G597" s="9"/>
      <c r="H597" s="8"/>
      <c r="I597" s="8"/>
      <c r="J597" s="8"/>
      <c r="K597" s="8"/>
      <c r="L597" s="8"/>
      <c r="M597" s="8"/>
      <c r="N597" s="8"/>
      <c r="O597" s="8"/>
      <c r="P597" s="8"/>
      <c r="Q597" s="8"/>
      <c r="R597" s="8"/>
      <c r="S597" s="8"/>
      <c r="T597" s="8"/>
      <c r="U597" s="8"/>
      <c r="V597" s="8"/>
      <c r="W597" s="8"/>
      <c r="X597" s="8"/>
      <c r="Y597" s="8"/>
      <c r="Z597" s="8"/>
    </row>
    <row x14ac:dyDescent="0.25" r="598" customHeight="1" ht="14.25">
      <c r="A598" s="182"/>
      <c r="B598" s="182"/>
      <c r="C598" s="8"/>
      <c r="D598" s="183"/>
      <c r="E598" s="9"/>
      <c r="F598" s="10"/>
      <c r="G598" s="9"/>
      <c r="H598" s="8"/>
      <c r="I598" s="8"/>
      <c r="J598" s="8"/>
      <c r="K598" s="8"/>
      <c r="L598" s="8"/>
      <c r="M598" s="8"/>
      <c r="N598" s="8"/>
      <c r="O598" s="8"/>
      <c r="P598" s="8"/>
      <c r="Q598" s="8"/>
      <c r="R598" s="8"/>
      <c r="S598" s="8"/>
      <c r="T598" s="8"/>
      <c r="U598" s="8"/>
      <c r="V598" s="8"/>
      <c r="W598" s="8"/>
      <c r="X598" s="8"/>
      <c r="Y598" s="8"/>
      <c r="Z598" s="8"/>
    </row>
    <row x14ac:dyDescent="0.25" r="599" customHeight="1" ht="14.25">
      <c r="A599" s="182"/>
      <c r="B599" s="182"/>
      <c r="C599" s="8"/>
      <c r="D599" s="183"/>
      <c r="E599" s="9"/>
      <c r="F599" s="10"/>
      <c r="G599" s="9"/>
      <c r="H599" s="8"/>
      <c r="I599" s="8"/>
      <c r="J599" s="8"/>
      <c r="K599" s="8"/>
      <c r="L599" s="8"/>
      <c r="M599" s="8"/>
      <c r="N599" s="8"/>
      <c r="O599" s="8"/>
      <c r="P599" s="8"/>
      <c r="Q599" s="8"/>
      <c r="R599" s="8"/>
      <c r="S599" s="8"/>
      <c r="T599" s="8"/>
      <c r="U599" s="8"/>
      <c r="V599" s="8"/>
      <c r="W599" s="8"/>
      <c r="X599" s="8"/>
      <c r="Y599" s="8"/>
      <c r="Z599" s="8"/>
    </row>
    <row x14ac:dyDescent="0.25" r="600" customHeight="1" ht="14.25">
      <c r="A600" s="182"/>
      <c r="B600" s="182"/>
      <c r="C600" s="8"/>
      <c r="D600" s="183"/>
      <c r="E600" s="9"/>
      <c r="F600" s="10"/>
      <c r="G600" s="9"/>
      <c r="H600" s="8"/>
      <c r="I600" s="8"/>
      <c r="J600" s="8"/>
      <c r="K600" s="8"/>
      <c r="L600" s="8"/>
      <c r="M600" s="8"/>
      <c r="N600" s="8"/>
      <c r="O600" s="8"/>
      <c r="P600" s="8"/>
      <c r="Q600" s="8"/>
      <c r="R600" s="8"/>
      <c r="S600" s="8"/>
      <c r="T600" s="8"/>
      <c r="U600" s="8"/>
      <c r="V600" s="8"/>
      <c r="W600" s="8"/>
      <c r="X600" s="8"/>
      <c r="Y600" s="8"/>
      <c r="Z600" s="8"/>
    </row>
    <row x14ac:dyDescent="0.25" r="601" customHeight="1" ht="14.25">
      <c r="A601" s="182"/>
      <c r="B601" s="182"/>
      <c r="C601" s="8"/>
      <c r="D601" s="183"/>
      <c r="E601" s="9"/>
      <c r="F601" s="10"/>
      <c r="G601" s="9"/>
      <c r="H601" s="8"/>
      <c r="I601" s="8"/>
      <c r="J601" s="8"/>
      <c r="K601" s="8"/>
      <c r="L601" s="8"/>
      <c r="M601" s="8"/>
      <c r="N601" s="8"/>
      <c r="O601" s="8"/>
      <c r="P601" s="8"/>
      <c r="Q601" s="8"/>
      <c r="R601" s="8"/>
      <c r="S601" s="8"/>
      <c r="T601" s="8"/>
      <c r="U601" s="8"/>
      <c r="V601" s="8"/>
      <c r="W601" s="8"/>
      <c r="X601" s="8"/>
      <c r="Y601" s="8"/>
      <c r="Z601" s="8"/>
    </row>
    <row x14ac:dyDescent="0.25" r="602" customHeight="1" ht="14.25">
      <c r="A602" s="182"/>
      <c r="B602" s="182"/>
      <c r="C602" s="8"/>
      <c r="D602" s="183"/>
      <c r="E602" s="9"/>
      <c r="F602" s="10"/>
      <c r="G602" s="9"/>
      <c r="H602" s="8"/>
      <c r="I602" s="8"/>
      <c r="J602" s="8"/>
      <c r="K602" s="8"/>
      <c r="L602" s="8"/>
      <c r="M602" s="8"/>
      <c r="N602" s="8"/>
      <c r="O602" s="8"/>
      <c r="P602" s="8"/>
      <c r="Q602" s="8"/>
      <c r="R602" s="8"/>
      <c r="S602" s="8"/>
      <c r="T602" s="8"/>
      <c r="U602" s="8"/>
      <c r="V602" s="8"/>
      <c r="W602" s="8"/>
      <c r="X602" s="8"/>
      <c r="Y602" s="8"/>
      <c r="Z602" s="8"/>
    </row>
    <row x14ac:dyDescent="0.25" r="603" customHeight="1" ht="14.25">
      <c r="A603" s="182"/>
      <c r="B603" s="182"/>
      <c r="C603" s="8"/>
      <c r="D603" s="183"/>
      <c r="E603" s="9"/>
      <c r="F603" s="10"/>
      <c r="G603" s="9"/>
      <c r="H603" s="8"/>
      <c r="I603" s="8"/>
      <c r="J603" s="8"/>
      <c r="K603" s="8"/>
      <c r="L603" s="8"/>
      <c r="M603" s="8"/>
      <c r="N603" s="8"/>
      <c r="O603" s="8"/>
      <c r="P603" s="8"/>
      <c r="Q603" s="8"/>
      <c r="R603" s="8"/>
      <c r="S603" s="8"/>
      <c r="T603" s="8"/>
      <c r="U603" s="8"/>
      <c r="V603" s="8"/>
      <c r="W603" s="8"/>
      <c r="X603" s="8"/>
      <c r="Y603" s="8"/>
      <c r="Z603" s="8"/>
    </row>
    <row x14ac:dyDescent="0.25" r="604" customHeight="1" ht="14.25">
      <c r="A604" s="182"/>
      <c r="B604" s="182"/>
      <c r="C604" s="8"/>
      <c r="D604" s="183"/>
      <c r="E604" s="9"/>
      <c r="F604" s="10"/>
      <c r="G604" s="9"/>
      <c r="H604" s="8"/>
      <c r="I604" s="8"/>
      <c r="J604" s="8"/>
      <c r="K604" s="8"/>
      <c r="L604" s="8"/>
      <c r="M604" s="8"/>
      <c r="N604" s="8"/>
      <c r="O604" s="8"/>
      <c r="P604" s="8"/>
      <c r="Q604" s="8"/>
      <c r="R604" s="8"/>
      <c r="S604" s="8"/>
      <c r="T604" s="8"/>
      <c r="U604" s="8"/>
      <c r="V604" s="8"/>
      <c r="W604" s="8"/>
      <c r="X604" s="8"/>
      <c r="Y604" s="8"/>
      <c r="Z604" s="8"/>
    </row>
    <row x14ac:dyDescent="0.25" r="605" customHeight="1" ht="14.25">
      <c r="A605" s="182"/>
      <c r="B605" s="182"/>
      <c r="C605" s="8"/>
      <c r="D605" s="183"/>
      <c r="E605" s="9"/>
      <c r="F605" s="10"/>
      <c r="G605" s="9"/>
      <c r="H605" s="8"/>
      <c r="I605" s="8"/>
      <c r="J605" s="8"/>
      <c r="K605" s="8"/>
      <c r="L605" s="8"/>
      <c r="M605" s="8"/>
      <c r="N605" s="8"/>
      <c r="O605" s="8"/>
      <c r="P605" s="8"/>
      <c r="Q605" s="8"/>
      <c r="R605" s="8"/>
      <c r="S605" s="8"/>
      <c r="T605" s="8"/>
      <c r="U605" s="8"/>
      <c r="V605" s="8"/>
      <c r="W605" s="8"/>
      <c r="X605" s="8"/>
      <c r="Y605" s="8"/>
      <c r="Z605" s="8"/>
    </row>
    <row x14ac:dyDescent="0.25" r="606" customHeight="1" ht="14.25">
      <c r="A606" s="182"/>
      <c r="B606" s="182"/>
      <c r="C606" s="8"/>
      <c r="D606" s="183"/>
      <c r="E606" s="9"/>
      <c r="F606" s="10"/>
      <c r="G606" s="9"/>
      <c r="H606" s="8"/>
      <c r="I606" s="8"/>
      <c r="J606" s="8"/>
      <c r="K606" s="8"/>
      <c r="L606" s="8"/>
      <c r="M606" s="8"/>
      <c r="N606" s="8"/>
      <c r="O606" s="8"/>
      <c r="P606" s="8"/>
      <c r="Q606" s="8"/>
      <c r="R606" s="8"/>
      <c r="S606" s="8"/>
      <c r="T606" s="8"/>
      <c r="U606" s="8"/>
      <c r="V606" s="8"/>
      <c r="W606" s="8"/>
      <c r="X606" s="8"/>
      <c r="Y606" s="8"/>
      <c r="Z606" s="8"/>
    </row>
    <row x14ac:dyDescent="0.25" r="607" customHeight="1" ht="14.25">
      <c r="A607" s="182"/>
      <c r="B607" s="182"/>
      <c r="C607" s="8"/>
      <c r="D607" s="183"/>
      <c r="E607" s="9"/>
      <c r="F607" s="10"/>
      <c r="G607" s="9"/>
      <c r="H607" s="8"/>
      <c r="I607" s="8"/>
      <c r="J607" s="8"/>
      <c r="K607" s="8"/>
      <c r="L607" s="8"/>
      <c r="M607" s="8"/>
      <c r="N607" s="8"/>
      <c r="O607" s="8"/>
      <c r="P607" s="8"/>
      <c r="Q607" s="8"/>
      <c r="R607" s="8"/>
      <c r="S607" s="8"/>
      <c r="T607" s="8"/>
      <c r="U607" s="8"/>
      <c r="V607" s="8"/>
      <c r="W607" s="8"/>
      <c r="X607" s="8"/>
      <c r="Y607" s="8"/>
      <c r="Z607" s="8"/>
    </row>
    <row x14ac:dyDescent="0.25" r="608" customHeight="1" ht="14.25">
      <c r="A608" s="182"/>
      <c r="B608" s="182"/>
      <c r="C608" s="8"/>
      <c r="D608" s="183"/>
      <c r="E608" s="9"/>
      <c r="F608" s="10"/>
      <c r="G608" s="9"/>
      <c r="H608" s="8"/>
      <c r="I608" s="8"/>
      <c r="J608" s="8"/>
      <c r="K608" s="8"/>
      <c r="L608" s="8"/>
      <c r="M608" s="8"/>
      <c r="N608" s="8"/>
      <c r="O608" s="8"/>
      <c r="P608" s="8"/>
      <c r="Q608" s="8"/>
      <c r="R608" s="8"/>
      <c r="S608" s="8"/>
      <c r="T608" s="8"/>
      <c r="U608" s="8"/>
      <c r="V608" s="8"/>
      <c r="W608" s="8"/>
      <c r="X608" s="8"/>
      <c r="Y608" s="8"/>
      <c r="Z608" s="8"/>
    </row>
    <row x14ac:dyDescent="0.25" r="609" customHeight="1" ht="14.25">
      <c r="A609" s="182"/>
      <c r="B609" s="182"/>
      <c r="C609" s="8"/>
      <c r="D609" s="183"/>
      <c r="E609" s="9"/>
      <c r="F609" s="10"/>
      <c r="G609" s="9"/>
      <c r="H609" s="8"/>
      <c r="I609" s="8"/>
      <c r="J609" s="8"/>
      <c r="K609" s="8"/>
      <c r="L609" s="8"/>
      <c r="M609" s="8"/>
      <c r="N609" s="8"/>
      <c r="O609" s="8"/>
      <c r="P609" s="8"/>
      <c r="Q609" s="8"/>
      <c r="R609" s="8"/>
      <c r="S609" s="8"/>
      <c r="T609" s="8"/>
      <c r="U609" s="8"/>
      <c r="V609" s="8"/>
      <c r="W609" s="8"/>
      <c r="X609" s="8"/>
      <c r="Y609" s="8"/>
      <c r="Z609" s="8"/>
    </row>
    <row x14ac:dyDescent="0.25" r="610" customHeight="1" ht="14.25">
      <c r="A610" s="182"/>
      <c r="B610" s="182"/>
      <c r="C610" s="8"/>
      <c r="D610" s="183"/>
      <c r="E610" s="9"/>
      <c r="F610" s="10"/>
      <c r="G610" s="9"/>
      <c r="H610" s="8"/>
      <c r="I610" s="8"/>
      <c r="J610" s="8"/>
      <c r="K610" s="8"/>
      <c r="L610" s="8"/>
      <c r="M610" s="8"/>
      <c r="N610" s="8"/>
      <c r="O610" s="8"/>
      <c r="P610" s="8"/>
      <c r="Q610" s="8"/>
      <c r="R610" s="8"/>
      <c r="S610" s="8"/>
      <c r="T610" s="8"/>
      <c r="U610" s="8"/>
      <c r="V610" s="8"/>
      <c r="W610" s="8"/>
      <c r="X610" s="8"/>
      <c r="Y610" s="8"/>
      <c r="Z610" s="8"/>
    </row>
    <row x14ac:dyDescent="0.25" r="611" customHeight="1" ht="14.25">
      <c r="A611" s="182"/>
      <c r="B611" s="182"/>
      <c r="C611" s="8"/>
      <c r="D611" s="183"/>
      <c r="E611" s="9"/>
      <c r="F611" s="10"/>
      <c r="G611" s="9"/>
      <c r="H611" s="8"/>
      <c r="I611" s="8"/>
      <c r="J611" s="8"/>
      <c r="K611" s="8"/>
      <c r="L611" s="8"/>
      <c r="M611" s="8"/>
      <c r="N611" s="8"/>
      <c r="O611" s="8"/>
      <c r="P611" s="8"/>
      <c r="Q611" s="8"/>
      <c r="R611" s="8"/>
      <c r="S611" s="8"/>
      <c r="T611" s="8"/>
      <c r="U611" s="8"/>
      <c r="V611" s="8"/>
      <c r="W611" s="8"/>
      <c r="X611" s="8"/>
      <c r="Y611" s="8"/>
      <c r="Z611" s="8"/>
    </row>
    <row x14ac:dyDescent="0.25" r="612" customHeight="1" ht="14.25">
      <c r="A612" s="182"/>
      <c r="B612" s="182"/>
      <c r="C612" s="8"/>
      <c r="D612" s="183"/>
      <c r="E612" s="9"/>
      <c r="F612" s="10"/>
      <c r="G612" s="9"/>
      <c r="H612" s="8"/>
      <c r="I612" s="8"/>
      <c r="J612" s="8"/>
      <c r="K612" s="8"/>
      <c r="L612" s="8"/>
      <c r="M612" s="8"/>
      <c r="N612" s="8"/>
      <c r="O612" s="8"/>
      <c r="P612" s="8"/>
      <c r="Q612" s="8"/>
      <c r="R612" s="8"/>
      <c r="S612" s="8"/>
      <c r="T612" s="8"/>
      <c r="U612" s="8"/>
      <c r="V612" s="8"/>
      <c r="W612" s="8"/>
      <c r="X612" s="8"/>
      <c r="Y612" s="8"/>
      <c r="Z612" s="8"/>
    </row>
    <row x14ac:dyDescent="0.25" r="613" customHeight="1" ht="14.25">
      <c r="A613" s="182"/>
      <c r="B613" s="182"/>
      <c r="C613" s="8"/>
      <c r="D613" s="183"/>
      <c r="E613" s="9"/>
      <c r="F613" s="10"/>
      <c r="G613" s="9"/>
      <c r="H613" s="8"/>
      <c r="I613" s="8"/>
      <c r="J613" s="8"/>
      <c r="K613" s="8"/>
      <c r="L613" s="8"/>
      <c r="M613" s="8"/>
      <c r="N613" s="8"/>
      <c r="O613" s="8"/>
      <c r="P613" s="8"/>
      <c r="Q613" s="8"/>
      <c r="R613" s="8"/>
      <c r="S613" s="8"/>
      <c r="T613" s="8"/>
      <c r="U613" s="8"/>
      <c r="V613" s="8"/>
      <c r="W613" s="8"/>
      <c r="X613" s="8"/>
      <c r="Y613" s="8"/>
      <c r="Z613" s="8"/>
    </row>
    <row x14ac:dyDescent="0.25" r="614" customHeight="1" ht="14.25">
      <c r="A614" s="182"/>
      <c r="B614" s="182"/>
      <c r="C614" s="8"/>
      <c r="D614" s="183"/>
      <c r="E614" s="9"/>
      <c r="F614" s="10"/>
      <c r="G614" s="9"/>
      <c r="H614" s="8"/>
      <c r="I614" s="8"/>
      <c r="J614" s="8"/>
      <c r="K614" s="8"/>
      <c r="L614" s="8"/>
      <c r="M614" s="8"/>
      <c r="N614" s="8"/>
      <c r="O614" s="8"/>
      <c r="P614" s="8"/>
      <c r="Q614" s="8"/>
      <c r="R614" s="8"/>
      <c r="S614" s="8"/>
      <c r="T614" s="8"/>
      <c r="U614" s="8"/>
      <c r="V614" s="8"/>
      <c r="W614" s="8"/>
      <c r="X614" s="8"/>
      <c r="Y614" s="8"/>
      <c r="Z614" s="8"/>
    </row>
    <row x14ac:dyDescent="0.25" r="615" customHeight="1" ht="14.25">
      <c r="A615" s="182"/>
      <c r="B615" s="182"/>
      <c r="C615" s="8"/>
      <c r="D615" s="183"/>
      <c r="E615" s="9"/>
      <c r="F615" s="10"/>
      <c r="G615" s="9"/>
      <c r="H615" s="8"/>
      <c r="I615" s="8"/>
      <c r="J615" s="8"/>
      <c r="K615" s="8"/>
      <c r="L615" s="8"/>
      <c r="M615" s="8"/>
      <c r="N615" s="8"/>
      <c r="O615" s="8"/>
      <c r="P615" s="8"/>
      <c r="Q615" s="8"/>
      <c r="R615" s="8"/>
      <c r="S615" s="8"/>
      <c r="T615" s="8"/>
      <c r="U615" s="8"/>
      <c r="V615" s="8"/>
      <c r="W615" s="8"/>
      <c r="X615" s="8"/>
      <c r="Y615" s="8"/>
      <c r="Z615" s="8"/>
    </row>
    <row x14ac:dyDescent="0.25" r="616" customHeight="1" ht="14.25">
      <c r="A616" s="182"/>
      <c r="B616" s="182"/>
      <c r="C616" s="8"/>
      <c r="D616" s="183"/>
      <c r="E616" s="9"/>
      <c r="F616" s="10"/>
      <c r="G616" s="9"/>
      <c r="H616" s="8"/>
      <c r="I616" s="8"/>
      <c r="J616" s="8"/>
      <c r="K616" s="8"/>
      <c r="L616" s="8"/>
      <c r="M616" s="8"/>
      <c r="N616" s="8"/>
      <c r="O616" s="8"/>
      <c r="P616" s="8"/>
      <c r="Q616" s="8"/>
      <c r="R616" s="8"/>
      <c r="S616" s="8"/>
      <c r="T616" s="8"/>
      <c r="U616" s="8"/>
      <c r="V616" s="8"/>
      <c r="W616" s="8"/>
      <c r="X616" s="8"/>
      <c r="Y616" s="8"/>
      <c r="Z616" s="8"/>
    </row>
    <row x14ac:dyDescent="0.25" r="617" customHeight="1" ht="14.25">
      <c r="A617" s="182"/>
      <c r="B617" s="182"/>
      <c r="C617" s="8"/>
      <c r="D617" s="183"/>
      <c r="E617" s="9"/>
      <c r="F617" s="10"/>
      <c r="G617" s="9"/>
      <c r="H617" s="8"/>
      <c r="I617" s="8"/>
      <c r="J617" s="8"/>
      <c r="K617" s="8"/>
      <c r="L617" s="8"/>
      <c r="M617" s="8"/>
      <c r="N617" s="8"/>
      <c r="O617" s="8"/>
      <c r="P617" s="8"/>
      <c r="Q617" s="8"/>
      <c r="R617" s="8"/>
      <c r="S617" s="8"/>
      <c r="T617" s="8"/>
      <c r="U617" s="8"/>
      <c r="V617" s="8"/>
      <c r="W617" s="8"/>
      <c r="X617" s="8"/>
      <c r="Y617" s="8"/>
      <c r="Z617" s="8"/>
    </row>
    <row x14ac:dyDescent="0.25" r="618" customHeight="1" ht="14.25">
      <c r="A618" s="182"/>
      <c r="B618" s="182"/>
      <c r="C618" s="8"/>
      <c r="D618" s="183"/>
      <c r="E618" s="9"/>
      <c r="F618" s="10"/>
      <c r="G618" s="9"/>
      <c r="H618" s="8"/>
      <c r="I618" s="8"/>
      <c r="J618" s="8"/>
      <c r="K618" s="8"/>
      <c r="L618" s="8"/>
      <c r="M618" s="8"/>
      <c r="N618" s="8"/>
      <c r="O618" s="8"/>
      <c r="P618" s="8"/>
      <c r="Q618" s="8"/>
      <c r="R618" s="8"/>
      <c r="S618" s="8"/>
      <c r="T618" s="8"/>
      <c r="U618" s="8"/>
      <c r="V618" s="8"/>
      <c r="W618" s="8"/>
      <c r="X618" s="8"/>
      <c r="Y618" s="8"/>
      <c r="Z618" s="8"/>
    </row>
    <row x14ac:dyDescent="0.25" r="619" customHeight="1" ht="14.25">
      <c r="A619" s="182"/>
      <c r="B619" s="182"/>
      <c r="C619" s="8"/>
      <c r="D619" s="183"/>
      <c r="E619" s="9"/>
      <c r="F619" s="10"/>
      <c r="G619" s="9"/>
      <c r="H619" s="8"/>
      <c r="I619" s="8"/>
      <c r="J619" s="8"/>
      <c r="K619" s="8"/>
      <c r="L619" s="8"/>
      <c r="M619" s="8"/>
      <c r="N619" s="8"/>
      <c r="O619" s="8"/>
      <c r="P619" s="8"/>
      <c r="Q619" s="8"/>
      <c r="R619" s="8"/>
      <c r="S619" s="8"/>
      <c r="T619" s="8"/>
      <c r="U619" s="8"/>
      <c r="V619" s="8"/>
      <c r="W619" s="8"/>
      <c r="X619" s="8"/>
      <c r="Y619" s="8"/>
      <c r="Z619" s="8"/>
    </row>
    <row x14ac:dyDescent="0.25" r="620" customHeight="1" ht="14.25">
      <c r="A620" s="182"/>
      <c r="B620" s="182"/>
      <c r="C620" s="8"/>
      <c r="D620" s="183"/>
      <c r="E620" s="9"/>
      <c r="F620" s="10"/>
      <c r="G620" s="9"/>
      <c r="H620" s="8"/>
      <c r="I620" s="8"/>
      <c r="J620" s="8"/>
      <c r="K620" s="8"/>
      <c r="L620" s="8"/>
      <c r="M620" s="8"/>
      <c r="N620" s="8"/>
      <c r="O620" s="8"/>
      <c r="P620" s="8"/>
      <c r="Q620" s="8"/>
      <c r="R620" s="8"/>
      <c r="S620" s="8"/>
      <c r="T620" s="8"/>
      <c r="U620" s="8"/>
      <c r="V620" s="8"/>
      <c r="W620" s="8"/>
      <c r="X620" s="8"/>
      <c r="Y620" s="8"/>
      <c r="Z620" s="8"/>
    </row>
    <row x14ac:dyDescent="0.25" r="621" customHeight="1" ht="14.25">
      <c r="A621" s="182"/>
      <c r="B621" s="182"/>
      <c r="C621" s="8"/>
      <c r="D621" s="183"/>
      <c r="E621" s="9"/>
      <c r="F621" s="10"/>
      <c r="G621" s="9"/>
      <c r="H621" s="8"/>
      <c r="I621" s="8"/>
      <c r="J621" s="8"/>
      <c r="K621" s="8"/>
      <c r="L621" s="8"/>
      <c r="M621" s="8"/>
      <c r="N621" s="8"/>
      <c r="O621" s="8"/>
      <c r="P621" s="8"/>
      <c r="Q621" s="8"/>
      <c r="R621" s="8"/>
      <c r="S621" s="8"/>
      <c r="T621" s="8"/>
      <c r="U621" s="8"/>
      <c r="V621" s="8"/>
      <c r="W621" s="8"/>
      <c r="X621" s="8"/>
      <c r="Y621" s="8"/>
      <c r="Z621" s="8"/>
    </row>
    <row x14ac:dyDescent="0.25" r="622" customHeight="1" ht="14.25">
      <c r="A622" s="182"/>
      <c r="B622" s="182"/>
      <c r="C622" s="8"/>
      <c r="D622" s="183"/>
      <c r="E622" s="9"/>
      <c r="F622" s="10"/>
      <c r="G622" s="9"/>
      <c r="H622" s="8"/>
      <c r="I622" s="8"/>
      <c r="J622" s="8"/>
      <c r="K622" s="8"/>
      <c r="L622" s="8"/>
      <c r="M622" s="8"/>
      <c r="N622" s="8"/>
      <c r="O622" s="8"/>
      <c r="P622" s="8"/>
      <c r="Q622" s="8"/>
      <c r="R622" s="8"/>
      <c r="S622" s="8"/>
      <c r="T622" s="8"/>
      <c r="U622" s="8"/>
      <c r="V622" s="8"/>
      <c r="W622" s="8"/>
      <c r="X622" s="8"/>
      <c r="Y622" s="8"/>
      <c r="Z622" s="8"/>
    </row>
    <row x14ac:dyDescent="0.25" r="623" customHeight="1" ht="14.25">
      <c r="A623" s="182"/>
      <c r="B623" s="182"/>
      <c r="C623" s="8"/>
      <c r="D623" s="183"/>
      <c r="E623" s="9"/>
      <c r="F623" s="10"/>
      <c r="G623" s="9"/>
      <c r="H623" s="8"/>
      <c r="I623" s="8"/>
      <c r="J623" s="8"/>
      <c r="K623" s="8"/>
      <c r="L623" s="8"/>
      <c r="M623" s="8"/>
      <c r="N623" s="8"/>
      <c r="O623" s="8"/>
      <c r="P623" s="8"/>
      <c r="Q623" s="8"/>
      <c r="R623" s="8"/>
      <c r="S623" s="8"/>
      <c r="T623" s="8"/>
      <c r="U623" s="8"/>
      <c r="V623" s="8"/>
      <c r="W623" s="8"/>
      <c r="X623" s="8"/>
      <c r="Y623" s="8"/>
      <c r="Z623" s="8"/>
    </row>
    <row x14ac:dyDescent="0.25" r="624" customHeight="1" ht="14.25">
      <c r="A624" s="182"/>
      <c r="B624" s="182"/>
      <c r="C624" s="8"/>
      <c r="D624" s="183"/>
      <c r="E624" s="9"/>
      <c r="F624" s="10"/>
      <c r="G624" s="9"/>
      <c r="H624" s="8"/>
      <c r="I624" s="8"/>
      <c r="J624" s="8"/>
      <c r="K624" s="8"/>
      <c r="L624" s="8"/>
      <c r="M624" s="8"/>
      <c r="N624" s="8"/>
      <c r="O624" s="8"/>
      <c r="P624" s="8"/>
      <c r="Q624" s="8"/>
      <c r="R624" s="8"/>
      <c r="S624" s="8"/>
      <c r="T624" s="8"/>
      <c r="U624" s="8"/>
      <c r="V624" s="8"/>
      <c r="W624" s="8"/>
      <c r="X624" s="8"/>
      <c r="Y624" s="8"/>
      <c r="Z624" s="8"/>
    </row>
    <row x14ac:dyDescent="0.25" r="625" customHeight="1" ht="14.25">
      <c r="A625" s="182"/>
      <c r="B625" s="182"/>
      <c r="C625" s="8"/>
      <c r="D625" s="183"/>
      <c r="E625" s="9"/>
      <c r="F625" s="10"/>
      <c r="G625" s="9"/>
      <c r="H625" s="8"/>
      <c r="I625" s="8"/>
      <c r="J625" s="8"/>
      <c r="K625" s="8"/>
      <c r="L625" s="8"/>
      <c r="M625" s="8"/>
      <c r="N625" s="8"/>
      <c r="O625" s="8"/>
      <c r="P625" s="8"/>
      <c r="Q625" s="8"/>
      <c r="R625" s="8"/>
      <c r="S625" s="8"/>
      <c r="T625" s="8"/>
      <c r="U625" s="8"/>
      <c r="V625" s="8"/>
      <c r="W625" s="8"/>
      <c r="X625" s="8"/>
      <c r="Y625" s="8"/>
      <c r="Z625" s="8"/>
    </row>
    <row x14ac:dyDescent="0.25" r="626" customHeight="1" ht="14.25">
      <c r="A626" s="182"/>
      <c r="B626" s="182"/>
      <c r="C626" s="8"/>
      <c r="D626" s="183"/>
      <c r="E626" s="9"/>
      <c r="F626" s="10"/>
      <c r="G626" s="9"/>
      <c r="H626" s="8"/>
      <c r="I626" s="8"/>
      <c r="J626" s="8"/>
      <c r="K626" s="8"/>
      <c r="L626" s="8"/>
      <c r="M626" s="8"/>
      <c r="N626" s="8"/>
      <c r="O626" s="8"/>
      <c r="P626" s="8"/>
      <c r="Q626" s="8"/>
      <c r="R626" s="8"/>
      <c r="S626" s="8"/>
      <c r="T626" s="8"/>
      <c r="U626" s="8"/>
      <c r="V626" s="8"/>
      <c r="W626" s="8"/>
      <c r="X626" s="8"/>
      <c r="Y626" s="8"/>
      <c r="Z626" s="8"/>
    </row>
    <row x14ac:dyDescent="0.25" r="627" customHeight="1" ht="14.25">
      <c r="A627" s="182"/>
      <c r="B627" s="182"/>
      <c r="C627" s="8"/>
      <c r="D627" s="183"/>
      <c r="E627" s="9"/>
      <c r="F627" s="10"/>
      <c r="G627" s="9"/>
      <c r="H627" s="8"/>
      <c r="I627" s="8"/>
      <c r="J627" s="8"/>
      <c r="K627" s="8"/>
      <c r="L627" s="8"/>
      <c r="M627" s="8"/>
      <c r="N627" s="8"/>
      <c r="O627" s="8"/>
      <c r="P627" s="8"/>
      <c r="Q627" s="8"/>
      <c r="R627" s="8"/>
      <c r="S627" s="8"/>
      <c r="T627" s="8"/>
      <c r="U627" s="8"/>
      <c r="V627" s="8"/>
      <c r="W627" s="8"/>
      <c r="X627" s="8"/>
      <c r="Y627" s="8"/>
      <c r="Z627" s="8"/>
    </row>
    <row x14ac:dyDescent="0.25" r="628" customHeight="1" ht="14.25">
      <c r="A628" s="182"/>
      <c r="B628" s="182"/>
      <c r="C628" s="8"/>
      <c r="D628" s="183"/>
      <c r="E628" s="9"/>
      <c r="F628" s="10"/>
      <c r="G628" s="9"/>
      <c r="H628" s="8"/>
      <c r="I628" s="8"/>
      <c r="J628" s="8"/>
      <c r="K628" s="8"/>
      <c r="L628" s="8"/>
      <c r="M628" s="8"/>
      <c r="N628" s="8"/>
      <c r="O628" s="8"/>
      <c r="P628" s="8"/>
      <c r="Q628" s="8"/>
      <c r="R628" s="8"/>
      <c r="S628" s="8"/>
      <c r="T628" s="8"/>
      <c r="U628" s="8"/>
      <c r="V628" s="8"/>
      <c r="W628" s="8"/>
      <c r="X628" s="8"/>
      <c r="Y628" s="8"/>
      <c r="Z628" s="8"/>
    </row>
    <row x14ac:dyDescent="0.25" r="629" customHeight="1" ht="14.25">
      <c r="A629" s="182"/>
      <c r="B629" s="182"/>
      <c r="C629" s="8"/>
      <c r="D629" s="183"/>
      <c r="E629" s="9"/>
      <c r="F629" s="10"/>
      <c r="G629" s="9"/>
      <c r="H629" s="8"/>
      <c r="I629" s="8"/>
      <c r="J629" s="8"/>
      <c r="K629" s="8"/>
      <c r="L629" s="8"/>
      <c r="M629" s="8"/>
      <c r="N629" s="8"/>
      <c r="O629" s="8"/>
      <c r="P629" s="8"/>
      <c r="Q629" s="8"/>
      <c r="R629" s="8"/>
      <c r="S629" s="8"/>
      <c r="T629" s="8"/>
      <c r="U629" s="8"/>
      <c r="V629" s="8"/>
      <c r="W629" s="8"/>
      <c r="X629" s="8"/>
      <c r="Y629" s="8"/>
      <c r="Z629" s="8"/>
    </row>
    <row x14ac:dyDescent="0.25" r="630" customHeight="1" ht="14.25">
      <c r="A630" s="182"/>
      <c r="B630" s="182"/>
      <c r="C630" s="8"/>
      <c r="D630" s="183"/>
      <c r="E630" s="9"/>
      <c r="F630" s="10"/>
      <c r="G630" s="9"/>
      <c r="H630" s="8"/>
      <c r="I630" s="8"/>
      <c r="J630" s="8"/>
      <c r="K630" s="8"/>
      <c r="L630" s="8"/>
      <c r="M630" s="8"/>
      <c r="N630" s="8"/>
      <c r="O630" s="8"/>
      <c r="P630" s="8"/>
      <c r="Q630" s="8"/>
      <c r="R630" s="8"/>
      <c r="S630" s="8"/>
      <c r="T630" s="8"/>
      <c r="U630" s="8"/>
      <c r="V630" s="8"/>
      <c r="W630" s="8"/>
      <c r="X630" s="8"/>
      <c r="Y630" s="8"/>
      <c r="Z630" s="8"/>
    </row>
    <row x14ac:dyDescent="0.25" r="631" customHeight="1" ht="14.25">
      <c r="A631" s="182"/>
      <c r="B631" s="182"/>
      <c r="C631" s="8"/>
      <c r="D631" s="183"/>
      <c r="E631" s="9"/>
      <c r="F631" s="10"/>
      <c r="G631" s="9"/>
      <c r="H631" s="8"/>
      <c r="I631" s="8"/>
      <c r="J631" s="8"/>
      <c r="K631" s="8"/>
      <c r="L631" s="8"/>
      <c r="M631" s="8"/>
      <c r="N631" s="8"/>
      <c r="O631" s="8"/>
      <c r="P631" s="8"/>
      <c r="Q631" s="8"/>
      <c r="R631" s="8"/>
      <c r="S631" s="8"/>
      <c r="T631" s="8"/>
      <c r="U631" s="8"/>
      <c r="V631" s="8"/>
      <c r="W631" s="8"/>
      <c r="X631" s="8"/>
      <c r="Y631" s="8"/>
      <c r="Z631" s="8"/>
    </row>
    <row x14ac:dyDescent="0.25" r="632" customHeight="1" ht="14.25">
      <c r="A632" s="182"/>
      <c r="B632" s="182"/>
      <c r="C632" s="8"/>
      <c r="D632" s="183"/>
      <c r="E632" s="9"/>
      <c r="F632" s="10"/>
      <c r="G632" s="9"/>
      <c r="H632" s="8"/>
      <c r="I632" s="8"/>
      <c r="J632" s="8"/>
      <c r="K632" s="8"/>
      <c r="L632" s="8"/>
      <c r="M632" s="8"/>
      <c r="N632" s="8"/>
      <c r="O632" s="8"/>
      <c r="P632" s="8"/>
      <c r="Q632" s="8"/>
      <c r="R632" s="8"/>
      <c r="S632" s="8"/>
      <c r="T632" s="8"/>
      <c r="U632" s="8"/>
      <c r="V632" s="8"/>
      <c r="W632" s="8"/>
      <c r="X632" s="8"/>
      <c r="Y632" s="8"/>
      <c r="Z632" s="8"/>
    </row>
    <row x14ac:dyDescent="0.25" r="633" customHeight="1" ht="14.25">
      <c r="A633" s="182"/>
      <c r="B633" s="182"/>
      <c r="C633" s="8"/>
      <c r="D633" s="183"/>
      <c r="E633" s="9"/>
      <c r="F633" s="10"/>
      <c r="G633" s="9"/>
      <c r="H633" s="8"/>
      <c r="I633" s="8"/>
      <c r="J633" s="8"/>
      <c r="K633" s="8"/>
      <c r="L633" s="8"/>
      <c r="M633" s="8"/>
      <c r="N633" s="8"/>
      <c r="O633" s="8"/>
      <c r="P633" s="8"/>
      <c r="Q633" s="8"/>
      <c r="R633" s="8"/>
      <c r="S633" s="8"/>
      <c r="T633" s="8"/>
      <c r="U633" s="8"/>
      <c r="V633" s="8"/>
      <c r="W633" s="8"/>
      <c r="X633" s="8"/>
      <c r="Y633" s="8"/>
      <c r="Z633" s="8"/>
    </row>
    <row x14ac:dyDescent="0.25" r="634" customHeight="1" ht="14.25">
      <c r="A634" s="182"/>
      <c r="B634" s="182"/>
      <c r="C634" s="8"/>
      <c r="D634" s="183"/>
      <c r="E634" s="9"/>
      <c r="F634" s="10"/>
      <c r="G634" s="9"/>
      <c r="H634" s="8"/>
      <c r="I634" s="8"/>
      <c r="J634" s="8"/>
      <c r="K634" s="8"/>
      <c r="L634" s="8"/>
      <c r="M634" s="8"/>
      <c r="N634" s="8"/>
      <c r="O634" s="8"/>
      <c r="P634" s="8"/>
      <c r="Q634" s="8"/>
      <c r="R634" s="8"/>
      <c r="S634" s="8"/>
      <c r="T634" s="8"/>
      <c r="U634" s="8"/>
      <c r="V634" s="8"/>
      <c r="W634" s="8"/>
      <c r="X634" s="8"/>
      <c r="Y634" s="8"/>
      <c r="Z634" s="8"/>
    </row>
    <row x14ac:dyDescent="0.25" r="635" customHeight="1" ht="14.25">
      <c r="A635" s="182"/>
      <c r="B635" s="182"/>
      <c r="C635" s="8"/>
      <c r="D635" s="183"/>
      <c r="E635" s="9"/>
      <c r="F635" s="10"/>
      <c r="G635" s="9"/>
      <c r="H635" s="8"/>
      <c r="I635" s="8"/>
      <c r="J635" s="8"/>
      <c r="K635" s="8"/>
      <c r="L635" s="8"/>
      <c r="M635" s="8"/>
      <c r="N635" s="8"/>
      <c r="O635" s="8"/>
      <c r="P635" s="8"/>
      <c r="Q635" s="8"/>
      <c r="R635" s="8"/>
      <c r="S635" s="8"/>
      <c r="T635" s="8"/>
      <c r="U635" s="8"/>
      <c r="V635" s="8"/>
      <c r="W635" s="8"/>
      <c r="X635" s="8"/>
      <c r="Y635" s="8"/>
      <c r="Z635" s="8"/>
    </row>
    <row x14ac:dyDescent="0.25" r="636" customHeight="1" ht="14.25">
      <c r="A636" s="182"/>
      <c r="B636" s="182"/>
      <c r="C636" s="8"/>
      <c r="D636" s="183"/>
      <c r="E636" s="9"/>
      <c r="F636" s="10"/>
      <c r="G636" s="9"/>
      <c r="H636" s="8"/>
      <c r="I636" s="8"/>
      <c r="J636" s="8"/>
      <c r="K636" s="8"/>
      <c r="L636" s="8"/>
      <c r="M636" s="8"/>
      <c r="N636" s="8"/>
      <c r="O636" s="8"/>
      <c r="P636" s="8"/>
      <c r="Q636" s="8"/>
      <c r="R636" s="8"/>
      <c r="S636" s="8"/>
      <c r="T636" s="8"/>
      <c r="U636" s="8"/>
      <c r="V636" s="8"/>
      <c r="W636" s="8"/>
      <c r="X636" s="8"/>
      <c r="Y636" s="8"/>
      <c r="Z636" s="8"/>
    </row>
    <row x14ac:dyDescent="0.25" r="637" customHeight="1" ht="14.25">
      <c r="A637" s="182"/>
      <c r="B637" s="182"/>
      <c r="C637" s="8"/>
      <c r="D637" s="183"/>
      <c r="E637" s="9"/>
      <c r="F637" s="10"/>
      <c r="G637" s="9"/>
      <c r="H637" s="8"/>
      <c r="I637" s="8"/>
      <c r="J637" s="8"/>
      <c r="K637" s="8"/>
      <c r="L637" s="8"/>
      <c r="M637" s="8"/>
      <c r="N637" s="8"/>
      <c r="O637" s="8"/>
      <c r="P637" s="8"/>
      <c r="Q637" s="8"/>
      <c r="R637" s="8"/>
      <c r="S637" s="8"/>
      <c r="T637" s="8"/>
      <c r="U637" s="8"/>
      <c r="V637" s="8"/>
      <c r="W637" s="8"/>
      <c r="X637" s="8"/>
      <c r="Y637" s="8"/>
      <c r="Z637" s="8"/>
    </row>
    <row x14ac:dyDescent="0.25" r="638" customHeight="1" ht="14.25">
      <c r="A638" s="182"/>
      <c r="B638" s="182"/>
      <c r="C638" s="8"/>
      <c r="D638" s="183"/>
      <c r="E638" s="9"/>
      <c r="F638" s="10"/>
      <c r="G638" s="9"/>
      <c r="H638" s="8"/>
      <c r="I638" s="8"/>
      <c r="J638" s="8"/>
      <c r="K638" s="8"/>
      <c r="L638" s="8"/>
      <c r="M638" s="8"/>
      <c r="N638" s="8"/>
      <c r="O638" s="8"/>
      <c r="P638" s="8"/>
      <c r="Q638" s="8"/>
      <c r="R638" s="8"/>
      <c r="S638" s="8"/>
      <c r="T638" s="8"/>
      <c r="U638" s="8"/>
      <c r="V638" s="8"/>
      <c r="W638" s="8"/>
      <c r="X638" s="8"/>
      <c r="Y638" s="8"/>
      <c r="Z638" s="8"/>
    </row>
    <row x14ac:dyDescent="0.25" r="639" customHeight="1" ht="14.25">
      <c r="A639" s="182"/>
      <c r="B639" s="182"/>
      <c r="C639" s="8"/>
      <c r="D639" s="183"/>
      <c r="E639" s="9"/>
      <c r="F639" s="10"/>
      <c r="G639" s="9"/>
      <c r="H639" s="8"/>
      <c r="I639" s="8"/>
      <c r="J639" s="8"/>
      <c r="K639" s="8"/>
      <c r="L639" s="8"/>
      <c r="M639" s="8"/>
      <c r="N639" s="8"/>
      <c r="O639" s="8"/>
      <c r="P639" s="8"/>
      <c r="Q639" s="8"/>
      <c r="R639" s="8"/>
      <c r="S639" s="8"/>
      <c r="T639" s="8"/>
      <c r="U639" s="8"/>
      <c r="V639" s="8"/>
      <c r="W639" s="8"/>
      <c r="X639" s="8"/>
      <c r="Y639" s="8"/>
      <c r="Z639" s="8"/>
    </row>
    <row x14ac:dyDescent="0.25" r="640" customHeight="1" ht="14.25">
      <c r="A640" s="182"/>
      <c r="B640" s="182"/>
      <c r="C640" s="8"/>
      <c r="D640" s="183"/>
      <c r="E640" s="9"/>
      <c r="F640" s="10"/>
      <c r="G640" s="9"/>
      <c r="H640" s="8"/>
      <c r="I640" s="8"/>
      <c r="J640" s="8"/>
      <c r="K640" s="8"/>
      <c r="L640" s="8"/>
      <c r="M640" s="8"/>
      <c r="N640" s="8"/>
      <c r="O640" s="8"/>
      <c r="P640" s="8"/>
      <c r="Q640" s="8"/>
      <c r="R640" s="8"/>
      <c r="S640" s="8"/>
      <c r="T640" s="8"/>
      <c r="U640" s="8"/>
      <c r="V640" s="8"/>
      <c r="W640" s="8"/>
      <c r="X640" s="8"/>
      <c r="Y640" s="8"/>
      <c r="Z640" s="8"/>
    </row>
    <row x14ac:dyDescent="0.25" r="641" customHeight="1" ht="14.25">
      <c r="A641" s="182"/>
      <c r="B641" s="182"/>
      <c r="C641" s="8"/>
      <c r="D641" s="183"/>
      <c r="E641" s="9"/>
      <c r="F641" s="10"/>
      <c r="G641" s="9"/>
      <c r="H641" s="8"/>
      <c r="I641" s="8"/>
      <c r="J641" s="8"/>
      <c r="K641" s="8"/>
      <c r="L641" s="8"/>
      <c r="M641" s="8"/>
      <c r="N641" s="8"/>
      <c r="O641" s="8"/>
      <c r="P641" s="8"/>
      <c r="Q641" s="8"/>
      <c r="R641" s="8"/>
      <c r="S641" s="8"/>
      <c r="T641" s="8"/>
      <c r="U641" s="8"/>
      <c r="V641" s="8"/>
      <c r="W641" s="8"/>
      <c r="X641" s="8"/>
      <c r="Y641" s="8"/>
      <c r="Z641" s="8"/>
    </row>
    <row x14ac:dyDescent="0.25" r="642" customHeight="1" ht="14.25">
      <c r="A642" s="182"/>
      <c r="B642" s="182"/>
      <c r="C642" s="8"/>
      <c r="D642" s="183"/>
      <c r="E642" s="9"/>
      <c r="F642" s="10"/>
      <c r="G642" s="9"/>
      <c r="H642" s="8"/>
      <c r="I642" s="8"/>
      <c r="J642" s="8"/>
      <c r="K642" s="8"/>
      <c r="L642" s="8"/>
      <c r="M642" s="8"/>
      <c r="N642" s="8"/>
      <c r="O642" s="8"/>
      <c r="P642" s="8"/>
      <c r="Q642" s="8"/>
      <c r="R642" s="8"/>
      <c r="S642" s="8"/>
      <c r="T642" s="8"/>
      <c r="U642" s="8"/>
      <c r="V642" s="8"/>
      <c r="W642" s="8"/>
      <c r="X642" s="8"/>
      <c r="Y642" s="8"/>
      <c r="Z642" s="8"/>
    </row>
    <row x14ac:dyDescent="0.25" r="643" customHeight="1" ht="14.25">
      <c r="A643" s="182"/>
      <c r="B643" s="182"/>
      <c r="C643" s="8"/>
      <c r="D643" s="183"/>
      <c r="E643" s="9"/>
      <c r="F643" s="10"/>
      <c r="G643" s="9"/>
      <c r="H643" s="8"/>
      <c r="I643" s="8"/>
      <c r="J643" s="8"/>
      <c r="K643" s="8"/>
      <c r="L643" s="8"/>
      <c r="M643" s="8"/>
      <c r="N643" s="8"/>
      <c r="O643" s="8"/>
      <c r="P643" s="8"/>
      <c r="Q643" s="8"/>
      <c r="R643" s="8"/>
      <c r="S643" s="8"/>
      <c r="T643" s="8"/>
      <c r="U643" s="8"/>
      <c r="V643" s="8"/>
      <c r="W643" s="8"/>
      <c r="X643" s="8"/>
      <c r="Y643" s="8"/>
      <c r="Z643" s="8"/>
    </row>
    <row x14ac:dyDescent="0.25" r="644" customHeight="1" ht="14.25">
      <c r="A644" s="182"/>
      <c r="B644" s="182"/>
      <c r="C644" s="8"/>
      <c r="D644" s="183"/>
      <c r="E644" s="9"/>
      <c r="F644" s="10"/>
      <c r="G644" s="9"/>
      <c r="H644" s="8"/>
      <c r="I644" s="8"/>
      <c r="J644" s="8"/>
      <c r="K644" s="8"/>
      <c r="L644" s="8"/>
      <c r="M644" s="8"/>
      <c r="N644" s="8"/>
      <c r="O644" s="8"/>
      <c r="P644" s="8"/>
      <c r="Q644" s="8"/>
      <c r="R644" s="8"/>
      <c r="S644" s="8"/>
      <c r="T644" s="8"/>
      <c r="U644" s="8"/>
      <c r="V644" s="8"/>
      <c r="W644" s="8"/>
      <c r="X644" s="8"/>
      <c r="Y644" s="8"/>
      <c r="Z644" s="8"/>
    </row>
    <row x14ac:dyDescent="0.25" r="645" customHeight="1" ht="14.25">
      <c r="A645" s="182"/>
      <c r="B645" s="182"/>
      <c r="C645" s="8"/>
      <c r="D645" s="183"/>
      <c r="E645" s="9"/>
      <c r="F645" s="10"/>
      <c r="G645" s="9"/>
      <c r="H645" s="8"/>
      <c r="I645" s="8"/>
      <c r="J645" s="8"/>
      <c r="K645" s="8"/>
      <c r="L645" s="8"/>
      <c r="M645" s="8"/>
      <c r="N645" s="8"/>
      <c r="O645" s="8"/>
      <c r="P645" s="8"/>
      <c r="Q645" s="8"/>
      <c r="R645" s="8"/>
      <c r="S645" s="8"/>
      <c r="T645" s="8"/>
      <c r="U645" s="8"/>
      <c r="V645" s="8"/>
      <c r="W645" s="8"/>
      <c r="X645" s="8"/>
      <c r="Y645" s="8"/>
      <c r="Z645" s="8"/>
    </row>
    <row x14ac:dyDescent="0.25" r="646" customHeight="1" ht="14.25">
      <c r="A646" s="182"/>
      <c r="B646" s="182"/>
      <c r="C646" s="8"/>
      <c r="D646" s="183"/>
      <c r="E646" s="9"/>
      <c r="F646" s="10"/>
      <c r="G646" s="9"/>
      <c r="H646" s="8"/>
      <c r="I646" s="8"/>
      <c r="J646" s="8"/>
      <c r="K646" s="8"/>
      <c r="L646" s="8"/>
      <c r="M646" s="8"/>
      <c r="N646" s="8"/>
      <c r="O646" s="8"/>
      <c r="P646" s="8"/>
      <c r="Q646" s="8"/>
      <c r="R646" s="8"/>
      <c r="S646" s="8"/>
      <c r="T646" s="8"/>
      <c r="U646" s="8"/>
      <c r="V646" s="8"/>
      <c r="W646" s="8"/>
      <c r="X646" s="8"/>
      <c r="Y646" s="8"/>
      <c r="Z646" s="8"/>
    </row>
    <row x14ac:dyDescent="0.25" r="647" customHeight="1" ht="14.25">
      <c r="A647" s="182"/>
      <c r="B647" s="182"/>
      <c r="C647" s="8"/>
      <c r="D647" s="183"/>
      <c r="E647" s="9"/>
      <c r="F647" s="10"/>
      <c r="G647" s="9"/>
      <c r="H647" s="8"/>
      <c r="I647" s="8"/>
      <c r="J647" s="8"/>
      <c r="K647" s="8"/>
      <c r="L647" s="8"/>
      <c r="M647" s="8"/>
      <c r="N647" s="8"/>
      <c r="O647" s="8"/>
      <c r="P647" s="8"/>
      <c r="Q647" s="8"/>
      <c r="R647" s="8"/>
      <c r="S647" s="8"/>
      <c r="T647" s="8"/>
      <c r="U647" s="8"/>
      <c r="V647" s="8"/>
      <c r="W647" s="8"/>
      <c r="X647" s="8"/>
      <c r="Y647" s="8"/>
      <c r="Z647" s="8"/>
    </row>
    <row x14ac:dyDescent="0.25" r="648" customHeight="1" ht="14.25">
      <c r="A648" s="182"/>
      <c r="B648" s="182"/>
      <c r="C648" s="8"/>
      <c r="D648" s="183"/>
      <c r="E648" s="9"/>
      <c r="F648" s="10"/>
      <c r="G648" s="9"/>
      <c r="H648" s="8"/>
      <c r="I648" s="8"/>
      <c r="J648" s="8"/>
      <c r="K648" s="8"/>
      <c r="L648" s="8"/>
      <c r="M648" s="8"/>
      <c r="N648" s="8"/>
      <c r="O648" s="8"/>
      <c r="P648" s="8"/>
      <c r="Q648" s="8"/>
      <c r="R648" s="8"/>
      <c r="S648" s="8"/>
      <c r="T648" s="8"/>
      <c r="U648" s="8"/>
      <c r="V648" s="8"/>
      <c r="W648" s="8"/>
      <c r="X648" s="8"/>
      <c r="Y648" s="8"/>
      <c r="Z648" s="8"/>
    </row>
    <row x14ac:dyDescent="0.25" r="649" customHeight="1" ht="14.25">
      <c r="A649" s="182"/>
      <c r="B649" s="182"/>
      <c r="C649" s="8"/>
      <c r="D649" s="183"/>
      <c r="E649" s="9"/>
      <c r="F649" s="10"/>
      <c r="G649" s="9"/>
      <c r="H649" s="8"/>
      <c r="I649" s="8"/>
      <c r="J649" s="8"/>
      <c r="K649" s="8"/>
      <c r="L649" s="8"/>
      <c r="M649" s="8"/>
      <c r="N649" s="8"/>
      <c r="O649" s="8"/>
      <c r="P649" s="8"/>
      <c r="Q649" s="8"/>
      <c r="R649" s="8"/>
      <c r="S649" s="8"/>
      <c r="T649" s="8"/>
      <c r="U649" s="8"/>
      <c r="V649" s="8"/>
      <c r="W649" s="8"/>
      <c r="X649" s="8"/>
      <c r="Y649" s="8"/>
      <c r="Z649" s="8"/>
    </row>
    <row x14ac:dyDescent="0.25" r="650" customHeight="1" ht="14.25">
      <c r="A650" s="182"/>
      <c r="B650" s="182"/>
      <c r="C650" s="8"/>
      <c r="D650" s="183"/>
      <c r="E650" s="9"/>
      <c r="F650" s="10"/>
      <c r="G650" s="9"/>
      <c r="H650" s="8"/>
      <c r="I650" s="8"/>
      <c r="J650" s="8"/>
      <c r="K650" s="8"/>
      <c r="L650" s="8"/>
      <c r="M650" s="8"/>
      <c r="N650" s="8"/>
      <c r="O650" s="8"/>
      <c r="P650" s="8"/>
      <c r="Q650" s="8"/>
      <c r="R650" s="8"/>
      <c r="S650" s="8"/>
      <c r="T650" s="8"/>
      <c r="U650" s="8"/>
      <c r="V650" s="8"/>
      <c r="W650" s="8"/>
      <c r="X650" s="8"/>
      <c r="Y650" s="8"/>
      <c r="Z650" s="8"/>
    </row>
    <row x14ac:dyDescent="0.25" r="651" customHeight="1" ht="14.25">
      <c r="A651" s="182"/>
      <c r="B651" s="182"/>
      <c r="C651" s="8"/>
      <c r="D651" s="183"/>
      <c r="E651" s="9"/>
      <c r="F651" s="10"/>
      <c r="G651" s="9"/>
      <c r="H651" s="8"/>
      <c r="I651" s="8"/>
      <c r="J651" s="8"/>
      <c r="K651" s="8"/>
      <c r="L651" s="8"/>
      <c r="M651" s="8"/>
      <c r="N651" s="8"/>
      <c r="O651" s="8"/>
      <c r="P651" s="8"/>
      <c r="Q651" s="8"/>
      <c r="R651" s="8"/>
      <c r="S651" s="8"/>
      <c r="T651" s="8"/>
      <c r="U651" s="8"/>
      <c r="V651" s="8"/>
      <c r="W651" s="8"/>
      <c r="X651" s="8"/>
      <c r="Y651" s="8"/>
      <c r="Z651" s="8"/>
    </row>
    <row x14ac:dyDescent="0.25" r="652" customHeight="1" ht="14.25">
      <c r="A652" s="182"/>
      <c r="B652" s="182"/>
      <c r="C652" s="8"/>
      <c r="D652" s="183"/>
      <c r="E652" s="9"/>
      <c r="F652" s="10"/>
      <c r="G652" s="9"/>
      <c r="H652" s="8"/>
      <c r="I652" s="8"/>
      <c r="J652" s="8"/>
      <c r="K652" s="8"/>
      <c r="L652" s="8"/>
      <c r="M652" s="8"/>
      <c r="N652" s="8"/>
      <c r="O652" s="8"/>
      <c r="P652" s="8"/>
      <c r="Q652" s="8"/>
      <c r="R652" s="8"/>
      <c r="S652" s="8"/>
      <c r="T652" s="8"/>
      <c r="U652" s="8"/>
      <c r="V652" s="8"/>
      <c r="W652" s="8"/>
      <c r="X652" s="8"/>
      <c r="Y652" s="8"/>
      <c r="Z652" s="8"/>
    </row>
    <row x14ac:dyDescent="0.25" r="653" customHeight="1" ht="14.25">
      <c r="A653" s="182"/>
      <c r="B653" s="182"/>
      <c r="C653" s="8"/>
      <c r="D653" s="183"/>
      <c r="E653" s="9"/>
      <c r="F653" s="10"/>
      <c r="G653" s="9"/>
      <c r="H653" s="8"/>
      <c r="I653" s="8"/>
      <c r="J653" s="8"/>
      <c r="K653" s="8"/>
      <c r="L653" s="8"/>
      <c r="M653" s="8"/>
      <c r="N653" s="8"/>
      <c r="O653" s="8"/>
      <c r="P653" s="8"/>
      <c r="Q653" s="8"/>
      <c r="R653" s="8"/>
      <c r="S653" s="8"/>
      <c r="T653" s="8"/>
      <c r="U653" s="8"/>
      <c r="V653" s="8"/>
      <c r="W653" s="8"/>
      <c r="X653" s="8"/>
      <c r="Y653" s="8"/>
      <c r="Z653" s="8"/>
    </row>
    <row x14ac:dyDescent="0.25" r="654" customHeight="1" ht="14.25">
      <c r="A654" s="182"/>
      <c r="B654" s="182"/>
      <c r="C654" s="8"/>
      <c r="D654" s="183"/>
      <c r="E654" s="9"/>
      <c r="F654" s="10"/>
      <c r="G654" s="9"/>
      <c r="H654" s="8"/>
      <c r="I654" s="8"/>
      <c r="J654" s="8"/>
      <c r="K654" s="8"/>
      <c r="L654" s="8"/>
      <c r="M654" s="8"/>
      <c r="N654" s="8"/>
      <c r="O654" s="8"/>
      <c r="P654" s="8"/>
      <c r="Q654" s="8"/>
      <c r="R654" s="8"/>
      <c r="S654" s="8"/>
      <c r="T654" s="8"/>
      <c r="U654" s="8"/>
      <c r="V654" s="8"/>
      <c r="W654" s="8"/>
      <c r="X654" s="8"/>
      <c r="Y654" s="8"/>
      <c r="Z654" s="8"/>
    </row>
    <row x14ac:dyDescent="0.25" r="655" customHeight="1" ht="14.25">
      <c r="A655" s="182"/>
      <c r="B655" s="182"/>
      <c r="C655" s="8"/>
      <c r="D655" s="183"/>
      <c r="E655" s="9"/>
      <c r="F655" s="10"/>
      <c r="G655" s="9"/>
      <c r="H655" s="8"/>
      <c r="I655" s="8"/>
      <c r="J655" s="8"/>
      <c r="K655" s="8"/>
      <c r="L655" s="8"/>
      <c r="M655" s="8"/>
      <c r="N655" s="8"/>
      <c r="O655" s="8"/>
      <c r="P655" s="8"/>
      <c r="Q655" s="8"/>
      <c r="R655" s="8"/>
      <c r="S655" s="8"/>
      <c r="T655" s="8"/>
      <c r="U655" s="8"/>
      <c r="V655" s="8"/>
      <c r="W655" s="8"/>
      <c r="X655" s="8"/>
      <c r="Y655" s="8"/>
      <c r="Z655" s="8"/>
    </row>
    <row x14ac:dyDescent="0.25" r="656" customHeight="1" ht="14.25">
      <c r="A656" s="182"/>
      <c r="B656" s="182"/>
      <c r="C656" s="8"/>
      <c r="D656" s="183"/>
      <c r="E656" s="9"/>
      <c r="F656" s="10"/>
      <c r="G656" s="9"/>
      <c r="H656" s="8"/>
      <c r="I656" s="8"/>
      <c r="J656" s="8"/>
      <c r="K656" s="8"/>
      <c r="L656" s="8"/>
      <c r="M656" s="8"/>
      <c r="N656" s="8"/>
      <c r="O656" s="8"/>
      <c r="P656" s="8"/>
      <c r="Q656" s="8"/>
      <c r="R656" s="8"/>
      <c r="S656" s="8"/>
      <c r="T656" s="8"/>
      <c r="U656" s="8"/>
      <c r="V656" s="8"/>
      <c r="W656" s="8"/>
      <c r="X656" s="8"/>
      <c r="Y656" s="8"/>
      <c r="Z656" s="8"/>
    </row>
    <row x14ac:dyDescent="0.25" r="657" customHeight="1" ht="14.25">
      <c r="A657" s="182"/>
      <c r="B657" s="182"/>
      <c r="C657" s="8"/>
      <c r="D657" s="183"/>
      <c r="E657" s="9"/>
      <c r="F657" s="10"/>
      <c r="G657" s="9"/>
      <c r="H657" s="8"/>
      <c r="I657" s="8"/>
      <c r="J657" s="8"/>
      <c r="K657" s="8"/>
      <c r="L657" s="8"/>
      <c r="M657" s="8"/>
      <c r="N657" s="8"/>
      <c r="O657" s="8"/>
      <c r="P657" s="8"/>
      <c r="Q657" s="8"/>
      <c r="R657" s="8"/>
      <c r="S657" s="8"/>
      <c r="T657" s="8"/>
      <c r="U657" s="8"/>
      <c r="V657" s="8"/>
      <c r="W657" s="8"/>
      <c r="X657" s="8"/>
      <c r="Y657" s="8"/>
      <c r="Z657" s="8"/>
    </row>
    <row x14ac:dyDescent="0.25" r="658" customHeight="1" ht="14.25">
      <c r="A658" s="182"/>
      <c r="B658" s="182"/>
      <c r="C658" s="8"/>
      <c r="D658" s="183"/>
      <c r="E658" s="9"/>
      <c r="F658" s="10"/>
      <c r="G658" s="9"/>
      <c r="H658" s="8"/>
      <c r="I658" s="8"/>
      <c r="J658" s="8"/>
      <c r="K658" s="8"/>
      <c r="L658" s="8"/>
      <c r="M658" s="8"/>
      <c r="N658" s="8"/>
      <c r="O658" s="8"/>
      <c r="P658" s="8"/>
      <c r="Q658" s="8"/>
      <c r="R658" s="8"/>
      <c r="S658" s="8"/>
      <c r="T658" s="8"/>
      <c r="U658" s="8"/>
      <c r="V658" s="8"/>
      <c r="W658" s="8"/>
      <c r="X658" s="8"/>
      <c r="Y658" s="8"/>
      <c r="Z658" s="8"/>
    </row>
    <row x14ac:dyDescent="0.25" r="659" customHeight="1" ht="14.25">
      <c r="A659" s="182"/>
      <c r="B659" s="182"/>
      <c r="C659" s="8"/>
      <c r="D659" s="183"/>
      <c r="E659" s="9"/>
      <c r="F659" s="10"/>
      <c r="G659" s="9"/>
      <c r="H659" s="8"/>
      <c r="I659" s="8"/>
      <c r="J659" s="8"/>
      <c r="K659" s="8"/>
      <c r="L659" s="8"/>
      <c r="M659" s="8"/>
      <c r="N659" s="8"/>
      <c r="O659" s="8"/>
      <c r="P659" s="8"/>
      <c r="Q659" s="8"/>
      <c r="R659" s="8"/>
      <c r="S659" s="8"/>
      <c r="T659" s="8"/>
      <c r="U659" s="8"/>
      <c r="V659" s="8"/>
      <c r="W659" s="8"/>
      <c r="X659" s="8"/>
      <c r="Y659" s="8"/>
      <c r="Z659" s="8"/>
    </row>
    <row x14ac:dyDescent="0.25" r="660" customHeight="1" ht="14.25">
      <c r="A660" s="182"/>
      <c r="B660" s="182"/>
      <c r="C660" s="8"/>
      <c r="D660" s="183"/>
      <c r="E660" s="9"/>
      <c r="F660" s="10"/>
      <c r="G660" s="9"/>
      <c r="H660" s="8"/>
      <c r="I660" s="8"/>
      <c r="J660" s="8"/>
      <c r="K660" s="8"/>
      <c r="L660" s="8"/>
      <c r="M660" s="8"/>
      <c r="N660" s="8"/>
      <c r="O660" s="8"/>
      <c r="P660" s="8"/>
      <c r="Q660" s="8"/>
      <c r="R660" s="8"/>
      <c r="S660" s="8"/>
      <c r="T660" s="8"/>
      <c r="U660" s="8"/>
      <c r="V660" s="8"/>
      <c r="W660" s="8"/>
      <c r="X660" s="8"/>
      <c r="Y660" s="8"/>
      <c r="Z660" s="8"/>
    </row>
    <row x14ac:dyDescent="0.25" r="661" customHeight="1" ht="14.25">
      <c r="A661" s="182"/>
      <c r="B661" s="182"/>
      <c r="C661" s="8"/>
      <c r="D661" s="183"/>
      <c r="E661" s="9"/>
      <c r="F661" s="10"/>
      <c r="G661" s="9"/>
      <c r="H661" s="8"/>
      <c r="I661" s="8"/>
      <c r="J661" s="8"/>
      <c r="K661" s="8"/>
      <c r="L661" s="8"/>
      <c r="M661" s="8"/>
      <c r="N661" s="8"/>
      <c r="O661" s="8"/>
      <c r="P661" s="8"/>
      <c r="Q661" s="8"/>
      <c r="R661" s="8"/>
      <c r="S661" s="8"/>
      <c r="T661" s="8"/>
      <c r="U661" s="8"/>
      <c r="V661" s="8"/>
      <c r="W661" s="8"/>
      <c r="X661" s="8"/>
      <c r="Y661" s="8"/>
      <c r="Z661" s="8"/>
    </row>
    <row x14ac:dyDescent="0.25" r="662" customHeight="1" ht="14.25">
      <c r="A662" s="182"/>
      <c r="B662" s="182"/>
      <c r="C662" s="8"/>
      <c r="D662" s="183"/>
      <c r="E662" s="9"/>
      <c r="F662" s="10"/>
      <c r="G662" s="9"/>
      <c r="H662" s="8"/>
      <c r="I662" s="8"/>
      <c r="J662" s="8"/>
      <c r="K662" s="8"/>
      <c r="L662" s="8"/>
      <c r="M662" s="8"/>
      <c r="N662" s="8"/>
      <c r="O662" s="8"/>
      <c r="P662" s="8"/>
      <c r="Q662" s="8"/>
      <c r="R662" s="8"/>
      <c r="S662" s="8"/>
      <c r="T662" s="8"/>
      <c r="U662" s="8"/>
      <c r="V662" s="8"/>
      <c r="W662" s="8"/>
      <c r="X662" s="8"/>
      <c r="Y662" s="8"/>
      <c r="Z662" s="8"/>
    </row>
    <row x14ac:dyDescent="0.25" r="663" customHeight="1" ht="14.25">
      <c r="A663" s="182"/>
      <c r="B663" s="182"/>
      <c r="C663" s="8"/>
      <c r="D663" s="183"/>
      <c r="E663" s="9"/>
      <c r="F663" s="10"/>
      <c r="G663" s="9"/>
      <c r="H663" s="8"/>
      <c r="I663" s="8"/>
      <c r="J663" s="8"/>
      <c r="K663" s="8"/>
      <c r="L663" s="8"/>
      <c r="M663" s="8"/>
      <c r="N663" s="8"/>
      <c r="O663" s="8"/>
      <c r="P663" s="8"/>
      <c r="Q663" s="8"/>
      <c r="R663" s="8"/>
      <c r="S663" s="8"/>
      <c r="T663" s="8"/>
      <c r="U663" s="8"/>
      <c r="V663" s="8"/>
      <c r="W663" s="8"/>
      <c r="X663" s="8"/>
      <c r="Y663" s="8"/>
      <c r="Z663" s="8"/>
    </row>
    <row x14ac:dyDescent="0.25" r="664" customHeight="1" ht="14.25">
      <c r="A664" s="182"/>
      <c r="B664" s="182"/>
      <c r="C664" s="8"/>
      <c r="D664" s="183"/>
      <c r="E664" s="9"/>
      <c r="F664" s="10"/>
      <c r="G664" s="9"/>
      <c r="H664" s="8"/>
      <c r="I664" s="8"/>
      <c r="J664" s="8"/>
      <c r="K664" s="8"/>
      <c r="L664" s="8"/>
      <c r="M664" s="8"/>
      <c r="N664" s="8"/>
      <c r="O664" s="8"/>
      <c r="P664" s="8"/>
      <c r="Q664" s="8"/>
      <c r="R664" s="8"/>
      <c r="S664" s="8"/>
      <c r="T664" s="8"/>
      <c r="U664" s="8"/>
      <c r="V664" s="8"/>
      <c r="W664" s="8"/>
      <c r="X664" s="8"/>
      <c r="Y664" s="8"/>
      <c r="Z664" s="8"/>
    </row>
    <row x14ac:dyDescent="0.25" r="665" customHeight="1" ht="14.25">
      <c r="A665" s="182"/>
      <c r="B665" s="182"/>
      <c r="C665" s="8"/>
      <c r="D665" s="183"/>
      <c r="E665" s="9"/>
      <c r="F665" s="10"/>
      <c r="G665" s="9"/>
      <c r="H665" s="8"/>
      <c r="I665" s="8"/>
      <c r="J665" s="8"/>
      <c r="K665" s="8"/>
      <c r="L665" s="8"/>
      <c r="M665" s="8"/>
      <c r="N665" s="8"/>
      <c r="O665" s="8"/>
      <c r="P665" s="8"/>
      <c r="Q665" s="8"/>
      <c r="R665" s="8"/>
      <c r="S665" s="8"/>
      <c r="T665" s="8"/>
      <c r="U665" s="8"/>
      <c r="V665" s="8"/>
      <c r="W665" s="8"/>
      <c r="X665" s="8"/>
      <c r="Y665" s="8"/>
      <c r="Z665" s="8"/>
    </row>
    <row x14ac:dyDescent="0.25" r="666" customHeight="1" ht="14.25">
      <c r="A666" s="182"/>
      <c r="B666" s="182"/>
      <c r="C666" s="8"/>
      <c r="D666" s="183"/>
      <c r="E666" s="9"/>
      <c r="F666" s="10"/>
      <c r="G666" s="9"/>
      <c r="H666" s="8"/>
      <c r="I666" s="8"/>
      <c r="J666" s="8"/>
      <c r="K666" s="8"/>
      <c r="L666" s="8"/>
      <c r="M666" s="8"/>
      <c r="N666" s="8"/>
      <c r="O666" s="8"/>
      <c r="P666" s="8"/>
      <c r="Q666" s="8"/>
      <c r="R666" s="8"/>
      <c r="S666" s="8"/>
      <c r="T666" s="8"/>
      <c r="U666" s="8"/>
      <c r="V666" s="8"/>
      <c r="W666" s="8"/>
      <c r="X666" s="8"/>
      <c r="Y666" s="8"/>
      <c r="Z666" s="8"/>
    </row>
    <row x14ac:dyDescent="0.25" r="667" customHeight="1" ht="14.25">
      <c r="A667" s="182"/>
      <c r="B667" s="182"/>
      <c r="C667" s="8"/>
      <c r="D667" s="183"/>
      <c r="E667" s="9"/>
      <c r="F667" s="10"/>
      <c r="G667" s="9"/>
      <c r="H667" s="8"/>
      <c r="I667" s="8"/>
      <c r="J667" s="8"/>
      <c r="K667" s="8"/>
      <c r="L667" s="8"/>
      <c r="M667" s="8"/>
      <c r="N667" s="8"/>
      <c r="O667" s="8"/>
      <c r="P667" s="8"/>
      <c r="Q667" s="8"/>
      <c r="R667" s="8"/>
      <c r="S667" s="8"/>
      <c r="T667" s="8"/>
      <c r="U667" s="8"/>
      <c r="V667" s="8"/>
      <c r="W667" s="8"/>
      <c r="X667" s="8"/>
      <c r="Y667" s="8"/>
      <c r="Z667" s="8"/>
    </row>
    <row x14ac:dyDescent="0.25" r="668" customHeight="1" ht="14.25">
      <c r="A668" s="182"/>
      <c r="B668" s="182"/>
      <c r="C668" s="8"/>
      <c r="D668" s="183"/>
      <c r="E668" s="9"/>
      <c r="F668" s="10"/>
      <c r="G668" s="9"/>
      <c r="H668" s="8"/>
      <c r="I668" s="8"/>
      <c r="J668" s="8"/>
      <c r="K668" s="8"/>
      <c r="L668" s="8"/>
      <c r="M668" s="8"/>
      <c r="N668" s="8"/>
      <c r="O668" s="8"/>
      <c r="P668" s="8"/>
      <c r="Q668" s="8"/>
      <c r="R668" s="8"/>
      <c r="S668" s="8"/>
      <c r="T668" s="8"/>
      <c r="U668" s="8"/>
      <c r="V668" s="8"/>
      <c r="W668" s="8"/>
      <c r="X668" s="8"/>
      <c r="Y668" s="8"/>
      <c r="Z668" s="8"/>
    </row>
    <row x14ac:dyDescent="0.25" r="669" customHeight="1" ht="14.25">
      <c r="A669" s="182"/>
      <c r="B669" s="182"/>
      <c r="C669" s="8"/>
      <c r="D669" s="183"/>
      <c r="E669" s="9"/>
      <c r="F669" s="10"/>
      <c r="G669" s="9"/>
      <c r="H669" s="8"/>
      <c r="I669" s="8"/>
      <c r="J669" s="8"/>
      <c r="K669" s="8"/>
      <c r="L669" s="8"/>
      <c r="M669" s="8"/>
      <c r="N669" s="8"/>
      <c r="O669" s="8"/>
      <c r="P669" s="8"/>
      <c r="Q669" s="8"/>
      <c r="R669" s="8"/>
      <c r="S669" s="8"/>
      <c r="T669" s="8"/>
      <c r="U669" s="8"/>
      <c r="V669" s="8"/>
      <c r="W669" s="8"/>
      <c r="X669" s="8"/>
      <c r="Y669" s="8"/>
      <c r="Z669" s="8"/>
    </row>
    <row x14ac:dyDescent="0.25" r="670" customHeight="1" ht="14.25">
      <c r="A670" s="182"/>
      <c r="B670" s="182"/>
      <c r="C670" s="8"/>
      <c r="D670" s="183"/>
      <c r="E670" s="9"/>
      <c r="F670" s="10"/>
      <c r="G670" s="9"/>
      <c r="H670" s="8"/>
      <c r="I670" s="8"/>
      <c r="J670" s="8"/>
      <c r="K670" s="8"/>
      <c r="L670" s="8"/>
      <c r="M670" s="8"/>
      <c r="N670" s="8"/>
      <c r="O670" s="8"/>
      <c r="P670" s="8"/>
      <c r="Q670" s="8"/>
      <c r="R670" s="8"/>
      <c r="S670" s="8"/>
      <c r="T670" s="8"/>
      <c r="U670" s="8"/>
      <c r="V670" s="8"/>
      <c r="W670" s="8"/>
      <c r="X670" s="8"/>
      <c r="Y670" s="8"/>
      <c r="Z670" s="8"/>
    </row>
    <row x14ac:dyDescent="0.25" r="671" customHeight="1" ht="14.25">
      <c r="A671" s="182"/>
      <c r="B671" s="182"/>
      <c r="C671" s="8"/>
      <c r="D671" s="183"/>
      <c r="E671" s="9"/>
      <c r="F671" s="10"/>
      <c r="G671" s="9"/>
      <c r="H671" s="8"/>
      <c r="I671" s="8"/>
      <c r="J671" s="8"/>
      <c r="K671" s="8"/>
      <c r="L671" s="8"/>
      <c r="M671" s="8"/>
      <c r="N671" s="8"/>
      <c r="O671" s="8"/>
      <c r="P671" s="8"/>
      <c r="Q671" s="8"/>
      <c r="R671" s="8"/>
      <c r="S671" s="8"/>
      <c r="T671" s="8"/>
      <c r="U671" s="8"/>
      <c r="V671" s="8"/>
      <c r="W671" s="8"/>
      <c r="X671" s="8"/>
      <c r="Y671" s="8"/>
      <c r="Z671" s="8"/>
    </row>
    <row x14ac:dyDescent="0.25" r="672" customHeight="1" ht="14.25">
      <c r="A672" s="182"/>
      <c r="B672" s="182"/>
      <c r="C672" s="8"/>
      <c r="D672" s="183"/>
      <c r="E672" s="9"/>
      <c r="F672" s="10"/>
      <c r="G672" s="9"/>
      <c r="H672" s="8"/>
      <c r="I672" s="8"/>
      <c r="J672" s="8"/>
      <c r="K672" s="8"/>
      <c r="L672" s="8"/>
      <c r="M672" s="8"/>
      <c r="N672" s="8"/>
      <c r="O672" s="8"/>
      <c r="P672" s="8"/>
      <c r="Q672" s="8"/>
      <c r="R672" s="8"/>
      <c r="S672" s="8"/>
      <c r="T672" s="8"/>
      <c r="U672" s="8"/>
      <c r="V672" s="8"/>
      <c r="W672" s="8"/>
      <c r="X672" s="8"/>
      <c r="Y672" s="8"/>
      <c r="Z672" s="8"/>
    </row>
    <row x14ac:dyDescent="0.25" r="673" customHeight="1" ht="14.25">
      <c r="A673" s="182"/>
      <c r="B673" s="182"/>
      <c r="C673" s="8"/>
      <c r="D673" s="183"/>
      <c r="E673" s="9"/>
      <c r="F673" s="10"/>
      <c r="G673" s="9"/>
      <c r="H673" s="8"/>
      <c r="I673" s="8"/>
      <c r="J673" s="8"/>
      <c r="K673" s="8"/>
      <c r="L673" s="8"/>
      <c r="M673" s="8"/>
      <c r="N673" s="8"/>
      <c r="O673" s="8"/>
      <c r="P673" s="8"/>
      <c r="Q673" s="8"/>
      <c r="R673" s="8"/>
      <c r="S673" s="8"/>
      <c r="T673" s="8"/>
      <c r="U673" s="8"/>
      <c r="V673" s="8"/>
      <c r="W673" s="8"/>
      <c r="X673" s="8"/>
      <c r="Y673" s="8"/>
      <c r="Z673" s="8"/>
    </row>
    <row x14ac:dyDescent="0.25" r="674" customHeight="1" ht="14.25">
      <c r="A674" s="182"/>
      <c r="B674" s="182"/>
      <c r="C674" s="8"/>
      <c r="D674" s="183"/>
      <c r="E674" s="9"/>
      <c r="F674" s="10"/>
      <c r="G674" s="9"/>
      <c r="H674" s="8"/>
      <c r="I674" s="8"/>
      <c r="J674" s="8"/>
      <c r="K674" s="8"/>
      <c r="L674" s="8"/>
      <c r="M674" s="8"/>
      <c r="N674" s="8"/>
      <c r="O674" s="8"/>
      <c r="P674" s="8"/>
      <c r="Q674" s="8"/>
      <c r="R674" s="8"/>
      <c r="S674" s="8"/>
      <c r="T674" s="8"/>
      <c r="U674" s="8"/>
      <c r="V674" s="8"/>
      <c r="W674" s="8"/>
      <c r="X674" s="8"/>
      <c r="Y674" s="8"/>
      <c r="Z674" s="8"/>
    </row>
    <row x14ac:dyDescent="0.25" r="675" customHeight="1" ht="14.25">
      <c r="A675" s="182"/>
      <c r="B675" s="182"/>
      <c r="C675" s="8"/>
      <c r="D675" s="183"/>
      <c r="E675" s="9"/>
      <c r="F675" s="10"/>
      <c r="G675" s="9"/>
      <c r="H675" s="8"/>
      <c r="I675" s="8"/>
      <c r="J675" s="8"/>
      <c r="K675" s="8"/>
      <c r="L675" s="8"/>
      <c r="M675" s="8"/>
      <c r="N675" s="8"/>
      <c r="O675" s="8"/>
      <c r="P675" s="8"/>
      <c r="Q675" s="8"/>
      <c r="R675" s="8"/>
      <c r="S675" s="8"/>
      <c r="T675" s="8"/>
      <c r="U675" s="8"/>
      <c r="V675" s="8"/>
      <c r="W675" s="8"/>
      <c r="X675" s="8"/>
      <c r="Y675" s="8"/>
      <c r="Z675" s="8"/>
    </row>
    <row x14ac:dyDescent="0.25" r="676" customHeight="1" ht="14.25">
      <c r="A676" s="182"/>
      <c r="B676" s="182"/>
      <c r="C676" s="8"/>
      <c r="D676" s="183"/>
      <c r="E676" s="9"/>
      <c r="F676" s="10"/>
      <c r="G676" s="9"/>
      <c r="H676" s="8"/>
      <c r="I676" s="8"/>
      <c r="J676" s="8"/>
      <c r="K676" s="8"/>
      <c r="L676" s="8"/>
      <c r="M676" s="8"/>
      <c r="N676" s="8"/>
      <c r="O676" s="8"/>
      <c r="P676" s="8"/>
      <c r="Q676" s="8"/>
      <c r="R676" s="8"/>
      <c r="S676" s="8"/>
      <c r="T676" s="8"/>
      <c r="U676" s="8"/>
      <c r="V676" s="8"/>
      <c r="W676" s="8"/>
      <c r="X676" s="8"/>
      <c r="Y676" s="8"/>
      <c r="Z676" s="8"/>
    </row>
    <row x14ac:dyDescent="0.25" r="677" customHeight="1" ht="14.25">
      <c r="A677" s="182"/>
      <c r="B677" s="182"/>
      <c r="C677" s="8"/>
      <c r="D677" s="183"/>
      <c r="E677" s="9"/>
      <c r="F677" s="10"/>
      <c r="G677" s="9"/>
      <c r="H677" s="8"/>
      <c r="I677" s="8"/>
      <c r="J677" s="8"/>
      <c r="K677" s="8"/>
      <c r="L677" s="8"/>
      <c r="M677" s="8"/>
      <c r="N677" s="8"/>
      <c r="O677" s="8"/>
      <c r="P677" s="8"/>
      <c r="Q677" s="8"/>
      <c r="R677" s="8"/>
      <c r="S677" s="8"/>
      <c r="T677" s="8"/>
      <c r="U677" s="8"/>
      <c r="V677" s="8"/>
      <c r="W677" s="8"/>
      <c r="X677" s="8"/>
      <c r="Y677" s="8"/>
      <c r="Z677" s="8"/>
    </row>
    <row x14ac:dyDescent="0.25" r="678" customHeight="1" ht="14.25">
      <c r="A678" s="182"/>
      <c r="B678" s="182"/>
      <c r="C678" s="8"/>
      <c r="D678" s="183"/>
      <c r="E678" s="9"/>
      <c r="F678" s="10"/>
      <c r="G678" s="9"/>
      <c r="H678" s="8"/>
      <c r="I678" s="8"/>
      <c r="J678" s="8"/>
      <c r="K678" s="8"/>
      <c r="L678" s="8"/>
      <c r="M678" s="8"/>
      <c r="N678" s="8"/>
      <c r="O678" s="8"/>
      <c r="P678" s="8"/>
      <c r="Q678" s="8"/>
      <c r="R678" s="8"/>
      <c r="S678" s="8"/>
      <c r="T678" s="8"/>
      <c r="U678" s="8"/>
      <c r="V678" s="8"/>
      <c r="W678" s="8"/>
      <c r="X678" s="8"/>
      <c r="Y678" s="8"/>
      <c r="Z678" s="8"/>
    </row>
    <row x14ac:dyDescent="0.25" r="679" customHeight="1" ht="14.25">
      <c r="A679" s="182"/>
      <c r="B679" s="182"/>
      <c r="C679" s="8"/>
      <c r="D679" s="183"/>
      <c r="E679" s="9"/>
      <c r="F679" s="10"/>
      <c r="G679" s="9"/>
      <c r="H679" s="8"/>
      <c r="I679" s="8"/>
      <c r="J679" s="8"/>
      <c r="K679" s="8"/>
      <c r="L679" s="8"/>
      <c r="M679" s="8"/>
      <c r="N679" s="8"/>
      <c r="O679" s="8"/>
      <c r="P679" s="8"/>
      <c r="Q679" s="8"/>
      <c r="R679" s="8"/>
      <c r="S679" s="8"/>
      <c r="T679" s="8"/>
      <c r="U679" s="8"/>
      <c r="V679" s="8"/>
      <c r="W679" s="8"/>
      <c r="X679" s="8"/>
      <c r="Y679" s="8"/>
      <c r="Z679" s="8"/>
    </row>
    <row x14ac:dyDescent="0.25" r="680" customHeight="1" ht="14.25">
      <c r="A680" s="182"/>
      <c r="B680" s="182"/>
      <c r="C680" s="8"/>
      <c r="D680" s="183"/>
      <c r="E680" s="9"/>
      <c r="F680" s="10"/>
      <c r="G680" s="9"/>
      <c r="H680" s="8"/>
      <c r="I680" s="8"/>
      <c r="J680" s="8"/>
      <c r="K680" s="8"/>
      <c r="L680" s="8"/>
      <c r="M680" s="8"/>
      <c r="N680" s="8"/>
      <c r="O680" s="8"/>
      <c r="P680" s="8"/>
      <c r="Q680" s="8"/>
      <c r="R680" s="8"/>
      <c r="S680" s="8"/>
      <c r="T680" s="8"/>
      <c r="U680" s="8"/>
      <c r="V680" s="8"/>
      <c r="W680" s="8"/>
      <c r="X680" s="8"/>
      <c r="Y680" s="8"/>
      <c r="Z680" s="8"/>
    </row>
    <row x14ac:dyDescent="0.25" r="681" customHeight="1" ht="14.25">
      <c r="A681" s="182"/>
      <c r="B681" s="182"/>
      <c r="C681" s="8"/>
      <c r="D681" s="183"/>
      <c r="E681" s="9"/>
      <c r="F681" s="10"/>
      <c r="G681" s="9"/>
      <c r="H681" s="8"/>
      <c r="I681" s="8"/>
      <c r="J681" s="8"/>
      <c r="K681" s="8"/>
      <c r="L681" s="8"/>
      <c r="M681" s="8"/>
      <c r="N681" s="8"/>
      <c r="O681" s="8"/>
      <c r="P681" s="8"/>
      <c r="Q681" s="8"/>
      <c r="R681" s="8"/>
      <c r="S681" s="8"/>
      <c r="T681" s="8"/>
      <c r="U681" s="8"/>
      <c r="V681" s="8"/>
      <c r="W681" s="8"/>
      <c r="X681" s="8"/>
      <c r="Y681" s="8"/>
      <c r="Z681" s="8"/>
    </row>
    <row x14ac:dyDescent="0.25" r="682" customHeight="1" ht="14.25">
      <c r="A682" s="182"/>
      <c r="B682" s="182"/>
      <c r="C682" s="8"/>
      <c r="D682" s="183"/>
      <c r="E682" s="9"/>
      <c r="F682" s="10"/>
      <c r="G682" s="9"/>
      <c r="H682" s="8"/>
      <c r="I682" s="8"/>
      <c r="J682" s="8"/>
      <c r="K682" s="8"/>
      <c r="L682" s="8"/>
      <c r="M682" s="8"/>
      <c r="N682" s="8"/>
      <c r="O682" s="8"/>
      <c r="P682" s="8"/>
      <c r="Q682" s="8"/>
      <c r="R682" s="8"/>
      <c r="S682" s="8"/>
      <c r="T682" s="8"/>
      <c r="U682" s="8"/>
      <c r="V682" s="8"/>
      <c r="W682" s="8"/>
      <c r="X682" s="8"/>
      <c r="Y682" s="8"/>
      <c r="Z682" s="8"/>
    </row>
    <row x14ac:dyDescent="0.25" r="683" customHeight="1" ht="14.25">
      <c r="A683" s="182"/>
      <c r="B683" s="182"/>
      <c r="C683" s="8"/>
      <c r="D683" s="183"/>
      <c r="E683" s="9"/>
      <c r="F683" s="10"/>
      <c r="G683" s="9"/>
      <c r="H683" s="8"/>
      <c r="I683" s="8"/>
      <c r="J683" s="8"/>
      <c r="K683" s="8"/>
      <c r="L683" s="8"/>
      <c r="M683" s="8"/>
      <c r="N683" s="8"/>
      <c r="O683" s="8"/>
      <c r="P683" s="8"/>
      <c r="Q683" s="8"/>
      <c r="R683" s="8"/>
      <c r="S683" s="8"/>
      <c r="T683" s="8"/>
      <c r="U683" s="8"/>
      <c r="V683" s="8"/>
      <c r="W683" s="8"/>
      <c r="X683" s="8"/>
      <c r="Y683" s="8"/>
      <c r="Z683" s="8"/>
    </row>
    <row x14ac:dyDescent="0.25" r="684" customHeight="1" ht="14.25">
      <c r="A684" s="182"/>
      <c r="B684" s="182"/>
      <c r="C684" s="8"/>
      <c r="D684" s="183"/>
      <c r="E684" s="9"/>
      <c r="F684" s="10"/>
      <c r="G684" s="9"/>
      <c r="H684" s="8"/>
      <c r="I684" s="8"/>
      <c r="J684" s="8"/>
      <c r="K684" s="8"/>
      <c r="L684" s="8"/>
      <c r="M684" s="8"/>
      <c r="N684" s="8"/>
      <c r="O684" s="8"/>
      <c r="P684" s="8"/>
      <c r="Q684" s="8"/>
      <c r="R684" s="8"/>
      <c r="S684" s="8"/>
      <c r="T684" s="8"/>
      <c r="U684" s="8"/>
      <c r="V684" s="8"/>
      <c r="W684" s="8"/>
      <c r="X684" s="8"/>
      <c r="Y684" s="8"/>
      <c r="Z684" s="8"/>
    </row>
    <row x14ac:dyDescent="0.25" r="685" customHeight="1" ht="14.25">
      <c r="A685" s="182"/>
      <c r="B685" s="182"/>
      <c r="C685" s="8"/>
      <c r="D685" s="183"/>
      <c r="E685" s="9"/>
      <c r="F685" s="10"/>
      <c r="G685" s="9"/>
      <c r="H685" s="8"/>
      <c r="I685" s="8"/>
      <c r="J685" s="8"/>
      <c r="K685" s="8"/>
      <c r="L685" s="8"/>
      <c r="M685" s="8"/>
      <c r="N685" s="8"/>
      <c r="O685" s="8"/>
      <c r="P685" s="8"/>
      <c r="Q685" s="8"/>
      <c r="R685" s="8"/>
      <c r="S685" s="8"/>
      <c r="T685" s="8"/>
      <c r="U685" s="8"/>
      <c r="V685" s="8"/>
      <c r="W685" s="8"/>
      <c r="X685" s="8"/>
      <c r="Y685" s="8"/>
      <c r="Z685" s="8"/>
    </row>
    <row x14ac:dyDescent="0.25" r="686" customHeight="1" ht="14.25">
      <c r="A686" s="182"/>
      <c r="B686" s="182"/>
      <c r="C686" s="8"/>
      <c r="D686" s="183"/>
      <c r="E686" s="9"/>
      <c r="F686" s="10"/>
      <c r="G686" s="9"/>
      <c r="H686" s="8"/>
      <c r="I686" s="8"/>
      <c r="J686" s="8"/>
      <c r="K686" s="8"/>
      <c r="L686" s="8"/>
      <c r="M686" s="8"/>
      <c r="N686" s="8"/>
      <c r="O686" s="8"/>
      <c r="P686" s="8"/>
      <c r="Q686" s="8"/>
      <c r="R686" s="8"/>
      <c r="S686" s="8"/>
      <c r="T686" s="8"/>
      <c r="U686" s="8"/>
      <c r="V686" s="8"/>
      <c r="W686" s="8"/>
      <c r="X686" s="8"/>
      <c r="Y686" s="8"/>
      <c r="Z686" s="8"/>
    </row>
    <row x14ac:dyDescent="0.25" r="687" customHeight="1" ht="14.25">
      <c r="A687" s="182"/>
      <c r="B687" s="182"/>
      <c r="C687" s="8"/>
      <c r="D687" s="183"/>
      <c r="E687" s="9"/>
      <c r="F687" s="10"/>
      <c r="G687" s="9"/>
      <c r="H687" s="8"/>
      <c r="I687" s="8"/>
      <c r="J687" s="8"/>
      <c r="K687" s="8"/>
      <c r="L687" s="8"/>
      <c r="M687" s="8"/>
      <c r="N687" s="8"/>
      <c r="O687" s="8"/>
      <c r="P687" s="8"/>
      <c r="Q687" s="8"/>
      <c r="R687" s="8"/>
      <c r="S687" s="8"/>
      <c r="T687" s="8"/>
      <c r="U687" s="8"/>
      <c r="V687" s="8"/>
      <c r="W687" s="8"/>
      <c r="X687" s="8"/>
      <c r="Y687" s="8"/>
      <c r="Z687" s="8"/>
    </row>
    <row x14ac:dyDescent="0.25" r="688" customHeight="1" ht="14.25">
      <c r="A688" s="182"/>
      <c r="B688" s="182"/>
      <c r="C688" s="8"/>
      <c r="D688" s="183"/>
      <c r="E688" s="9"/>
      <c r="F688" s="10"/>
      <c r="G688" s="9"/>
      <c r="H688" s="8"/>
      <c r="I688" s="8"/>
      <c r="J688" s="8"/>
      <c r="K688" s="8"/>
      <c r="L688" s="8"/>
      <c r="M688" s="8"/>
      <c r="N688" s="8"/>
      <c r="O688" s="8"/>
      <c r="P688" s="8"/>
      <c r="Q688" s="8"/>
      <c r="R688" s="8"/>
      <c r="S688" s="8"/>
      <c r="T688" s="8"/>
      <c r="U688" s="8"/>
      <c r="V688" s="8"/>
      <c r="W688" s="8"/>
      <c r="X688" s="8"/>
      <c r="Y688" s="8"/>
      <c r="Z688" s="8"/>
    </row>
    <row x14ac:dyDescent="0.25" r="689" customHeight="1" ht="14.25">
      <c r="A689" s="182"/>
      <c r="B689" s="182"/>
      <c r="C689" s="8"/>
      <c r="D689" s="183"/>
      <c r="E689" s="9"/>
      <c r="F689" s="10"/>
      <c r="G689" s="9"/>
      <c r="H689" s="8"/>
      <c r="I689" s="8"/>
      <c r="J689" s="8"/>
      <c r="K689" s="8"/>
      <c r="L689" s="8"/>
      <c r="M689" s="8"/>
      <c r="N689" s="8"/>
      <c r="O689" s="8"/>
      <c r="P689" s="8"/>
      <c r="Q689" s="8"/>
      <c r="R689" s="8"/>
      <c r="S689" s="8"/>
      <c r="T689" s="8"/>
      <c r="U689" s="8"/>
      <c r="V689" s="8"/>
      <c r="W689" s="8"/>
      <c r="X689" s="8"/>
      <c r="Y689" s="8"/>
      <c r="Z689" s="8"/>
    </row>
    <row x14ac:dyDescent="0.25" r="690" customHeight="1" ht="14.25">
      <c r="A690" s="182"/>
      <c r="B690" s="182"/>
      <c r="C690" s="8"/>
      <c r="D690" s="183"/>
      <c r="E690" s="9"/>
      <c r="F690" s="10"/>
      <c r="G690" s="9"/>
      <c r="H690" s="8"/>
      <c r="I690" s="8"/>
      <c r="J690" s="8"/>
      <c r="K690" s="8"/>
      <c r="L690" s="8"/>
      <c r="M690" s="8"/>
      <c r="N690" s="8"/>
      <c r="O690" s="8"/>
      <c r="P690" s="8"/>
      <c r="Q690" s="8"/>
      <c r="R690" s="8"/>
      <c r="S690" s="8"/>
      <c r="T690" s="8"/>
      <c r="U690" s="8"/>
      <c r="V690" s="8"/>
      <c r="W690" s="8"/>
      <c r="X690" s="8"/>
      <c r="Y690" s="8"/>
      <c r="Z690" s="8"/>
    </row>
    <row x14ac:dyDescent="0.25" r="691" customHeight="1" ht="14.25">
      <c r="A691" s="182"/>
      <c r="B691" s="182"/>
      <c r="C691" s="8"/>
      <c r="D691" s="183"/>
      <c r="E691" s="9"/>
      <c r="F691" s="10"/>
      <c r="G691" s="9"/>
      <c r="H691" s="8"/>
      <c r="I691" s="8"/>
      <c r="J691" s="8"/>
      <c r="K691" s="8"/>
      <c r="L691" s="8"/>
      <c r="M691" s="8"/>
      <c r="N691" s="8"/>
      <c r="O691" s="8"/>
      <c r="P691" s="8"/>
      <c r="Q691" s="8"/>
      <c r="R691" s="8"/>
      <c r="S691" s="8"/>
      <c r="T691" s="8"/>
      <c r="U691" s="8"/>
      <c r="V691" s="8"/>
      <c r="W691" s="8"/>
      <c r="X691" s="8"/>
      <c r="Y691" s="8"/>
      <c r="Z691" s="8"/>
    </row>
    <row x14ac:dyDescent="0.25" r="692" customHeight="1" ht="14.25">
      <c r="A692" s="182"/>
      <c r="B692" s="182"/>
      <c r="C692" s="8"/>
      <c r="D692" s="183"/>
      <c r="E692" s="9"/>
      <c r="F692" s="10"/>
      <c r="G692" s="9"/>
      <c r="H692" s="8"/>
      <c r="I692" s="8"/>
      <c r="J692" s="8"/>
      <c r="K692" s="8"/>
      <c r="L692" s="8"/>
      <c r="M692" s="8"/>
      <c r="N692" s="8"/>
      <c r="O692" s="8"/>
      <c r="P692" s="8"/>
      <c r="Q692" s="8"/>
      <c r="R692" s="8"/>
      <c r="S692" s="8"/>
      <c r="T692" s="8"/>
      <c r="U692" s="8"/>
      <c r="V692" s="8"/>
      <c r="W692" s="8"/>
      <c r="X692" s="8"/>
      <c r="Y692" s="8"/>
      <c r="Z692" s="8"/>
    </row>
    <row x14ac:dyDescent="0.25" r="693" customHeight="1" ht="14.25">
      <c r="A693" s="182"/>
      <c r="B693" s="182"/>
      <c r="C693" s="8"/>
      <c r="D693" s="183"/>
      <c r="E693" s="9"/>
      <c r="F693" s="10"/>
      <c r="G693" s="9"/>
      <c r="H693" s="8"/>
      <c r="I693" s="8"/>
      <c r="J693" s="8"/>
      <c r="K693" s="8"/>
      <c r="L693" s="8"/>
      <c r="M693" s="8"/>
      <c r="N693" s="8"/>
      <c r="O693" s="8"/>
      <c r="P693" s="8"/>
      <c r="Q693" s="8"/>
      <c r="R693" s="8"/>
      <c r="S693" s="8"/>
      <c r="T693" s="8"/>
      <c r="U693" s="8"/>
      <c r="V693" s="8"/>
      <c r="W693" s="8"/>
      <c r="X693" s="8"/>
      <c r="Y693" s="8"/>
      <c r="Z693" s="8"/>
    </row>
    <row x14ac:dyDescent="0.25" r="694" customHeight="1" ht="14.25">
      <c r="A694" s="182"/>
      <c r="B694" s="182"/>
      <c r="C694" s="8"/>
      <c r="D694" s="183"/>
      <c r="E694" s="9"/>
      <c r="F694" s="10"/>
      <c r="G694" s="9"/>
      <c r="H694" s="8"/>
      <c r="I694" s="8"/>
      <c r="J694" s="8"/>
      <c r="K694" s="8"/>
      <c r="L694" s="8"/>
      <c r="M694" s="8"/>
      <c r="N694" s="8"/>
      <c r="O694" s="8"/>
      <c r="P694" s="8"/>
      <c r="Q694" s="8"/>
      <c r="R694" s="8"/>
      <c r="S694" s="8"/>
      <c r="T694" s="8"/>
      <c r="U694" s="8"/>
      <c r="V694" s="8"/>
      <c r="W694" s="8"/>
      <c r="X694" s="8"/>
      <c r="Y694" s="8"/>
      <c r="Z694" s="8"/>
    </row>
    <row x14ac:dyDescent="0.25" r="695" customHeight="1" ht="14.25">
      <c r="A695" s="182"/>
      <c r="B695" s="182"/>
      <c r="C695" s="8"/>
      <c r="D695" s="183"/>
      <c r="E695" s="9"/>
      <c r="F695" s="10"/>
      <c r="G695" s="9"/>
      <c r="H695" s="8"/>
      <c r="I695" s="8"/>
      <c r="J695" s="8"/>
      <c r="K695" s="8"/>
      <c r="L695" s="8"/>
      <c r="M695" s="8"/>
      <c r="N695" s="8"/>
      <c r="O695" s="8"/>
      <c r="P695" s="8"/>
      <c r="Q695" s="8"/>
      <c r="R695" s="8"/>
      <c r="S695" s="8"/>
      <c r="T695" s="8"/>
      <c r="U695" s="8"/>
      <c r="V695" s="8"/>
      <c r="W695" s="8"/>
      <c r="X695" s="8"/>
      <c r="Y695" s="8"/>
      <c r="Z695" s="8"/>
    </row>
    <row x14ac:dyDescent="0.25" r="696" customHeight="1" ht="14.25">
      <c r="A696" s="182"/>
      <c r="B696" s="182"/>
      <c r="C696" s="8"/>
      <c r="D696" s="183"/>
      <c r="E696" s="9"/>
      <c r="F696" s="10"/>
      <c r="G696" s="9"/>
      <c r="H696" s="8"/>
      <c r="I696" s="8"/>
      <c r="J696" s="8"/>
      <c r="K696" s="8"/>
      <c r="L696" s="8"/>
      <c r="M696" s="8"/>
      <c r="N696" s="8"/>
      <c r="O696" s="8"/>
      <c r="P696" s="8"/>
      <c r="Q696" s="8"/>
      <c r="R696" s="8"/>
      <c r="S696" s="8"/>
      <c r="T696" s="8"/>
      <c r="U696" s="8"/>
      <c r="V696" s="8"/>
      <c r="W696" s="8"/>
      <c r="X696" s="8"/>
      <c r="Y696" s="8"/>
      <c r="Z696" s="8"/>
    </row>
    <row x14ac:dyDescent="0.25" r="697" customHeight="1" ht="14.25">
      <c r="A697" s="182"/>
      <c r="B697" s="182"/>
      <c r="C697" s="8"/>
      <c r="D697" s="183"/>
      <c r="E697" s="9"/>
      <c r="F697" s="10"/>
      <c r="G697" s="9"/>
      <c r="H697" s="8"/>
      <c r="I697" s="8"/>
      <c r="J697" s="8"/>
      <c r="K697" s="8"/>
      <c r="L697" s="8"/>
      <c r="M697" s="8"/>
      <c r="N697" s="8"/>
      <c r="O697" s="8"/>
      <c r="P697" s="8"/>
      <c r="Q697" s="8"/>
      <c r="R697" s="8"/>
      <c r="S697" s="8"/>
      <c r="T697" s="8"/>
      <c r="U697" s="8"/>
      <c r="V697" s="8"/>
      <c r="W697" s="8"/>
      <c r="X697" s="8"/>
      <c r="Y697" s="8"/>
      <c r="Z697" s="8"/>
    </row>
    <row x14ac:dyDescent="0.25" r="698" customHeight="1" ht="14.25">
      <c r="A698" s="182"/>
      <c r="B698" s="182"/>
      <c r="C698" s="8"/>
      <c r="D698" s="183"/>
      <c r="E698" s="9"/>
      <c r="F698" s="10"/>
      <c r="G698" s="9"/>
      <c r="H698" s="8"/>
      <c r="I698" s="8"/>
      <c r="J698" s="8"/>
      <c r="K698" s="8"/>
      <c r="L698" s="8"/>
      <c r="M698" s="8"/>
      <c r="N698" s="8"/>
      <c r="O698" s="8"/>
      <c r="P698" s="8"/>
      <c r="Q698" s="8"/>
      <c r="R698" s="8"/>
      <c r="S698" s="8"/>
      <c r="T698" s="8"/>
      <c r="U698" s="8"/>
      <c r="V698" s="8"/>
      <c r="W698" s="8"/>
      <c r="X698" s="8"/>
      <c r="Y698" s="8"/>
      <c r="Z698" s="8"/>
    </row>
    <row x14ac:dyDescent="0.25" r="699" customHeight="1" ht="14.25">
      <c r="A699" s="182"/>
      <c r="B699" s="182"/>
      <c r="C699" s="8"/>
      <c r="D699" s="183"/>
      <c r="E699" s="9"/>
      <c r="F699" s="10"/>
      <c r="G699" s="9"/>
      <c r="H699" s="8"/>
      <c r="I699" s="8"/>
      <c r="J699" s="8"/>
      <c r="K699" s="8"/>
      <c r="L699" s="8"/>
      <c r="M699" s="8"/>
      <c r="N699" s="8"/>
      <c r="O699" s="8"/>
      <c r="P699" s="8"/>
      <c r="Q699" s="8"/>
      <c r="R699" s="8"/>
      <c r="S699" s="8"/>
      <c r="T699" s="8"/>
      <c r="U699" s="8"/>
      <c r="V699" s="8"/>
      <c r="W699" s="8"/>
      <c r="X699" s="8"/>
      <c r="Y699" s="8"/>
      <c r="Z699" s="8"/>
    </row>
    <row x14ac:dyDescent="0.25" r="700" customHeight="1" ht="14.25">
      <c r="A700" s="182"/>
      <c r="B700" s="182"/>
      <c r="C700" s="8"/>
      <c r="D700" s="183"/>
      <c r="E700" s="9"/>
      <c r="F700" s="10"/>
      <c r="G700" s="9"/>
      <c r="H700" s="8"/>
      <c r="I700" s="8"/>
      <c r="J700" s="8"/>
      <c r="K700" s="8"/>
      <c r="L700" s="8"/>
      <c r="M700" s="8"/>
      <c r="N700" s="8"/>
      <c r="O700" s="8"/>
      <c r="P700" s="8"/>
      <c r="Q700" s="8"/>
      <c r="R700" s="8"/>
      <c r="S700" s="8"/>
      <c r="T700" s="8"/>
      <c r="U700" s="8"/>
      <c r="V700" s="8"/>
      <c r="W700" s="8"/>
      <c r="X700" s="8"/>
      <c r="Y700" s="8"/>
      <c r="Z700" s="8"/>
    </row>
    <row x14ac:dyDescent="0.25" r="701" customHeight="1" ht="14.25">
      <c r="A701" s="182"/>
      <c r="B701" s="182"/>
      <c r="C701" s="8"/>
      <c r="D701" s="183"/>
      <c r="E701" s="9"/>
      <c r="F701" s="10"/>
      <c r="G701" s="9"/>
      <c r="H701" s="8"/>
      <c r="I701" s="8"/>
      <c r="J701" s="8"/>
      <c r="K701" s="8"/>
      <c r="L701" s="8"/>
      <c r="M701" s="8"/>
      <c r="N701" s="8"/>
      <c r="O701" s="8"/>
      <c r="P701" s="8"/>
      <c r="Q701" s="8"/>
      <c r="R701" s="8"/>
      <c r="S701" s="8"/>
      <c r="T701" s="8"/>
      <c r="U701" s="8"/>
      <c r="V701" s="8"/>
      <c r="W701" s="8"/>
      <c r="X701" s="8"/>
      <c r="Y701" s="8"/>
      <c r="Z701" s="8"/>
    </row>
    <row x14ac:dyDescent="0.25" r="702" customHeight="1" ht="14.25">
      <c r="A702" s="182"/>
      <c r="B702" s="182"/>
      <c r="C702" s="8"/>
      <c r="D702" s="183"/>
      <c r="E702" s="9"/>
      <c r="F702" s="10"/>
      <c r="G702" s="9"/>
      <c r="H702" s="8"/>
      <c r="I702" s="8"/>
      <c r="J702" s="8"/>
      <c r="K702" s="8"/>
      <c r="L702" s="8"/>
      <c r="M702" s="8"/>
      <c r="N702" s="8"/>
      <c r="O702" s="8"/>
      <c r="P702" s="8"/>
      <c r="Q702" s="8"/>
      <c r="R702" s="8"/>
      <c r="S702" s="8"/>
      <c r="T702" s="8"/>
      <c r="U702" s="8"/>
      <c r="V702" s="8"/>
      <c r="W702" s="8"/>
      <c r="X702" s="8"/>
      <c r="Y702" s="8"/>
      <c r="Z702" s="8"/>
    </row>
    <row x14ac:dyDescent="0.25" r="703" customHeight="1" ht="14.25">
      <c r="A703" s="182"/>
      <c r="B703" s="182"/>
      <c r="C703" s="8"/>
      <c r="D703" s="183"/>
      <c r="E703" s="9"/>
      <c r="F703" s="10"/>
      <c r="G703" s="9"/>
      <c r="H703" s="8"/>
      <c r="I703" s="8"/>
      <c r="J703" s="8"/>
      <c r="K703" s="8"/>
      <c r="L703" s="8"/>
      <c r="M703" s="8"/>
      <c r="N703" s="8"/>
      <c r="O703" s="8"/>
      <c r="P703" s="8"/>
      <c r="Q703" s="8"/>
      <c r="R703" s="8"/>
      <c r="S703" s="8"/>
      <c r="T703" s="8"/>
      <c r="U703" s="8"/>
      <c r="V703" s="8"/>
      <c r="W703" s="8"/>
      <c r="X703" s="8"/>
      <c r="Y703" s="8"/>
      <c r="Z703" s="8"/>
    </row>
    <row x14ac:dyDescent="0.25" r="704" customHeight="1" ht="14.25">
      <c r="A704" s="182"/>
      <c r="B704" s="182"/>
      <c r="C704" s="8"/>
      <c r="D704" s="183"/>
      <c r="E704" s="9"/>
      <c r="F704" s="10"/>
      <c r="G704" s="9"/>
      <c r="H704" s="8"/>
      <c r="I704" s="8"/>
      <c r="J704" s="8"/>
      <c r="K704" s="8"/>
      <c r="L704" s="8"/>
      <c r="M704" s="8"/>
      <c r="N704" s="8"/>
      <c r="O704" s="8"/>
      <c r="P704" s="8"/>
      <c r="Q704" s="8"/>
      <c r="R704" s="8"/>
      <c r="S704" s="8"/>
      <c r="T704" s="8"/>
      <c r="U704" s="8"/>
      <c r="V704" s="8"/>
      <c r="W704" s="8"/>
      <c r="X704" s="8"/>
      <c r="Y704" s="8"/>
      <c r="Z704" s="8"/>
    </row>
    <row x14ac:dyDescent="0.25" r="705" customHeight="1" ht="14.25">
      <c r="A705" s="182"/>
      <c r="B705" s="182"/>
      <c r="C705" s="8"/>
      <c r="D705" s="183"/>
      <c r="E705" s="9"/>
      <c r="F705" s="10"/>
      <c r="G705" s="9"/>
      <c r="H705" s="8"/>
      <c r="I705" s="8"/>
      <c r="J705" s="8"/>
      <c r="K705" s="8"/>
      <c r="L705" s="8"/>
      <c r="M705" s="8"/>
      <c r="N705" s="8"/>
      <c r="O705" s="8"/>
      <c r="P705" s="8"/>
      <c r="Q705" s="8"/>
      <c r="R705" s="8"/>
      <c r="S705" s="8"/>
      <c r="T705" s="8"/>
      <c r="U705" s="8"/>
      <c r="V705" s="8"/>
      <c r="W705" s="8"/>
      <c r="X705" s="8"/>
      <c r="Y705" s="8"/>
      <c r="Z705" s="8"/>
    </row>
    <row x14ac:dyDescent="0.25" r="706" customHeight="1" ht="14.25">
      <c r="A706" s="182"/>
      <c r="B706" s="182"/>
      <c r="C706" s="8"/>
      <c r="D706" s="183"/>
      <c r="E706" s="9"/>
      <c r="F706" s="10"/>
      <c r="G706" s="9"/>
      <c r="H706" s="8"/>
      <c r="I706" s="8"/>
      <c r="J706" s="8"/>
      <c r="K706" s="8"/>
      <c r="L706" s="8"/>
      <c r="M706" s="8"/>
      <c r="N706" s="8"/>
      <c r="O706" s="8"/>
      <c r="P706" s="8"/>
      <c r="Q706" s="8"/>
      <c r="R706" s="8"/>
      <c r="S706" s="8"/>
      <c r="T706" s="8"/>
      <c r="U706" s="8"/>
      <c r="V706" s="8"/>
      <c r="W706" s="8"/>
      <c r="X706" s="8"/>
      <c r="Y706" s="8"/>
      <c r="Z706" s="8"/>
    </row>
    <row x14ac:dyDescent="0.25" r="707" customHeight="1" ht="14.25">
      <c r="A707" s="182"/>
      <c r="B707" s="182"/>
      <c r="C707" s="8"/>
      <c r="D707" s="183"/>
      <c r="E707" s="9"/>
      <c r="F707" s="10"/>
      <c r="G707" s="9"/>
      <c r="H707" s="8"/>
      <c r="I707" s="8"/>
      <c r="J707" s="8"/>
      <c r="K707" s="8"/>
      <c r="L707" s="8"/>
      <c r="M707" s="8"/>
      <c r="N707" s="8"/>
      <c r="O707" s="8"/>
      <c r="P707" s="8"/>
      <c r="Q707" s="8"/>
      <c r="R707" s="8"/>
      <c r="S707" s="8"/>
      <c r="T707" s="8"/>
      <c r="U707" s="8"/>
      <c r="V707" s="8"/>
      <c r="W707" s="8"/>
      <c r="X707" s="8"/>
      <c r="Y707" s="8"/>
      <c r="Z707" s="8"/>
    </row>
    <row x14ac:dyDescent="0.25" r="708" customHeight="1" ht="14.25">
      <c r="A708" s="182"/>
      <c r="B708" s="182"/>
      <c r="C708" s="8"/>
      <c r="D708" s="183"/>
      <c r="E708" s="9"/>
      <c r="F708" s="10"/>
      <c r="G708" s="9"/>
      <c r="H708" s="8"/>
      <c r="I708" s="8"/>
      <c r="J708" s="8"/>
      <c r="K708" s="8"/>
      <c r="L708" s="8"/>
      <c r="M708" s="8"/>
      <c r="N708" s="8"/>
      <c r="O708" s="8"/>
      <c r="P708" s="8"/>
      <c r="Q708" s="8"/>
      <c r="R708" s="8"/>
      <c r="S708" s="8"/>
      <c r="T708" s="8"/>
      <c r="U708" s="8"/>
      <c r="V708" s="8"/>
      <c r="W708" s="8"/>
      <c r="X708" s="8"/>
      <c r="Y708" s="8"/>
      <c r="Z708" s="8"/>
    </row>
    <row x14ac:dyDescent="0.25" r="709" customHeight="1" ht="14.25">
      <c r="A709" s="182"/>
      <c r="B709" s="182"/>
      <c r="C709" s="8"/>
      <c r="D709" s="183"/>
      <c r="E709" s="9"/>
      <c r="F709" s="10"/>
      <c r="G709" s="9"/>
      <c r="H709" s="8"/>
      <c r="I709" s="8"/>
      <c r="J709" s="8"/>
      <c r="K709" s="8"/>
      <c r="L709" s="8"/>
      <c r="M709" s="8"/>
      <c r="N709" s="8"/>
      <c r="O709" s="8"/>
      <c r="P709" s="8"/>
      <c r="Q709" s="8"/>
      <c r="R709" s="8"/>
      <c r="S709" s="8"/>
      <c r="T709" s="8"/>
      <c r="U709" s="8"/>
      <c r="V709" s="8"/>
      <c r="W709" s="8"/>
      <c r="X709" s="8"/>
      <c r="Y709" s="8"/>
      <c r="Z709" s="8"/>
    </row>
    <row x14ac:dyDescent="0.25" r="710" customHeight="1" ht="14.25">
      <c r="A710" s="182"/>
      <c r="B710" s="182"/>
      <c r="C710" s="8"/>
      <c r="D710" s="183"/>
      <c r="E710" s="9"/>
      <c r="F710" s="10"/>
      <c r="G710" s="9"/>
      <c r="H710" s="8"/>
      <c r="I710" s="8"/>
      <c r="J710" s="8"/>
      <c r="K710" s="8"/>
      <c r="L710" s="8"/>
      <c r="M710" s="8"/>
      <c r="N710" s="8"/>
      <c r="O710" s="8"/>
      <c r="P710" s="8"/>
      <c r="Q710" s="8"/>
      <c r="R710" s="8"/>
      <c r="S710" s="8"/>
      <c r="T710" s="8"/>
      <c r="U710" s="8"/>
      <c r="V710" s="8"/>
      <c r="W710" s="8"/>
      <c r="X710" s="8"/>
      <c r="Y710" s="8"/>
      <c r="Z710" s="8"/>
    </row>
    <row x14ac:dyDescent="0.25" r="711" customHeight="1" ht="14.25">
      <c r="A711" s="182"/>
      <c r="B711" s="182"/>
      <c r="C711" s="8"/>
      <c r="D711" s="183"/>
      <c r="E711" s="9"/>
      <c r="F711" s="10"/>
      <c r="G711" s="9"/>
      <c r="H711" s="8"/>
      <c r="I711" s="8"/>
      <c r="J711" s="8"/>
      <c r="K711" s="8"/>
      <c r="L711" s="8"/>
      <c r="M711" s="8"/>
      <c r="N711" s="8"/>
      <c r="O711" s="8"/>
      <c r="P711" s="8"/>
      <c r="Q711" s="8"/>
      <c r="R711" s="8"/>
      <c r="S711" s="8"/>
      <c r="T711" s="8"/>
      <c r="U711" s="8"/>
      <c r="V711" s="8"/>
      <c r="W711" s="8"/>
      <c r="X711" s="8"/>
      <c r="Y711" s="8"/>
      <c r="Z711" s="8"/>
    </row>
    <row x14ac:dyDescent="0.25" r="712" customHeight="1" ht="14.25">
      <c r="A712" s="182"/>
      <c r="B712" s="182"/>
      <c r="C712" s="8"/>
      <c r="D712" s="183"/>
      <c r="E712" s="9"/>
      <c r="F712" s="10"/>
      <c r="G712" s="9"/>
      <c r="H712" s="8"/>
      <c r="I712" s="8"/>
      <c r="J712" s="8"/>
      <c r="K712" s="8"/>
      <c r="L712" s="8"/>
      <c r="M712" s="8"/>
      <c r="N712" s="8"/>
      <c r="O712" s="8"/>
      <c r="P712" s="8"/>
      <c r="Q712" s="8"/>
      <c r="R712" s="8"/>
      <c r="S712" s="8"/>
      <c r="T712" s="8"/>
      <c r="U712" s="8"/>
      <c r="V712" s="8"/>
      <c r="W712" s="8"/>
      <c r="X712" s="8"/>
      <c r="Y712" s="8"/>
      <c r="Z712" s="8"/>
    </row>
    <row x14ac:dyDescent="0.25" r="713" customHeight="1" ht="14.25">
      <c r="A713" s="182"/>
      <c r="B713" s="182"/>
      <c r="C713" s="8"/>
      <c r="D713" s="183"/>
      <c r="E713" s="9"/>
      <c r="F713" s="10"/>
      <c r="G713" s="9"/>
      <c r="H713" s="8"/>
      <c r="I713" s="8"/>
      <c r="J713" s="8"/>
      <c r="K713" s="8"/>
      <c r="L713" s="8"/>
      <c r="M713" s="8"/>
      <c r="N713" s="8"/>
      <c r="O713" s="8"/>
      <c r="P713" s="8"/>
      <c r="Q713" s="8"/>
      <c r="R713" s="8"/>
      <c r="S713" s="8"/>
      <c r="T713" s="8"/>
      <c r="U713" s="8"/>
      <c r="V713" s="8"/>
      <c r="W713" s="8"/>
      <c r="X713" s="8"/>
      <c r="Y713" s="8"/>
      <c r="Z713" s="8"/>
    </row>
    <row x14ac:dyDescent="0.25" r="714" customHeight="1" ht="14.25">
      <c r="A714" s="182"/>
      <c r="B714" s="182"/>
      <c r="C714" s="8"/>
      <c r="D714" s="183"/>
      <c r="E714" s="9"/>
      <c r="F714" s="10"/>
      <c r="G714" s="9"/>
      <c r="H714" s="8"/>
      <c r="I714" s="8"/>
      <c r="J714" s="8"/>
      <c r="K714" s="8"/>
      <c r="L714" s="8"/>
      <c r="M714" s="8"/>
      <c r="N714" s="8"/>
      <c r="O714" s="8"/>
      <c r="P714" s="8"/>
      <c r="Q714" s="8"/>
      <c r="R714" s="8"/>
      <c r="S714" s="8"/>
      <c r="T714" s="8"/>
      <c r="U714" s="8"/>
      <c r="V714" s="8"/>
      <c r="W714" s="8"/>
      <c r="X714" s="8"/>
      <c r="Y714" s="8"/>
      <c r="Z714" s="8"/>
    </row>
    <row x14ac:dyDescent="0.25" r="715" customHeight="1" ht="14.25">
      <c r="A715" s="182"/>
      <c r="B715" s="182"/>
      <c r="C715" s="8"/>
      <c r="D715" s="183"/>
      <c r="E715" s="9"/>
      <c r="F715" s="10"/>
      <c r="G715" s="9"/>
      <c r="H715" s="8"/>
      <c r="I715" s="8"/>
      <c r="J715" s="8"/>
      <c r="K715" s="8"/>
      <c r="L715" s="8"/>
      <c r="M715" s="8"/>
      <c r="N715" s="8"/>
      <c r="O715" s="8"/>
      <c r="P715" s="8"/>
      <c r="Q715" s="8"/>
      <c r="R715" s="8"/>
      <c r="S715" s="8"/>
      <c r="T715" s="8"/>
      <c r="U715" s="8"/>
      <c r="V715" s="8"/>
      <c r="W715" s="8"/>
      <c r="X715" s="8"/>
      <c r="Y715" s="8"/>
      <c r="Z715" s="8"/>
    </row>
    <row x14ac:dyDescent="0.25" r="716" customHeight="1" ht="14.25">
      <c r="A716" s="182"/>
      <c r="B716" s="182"/>
      <c r="C716" s="8"/>
      <c r="D716" s="183"/>
      <c r="E716" s="9"/>
      <c r="F716" s="10"/>
      <c r="G716" s="9"/>
      <c r="H716" s="8"/>
      <c r="I716" s="8"/>
      <c r="J716" s="8"/>
      <c r="K716" s="8"/>
      <c r="L716" s="8"/>
      <c r="M716" s="8"/>
      <c r="N716" s="8"/>
      <c r="O716" s="8"/>
      <c r="P716" s="8"/>
      <c r="Q716" s="8"/>
      <c r="R716" s="8"/>
      <c r="S716" s="8"/>
      <c r="T716" s="8"/>
      <c r="U716" s="8"/>
      <c r="V716" s="8"/>
      <c r="W716" s="8"/>
      <c r="X716" s="8"/>
      <c r="Y716" s="8"/>
      <c r="Z716" s="8"/>
    </row>
    <row x14ac:dyDescent="0.25" r="717" customHeight="1" ht="14.25">
      <c r="A717" s="182"/>
      <c r="B717" s="182"/>
      <c r="C717" s="8"/>
      <c r="D717" s="183"/>
      <c r="E717" s="9"/>
      <c r="F717" s="10"/>
      <c r="G717" s="9"/>
      <c r="H717" s="8"/>
      <c r="I717" s="8"/>
      <c r="J717" s="8"/>
      <c r="K717" s="8"/>
      <c r="L717" s="8"/>
      <c r="M717" s="8"/>
      <c r="N717" s="8"/>
      <c r="O717" s="8"/>
      <c r="P717" s="8"/>
      <c r="Q717" s="8"/>
      <c r="R717" s="8"/>
      <c r="S717" s="8"/>
      <c r="T717" s="8"/>
      <c r="U717" s="8"/>
      <c r="V717" s="8"/>
      <c r="W717" s="8"/>
      <c r="X717" s="8"/>
      <c r="Y717" s="8"/>
      <c r="Z717" s="8"/>
    </row>
    <row x14ac:dyDescent="0.25" r="718" customHeight="1" ht="14.25">
      <c r="A718" s="182"/>
      <c r="B718" s="182"/>
      <c r="C718" s="8"/>
      <c r="D718" s="183"/>
      <c r="E718" s="9"/>
      <c r="F718" s="10"/>
      <c r="G718" s="9"/>
      <c r="H718" s="8"/>
      <c r="I718" s="8"/>
      <c r="J718" s="8"/>
      <c r="K718" s="8"/>
      <c r="L718" s="8"/>
      <c r="M718" s="8"/>
      <c r="N718" s="8"/>
      <c r="O718" s="8"/>
      <c r="P718" s="8"/>
      <c r="Q718" s="8"/>
      <c r="R718" s="8"/>
      <c r="S718" s="8"/>
      <c r="T718" s="8"/>
      <c r="U718" s="8"/>
      <c r="V718" s="8"/>
      <c r="W718" s="8"/>
      <c r="X718" s="8"/>
      <c r="Y718" s="8"/>
      <c r="Z718" s="8"/>
    </row>
    <row x14ac:dyDescent="0.25" r="719" customHeight="1" ht="14.25">
      <c r="A719" s="182"/>
      <c r="B719" s="182"/>
      <c r="C719" s="8"/>
      <c r="D719" s="183"/>
      <c r="E719" s="9"/>
      <c r="F719" s="10"/>
      <c r="G719" s="9"/>
      <c r="H719" s="8"/>
      <c r="I719" s="8"/>
      <c r="J719" s="8"/>
      <c r="K719" s="8"/>
      <c r="L719" s="8"/>
      <c r="M719" s="8"/>
      <c r="N719" s="8"/>
      <c r="O719" s="8"/>
      <c r="P719" s="8"/>
      <c r="Q719" s="8"/>
      <c r="R719" s="8"/>
      <c r="S719" s="8"/>
      <c r="T719" s="8"/>
      <c r="U719" s="8"/>
      <c r="V719" s="8"/>
      <c r="W719" s="8"/>
      <c r="X719" s="8"/>
      <c r="Y719" s="8"/>
      <c r="Z719" s="8"/>
    </row>
    <row x14ac:dyDescent="0.25" r="720" customHeight="1" ht="14.25">
      <c r="A720" s="182"/>
      <c r="B720" s="182"/>
      <c r="C720" s="8"/>
      <c r="D720" s="183"/>
      <c r="E720" s="9"/>
      <c r="F720" s="10"/>
      <c r="G720" s="9"/>
      <c r="H720" s="8"/>
      <c r="I720" s="8"/>
      <c r="J720" s="8"/>
      <c r="K720" s="8"/>
      <c r="L720" s="8"/>
      <c r="M720" s="8"/>
      <c r="N720" s="8"/>
      <c r="O720" s="8"/>
      <c r="P720" s="8"/>
      <c r="Q720" s="8"/>
      <c r="R720" s="8"/>
      <c r="S720" s="8"/>
      <c r="T720" s="8"/>
      <c r="U720" s="8"/>
      <c r="V720" s="8"/>
      <c r="W720" s="8"/>
      <c r="X720" s="8"/>
      <c r="Y720" s="8"/>
      <c r="Z720" s="8"/>
    </row>
    <row x14ac:dyDescent="0.25" r="721" customHeight="1" ht="14.25">
      <c r="A721" s="182"/>
      <c r="B721" s="182"/>
      <c r="C721" s="8"/>
      <c r="D721" s="183"/>
      <c r="E721" s="9"/>
      <c r="F721" s="10"/>
      <c r="G721" s="9"/>
      <c r="H721" s="8"/>
      <c r="I721" s="8"/>
      <c r="J721" s="8"/>
      <c r="K721" s="8"/>
      <c r="L721" s="8"/>
      <c r="M721" s="8"/>
      <c r="N721" s="8"/>
      <c r="O721" s="8"/>
      <c r="P721" s="8"/>
      <c r="Q721" s="8"/>
      <c r="R721" s="8"/>
      <c r="S721" s="8"/>
      <c r="T721" s="8"/>
      <c r="U721" s="8"/>
      <c r="V721" s="8"/>
      <c r="W721" s="8"/>
      <c r="X721" s="8"/>
      <c r="Y721" s="8"/>
      <c r="Z721" s="8"/>
    </row>
    <row x14ac:dyDescent="0.25" r="722" customHeight="1" ht="14.25">
      <c r="A722" s="182"/>
      <c r="B722" s="182"/>
      <c r="C722" s="8"/>
      <c r="D722" s="183"/>
      <c r="E722" s="9"/>
      <c r="F722" s="10"/>
      <c r="G722" s="9"/>
      <c r="H722" s="8"/>
      <c r="I722" s="8"/>
      <c r="J722" s="8"/>
      <c r="K722" s="8"/>
      <c r="L722" s="8"/>
      <c r="M722" s="8"/>
      <c r="N722" s="8"/>
      <c r="O722" s="8"/>
      <c r="P722" s="8"/>
      <c r="Q722" s="8"/>
      <c r="R722" s="8"/>
      <c r="S722" s="8"/>
      <c r="T722" s="8"/>
      <c r="U722" s="8"/>
      <c r="V722" s="8"/>
      <c r="W722" s="8"/>
      <c r="X722" s="8"/>
      <c r="Y722" s="8"/>
      <c r="Z722" s="8"/>
    </row>
    <row x14ac:dyDescent="0.25" r="723" customHeight="1" ht="14.25">
      <c r="A723" s="182"/>
      <c r="B723" s="182"/>
      <c r="C723" s="8"/>
      <c r="D723" s="183"/>
      <c r="E723" s="9"/>
      <c r="F723" s="10"/>
      <c r="G723" s="9"/>
      <c r="H723" s="8"/>
      <c r="I723" s="8"/>
      <c r="J723" s="8"/>
      <c r="K723" s="8"/>
      <c r="L723" s="8"/>
      <c r="M723" s="8"/>
      <c r="N723" s="8"/>
      <c r="O723" s="8"/>
      <c r="P723" s="8"/>
      <c r="Q723" s="8"/>
      <c r="R723" s="8"/>
      <c r="S723" s="8"/>
      <c r="T723" s="8"/>
      <c r="U723" s="8"/>
      <c r="V723" s="8"/>
      <c r="W723" s="8"/>
      <c r="X723" s="8"/>
      <c r="Y723" s="8"/>
      <c r="Z723" s="8"/>
    </row>
    <row x14ac:dyDescent="0.25" r="724" customHeight="1" ht="14.25">
      <c r="A724" s="182"/>
      <c r="B724" s="182"/>
      <c r="C724" s="8"/>
      <c r="D724" s="183"/>
      <c r="E724" s="9"/>
      <c r="F724" s="10"/>
      <c r="G724" s="9"/>
      <c r="H724" s="8"/>
      <c r="I724" s="8"/>
      <c r="J724" s="8"/>
      <c r="K724" s="8"/>
      <c r="L724" s="8"/>
      <c r="M724" s="8"/>
      <c r="N724" s="8"/>
      <c r="O724" s="8"/>
      <c r="P724" s="8"/>
      <c r="Q724" s="8"/>
      <c r="R724" s="8"/>
      <c r="S724" s="8"/>
      <c r="T724" s="8"/>
      <c r="U724" s="8"/>
      <c r="V724" s="8"/>
      <c r="W724" s="8"/>
      <c r="X724" s="8"/>
      <c r="Y724" s="8"/>
      <c r="Z724" s="8"/>
    </row>
    <row x14ac:dyDescent="0.25" r="725" customHeight="1" ht="14.25">
      <c r="A725" s="182"/>
      <c r="B725" s="182"/>
      <c r="C725" s="8"/>
      <c r="D725" s="183"/>
      <c r="E725" s="9"/>
      <c r="F725" s="10"/>
      <c r="G725" s="9"/>
      <c r="H725" s="8"/>
      <c r="I725" s="8"/>
      <c r="J725" s="8"/>
      <c r="K725" s="8"/>
      <c r="L725" s="8"/>
      <c r="M725" s="8"/>
      <c r="N725" s="8"/>
      <c r="O725" s="8"/>
      <c r="P725" s="8"/>
      <c r="Q725" s="8"/>
      <c r="R725" s="8"/>
      <c r="S725" s="8"/>
      <c r="T725" s="8"/>
      <c r="U725" s="8"/>
      <c r="V725" s="8"/>
      <c r="W725" s="8"/>
      <c r="X725" s="8"/>
      <c r="Y725" s="8"/>
      <c r="Z725" s="8"/>
    </row>
    <row x14ac:dyDescent="0.25" r="726" customHeight="1" ht="14.25">
      <c r="A726" s="182"/>
      <c r="B726" s="182"/>
      <c r="C726" s="8"/>
      <c r="D726" s="183"/>
      <c r="E726" s="9"/>
      <c r="F726" s="10"/>
      <c r="G726" s="9"/>
      <c r="H726" s="8"/>
      <c r="I726" s="8"/>
      <c r="J726" s="8"/>
      <c r="K726" s="8"/>
      <c r="L726" s="8"/>
      <c r="M726" s="8"/>
      <c r="N726" s="8"/>
      <c r="O726" s="8"/>
      <c r="P726" s="8"/>
      <c r="Q726" s="8"/>
      <c r="R726" s="8"/>
      <c r="S726" s="8"/>
      <c r="T726" s="8"/>
      <c r="U726" s="8"/>
      <c r="V726" s="8"/>
      <c r="W726" s="8"/>
      <c r="X726" s="8"/>
      <c r="Y726" s="8"/>
      <c r="Z726" s="8"/>
    </row>
    <row x14ac:dyDescent="0.25" r="727" customHeight="1" ht="14.25">
      <c r="A727" s="182"/>
      <c r="B727" s="182"/>
      <c r="C727" s="8"/>
      <c r="D727" s="183"/>
      <c r="E727" s="9"/>
      <c r="F727" s="10"/>
      <c r="G727" s="9"/>
      <c r="H727" s="8"/>
      <c r="I727" s="8"/>
      <c r="J727" s="8"/>
      <c r="K727" s="8"/>
      <c r="L727" s="8"/>
      <c r="M727" s="8"/>
      <c r="N727" s="8"/>
      <c r="O727" s="8"/>
      <c r="P727" s="8"/>
      <c r="Q727" s="8"/>
      <c r="R727" s="8"/>
      <c r="S727" s="8"/>
      <c r="T727" s="8"/>
      <c r="U727" s="8"/>
      <c r="V727" s="8"/>
      <c r="W727" s="8"/>
      <c r="X727" s="8"/>
      <c r="Y727" s="8"/>
      <c r="Z727" s="8"/>
    </row>
    <row x14ac:dyDescent="0.25" r="728" customHeight="1" ht="14.25">
      <c r="A728" s="182"/>
      <c r="B728" s="182"/>
      <c r="C728" s="8"/>
      <c r="D728" s="183"/>
      <c r="E728" s="9"/>
      <c r="F728" s="10"/>
      <c r="G728" s="9"/>
      <c r="H728" s="8"/>
      <c r="I728" s="8"/>
      <c r="J728" s="8"/>
      <c r="K728" s="8"/>
      <c r="L728" s="8"/>
      <c r="M728" s="8"/>
      <c r="N728" s="8"/>
      <c r="O728" s="8"/>
      <c r="P728" s="8"/>
      <c r="Q728" s="8"/>
      <c r="R728" s="8"/>
      <c r="S728" s="8"/>
      <c r="T728" s="8"/>
      <c r="U728" s="8"/>
      <c r="V728" s="8"/>
      <c r="W728" s="8"/>
      <c r="X728" s="8"/>
      <c r="Y728" s="8"/>
      <c r="Z728" s="8"/>
    </row>
    <row x14ac:dyDescent="0.25" r="729" customHeight="1" ht="14.25">
      <c r="A729" s="182"/>
      <c r="B729" s="182"/>
      <c r="C729" s="8"/>
      <c r="D729" s="183"/>
      <c r="E729" s="9"/>
      <c r="F729" s="10"/>
      <c r="G729" s="9"/>
      <c r="H729" s="8"/>
      <c r="I729" s="8"/>
      <c r="J729" s="8"/>
      <c r="K729" s="8"/>
      <c r="L729" s="8"/>
      <c r="M729" s="8"/>
      <c r="N729" s="8"/>
      <c r="O729" s="8"/>
      <c r="P729" s="8"/>
      <c r="Q729" s="8"/>
      <c r="R729" s="8"/>
      <c r="S729" s="8"/>
      <c r="T729" s="8"/>
      <c r="U729" s="8"/>
      <c r="V729" s="8"/>
      <c r="W729" s="8"/>
      <c r="X729" s="8"/>
      <c r="Y729" s="8"/>
      <c r="Z729" s="8"/>
    </row>
    <row x14ac:dyDescent="0.25" r="730" customHeight="1" ht="14.25">
      <c r="A730" s="182"/>
      <c r="B730" s="182"/>
      <c r="C730" s="8"/>
      <c r="D730" s="183"/>
      <c r="E730" s="9"/>
      <c r="F730" s="10"/>
      <c r="G730" s="9"/>
      <c r="H730" s="8"/>
      <c r="I730" s="8"/>
      <c r="J730" s="8"/>
      <c r="K730" s="8"/>
      <c r="L730" s="8"/>
      <c r="M730" s="8"/>
      <c r="N730" s="8"/>
      <c r="O730" s="8"/>
      <c r="P730" s="8"/>
      <c r="Q730" s="8"/>
      <c r="R730" s="8"/>
      <c r="S730" s="8"/>
      <c r="T730" s="8"/>
      <c r="U730" s="8"/>
      <c r="V730" s="8"/>
      <c r="W730" s="8"/>
      <c r="X730" s="8"/>
      <c r="Y730" s="8"/>
      <c r="Z730" s="8"/>
    </row>
    <row x14ac:dyDescent="0.25" r="731" customHeight="1" ht="14.25">
      <c r="A731" s="182"/>
      <c r="B731" s="182"/>
      <c r="C731" s="8"/>
      <c r="D731" s="183"/>
      <c r="E731" s="9"/>
      <c r="F731" s="10"/>
      <c r="G731" s="9"/>
      <c r="H731" s="8"/>
      <c r="I731" s="8"/>
      <c r="J731" s="8"/>
      <c r="K731" s="8"/>
      <c r="L731" s="8"/>
      <c r="M731" s="8"/>
      <c r="N731" s="8"/>
      <c r="O731" s="8"/>
      <c r="P731" s="8"/>
      <c r="Q731" s="8"/>
      <c r="R731" s="8"/>
      <c r="S731" s="8"/>
      <c r="T731" s="8"/>
      <c r="U731" s="8"/>
      <c r="V731" s="8"/>
      <c r="W731" s="8"/>
      <c r="X731" s="8"/>
      <c r="Y731" s="8"/>
      <c r="Z731" s="8"/>
    </row>
    <row x14ac:dyDescent="0.25" r="732" customHeight="1" ht="14.25">
      <c r="A732" s="182"/>
      <c r="B732" s="182"/>
      <c r="C732" s="8"/>
      <c r="D732" s="183"/>
      <c r="E732" s="9"/>
      <c r="F732" s="10"/>
      <c r="G732" s="9"/>
      <c r="H732" s="8"/>
      <c r="I732" s="8"/>
      <c r="J732" s="8"/>
      <c r="K732" s="8"/>
      <c r="L732" s="8"/>
      <c r="M732" s="8"/>
      <c r="N732" s="8"/>
      <c r="O732" s="8"/>
      <c r="P732" s="8"/>
      <c r="Q732" s="8"/>
      <c r="R732" s="8"/>
      <c r="S732" s="8"/>
      <c r="T732" s="8"/>
      <c r="U732" s="8"/>
      <c r="V732" s="8"/>
      <c r="W732" s="8"/>
      <c r="X732" s="8"/>
      <c r="Y732" s="8"/>
      <c r="Z732" s="8"/>
    </row>
    <row x14ac:dyDescent="0.25" r="733" customHeight="1" ht="14.25">
      <c r="A733" s="182"/>
      <c r="B733" s="182"/>
      <c r="C733" s="8"/>
      <c r="D733" s="183"/>
      <c r="E733" s="9"/>
      <c r="F733" s="10"/>
      <c r="G733" s="9"/>
      <c r="H733" s="8"/>
      <c r="I733" s="8"/>
      <c r="J733" s="8"/>
      <c r="K733" s="8"/>
      <c r="L733" s="8"/>
      <c r="M733" s="8"/>
      <c r="N733" s="8"/>
      <c r="O733" s="8"/>
      <c r="P733" s="8"/>
      <c r="Q733" s="8"/>
      <c r="R733" s="8"/>
      <c r="S733" s="8"/>
      <c r="T733" s="8"/>
      <c r="U733" s="8"/>
      <c r="V733" s="8"/>
      <c r="W733" s="8"/>
      <c r="X733" s="8"/>
      <c r="Y733" s="8"/>
      <c r="Z733" s="8"/>
    </row>
    <row x14ac:dyDescent="0.25" r="734" customHeight="1" ht="14.25">
      <c r="A734" s="182"/>
      <c r="B734" s="182"/>
      <c r="C734" s="8"/>
      <c r="D734" s="183"/>
      <c r="E734" s="9"/>
      <c r="F734" s="10"/>
      <c r="G734" s="9"/>
      <c r="H734" s="8"/>
      <c r="I734" s="8"/>
      <c r="J734" s="8"/>
      <c r="K734" s="8"/>
      <c r="L734" s="8"/>
      <c r="M734" s="8"/>
      <c r="N734" s="8"/>
      <c r="O734" s="8"/>
      <c r="P734" s="8"/>
      <c r="Q734" s="8"/>
      <c r="R734" s="8"/>
      <c r="S734" s="8"/>
      <c r="T734" s="8"/>
      <c r="U734" s="8"/>
      <c r="V734" s="8"/>
      <c r="W734" s="8"/>
      <c r="X734" s="8"/>
      <c r="Y734" s="8"/>
      <c r="Z734" s="8"/>
    </row>
    <row x14ac:dyDescent="0.25" r="735" customHeight="1" ht="14.25">
      <c r="A735" s="182"/>
      <c r="B735" s="182"/>
      <c r="C735" s="8"/>
      <c r="D735" s="183"/>
      <c r="E735" s="9"/>
      <c r="F735" s="10"/>
      <c r="G735" s="9"/>
      <c r="H735" s="8"/>
      <c r="I735" s="8"/>
      <c r="J735" s="8"/>
      <c r="K735" s="8"/>
      <c r="L735" s="8"/>
      <c r="M735" s="8"/>
      <c r="N735" s="8"/>
      <c r="O735" s="8"/>
      <c r="P735" s="8"/>
      <c r="Q735" s="8"/>
      <c r="R735" s="8"/>
      <c r="S735" s="8"/>
      <c r="T735" s="8"/>
      <c r="U735" s="8"/>
      <c r="V735" s="8"/>
      <c r="W735" s="8"/>
      <c r="X735" s="8"/>
      <c r="Y735" s="8"/>
      <c r="Z735" s="8"/>
    </row>
    <row x14ac:dyDescent="0.25" r="736" customHeight="1" ht="14.25">
      <c r="A736" s="182"/>
      <c r="B736" s="182"/>
      <c r="C736" s="8"/>
      <c r="D736" s="183"/>
      <c r="E736" s="9"/>
      <c r="F736" s="10"/>
      <c r="G736" s="9"/>
      <c r="H736" s="8"/>
      <c r="I736" s="8"/>
      <c r="J736" s="8"/>
      <c r="K736" s="8"/>
      <c r="L736" s="8"/>
      <c r="M736" s="8"/>
      <c r="N736" s="8"/>
      <c r="O736" s="8"/>
      <c r="P736" s="8"/>
      <c r="Q736" s="8"/>
      <c r="R736" s="8"/>
      <c r="S736" s="8"/>
      <c r="T736" s="8"/>
      <c r="U736" s="8"/>
      <c r="V736" s="8"/>
      <c r="W736" s="8"/>
      <c r="X736" s="8"/>
      <c r="Y736" s="8"/>
      <c r="Z736" s="8"/>
    </row>
    <row x14ac:dyDescent="0.25" r="737" customHeight="1" ht="14.25">
      <c r="A737" s="182"/>
      <c r="B737" s="182"/>
      <c r="C737" s="8"/>
      <c r="D737" s="183"/>
      <c r="E737" s="9"/>
      <c r="F737" s="10"/>
      <c r="G737" s="9"/>
      <c r="H737" s="8"/>
      <c r="I737" s="8"/>
      <c r="J737" s="8"/>
      <c r="K737" s="8"/>
      <c r="L737" s="8"/>
      <c r="M737" s="8"/>
      <c r="N737" s="8"/>
      <c r="O737" s="8"/>
      <c r="P737" s="8"/>
      <c r="Q737" s="8"/>
      <c r="R737" s="8"/>
      <c r="S737" s="8"/>
      <c r="T737" s="8"/>
      <c r="U737" s="8"/>
      <c r="V737" s="8"/>
      <c r="W737" s="8"/>
      <c r="X737" s="8"/>
      <c r="Y737" s="8"/>
      <c r="Z737" s="8"/>
    </row>
    <row x14ac:dyDescent="0.25" r="738" customHeight="1" ht="14.25">
      <c r="A738" s="182"/>
      <c r="B738" s="182"/>
      <c r="C738" s="8"/>
      <c r="D738" s="183"/>
      <c r="E738" s="9"/>
      <c r="F738" s="10"/>
      <c r="G738" s="9"/>
      <c r="H738" s="8"/>
      <c r="I738" s="8"/>
      <c r="J738" s="8"/>
      <c r="K738" s="8"/>
      <c r="L738" s="8"/>
      <c r="M738" s="8"/>
      <c r="N738" s="8"/>
      <c r="O738" s="8"/>
      <c r="P738" s="8"/>
      <c r="Q738" s="8"/>
      <c r="R738" s="8"/>
      <c r="S738" s="8"/>
      <c r="T738" s="8"/>
      <c r="U738" s="8"/>
      <c r="V738" s="8"/>
      <c r="W738" s="8"/>
      <c r="X738" s="8"/>
      <c r="Y738" s="8"/>
      <c r="Z738" s="8"/>
    </row>
    <row x14ac:dyDescent="0.25" r="739" customHeight="1" ht="14.25">
      <c r="A739" s="182"/>
      <c r="B739" s="182"/>
      <c r="C739" s="8"/>
      <c r="D739" s="183"/>
      <c r="E739" s="9"/>
      <c r="F739" s="10"/>
      <c r="G739" s="9"/>
      <c r="H739" s="8"/>
      <c r="I739" s="8"/>
      <c r="J739" s="8"/>
      <c r="K739" s="8"/>
      <c r="L739" s="8"/>
      <c r="M739" s="8"/>
      <c r="N739" s="8"/>
      <c r="O739" s="8"/>
      <c r="P739" s="8"/>
      <c r="Q739" s="8"/>
      <c r="R739" s="8"/>
      <c r="S739" s="8"/>
      <c r="T739" s="8"/>
      <c r="U739" s="8"/>
      <c r="V739" s="8"/>
      <c r="W739" s="8"/>
      <c r="X739" s="8"/>
      <c r="Y739" s="8"/>
      <c r="Z739" s="8"/>
    </row>
    <row x14ac:dyDescent="0.25" r="740" customHeight="1" ht="14.25">
      <c r="A740" s="182"/>
      <c r="B740" s="182"/>
      <c r="C740" s="8"/>
      <c r="D740" s="183"/>
      <c r="E740" s="9"/>
      <c r="F740" s="10"/>
      <c r="G740" s="9"/>
      <c r="H740" s="8"/>
      <c r="I740" s="8"/>
      <c r="J740" s="8"/>
      <c r="K740" s="8"/>
      <c r="L740" s="8"/>
      <c r="M740" s="8"/>
      <c r="N740" s="8"/>
      <c r="O740" s="8"/>
      <c r="P740" s="8"/>
      <c r="Q740" s="8"/>
      <c r="R740" s="8"/>
      <c r="S740" s="8"/>
      <c r="T740" s="8"/>
      <c r="U740" s="8"/>
      <c r="V740" s="8"/>
      <c r="W740" s="8"/>
      <c r="X740" s="8"/>
      <c r="Y740" s="8"/>
      <c r="Z740" s="8"/>
    </row>
    <row x14ac:dyDescent="0.25" r="741" customHeight="1" ht="14.25">
      <c r="A741" s="182"/>
      <c r="B741" s="182"/>
      <c r="C741" s="8"/>
      <c r="D741" s="183"/>
      <c r="E741" s="9"/>
      <c r="F741" s="10"/>
      <c r="G741" s="9"/>
      <c r="H741" s="8"/>
      <c r="I741" s="8"/>
      <c r="J741" s="8"/>
      <c r="K741" s="8"/>
      <c r="L741" s="8"/>
      <c r="M741" s="8"/>
      <c r="N741" s="8"/>
      <c r="O741" s="8"/>
      <c r="P741" s="8"/>
      <c r="Q741" s="8"/>
      <c r="R741" s="8"/>
      <c r="S741" s="8"/>
      <c r="T741" s="8"/>
      <c r="U741" s="8"/>
      <c r="V741" s="8"/>
      <c r="W741" s="8"/>
      <c r="X741" s="8"/>
      <c r="Y741" s="8"/>
      <c r="Z741" s="8"/>
    </row>
    <row x14ac:dyDescent="0.25" r="742" customHeight="1" ht="14.25">
      <c r="A742" s="182"/>
      <c r="B742" s="182"/>
      <c r="C742" s="8"/>
      <c r="D742" s="183"/>
      <c r="E742" s="9"/>
      <c r="F742" s="10"/>
      <c r="G742" s="9"/>
      <c r="H742" s="8"/>
      <c r="I742" s="8"/>
      <c r="J742" s="8"/>
      <c r="K742" s="8"/>
      <c r="L742" s="8"/>
      <c r="M742" s="8"/>
      <c r="N742" s="8"/>
      <c r="O742" s="8"/>
      <c r="P742" s="8"/>
      <c r="Q742" s="8"/>
      <c r="R742" s="8"/>
      <c r="S742" s="8"/>
      <c r="T742" s="8"/>
      <c r="U742" s="8"/>
      <c r="V742" s="8"/>
      <c r="W742" s="8"/>
      <c r="X742" s="8"/>
      <c r="Y742" s="8"/>
      <c r="Z742" s="8"/>
    </row>
    <row x14ac:dyDescent="0.25" r="743" customHeight="1" ht="14.25">
      <c r="A743" s="182"/>
      <c r="B743" s="182"/>
      <c r="C743" s="8"/>
      <c r="D743" s="183"/>
      <c r="E743" s="9"/>
      <c r="F743" s="10"/>
      <c r="G743" s="9"/>
      <c r="H743" s="8"/>
      <c r="I743" s="8"/>
      <c r="J743" s="8"/>
      <c r="K743" s="8"/>
      <c r="L743" s="8"/>
      <c r="M743" s="8"/>
      <c r="N743" s="8"/>
      <c r="O743" s="8"/>
      <c r="P743" s="8"/>
      <c r="Q743" s="8"/>
      <c r="R743" s="8"/>
      <c r="S743" s="8"/>
      <c r="T743" s="8"/>
      <c r="U743" s="8"/>
      <c r="V743" s="8"/>
      <c r="W743" s="8"/>
      <c r="X743" s="8"/>
      <c r="Y743" s="8"/>
      <c r="Z743" s="8"/>
    </row>
    <row x14ac:dyDescent="0.25" r="744" customHeight="1" ht="14.25">
      <c r="A744" s="182"/>
      <c r="B744" s="182"/>
      <c r="C744" s="8"/>
      <c r="D744" s="183"/>
      <c r="E744" s="9"/>
      <c r="F744" s="10"/>
      <c r="G744" s="9"/>
      <c r="H744" s="8"/>
      <c r="I744" s="8"/>
      <c r="J744" s="8"/>
      <c r="K744" s="8"/>
      <c r="L744" s="8"/>
      <c r="M744" s="8"/>
      <c r="N744" s="8"/>
      <c r="O744" s="8"/>
      <c r="P744" s="8"/>
      <c r="Q744" s="8"/>
      <c r="R744" s="8"/>
      <c r="S744" s="8"/>
      <c r="T744" s="8"/>
      <c r="U744" s="8"/>
      <c r="V744" s="8"/>
      <c r="W744" s="8"/>
      <c r="X744" s="8"/>
      <c r="Y744" s="8"/>
      <c r="Z744" s="8"/>
    </row>
    <row x14ac:dyDescent="0.25" r="745" customHeight="1" ht="14.25">
      <c r="A745" s="182"/>
      <c r="B745" s="182"/>
      <c r="C745" s="8"/>
      <c r="D745" s="183"/>
      <c r="E745" s="9"/>
      <c r="F745" s="10"/>
      <c r="G745" s="9"/>
      <c r="H745" s="8"/>
      <c r="I745" s="8"/>
      <c r="J745" s="8"/>
      <c r="K745" s="8"/>
      <c r="L745" s="8"/>
      <c r="M745" s="8"/>
      <c r="N745" s="8"/>
      <c r="O745" s="8"/>
      <c r="P745" s="8"/>
      <c r="Q745" s="8"/>
      <c r="R745" s="8"/>
      <c r="S745" s="8"/>
      <c r="T745" s="8"/>
      <c r="U745" s="8"/>
      <c r="V745" s="8"/>
      <c r="W745" s="8"/>
      <c r="X745" s="8"/>
      <c r="Y745" s="8"/>
      <c r="Z745" s="8"/>
    </row>
    <row x14ac:dyDescent="0.25" r="746" customHeight="1" ht="14.25">
      <c r="A746" s="182"/>
      <c r="B746" s="182"/>
      <c r="C746" s="8"/>
      <c r="D746" s="183"/>
      <c r="E746" s="9"/>
      <c r="F746" s="10"/>
      <c r="G746" s="9"/>
      <c r="H746" s="8"/>
      <c r="I746" s="8"/>
      <c r="J746" s="8"/>
      <c r="K746" s="8"/>
      <c r="L746" s="8"/>
      <c r="M746" s="8"/>
      <c r="N746" s="8"/>
      <c r="O746" s="8"/>
      <c r="P746" s="8"/>
      <c r="Q746" s="8"/>
      <c r="R746" s="8"/>
      <c r="S746" s="8"/>
      <c r="T746" s="8"/>
      <c r="U746" s="8"/>
      <c r="V746" s="8"/>
      <c r="W746" s="8"/>
      <c r="X746" s="8"/>
      <c r="Y746" s="8"/>
      <c r="Z746" s="8"/>
    </row>
    <row x14ac:dyDescent="0.25" r="747" customHeight="1" ht="14.25">
      <c r="A747" s="182"/>
      <c r="B747" s="182"/>
      <c r="C747" s="8"/>
      <c r="D747" s="183"/>
      <c r="E747" s="9"/>
      <c r="F747" s="10"/>
      <c r="G747" s="9"/>
      <c r="H747" s="8"/>
      <c r="I747" s="8"/>
      <c r="J747" s="8"/>
      <c r="K747" s="8"/>
      <c r="L747" s="8"/>
      <c r="M747" s="8"/>
      <c r="N747" s="8"/>
      <c r="O747" s="8"/>
      <c r="P747" s="8"/>
      <c r="Q747" s="8"/>
      <c r="R747" s="8"/>
      <c r="S747" s="8"/>
      <c r="T747" s="8"/>
      <c r="U747" s="8"/>
      <c r="V747" s="8"/>
      <c r="W747" s="8"/>
      <c r="X747" s="8"/>
      <c r="Y747" s="8"/>
      <c r="Z747" s="8"/>
    </row>
    <row x14ac:dyDescent="0.25" r="748" customHeight="1" ht="14.25">
      <c r="A748" s="182"/>
      <c r="B748" s="182"/>
      <c r="C748" s="8"/>
      <c r="D748" s="183"/>
      <c r="E748" s="9"/>
      <c r="F748" s="10"/>
      <c r="G748" s="9"/>
      <c r="H748" s="8"/>
      <c r="I748" s="8"/>
      <c r="J748" s="8"/>
      <c r="K748" s="8"/>
      <c r="L748" s="8"/>
      <c r="M748" s="8"/>
      <c r="N748" s="8"/>
      <c r="O748" s="8"/>
      <c r="P748" s="8"/>
      <c r="Q748" s="8"/>
      <c r="R748" s="8"/>
      <c r="S748" s="8"/>
      <c r="T748" s="8"/>
      <c r="U748" s="8"/>
      <c r="V748" s="8"/>
      <c r="W748" s="8"/>
      <c r="X748" s="8"/>
      <c r="Y748" s="8"/>
      <c r="Z748" s="8"/>
    </row>
    <row x14ac:dyDescent="0.25" r="749" customHeight="1" ht="14.25">
      <c r="A749" s="182"/>
      <c r="B749" s="182"/>
      <c r="C749" s="8"/>
      <c r="D749" s="183"/>
      <c r="E749" s="9"/>
      <c r="F749" s="10"/>
      <c r="G749" s="9"/>
      <c r="H749" s="8"/>
      <c r="I749" s="8"/>
      <c r="J749" s="8"/>
      <c r="K749" s="8"/>
      <c r="L749" s="8"/>
      <c r="M749" s="8"/>
      <c r="N749" s="8"/>
      <c r="O749" s="8"/>
      <c r="P749" s="8"/>
      <c r="Q749" s="8"/>
      <c r="R749" s="8"/>
      <c r="S749" s="8"/>
      <c r="T749" s="8"/>
      <c r="U749" s="8"/>
      <c r="V749" s="8"/>
      <c r="W749" s="8"/>
      <c r="X749" s="8"/>
      <c r="Y749" s="8"/>
      <c r="Z749" s="8"/>
    </row>
    <row x14ac:dyDescent="0.25" r="750" customHeight="1" ht="14.25">
      <c r="A750" s="182"/>
      <c r="B750" s="182"/>
      <c r="C750" s="8"/>
      <c r="D750" s="183"/>
      <c r="E750" s="9"/>
      <c r="F750" s="10"/>
      <c r="G750" s="9"/>
      <c r="H750" s="8"/>
      <c r="I750" s="8"/>
      <c r="J750" s="8"/>
      <c r="K750" s="8"/>
      <c r="L750" s="8"/>
      <c r="M750" s="8"/>
      <c r="N750" s="8"/>
      <c r="O750" s="8"/>
      <c r="P750" s="8"/>
      <c r="Q750" s="8"/>
      <c r="R750" s="8"/>
      <c r="S750" s="8"/>
      <c r="T750" s="8"/>
      <c r="U750" s="8"/>
      <c r="V750" s="8"/>
      <c r="W750" s="8"/>
      <c r="X750" s="8"/>
      <c r="Y750" s="8"/>
      <c r="Z750" s="8"/>
    </row>
    <row x14ac:dyDescent="0.25" r="751" customHeight="1" ht="14.25">
      <c r="A751" s="182"/>
      <c r="B751" s="182"/>
      <c r="C751" s="8"/>
      <c r="D751" s="183"/>
      <c r="E751" s="9"/>
      <c r="F751" s="10"/>
      <c r="G751" s="9"/>
      <c r="H751" s="8"/>
      <c r="I751" s="8"/>
      <c r="J751" s="8"/>
      <c r="K751" s="8"/>
      <c r="L751" s="8"/>
      <c r="M751" s="8"/>
      <c r="N751" s="8"/>
      <c r="O751" s="8"/>
      <c r="P751" s="8"/>
      <c r="Q751" s="8"/>
      <c r="R751" s="8"/>
      <c r="S751" s="8"/>
      <c r="T751" s="8"/>
      <c r="U751" s="8"/>
      <c r="V751" s="8"/>
      <c r="W751" s="8"/>
      <c r="X751" s="8"/>
      <c r="Y751" s="8"/>
      <c r="Z751" s="8"/>
    </row>
    <row x14ac:dyDescent="0.25" r="752" customHeight="1" ht="14.25">
      <c r="A752" s="182"/>
      <c r="B752" s="182"/>
      <c r="C752" s="8"/>
      <c r="D752" s="183"/>
      <c r="E752" s="9"/>
      <c r="F752" s="10"/>
      <c r="G752" s="9"/>
      <c r="H752" s="8"/>
      <c r="I752" s="8"/>
      <c r="J752" s="8"/>
      <c r="K752" s="8"/>
      <c r="L752" s="8"/>
      <c r="M752" s="8"/>
      <c r="N752" s="8"/>
      <c r="O752" s="8"/>
      <c r="P752" s="8"/>
      <c r="Q752" s="8"/>
      <c r="R752" s="8"/>
      <c r="S752" s="8"/>
      <c r="T752" s="8"/>
      <c r="U752" s="8"/>
      <c r="V752" s="8"/>
      <c r="W752" s="8"/>
      <c r="X752" s="8"/>
      <c r="Y752" s="8"/>
      <c r="Z752" s="8"/>
    </row>
    <row x14ac:dyDescent="0.25" r="753" customHeight="1" ht="14.25">
      <c r="A753" s="182"/>
      <c r="B753" s="182"/>
      <c r="C753" s="8"/>
      <c r="D753" s="183"/>
      <c r="E753" s="9"/>
      <c r="F753" s="10"/>
      <c r="G753" s="9"/>
      <c r="H753" s="8"/>
      <c r="I753" s="8"/>
      <c r="J753" s="8"/>
      <c r="K753" s="8"/>
      <c r="L753" s="8"/>
      <c r="M753" s="8"/>
      <c r="N753" s="8"/>
      <c r="O753" s="8"/>
      <c r="P753" s="8"/>
      <c r="Q753" s="8"/>
      <c r="R753" s="8"/>
      <c r="S753" s="8"/>
      <c r="T753" s="8"/>
      <c r="U753" s="8"/>
      <c r="V753" s="8"/>
      <c r="W753" s="8"/>
      <c r="X753" s="8"/>
      <c r="Y753" s="8"/>
      <c r="Z753" s="8"/>
    </row>
    <row x14ac:dyDescent="0.25" r="754" customHeight="1" ht="14.25">
      <c r="A754" s="182"/>
      <c r="B754" s="182"/>
      <c r="C754" s="8"/>
      <c r="D754" s="183"/>
      <c r="E754" s="9"/>
      <c r="F754" s="10"/>
      <c r="G754" s="9"/>
      <c r="H754" s="8"/>
      <c r="I754" s="8"/>
      <c r="J754" s="8"/>
      <c r="K754" s="8"/>
      <c r="L754" s="8"/>
      <c r="M754" s="8"/>
      <c r="N754" s="8"/>
      <c r="O754" s="8"/>
      <c r="P754" s="8"/>
      <c r="Q754" s="8"/>
      <c r="R754" s="8"/>
      <c r="S754" s="8"/>
      <c r="T754" s="8"/>
      <c r="U754" s="8"/>
      <c r="V754" s="8"/>
      <c r="W754" s="8"/>
      <c r="X754" s="8"/>
      <c r="Y754" s="8"/>
      <c r="Z754" s="8"/>
    </row>
    <row x14ac:dyDescent="0.25" r="755" customHeight="1" ht="14.25">
      <c r="A755" s="182"/>
      <c r="B755" s="182"/>
      <c r="C755" s="8"/>
      <c r="D755" s="183"/>
      <c r="E755" s="9"/>
      <c r="F755" s="10"/>
      <c r="G755" s="9"/>
      <c r="H755" s="8"/>
      <c r="I755" s="8"/>
      <c r="J755" s="8"/>
      <c r="K755" s="8"/>
      <c r="L755" s="8"/>
      <c r="M755" s="8"/>
      <c r="N755" s="8"/>
      <c r="O755" s="8"/>
      <c r="P755" s="8"/>
      <c r="Q755" s="8"/>
      <c r="R755" s="8"/>
      <c r="S755" s="8"/>
      <c r="T755" s="8"/>
      <c r="U755" s="8"/>
      <c r="V755" s="8"/>
      <c r="W755" s="8"/>
      <c r="X755" s="8"/>
      <c r="Y755" s="8"/>
      <c r="Z755" s="8"/>
    </row>
    <row x14ac:dyDescent="0.25" r="756" customHeight="1" ht="14.25">
      <c r="A756" s="182"/>
      <c r="B756" s="182"/>
      <c r="C756" s="8"/>
      <c r="D756" s="183"/>
      <c r="E756" s="9"/>
      <c r="F756" s="10"/>
      <c r="G756" s="9"/>
      <c r="H756" s="8"/>
      <c r="I756" s="8"/>
      <c r="J756" s="8"/>
      <c r="K756" s="8"/>
      <c r="L756" s="8"/>
      <c r="M756" s="8"/>
      <c r="N756" s="8"/>
      <c r="O756" s="8"/>
      <c r="P756" s="8"/>
      <c r="Q756" s="8"/>
      <c r="R756" s="8"/>
      <c r="S756" s="8"/>
      <c r="T756" s="8"/>
      <c r="U756" s="8"/>
      <c r="V756" s="8"/>
      <c r="W756" s="8"/>
      <c r="X756" s="8"/>
      <c r="Y756" s="8"/>
      <c r="Z756" s="8"/>
    </row>
    <row x14ac:dyDescent="0.25" r="757" customHeight="1" ht="14.25">
      <c r="A757" s="182"/>
      <c r="B757" s="182"/>
      <c r="C757" s="8"/>
      <c r="D757" s="183"/>
      <c r="E757" s="9"/>
      <c r="F757" s="10"/>
      <c r="G757" s="9"/>
      <c r="H757" s="8"/>
      <c r="I757" s="8"/>
      <c r="J757" s="8"/>
      <c r="K757" s="8"/>
      <c r="L757" s="8"/>
      <c r="M757" s="8"/>
      <c r="N757" s="8"/>
      <c r="O757" s="8"/>
      <c r="P757" s="8"/>
      <c r="Q757" s="8"/>
      <c r="R757" s="8"/>
      <c r="S757" s="8"/>
      <c r="T757" s="8"/>
      <c r="U757" s="8"/>
      <c r="V757" s="8"/>
      <c r="W757" s="8"/>
      <c r="X757" s="8"/>
      <c r="Y757" s="8"/>
      <c r="Z757" s="8"/>
    </row>
    <row x14ac:dyDescent="0.25" r="758" customHeight="1" ht="14.25">
      <c r="A758" s="182"/>
      <c r="B758" s="182"/>
      <c r="C758" s="8"/>
      <c r="D758" s="183"/>
      <c r="E758" s="9"/>
      <c r="F758" s="10"/>
      <c r="G758" s="9"/>
      <c r="H758" s="8"/>
      <c r="I758" s="8"/>
      <c r="J758" s="8"/>
      <c r="K758" s="8"/>
      <c r="L758" s="8"/>
      <c r="M758" s="8"/>
      <c r="N758" s="8"/>
      <c r="O758" s="8"/>
      <c r="P758" s="8"/>
      <c r="Q758" s="8"/>
      <c r="R758" s="8"/>
      <c r="S758" s="8"/>
      <c r="T758" s="8"/>
      <c r="U758" s="8"/>
      <c r="V758" s="8"/>
      <c r="W758" s="8"/>
      <c r="X758" s="8"/>
      <c r="Y758" s="8"/>
      <c r="Z758" s="8"/>
    </row>
    <row x14ac:dyDescent="0.25" r="759" customHeight="1" ht="14.25">
      <c r="A759" s="182"/>
      <c r="B759" s="182"/>
      <c r="C759" s="8"/>
      <c r="D759" s="183"/>
      <c r="E759" s="9"/>
      <c r="F759" s="10"/>
      <c r="G759" s="9"/>
      <c r="H759" s="8"/>
      <c r="I759" s="8"/>
      <c r="J759" s="8"/>
      <c r="K759" s="8"/>
      <c r="L759" s="8"/>
      <c r="M759" s="8"/>
      <c r="N759" s="8"/>
      <c r="O759" s="8"/>
      <c r="P759" s="8"/>
      <c r="Q759" s="8"/>
      <c r="R759" s="8"/>
      <c r="S759" s="8"/>
      <c r="T759" s="8"/>
      <c r="U759" s="8"/>
      <c r="V759" s="8"/>
      <c r="W759" s="8"/>
      <c r="X759" s="8"/>
      <c r="Y759" s="8"/>
      <c r="Z759" s="8"/>
    </row>
    <row x14ac:dyDescent="0.25" r="760" customHeight="1" ht="14.25">
      <c r="A760" s="182"/>
      <c r="B760" s="182"/>
      <c r="C760" s="8"/>
      <c r="D760" s="183"/>
      <c r="E760" s="9"/>
      <c r="F760" s="10"/>
      <c r="G760" s="9"/>
      <c r="H760" s="8"/>
      <c r="I760" s="8"/>
      <c r="J760" s="8"/>
      <c r="K760" s="8"/>
      <c r="L760" s="8"/>
      <c r="M760" s="8"/>
      <c r="N760" s="8"/>
      <c r="O760" s="8"/>
      <c r="P760" s="8"/>
      <c r="Q760" s="8"/>
      <c r="R760" s="8"/>
      <c r="S760" s="8"/>
      <c r="T760" s="8"/>
      <c r="U760" s="8"/>
      <c r="V760" s="8"/>
      <c r="W760" s="8"/>
      <c r="X760" s="8"/>
      <c r="Y760" s="8"/>
      <c r="Z760" s="8"/>
    </row>
    <row x14ac:dyDescent="0.25" r="761" customHeight="1" ht="14.25">
      <c r="A761" s="182"/>
      <c r="B761" s="182"/>
      <c r="C761" s="8"/>
      <c r="D761" s="183"/>
      <c r="E761" s="9"/>
      <c r="F761" s="10"/>
      <c r="G761" s="9"/>
      <c r="H761" s="8"/>
      <c r="I761" s="8"/>
      <c r="J761" s="8"/>
      <c r="K761" s="8"/>
      <c r="L761" s="8"/>
      <c r="M761" s="8"/>
      <c r="N761" s="8"/>
      <c r="O761" s="8"/>
      <c r="P761" s="8"/>
      <c r="Q761" s="8"/>
      <c r="R761" s="8"/>
      <c r="S761" s="8"/>
      <c r="T761" s="8"/>
      <c r="U761" s="8"/>
      <c r="V761" s="8"/>
      <c r="W761" s="8"/>
      <c r="X761" s="8"/>
      <c r="Y761" s="8"/>
      <c r="Z761" s="8"/>
    </row>
    <row x14ac:dyDescent="0.25" r="762" customHeight="1" ht="14.25">
      <c r="A762" s="182"/>
      <c r="B762" s="182"/>
      <c r="C762" s="8"/>
      <c r="D762" s="183"/>
      <c r="E762" s="9"/>
      <c r="F762" s="10"/>
      <c r="G762" s="9"/>
      <c r="H762" s="8"/>
      <c r="I762" s="8"/>
      <c r="J762" s="8"/>
      <c r="K762" s="8"/>
      <c r="L762" s="8"/>
      <c r="M762" s="8"/>
      <c r="N762" s="8"/>
      <c r="O762" s="8"/>
      <c r="P762" s="8"/>
      <c r="Q762" s="8"/>
      <c r="R762" s="8"/>
      <c r="S762" s="8"/>
      <c r="T762" s="8"/>
      <c r="U762" s="8"/>
      <c r="V762" s="8"/>
      <c r="W762" s="8"/>
      <c r="X762" s="8"/>
      <c r="Y762" s="8"/>
      <c r="Z762" s="8"/>
    </row>
    <row x14ac:dyDescent="0.25" r="763" customHeight="1" ht="14.25">
      <c r="A763" s="182"/>
      <c r="B763" s="182"/>
      <c r="C763" s="8"/>
      <c r="D763" s="183"/>
      <c r="E763" s="9"/>
      <c r="F763" s="10"/>
      <c r="G763" s="9"/>
      <c r="H763" s="8"/>
      <c r="I763" s="8"/>
      <c r="J763" s="8"/>
      <c r="K763" s="8"/>
      <c r="L763" s="8"/>
      <c r="M763" s="8"/>
      <c r="N763" s="8"/>
      <c r="O763" s="8"/>
      <c r="P763" s="8"/>
      <c r="Q763" s="8"/>
      <c r="R763" s="8"/>
      <c r="S763" s="8"/>
      <c r="T763" s="8"/>
      <c r="U763" s="8"/>
      <c r="V763" s="8"/>
      <c r="W763" s="8"/>
      <c r="X763" s="8"/>
      <c r="Y763" s="8"/>
      <c r="Z763" s="8"/>
    </row>
    <row x14ac:dyDescent="0.25" r="764" customHeight="1" ht="14.25">
      <c r="A764" s="182"/>
      <c r="B764" s="182"/>
      <c r="C764" s="8"/>
      <c r="D764" s="183"/>
      <c r="E764" s="9"/>
      <c r="F764" s="10"/>
      <c r="G764" s="9"/>
      <c r="H764" s="8"/>
      <c r="I764" s="8"/>
      <c r="J764" s="8"/>
      <c r="K764" s="8"/>
      <c r="L764" s="8"/>
      <c r="M764" s="8"/>
      <c r="N764" s="8"/>
      <c r="O764" s="8"/>
      <c r="P764" s="8"/>
      <c r="Q764" s="8"/>
      <c r="R764" s="8"/>
      <c r="S764" s="8"/>
      <c r="T764" s="8"/>
      <c r="U764" s="8"/>
      <c r="V764" s="8"/>
      <c r="W764" s="8"/>
      <c r="X764" s="8"/>
      <c r="Y764" s="8"/>
      <c r="Z764" s="8"/>
    </row>
    <row x14ac:dyDescent="0.25" r="765" customHeight="1" ht="14.25">
      <c r="A765" s="182"/>
      <c r="B765" s="182"/>
      <c r="C765" s="8"/>
      <c r="D765" s="183"/>
      <c r="E765" s="9"/>
      <c r="F765" s="10"/>
      <c r="G765" s="9"/>
      <c r="H765" s="8"/>
      <c r="I765" s="8"/>
      <c r="J765" s="8"/>
      <c r="K765" s="8"/>
      <c r="L765" s="8"/>
      <c r="M765" s="8"/>
      <c r="N765" s="8"/>
      <c r="O765" s="8"/>
      <c r="P765" s="8"/>
      <c r="Q765" s="8"/>
      <c r="R765" s="8"/>
      <c r="S765" s="8"/>
      <c r="T765" s="8"/>
      <c r="U765" s="8"/>
      <c r="V765" s="8"/>
      <c r="W765" s="8"/>
      <c r="X765" s="8"/>
      <c r="Y765" s="8"/>
      <c r="Z765" s="8"/>
    </row>
    <row x14ac:dyDescent="0.25" r="766" customHeight="1" ht="14.25">
      <c r="A766" s="182"/>
      <c r="B766" s="182"/>
      <c r="C766" s="8"/>
      <c r="D766" s="183"/>
      <c r="E766" s="9"/>
      <c r="F766" s="10"/>
      <c r="G766" s="9"/>
      <c r="H766" s="8"/>
      <c r="I766" s="8"/>
      <c r="J766" s="8"/>
      <c r="K766" s="8"/>
      <c r="L766" s="8"/>
      <c r="M766" s="8"/>
      <c r="N766" s="8"/>
      <c r="O766" s="8"/>
      <c r="P766" s="8"/>
      <c r="Q766" s="8"/>
      <c r="R766" s="8"/>
      <c r="S766" s="8"/>
      <c r="T766" s="8"/>
      <c r="U766" s="8"/>
      <c r="V766" s="8"/>
      <c r="W766" s="8"/>
      <c r="X766" s="8"/>
      <c r="Y766" s="8"/>
      <c r="Z766" s="8"/>
    </row>
    <row x14ac:dyDescent="0.25" r="767" customHeight="1" ht="14.25">
      <c r="A767" s="182"/>
      <c r="B767" s="182"/>
      <c r="C767" s="8"/>
      <c r="D767" s="183"/>
      <c r="E767" s="9"/>
      <c r="F767" s="10"/>
      <c r="G767" s="9"/>
      <c r="H767" s="8"/>
      <c r="I767" s="8"/>
      <c r="J767" s="8"/>
      <c r="K767" s="8"/>
      <c r="L767" s="8"/>
      <c r="M767" s="8"/>
      <c r="N767" s="8"/>
      <c r="O767" s="8"/>
      <c r="P767" s="8"/>
      <c r="Q767" s="8"/>
      <c r="R767" s="8"/>
      <c r="S767" s="8"/>
      <c r="T767" s="8"/>
      <c r="U767" s="8"/>
      <c r="V767" s="8"/>
      <c r="W767" s="8"/>
      <c r="X767" s="8"/>
      <c r="Y767" s="8"/>
      <c r="Z767" s="8"/>
    </row>
    <row x14ac:dyDescent="0.25" r="768" customHeight="1" ht="14.25">
      <c r="A768" s="182"/>
      <c r="B768" s="182"/>
      <c r="C768" s="8"/>
      <c r="D768" s="183"/>
      <c r="E768" s="9"/>
      <c r="F768" s="10"/>
      <c r="G768" s="9"/>
      <c r="H768" s="8"/>
      <c r="I768" s="8"/>
      <c r="J768" s="8"/>
      <c r="K768" s="8"/>
      <c r="L768" s="8"/>
      <c r="M768" s="8"/>
      <c r="N768" s="8"/>
      <c r="O768" s="8"/>
      <c r="P768" s="8"/>
      <c r="Q768" s="8"/>
      <c r="R768" s="8"/>
      <c r="S768" s="8"/>
      <c r="T768" s="8"/>
      <c r="U768" s="8"/>
      <c r="V768" s="8"/>
      <c r="W768" s="8"/>
      <c r="X768" s="8"/>
      <c r="Y768" s="8"/>
      <c r="Z768" s="8"/>
    </row>
    <row x14ac:dyDescent="0.25" r="769" customHeight="1" ht="14.25">
      <c r="A769" s="182"/>
      <c r="B769" s="182"/>
      <c r="C769" s="8"/>
      <c r="D769" s="183"/>
      <c r="E769" s="9"/>
      <c r="F769" s="10"/>
      <c r="G769" s="9"/>
      <c r="H769" s="8"/>
      <c r="I769" s="8"/>
      <c r="J769" s="8"/>
      <c r="K769" s="8"/>
      <c r="L769" s="8"/>
      <c r="M769" s="8"/>
      <c r="N769" s="8"/>
      <c r="O769" s="8"/>
      <c r="P769" s="8"/>
      <c r="Q769" s="8"/>
      <c r="R769" s="8"/>
      <c r="S769" s="8"/>
      <c r="T769" s="8"/>
      <c r="U769" s="8"/>
      <c r="V769" s="8"/>
      <c r="W769" s="8"/>
      <c r="X769" s="8"/>
      <c r="Y769" s="8"/>
      <c r="Z769" s="8"/>
    </row>
    <row x14ac:dyDescent="0.25" r="770" customHeight="1" ht="14.25">
      <c r="A770" s="182"/>
      <c r="B770" s="182"/>
      <c r="C770" s="8"/>
      <c r="D770" s="183"/>
      <c r="E770" s="9"/>
      <c r="F770" s="10"/>
      <c r="G770" s="9"/>
      <c r="H770" s="8"/>
      <c r="I770" s="8"/>
      <c r="J770" s="8"/>
      <c r="K770" s="8"/>
      <c r="L770" s="8"/>
      <c r="M770" s="8"/>
      <c r="N770" s="8"/>
      <c r="O770" s="8"/>
      <c r="P770" s="8"/>
      <c r="Q770" s="8"/>
      <c r="R770" s="8"/>
      <c r="S770" s="8"/>
      <c r="T770" s="8"/>
      <c r="U770" s="8"/>
      <c r="V770" s="8"/>
      <c r="W770" s="8"/>
      <c r="X770" s="8"/>
      <c r="Y770" s="8"/>
      <c r="Z770" s="8"/>
    </row>
    <row x14ac:dyDescent="0.25" r="771" customHeight="1" ht="14.25">
      <c r="A771" s="182"/>
      <c r="B771" s="182"/>
      <c r="C771" s="8"/>
      <c r="D771" s="183"/>
      <c r="E771" s="9"/>
      <c r="F771" s="10"/>
      <c r="G771" s="9"/>
      <c r="H771" s="8"/>
      <c r="I771" s="8"/>
      <c r="J771" s="8"/>
      <c r="K771" s="8"/>
      <c r="L771" s="8"/>
      <c r="M771" s="8"/>
      <c r="N771" s="8"/>
      <c r="O771" s="8"/>
      <c r="P771" s="8"/>
      <c r="Q771" s="8"/>
      <c r="R771" s="8"/>
      <c r="S771" s="8"/>
      <c r="T771" s="8"/>
      <c r="U771" s="8"/>
      <c r="V771" s="8"/>
      <c r="W771" s="8"/>
      <c r="X771" s="8"/>
      <c r="Y771" s="8"/>
      <c r="Z771" s="8"/>
    </row>
    <row x14ac:dyDescent="0.25" r="772" customHeight="1" ht="14.25">
      <c r="A772" s="182"/>
      <c r="B772" s="182"/>
      <c r="C772" s="8"/>
      <c r="D772" s="183"/>
      <c r="E772" s="9"/>
      <c r="F772" s="10"/>
      <c r="G772" s="9"/>
      <c r="H772" s="8"/>
      <c r="I772" s="8"/>
      <c r="J772" s="8"/>
      <c r="K772" s="8"/>
      <c r="L772" s="8"/>
      <c r="M772" s="8"/>
      <c r="N772" s="8"/>
      <c r="O772" s="8"/>
      <c r="P772" s="8"/>
      <c r="Q772" s="8"/>
      <c r="R772" s="8"/>
      <c r="S772" s="8"/>
      <c r="T772" s="8"/>
      <c r="U772" s="8"/>
      <c r="V772" s="8"/>
      <c r="W772" s="8"/>
      <c r="X772" s="8"/>
      <c r="Y772" s="8"/>
      <c r="Z772" s="8"/>
    </row>
    <row x14ac:dyDescent="0.25" r="773" customHeight="1" ht="14.25">
      <c r="A773" s="182"/>
      <c r="B773" s="182"/>
      <c r="C773" s="8"/>
      <c r="D773" s="183"/>
      <c r="E773" s="9"/>
      <c r="F773" s="10"/>
      <c r="G773" s="9"/>
      <c r="H773" s="8"/>
      <c r="I773" s="8"/>
      <c r="J773" s="8"/>
      <c r="K773" s="8"/>
      <c r="L773" s="8"/>
      <c r="M773" s="8"/>
      <c r="N773" s="8"/>
      <c r="O773" s="8"/>
      <c r="P773" s="8"/>
      <c r="Q773" s="8"/>
      <c r="R773" s="8"/>
      <c r="S773" s="8"/>
      <c r="T773" s="8"/>
      <c r="U773" s="8"/>
      <c r="V773" s="8"/>
      <c r="W773" s="8"/>
      <c r="X773" s="8"/>
      <c r="Y773" s="8"/>
      <c r="Z773" s="8"/>
    </row>
    <row x14ac:dyDescent="0.25" r="774" customHeight="1" ht="14.25">
      <c r="A774" s="182"/>
      <c r="B774" s="182"/>
      <c r="C774" s="8"/>
      <c r="D774" s="183"/>
      <c r="E774" s="9"/>
      <c r="F774" s="10"/>
      <c r="G774" s="9"/>
      <c r="H774" s="8"/>
      <c r="I774" s="8"/>
      <c r="J774" s="8"/>
      <c r="K774" s="8"/>
      <c r="L774" s="8"/>
      <c r="M774" s="8"/>
      <c r="N774" s="8"/>
      <c r="O774" s="8"/>
      <c r="P774" s="8"/>
      <c r="Q774" s="8"/>
      <c r="R774" s="8"/>
      <c r="S774" s="8"/>
      <c r="T774" s="8"/>
      <c r="U774" s="8"/>
      <c r="V774" s="8"/>
      <c r="W774" s="8"/>
      <c r="X774" s="8"/>
      <c r="Y774" s="8"/>
      <c r="Z774" s="8"/>
    </row>
    <row x14ac:dyDescent="0.25" r="775" customHeight="1" ht="14.25">
      <c r="A775" s="182"/>
      <c r="B775" s="182"/>
      <c r="C775" s="8"/>
      <c r="D775" s="183"/>
      <c r="E775" s="9"/>
      <c r="F775" s="10"/>
      <c r="G775" s="9"/>
      <c r="H775" s="8"/>
      <c r="I775" s="8"/>
      <c r="J775" s="8"/>
      <c r="K775" s="8"/>
      <c r="L775" s="8"/>
      <c r="M775" s="8"/>
      <c r="N775" s="8"/>
      <c r="O775" s="8"/>
      <c r="P775" s="8"/>
      <c r="Q775" s="8"/>
      <c r="R775" s="8"/>
      <c r="S775" s="8"/>
      <c r="T775" s="8"/>
      <c r="U775" s="8"/>
      <c r="V775" s="8"/>
      <c r="W775" s="8"/>
      <c r="X775" s="8"/>
      <c r="Y775" s="8"/>
      <c r="Z775" s="8"/>
    </row>
    <row x14ac:dyDescent="0.25" r="776" customHeight="1" ht="14.25">
      <c r="A776" s="182"/>
      <c r="B776" s="182"/>
      <c r="C776" s="8"/>
      <c r="D776" s="183"/>
      <c r="E776" s="9"/>
      <c r="F776" s="10"/>
      <c r="G776" s="9"/>
      <c r="H776" s="8"/>
      <c r="I776" s="8"/>
      <c r="J776" s="8"/>
      <c r="K776" s="8"/>
      <c r="L776" s="8"/>
      <c r="M776" s="8"/>
      <c r="N776" s="8"/>
      <c r="O776" s="8"/>
      <c r="P776" s="8"/>
      <c r="Q776" s="8"/>
      <c r="R776" s="8"/>
      <c r="S776" s="8"/>
      <c r="T776" s="8"/>
      <c r="U776" s="8"/>
      <c r="V776" s="8"/>
      <c r="W776" s="8"/>
      <c r="X776" s="8"/>
      <c r="Y776" s="8"/>
      <c r="Z776" s="8"/>
    </row>
    <row x14ac:dyDescent="0.25" r="777" customHeight="1" ht="14.25">
      <c r="A777" s="182"/>
      <c r="B777" s="182"/>
      <c r="C777" s="8"/>
      <c r="D777" s="183"/>
      <c r="E777" s="9"/>
      <c r="F777" s="10"/>
      <c r="G777" s="9"/>
      <c r="H777" s="8"/>
      <c r="I777" s="8"/>
      <c r="J777" s="8"/>
      <c r="K777" s="8"/>
      <c r="L777" s="8"/>
      <c r="M777" s="8"/>
      <c r="N777" s="8"/>
      <c r="O777" s="8"/>
      <c r="P777" s="8"/>
      <c r="Q777" s="8"/>
      <c r="R777" s="8"/>
      <c r="S777" s="8"/>
      <c r="T777" s="8"/>
      <c r="U777" s="8"/>
      <c r="V777" s="8"/>
      <c r="W777" s="8"/>
      <c r="X777" s="8"/>
      <c r="Y777" s="8"/>
      <c r="Z777" s="8"/>
    </row>
    <row x14ac:dyDescent="0.25" r="778" customHeight="1" ht="14.25">
      <c r="A778" s="182"/>
      <c r="B778" s="182"/>
      <c r="C778" s="8"/>
      <c r="D778" s="183"/>
      <c r="E778" s="9"/>
      <c r="F778" s="10"/>
      <c r="G778" s="9"/>
      <c r="H778" s="8"/>
      <c r="I778" s="8"/>
      <c r="J778" s="8"/>
      <c r="K778" s="8"/>
      <c r="L778" s="8"/>
      <c r="M778" s="8"/>
      <c r="N778" s="8"/>
      <c r="O778" s="8"/>
      <c r="P778" s="8"/>
      <c r="Q778" s="8"/>
      <c r="R778" s="8"/>
      <c r="S778" s="8"/>
      <c r="T778" s="8"/>
      <c r="U778" s="8"/>
      <c r="V778" s="8"/>
      <c r="W778" s="8"/>
      <c r="X778" s="8"/>
      <c r="Y778" s="8"/>
      <c r="Z778" s="8"/>
    </row>
    <row x14ac:dyDescent="0.25" r="779" customHeight="1" ht="14.25">
      <c r="A779" s="182"/>
      <c r="B779" s="182"/>
      <c r="C779" s="8"/>
      <c r="D779" s="183"/>
      <c r="E779" s="9"/>
      <c r="F779" s="10"/>
      <c r="G779" s="9"/>
      <c r="H779" s="8"/>
      <c r="I779" s="8"/>
      <c r="J779" s="8"/>
      <c r="K779" s="8"/>
      <c r="L779" s="8"/>
      <c r="M779" s="8"/>
      <c r="N779" s="8"/>
      <c r="O779" s="8"/>
      <c r="P779" s="8"/>
      <c r="Q779" s="8"/>
      <c r="R779" s="8"/>
      <c r="S779" s="8"/>
      <c r="T779" s="8"/>
      <c r="U779" s="8"/>
      <c r="V779" s="8"/>
      <c r="W779" s="8"/>
      <c r="X779" s="8"/>
      <c r="Y779" s="8"/>
      <c r="Z779" s="8"/>
    </row>
    <row x14ac:dyDescent="0.25" r="780" customHeight="1" ht="14.25">
      <c r="A780" s="182"/>
      <c r="B780" s="182"/>
      <c r="C780" s="8"/>
      <c r="D780" s="183"/>
      <c r="E780" s="9"/>
      <c r="F780" s="10"/>
      <c r="G780" s="9"/>
      <c r="H780" s="8"/>
      <c r="I780" s="8"/>
      <c r="J780" s="8"/>
      <c r="K780" s="8"/>
      <c r="L780" s="8"/>
      <c r="M780" s="8"/>
      <c r="N780" s="8"/>
      <c r="O780" s="8"/>
      <c r="P780" s="8"/>
      <c r="Q780" s="8"/>
      <c r="R780" s="8"/>
      <c r="S780" s="8"/>
      <c r="T780" s="8"/>
      <c r="U780" s="8"/>
      <c r="V780" s="8"/>
      <c r="W780" s="8"/>
      <c r="X780" s="8"/>
      <c r="Y780" s="8"/>
      <c r="Z780" s="8"/>
    </row>
    <row x14ac:dyDescent="0.25" r="781" customHeight="1" ht="14.25">
      <c r="A781" s="182"/>
      <c r="B781" s="182"/>
      <c r="C781" s="8"/>
      <c r="D781" s="183"/>
      <c r="E781" s="9"/>
      <c r="F781" s="10"/>
      <c r="G781" s="9"/>
      <c r="H781" s="8"/>
      <c r="I781" s="8"/>
      <c r="J781" s="8"/>
      <c r="K781" s="8"/>
      <c r="L781" s="8"/>
      <c r="M781" s="8"/>
      <c r="N781" s="8"/>
      <c r="O781" s="8"/>
      <c r="P781" s="8"/>
      <c r="Q781" s="8"/>
      <c r="R781" s="8"/>
      <c r="S781" s="8"/>
      <c r="T781" s="8"/>
      <c r="U781" s="8"/>
      <c r="V781" s="8"/>
      <c r="W781" s="8"/>
      <c r="X781" s="8"/>
      <c r="Y781" s="8"/>
      <c r="Z781" s="8"/>
    </row>
    <row x14ac:dyDescent="0.25" r="782" customHeight="1" ht="14.25">
      <c r="A782" s="182"/>
      <c r="B782" s="182"/>
      <c r="C782" s="8"/>
      <c r="D782" s="183"/>
      <c r="E782" s="9"/>
      <c r="F782" s="10"/>
      <c r="G782" s="9"/>
      <c r="H782" s="8"/>
      <c r="I782" s="8"/>
      <c r="J782" s="8"/>
      <c r="K782" s="8"/>
      <c r="L782" s="8"/>
      <c r="M782" s="8"/>
      <c r="N782" s="8"/>
      <c r="O782" s="8"/>
      <c r="P782" s="8"/>
      <c r="Q782" s="8"/>
      <c r="R782" s="8"/>
      <c r="S782" s="8"/>
      <c r="T782" s="8"/>
      <c r="U782" s="8"/>
      <c r="V782" s="8"/>
      <c r="W782" s="8"/>
      <c r="X782" s="8"/>
      <c r="Y782" s="8"/>
      <c r="Z782" s="8"/>
    </row>
    <row x14ac:dyDescent="0.25" r="783" customHeight="1" ht="14.25">
      <c r="A783" s="182"/>
      <c r="B783" s="182"/>
      <c r="C783" s="8"/>
      <c r="D783" s="183"/>
      <c r="E783" s="9"/>
      <c r="F783" s="10"/>
      <c r="G783" s="9"/>
      <c r="H783" s="8"/>
      <c r="I783" s="8"/>
      <c r="J783" s="8"/>
      <c r="K783" s="8"/>
      <c r="L783" s="8"/>
      <c r="M783" s="8"/>
      <c r="N783" s="8"/>
      <c r="O783" s="8"/>
      <c r="P783" s="8"/>
      <c r="Q783" s="8"/>
      <c r="R783" s="8"/>
      <c r="S783" s="8"/>
      <c r="T783" s="8"/>
      <c r="U783" s="8"/>
      <c r="V783" s="8"/>
      <c r="W783" s="8"/>
      <c r="X783" s="8"/>
      <c r="Y783" s="8"/>
      <c r="Z783" s="8"/>
    </row>
    <row x14ac:dyDescent="0.25" r="784" customHeight="1" ht="14.25">
      <c r="A784" s="182"/>
      <c r="B784" s="182"/>
      <c r="C784" s="8"/>
      <c r="D784" s="183"/>
      <c r="E784" s="9"/>
      <c r="F784" s="10"/>
      <c r="G784" s="9"/>
      <c r="H784" s="8"/>
      <c r="I784" s="8"/>
      <c r="J784" s="8"/>
      <c r="K784" s="8"/>
      <c r="L784" s="8"/>
      <c r="M784" s="8"/>
      <c r="N784" s="8"/>
      <c r="O784" s="8"/>
      <c r="P784" s="8"/>
      <c r="Q784" s="8"/>
      <c r="R784" s="8"/>
      <c r="S784" s="8"/>
      <c r="T784" s="8"/>
      <c r="U784" s="8"/>
      <c r="V784" s="8"/>
      <c r="W784" s="8"/>
      <c r="X784" s="8"/>
      <c r="Y784" s="8"/>
      <c r="Z784" s="8"/>
    </row>
    <row x14ac:dyDescent="0.25" r="785" customHeight="1" ht="14.25">
      <c r="A785" s="182"/>
      <c r="B785" s="182"/>
      <c r="C785" s="8"/>
      <c r="D785" s="183"/>
      <c r="E785" s="9"/>
      <c r="F785" s="10"/>
      <c r="G785" s="9"/>
      <c r="H785" s="8"/>
      <c r="I785" s="8"/>
      <c r="J785" s="8"/>
      <c r="K785" s="8"/>
      <c r="L785" s="8"/>
      <c r="M785" s="8"/>
      <c r="N785" s="8"/>
      <c r="O785" s="8"/>
      <c r="P785" s="8"/>
      <c r="Q785" s="8"/>
      <c r="R785" s="8"/>
      <c r="S785" s="8"/>
      <c r="T785" s="8"/>
      <c r="U785" s="8"/>
      <c r="V785" s="8"/>
      <c r="W785" s="8"/>
      <c r="X785" s="8"/>
      <c r="Y785" s="8"/>
      <c r="Z785" s="8"/>
    </row>
    <row x14ac:dyDescent="0.25" r="786" customHeight="1" ht="14.25">
      <c r="A786" s="182"/>
      <c r="B786" s="182"/>
      <c r="C786" s="8"/>
      <c r="D786" s="183"/>
      <c r="E786" s="9"/>
      <c r="F786" s="10"/>
      <c r="G786" s="9"/>
      <c r="H786" s="8"/>
      <c r="I786" s="8"/>
      <c r="J786" s="8"/>
      <c r="K786" s="8"/>
      <c r="L786" s="8"/>
      <c r="M786" s="8"/>
      <c r="N786" s="8"/>
      <c r="O786" s="8"/>
      <c r="P786" s="8"/>
      <c r="Q786" s="8"/>
      <c r="R786" s="8"/>
      <c r="S786" s="8"/>
      <c r="T786" s="8"/>
      <c r="U786" s="8"/>
      <c r="V786" s="8"/>
      <c r="W786" s="8"/>
      <c r="X786" s="8"/>
      <c r="Y786" s="8"/>
      <c r="Z786" s="8"/>
    </row>
    <row x14ac:dyDescent="0.25" r="787" customHeight="1" ht="14.25">
      <c r="A787" s="182"/>
      <c r="B787" s="182"/>
      <c r="C787" s="8"/>
      <c r="D787" s="183"/>
      <c r="E787" s="9"/>
      <c r="F787" s="10"/>
      <c r="G787" s="9"/>
      <c r="H787" s="8"/>
      <c r="I787" s="8"/>
      <c r="J787" s="8"/>
      <c r="K787" s="8"/>
      <c r="L787" s="8"/>
      <c r="M787" s="8"/>
      <c r="N787" s="8"/>
      <c r="O787" s="8"/>
      <c r="P787" s="8"/>
      <c r="Q787" s="8"/>
      <c r="R787" s="8"/>
      <c r="S787" s="8"/>
      <c r="T787" s="8"/>
      <c r="U787" s="8"/>
      <c r="V787" s="8"/>
      <c r="W787" s="8"/>
      <c r="X787" s="8"/>
      <c r="Y787" s="8"/>
      <c r="Z787" s="8"/>
    </row>
    <row x14ac:dyDescent="0.25" r="788" customHeight="1" ht="14.25">
      <c r="A788" s="182"/>
      <c r="B788" s="182"/>
      <c r="C788" s="8"/>
      <c r="D788" s="183"/>
      <c r="E788" s="9"/>
      <c r="F788" s="10"/>
      <c r="G788" s="9"/>
      <c r="H788" s="8"/>
      <c r="I788" s="8"/>
      <c r="J788" s="8"/>
      <c r="K788" s="8"/>
      <c r="L788" s="8"/>
      <c r="M788" s="8"/>
      <c r="N788" s="8"/>
      <c r="O788" s="8"/>
      <c r="P788" s="8"/>
      <c r="Q788" s="8"/>
      <c r="R788" s="8"/>
      <c r="S788" s="8"/>
      <c r="T788" s="8"/>
      <c r="U788" s="8"/>
      <c r="V788" s="8"/>
      <c r="W788" s="8"/>
      <c r="X788" s="8"/>
      <c r="Y788" s="8"/>
      <c r="Z788" s="8"/>
    </row>
    <row x14ac:dyDescent="0.25" r="789" customHeight="1" ht="14.25">
      <c r="A789" s="182"/>
      <c r="B789" s="182"/>
      <c r="C789" s="8"/>
      <c r="D789" s="183"/>
      <c r="E789" s="9"/>
      <c r="F789" s="10"/>
      <c r="G789" s="9"/>
      <c r="H789" s="8"/>
      <c r="I789" s="8"/>
      <c r="J789" s="8"/>
      <c r="K789" s="8"/>
      <c r="L789" s="8"/>
      <c r="M789" s="8"/>
      <c r="N789" s="8"/>
      <c r="O789" s="8"/>
      <c r="P789" s="8"/>
      <c r="Q789" s="8"/>
      <c r="R789" s="8"/>
      <c r="S789" s="8"/>
      <c r="T789" s="8"/>
      <c r="U789" s="8"/>
      <c r="V789" s="8"/>
      <c r="W789" s="8"/>
      <c r="X789" s="8"/>
      <c r="Y789" s="8"/>
      <c r="Z789" s="8"/>
    </row>
    <row x14ac:dyDescent="0.25" r="790" customHeight="1" ht="14.25">
      <c r="A790" s="182"/>
      <c r="B790" s="182"/>
      <c r="C790" s="8"/>
      <c r="D790" s="183"/>
      <c r="E790" s="9"/>
      <c r="F790" s="10"/>
      <c r="G790" s="9"/>
      <c r="H790" s="8"/>
      <c r="I790" s="8"/>
      <c r="J790" s="8"/>
      <c r="K790" s="8"/>
      <c r="L790" s="8"/>
      <c r="M790" s="8"/>
      <c r="N790" s="8"/>
      <c r="O790" s="8"/>
      <c r="P790" s="8"/>
      <c r="Q790" s="8"/>
      <c r="R790" s="8"/>
      <c r="S790" s="8"/>
      <c r="T790" s="8"/>
      <c r="U790" s="8"/>
      <c r="V790" s="8"/>
      <c r="W790" s="8"/>
      <c r="X790" s="8"/>
      <c r="Y790" s="8"/>
      <c r="Z790" s="8"/>
    </row>
    <row x14ac:dyDescent="0.25" r="791" customHeight="1" ht="14.25">
      <c r="A791" s="182"/>
      <c r="B791" s="182"/>
      <c r="C791" s="8"/>
      <c r="D791" s="183"/>
      <c r="E791" s="9"/>
      <c r="F791" s="10"/>
      <c r="G791" s="9"/>
      <c r="H791" s="8"/>
      <c r="I791" s="8"/>
      <c r="J791" s="8"/>
      <c r="K791" s="8"/>
      <c r="L791" s="8"/>
      <c r="M791" s="8"/>
      <c r="N791" s="8"/>
      <c r="O791" s="8"/>
      <c r="P791" s="8"/>
      <c r="Q791" s="8"/>
      <c r="R791" s="8"/>
      <c r="S791" s="8"/>
      <c r="T791" s="8"/>
      <c r="U791" s="8"/>
      <c r="V791" s="8"/>
      <c r="W791" s="8"/>
      <c r="X791" s="8"/>
      <c r="Y791" s="8"/>
      <c r="Z791" s="8"/>
    </row>
    <row x14ac:dyDescent="0.25" r="792" customHeight="1" ht="14.25">
      <c r="A792" s="182"/>
      <c r="B792" s="182"/>
      <c r="C792" s="8"/>
      <c r="D792" s="183"/>
      <c r="E792" s="9"/>
      <c r="F792" s="10"/>
      <c r="G792" s="9"/>
      <c r="H792" s="8"/>
      <c r="I792" s="8"/>
      <c r="J792" s="8"/>
      <c r="K792" s="8"/>
      <c r="L792" s="8"/>
      <c r="M792" s="8"/>
      <c r="N792" s="8"/>
      <c r="O792" s="8"/>
      <c r="P792" s="8"/>
      <c r="Q792" s="8"/>
      <c r="R792" s="8"/>
      <c r="S792" s="8"/>
      <c r="T792" s="8"/>
      <c r="U792" s="8"/>
      <c r="V792" s="8"/>
      <c r="W792" s="8"/>
      <c r="X792" s="8"/>
      <c r="Y792" s="8"/>
      <c r="Z792" s="8"/>
    </row>
    <row x14ac:dyDescent="0.25" r="793" customHeight="1" ht="14.25">
      <c r="A793" s="182"/>
      <c r="B793" s="182"/>
      <c r="C793" s="8"/>
      <c r="D793" s="183"/>
      <c r="E793" s="9"/>
      <c r="F793" s="10"/>
      <c r="G793" s="9"/>
      <c r="H793" s="8"/>
      <c r="I793" s="8"/>
      <c r="J793" s="8"/>
      <c r="K793" s="8"/>
      <c r="L793" s="8"/>
      <c r="M793" s="8"/>
      <c r="N793" s="8"/>
      <c r="O793" s="8"/>
      <c r="P793" s="8"/>
      <c r="Q793" s="8"/>
      <c r="R793" s="8"/>
      <c r="S793" s="8"/>
      <c r="T793" s="8"/>
      <c r="U793" s="8"/>
      <c r="V793" s="8"/>
      <c r="W793" s="8"/>
      <c r="X793" s="8"/>
      <c r="Y793" s="8"/>
      <c r="Z793" s="8"/>
    </row>
    <row x14ac:dyDescent="0.25" r="794" customHeight="1" ht="14.25">
      <c r="A794" s="182"/>
      <c r="B794" s="182"/>
      <c r="C794" s="8"/>
      <c r="D794" s="183"/>
      <c r="E794" s="9"/>
      <c r="F794" s="10"/>
      <c r="G794" s="9"/>
      <c r="H794" s="8"/>
      <c r="I794" s="8"/>
      <c r="J794" s="8"/>
      <c r="K794" s="8"/>
      <c r="L794" s="8"/>
      <c r="M794" s="8"/>
      <c r="N794" s="8"/>
      <c r="O794" s="8"/>
      <c r="P794" s="8"/>
      <c r="Q794" s="8"/>
      <c r="R794" s="8"/>
      <c r="S794" s="8"/>
      <c r="T794" s="8"/>
      <c r="U794" s="8"/>
      <c r="V794" s="8"/>
      <c r="W794" s="8"/>
      <c r="X794" s="8"/>
      <c r="Y794" s="8"/>
      <c r="Z794" s="8"/>
    </row>
    <row x14ac:dyDescent="0.25" r="795" customHeight="1" ht="14.25">
      <c r="A795" s="182"/>
      <c r="B795" s="182"/>
      <c r="C795" s="8"/>
      <c r="D795" s="183"/>
      <c r="E795" s="9"/>
      <c r="F795" s="10"/>
      <c r="G795" s="9"/>
      <c r="H795" s="8"/>
      <c r="I795" s="8"/>
      <c r="J795" s="8"/>
      <c r="K795" s="8"/>
      <c r="L795" s="8"/>
      <c r="M795" s="8"/>
      <c r="N795" s="8"/>
      <c r="O795" s="8"/>
      <c r="P795" s="8"/>
      <c r="Q795" s="8"/>
      <c r="R795" s="8"/>
      <c r="S795" s="8"/>
      <c r="T795" s="8"/>
      <c r="U795" s="8"/>
      <c r="V795" s="8"/>
      <c r="W795" s="8"/>
      <c r="X795" s="8"/>
      <c r="Y795" s="8"/>
      <c r="Z795" s="8"/>
    </row>
    <row x14ac:dyDescent="0.25" r="796" customHeight="1" ht="14.25">
      <c r="A796" s="182"/>
      <c r="B796" s="182"/>
      <c r="C796" s="8"/>
      <c r="D796" s="183"/>
      <c r="E796" s="9"/>
      <c r="F796" s="10"/>
      <c r="G796" s="9"/>
      <c r="H796" s="8"/>
      <c r="I796" s="8"/>
      <c r="J796" s="8"/>
      <c r="K796" s="8"/>
      <c r="L796" s="8"/>
      <c r="M796" s="8"/>
      <c r="N796" s="8"/>
      <c r="O796" s="8"/>
      <c r="P796" s="8"/>
      <c r="Q796" s="8"/>
      <c r="R796" s="8"/>
      <c r="S796" s="8"/>
      <c r="T796" s="8"/>
      <c r="U796" s="8"/>
      <c r="V796" s="8"/>
      <c r="W796" s="8"/>
      <c r="X796" s="8"/>
      <c r="Y796" s="8"/>
      <c r="Z796" s="8"/>
    </row>
    <row x14ac:dyDescent="0.25" r="797" customHeight="1" ht="14.25">
      <c r="A797" s="182"/>
      <c r="B797" s="182"/>
      <c r="C797" s="8"/>
      <c r="D797" s="183"/>
      <c r="E797" s="9"/>
      <c r="F797" s="10"/>
      <c r="G797" s="9"/>
      <c r="H797" s="8"/>
      <c r="I797" s="8"/>
      <c r="J797" s="8"/>
      <c r="K797" s="8"/>
      <c r="L797" s="8"/>
      <c r="M797" s="8"/>
      <c r="N797" s="8"/>
      <c r="O797" s="8"/>
      <c r="P797" s="8"/>
      <c r="Q797" s="8"/>
      <c r="R797" s="8"/>
      <c r="S797" s="8"/>
      <c r="T797" s="8"/>
      <c r="U797" s="8"/>
      <c r="V797" s="8"/>
      <c r="W797" s="8"/>
      <c r="X797" s="8"/>
      <c r="Y797" s="8"/>
      <c r="Z797" s="8"/>
    </row>
    <row x14ac:dyDescent="0.25" r="798" customHeight="1" ht="14.25">
      <c r="A798" s="182"/>
      <c r="B798" s="182"/>
      <c r="C798" s="8"/>
      <c r="D798" s="183"/>
      <c r="E798" s="9"/>
      <c r="F798" s="10"/>
      <c r="G798" s="9"/>
      <c r="H798" s="8"/>
      <c r="I798" s="8"/>
      <c r="J798" s="8"/>
      <c r="K798" s="8"/>
      <c r="L798" s="8"/>
      <c r="M798" s="8"/>
      <c r="N798" s="8"/>
      <c r="O798" s="8"/>
      <c r="P798" s="8"/>
      <c r="Q798" s="8"/>
      <c r="R798" s="8"/>
      <c r="S798" s="8"/>
      <c r="T798" s="8"/>
      <c r="U798" s="8"/>
      <c r="V798" s="8"/>
      <c r="W798" s="8"/>
      <c r="X798" s="8"/>
      <c r="Y798" s="8"/>
      <c r="Z798" s="8"/>
    </row>
    <row x14ac:dyDescent="0.25" r="799" customHeight="1" ht="14.25">
      <c r="A799" s="182"/>
      <c r="B799" s="182"/>
      <c r="C799" s="8"/>
      <c r="D799" s="183"/>
      <c r="E799" s="9"/>
      <c r="F799" s="10"/>
      <c r="G799" s="9"/>
      <c r="H799" s="8"/>
      <c r="I799" s="8"/>
      <c r="J799" s="8"/>
      <c r="K799" s="8"/>
      <c r="L799" s="8"/>
      <c r="M799" s="8"/>
      <c r="N799" s="8"/>
      <c r="O799" s="8"/>
      <c r="P799" s="8"/>
      <c r="Q799" s="8"/>
      <c r="R799" s="8"/>
      <c r="S799" s="8"/>
      <c r="T799" s="8"/>
      <c r="U799" s="8"/>
      <c r="V799" s="8"/>
      <c r="W799" s="8"/>
      <c r="X799" s="8"/>
      <c r="Y799" s="8"/>
      <c r="Z799" s="8"/>
    </row>
    <row x14ac:dyDescent="0.25" r="800" customHeight="1" ht="14.25">
      <c r="A800" s="182"/>
      <c r="B800" s="182"/>
      <c r="C800" s="8"/>
      <c r="D800" s="183"/>
      <c r="E800" s="9"/>
      <c r="F800" s="10"/>
      <c r="G800" s="9"/>
      <c r="H800" s="8"/>
      <c r="I800" s="8"/>
      <c r="J800" s="8"/>
      <c r="K800" s="8"/>
      <c r="L800" s="8"/>
      <c r="M800" s="8"/>
      <c r="N800" s="8"/>
      <c r="O800" s="8"/>
      <c r="P800" s="8"/>
      <c r="Q800" s="8"/>
      <c r="R800" s="8"/>
      <c r="S800" s="8"/>
      <c r="T800" s="8"/>
      <c r="U800" s="8"/>
      <c r="V800" s="8"/>
      <c r="W800" s="8"/>
      <c r="X800" s="8"/>
      <c r="Y800" s="8"/>
      <c r="Z800" s="8"/>
    </row>
    <row x14ac:dyDescent="0.25" r="801" customHeight="1" ht="14.25">
      <c r="A801" s="182"/>
      <c r="B801" s="182"/>
      <c r="C801" s="8"/>
      <c r="D801" s="183"/>
      <c r="E801" s="9"/>
      <c r="F801" s="10"/>
      <c r="G801" s="9"/>
      <c r="H801" s="8"/>
      <c r="I801" s="8"/>
      <c r="J801" s="8"/>
      <c r="K801" s="8"/>
      <c r="L801" s="8"/>
      <c r="M801" s="8"/>
      <c r="N801" s="8"/>
      <c r="O801" s="8"/>
      <c r="P801" s="8"/>
      <c r="Q801" s="8"/>
      <c r="R801" s="8"/>
      <c r="S801" s="8"/>
      <c r="T801" s="8"/>
      <c r="U801" s="8"/>
      <c r="V801" s="8"/>
      <c r="W801" s="8"/>
      <c r="X801" s="8"/>
      <c r="Y801" s="8"/>
      <c r="Z801" s="8"/>
    </row>
    <row x14ac:dyDescent="0.25" r="802" customHeight="1" ht="14.25">
      <c r="A802" s="182"/>
      <c r="B802" s="182"/>
      <c r="C802" s="8"/>
      <c r="D802" s="183"/>
      <c r="E802" s="9"/>
      <c r="F802" s="10"/>
      <c r="G802" s="9"/>
      <c r="H802" s="8"/>
      <c r="I802" s="8"/>
      <c r="J802" s="8"/>
      <c r="K802" s="8"/>
      <c r="L802" s="8"/>
      <c r="M802" s="8"/>
      <c r="N802" s="8"/>
      <c r="O802" s="8"/>
      <c r="P802" s="8"/>
      <c r="Q802" s="8"/>
      <c r="R802" s="8"/>
      <c r="S802" s="8"/>
      <c r="T802" s="8"/>
      <c r="U802" s="8"/>
      <c r="V802" s="8"/>
      <c r="W802" s="8"/>
      <c r="X802" s="8"/>
      <c r="Y802" s="8"/>
      <c r="Z802" s="8"/>
    </row>
    <row x14ac:dyDescent="0.25" r="803" customHeight="1" ht="14.25">
      <c r="A803" s="182"/>
      <c r="B803" s="182"/>
      <c r="C803" s="8"/>
      <c r="D803" s="183"/>
      <c r="E803" s="9"/>
      <c r="F803" s="10"/>
      <c r="G803" s="9"/>
      <c r="H803" s="8"/>
      <c r="I803" s="8"/>
      <c r="J803" s="8"/>
      <c r="K803" s="8"/>
      <c r="L803" s="8"/>
      <c r="M803" s="8"/>
      <c r="N803" s="8"/>
      <c r="O803" s="8"/>
      <c r="P803" s="8"/>
      <c r="Q803" s="8"/>
      <c r="R803" s="8"/>
      <c r="S803" s="8"/>
      <c r="T803" s="8"/>
      <c r="U803" s="8"/>
      <c r="V803" s="8"/>
      <c r="W803" s="8"/>
      <c r="X803" s="8"/>
      <c r="Y803" s="8"/>
      <c r="Z803" s="8"/>
    </row>
    <row x14ac:dyDescent="0.25" r="804" customHeight="1" ht="14.25">
      <c r="A804" s="182"/>
      <c r="B804" s="182"/>
      <c r="C804" s="8"/>
      <c r="D804" s="183"/>
      <c r="E804" s="9"/>
      <c r="F804" s="10"/>
      <c r="G804" s="9"/>
      <c r="H804" s="8"/>
      <c r="I804" s="8"/>
      <c r="J804" s="8"/>
      <c r="K804" s="8"/>
      <c r="L804" s="8"/>
      <c r="M804" s="8"/>
      <c r="N804" s="8"/>
      <c r="O804" s="8"/>
      <c r="P804" s="8"/>
      <c r="Q804" s="8"/>
      <c r="R804" s="8"/>
      <c r="S804" s="8"/>
      <c r="T804" s="8"/>
      <c r="U804" s="8"/>
      <c r="V804" s="8"/>
      <c r="W804" s="8"/>
      <c r="X804" s="8"/>
      <c r="Y804" s="8"/>
      <c r="Z804" s="8"/>
    </row>
    <row x14ac:dyDescent="0.25" r="805" customHeight="1" ht="14.25">
      <c r="A805" s="182"/>
      <c r="B805" s="182"/>
      <c r="C805" s="8"/>
      <c r="D805" s="183"/>
      <c r="E805" s="9"/>
      <c r="F805" s="10"/>
      <c r="G805" s="9"/>
      <c r="H805" s="8"/>
      <c r="I805" s="8"/>
      <c r="J805" s="8"/>
      <c r="K805" s="8"/>
      <c r="L805" s="8"/>
      <c r="M805" s="8"/>
      <c r="N805" s="8"/>
      <c r="O805" s="8"/>
      <c r="P805" s="8"/>
      <c r="Q805" s="8"/>
      <c r="R805" s="8"/>
      <c r="S805" s="8"/>
      <c r="T805" s="8"/>
      <c r="U805" s="8"/>
      <c r="V805" s="8"/>
      <c r="W805" s="8"/>
      <c r="X805" s="8"/>
      <c r="Y805" s="8"/>
      <c r="Z805" s="8"/>
    </row>
    <row x14ac:dyDescent="0.25" r="806" customHeight="1" ht="14.25">
      <c r="A806" s="182"/>
      <c r="B806" s="182"/>
      <c r="C806" s="8"/>
      <c r="D806" s="183"/>
      <c r="E806" s="9"/>
      <c r="F806" s="10"/>
      <c r="G806" s="9"/>
      <c r="H806" s="8"/>
      <c r="I806" s="8"/>
      <c r="J806" s="8"/>
      <c r="K806" s="8"/>
      <c r="L806" s="8"/>
      <c r="M806" s="8"/>
      <c r="N806" s="8"/>
      <c r="O806" s="8"/>
      <c r="P806" s="8"/>
      <c r="Q806" s="8"/>
      <c r="R806" s="8"/>
      <c r="S806" s="8"/>
      <c r="T806" s="8"/>
      <c r="U806" s="8"/>
      <c r="V806" s="8"/>
      <c r="W806" s="8"/>
      <c r="X806" s="8"/>
      <c r="Y806" s="8"/>
      <c r="Z806" s="8"/>
    </row>
    <row x14ac:dyDescent="0.25" r="807" customHeight="1" ht="14.25">
      <c r="A807" s="182"/>
      <c r="B807" s="182"/>
      <c r="C807" s="8"/>
      <c r="D807" s="183"/>
      <c r="E807" s="9"/>
      <c r="F807" s="10"/>
      <c r="G807" s="9"/>
      <c r="H807" s="8"/>
      <c r="I807" s="8"/>
      <c r="J807" s="8"/>
      <c r="K807" s="8"/>
      <c r="L807" s="8"/>
      <c r="M807" s="8"/>
      <c r="N807" s="8"/>
      <c r="O807" s="8"/>
      <c r="P807" s="8"/>
      <c r="Q807" s="8"/>
      <c r="R807" s="8"/>
      <c r="S807" s="8"/>
      <c r="T807" s="8"/>
      <c r="U807" s="8"/>
      <c r="V807" s="8"/>
      <c r="W807" s="8"/>
      <c r="X807" s="8"/>
      <c r="Y807" s="8"/>
      <c r="Z807" s="8"/>
    </row>
    <row x14ac:dyDescent="0.25" r="808" customHeight="1" ht="14.25">
      <c r="A808" s="182"/>
      <c r="B808" s="182"/>
      <c r="C808" s="8"/>
      <c r="D808" s="183"/>
      <c r="E808" s="9"/>
      <c r="F808" s="10"/>
      <c r="G808" s="9"/>
      <c r="H808" s="8"/>
      <c r="I808" s="8"/>
      <c r="J808" s="8"/>
      <c r="K808" s="8"/>
      <c r="L808" s="8"/>
      <c r="M808" s="8"/>
      <c r="N808" s="8"/>
      <c r="O808" s="8"/>
      <c r="P808" s="8"/>
      <c r="Q808" s="8"/>
      <c r="R808" s="8"/>
      <c r="S808" s="8"/>
      <c r="T808" s="8"/>
      <c r="U808" s="8"/>
      <c r="V808" s="8"/>
      <c r="W808" s="8"/>
      <c r="X808" s="8"/>
      <c r="Y808" s="8"/>
      <c r="Z808" s="8"/>
    </row>
    <row x14ac:dyDescent="0.25" r="809" customHeight="1" ht="14.25">
      <c r="A809" s="182"/>
      <c r="B809" s="182"/>
      <c r="C809" s="8"/>
      <c r="D809" s="183"/>
      <c r="E809" s="9"/>
      <c r="F809" s="10"/>
      <c r="G809" s="9"/>
      <c r="H809" s="8"/>
      <c r="I809" s="8"/>
      <c r="J809" s="8"/>
      <c r="K809" s="8"/>
      <c r="L809" s="8"/>
      <c r="M809" s="8"/>
      <c r="N809" s="8"/>
      <c r="O809" s="8"/>
      <c r="P809" s="8"/>
      <c r="Q809" s="8"/>
      <c r="R809" s="8"/>
      <c r="S809" s="8"/>
      <c r="T809" s="8"/>
      <c r="U809" s="8"/>
      <c r="V809" s="8"/>
      <c r="W809" s="8"/>
      <c r="X809" s="8"/>
      <c r="Y809" s="8"/>
      <c r="Z809" s="8"/>
    </row>
    <row x14ac:dyDescent="0.25" r="810" customHeight="1" ht="14.25">
      <c r="A810" s="182"/>
      <c r="B810" s="182"/>
      <c r="C810" s="8"/>
      <c r="D810" s="183"/>
      <c r="E810" s="9"/>
      <c r="F810" s="10"/>
      <c r="G810" s="9"/>
      <c r="H810" s="8"/>
      <c r="I810" s="8"/>
      <c r="J810" s="8"/>
      <c r="K810" s="8"/>
      <c r="L810" s="8"/>
      <c r="M810" s="8"/>
      <c r="N810" s="8"/>
      <c r="O810" s="8"/>
      <c r="P810" s="8"/>
      <c r="Q810" s="8"/>
      <c r="R810" s="8"/>
      <c r="S810" s="8"/>
      <c r="T810" s="8"/>
      <c r="U810" s="8"/>
      <c r="V810" s="8"/>
      <c r="W810" s="8"/>
      <c r="X810" s="8"/>
      <c r="Y810" s="8"/>
      <c r="Z810" s="8"/>
    </row>
    <row x14ac:dyDescent="0.25" r="811" customHeight="1" ht="14.25">
      <c r="A811" s="182"/>
      <c r="B811" s="182"/>
      <c r="C811" s="8"/>
      <c r="D811" s="183"/>
      <c r="E811" s="9"/>
      <c r="F811" s="10"/>
      <c r="G811" s="9"/>
      <c r="H811" s="8"/>
      <c r="I811" s="8"/>
      <c r="J811" s="8"/>
      <c r="K811" s="8"/>
      <c r="L811" s="8"/>
      <c r="M811" s="8"/>
      <c r="N811" s="8"/>
      <c r="O811" s="8"/>
      <c r="P811" s="8"/>
      <c r="Q811" s="8"/>
      <c r="R811" s="8"/>
      <c r="S811" s="8"/>
      <c r="T811" s="8"/>
      <c r="U811" s="8"/>
      <c r="V811" s="8"/>
      <c r="W811" s="8"/>
      <c r="X811" s="8"/>
      <c r="Y811" s="8"/>
      <c r="Z811" s="8"/>
    </row>
    <row x14ac:dyDescent="0.25" r="812" customHeight="1" ht="14.25">
      <c r="A812" s="182"/>
      <c r="B812" s="182"/>
      <c r="C812" s="8"/>
      <c r="D812" s="183"/>
      <c r="E812" s="9"/>
      <c r="F812" s="10"/>
      <c r="G812" s="9"/>
      <c r="H812" s="8"/>
      <c r="I812" s="8"/>
      <c r="J812" s="8"/>
      <c r="K812" s="8"/>
      <c r="L812" s="8"/>
      <c r="M812" s="8"/>
      <c r="N812" s="8"/>
      <c r="O812" s="8"/>
      <c r="P812" s="8"/>
      <c r="Q812" s="8"/>
      <c r="R812" s="8"/>
      <c r="S812" s="8"/>
      <c r="T812" s="8"/>
      <c r="U812" s="8"/>
      <c r="V812" s="8"/>
      <c r="W812" s="8"/>
      <c r="X812" s="8"/>
      <c r="Y812" s="8"/>
      <c r="Z812" s="8"/>
    </row>
    <row x14ac:dyDescent="0.25" r="813" customHeight="1" ht="14.25">
      <c r="A813" s="182"/>
      <c r="B813" s="182"/>
      <c r="C813" s="8"/>
      <c r="D813" s="183"/>
      <c r="E813" s="9"/>
      <c r="F813" s="10"/>
      <c r="G813" s="9"/>
      <c r="H813" s="8"/>
      <c r="I813" s="8"/>
      <c r="J813" s="8"/>
      <c r="K813" s="8"/>
      <c r="L813" s="8"/>
      <c r="M813" s="8"/>
      <c r="N813" s="8"/>
      <c r="O813" s="8"/>
      <c r="P813" s="8"/>
      <c r="Q813" s="8"/>
      <c r="R813" s="8"/>
      <c r="S813" s="8"/>
      <c r="T813" s="8"/>
      <c r="U813" s="8"/>
      <c r="V813" s="8"/>
      <c r="W813" s="8"/>
      <c r="X813" s="8"/>
      <c r="Y813" s="8"/>
      <c r="Z813" s="8"/>
    </row>
    <row x14ac:dyDescent="0.25" r="814" customHeight="1" ht="14.25">
      <c r="A814" s="182"/>
      <c r="B814" s="182"/>
      <c r="C814" s="8"/>
      <c r="D814" s="183"/>
      <c r="E814" s="9"/>
      <c r="F814" s="10"/>
      <c r="G814" s="9"/>
      <c r="H814" s="8"/>
      <c r="I814" s="8"/>
      <c r="J814" s="8"/>
      <c r="K814" s="8"/>
      <c r="L814" s="8"/>
      <c r="M814" s="8"/>
      <c r="N814" s="8"/>
      <c r="O814" s="8"/>
      <c r="P814" s="8"/>
      <c r="Q814" s="8"/>
      <c r="R814" s="8"/>
      <c r="S814" s="8"/>
      <c r="T814" s="8"/>
      <c r="U814" s="8"/>
      <c r="V814" s="8"/>
      <c r="W814" s="8"/>
      <c r="X814" s="8"/>
      <c r="Y814" s="8"/>
      <c r="Z814" s="8"/>
    </row>
    <row x14ac:dyDescent="0.25" r="815" customHeight="1" ht="14.25">
      <c r="A815" s="182"/>
      <c r="B815" s="182"/>
      <c r="C815" s="8"/>
      <c r="D815" s="183"/>
      <c r="E815" s="9"/>
      <c r="F815" s="10"/>
      <c r="G815" s="9"/>
      <c r="H815" s="8"/>
      <c r="I815" s="8"/>
      <c r="J815" s="8"/>
      <c r="K815" s="8"/>
      <c r="L815" s="8"/>
      <c r="M815" s="8"/>
      <c r="N815" s="8"/>
      <c r="O815" s="8"/>
      <c r="P815" s="8"/>
      <c r="Q815" s="8"/>
      <c r="R815" s="8"/>
      <c r="S815" s="8"/>
      <c r="T815" s="8"/>
      <c r="U815" s="8"/>
      <c r="V815" s="8"/>
      <c r="W815" s="8"/>
      <c r="X815" s="8"/>
      <c r="Y815" s="8"/>
      <c r="Z815" s="8"/>
    </row>
    <row x14ac:dyDescent="0.25" r="816" customHeight="1" ht="14.25">
      <c r="A816" s="182"/>
      <c r="B816" s="182"/>
      <c r="C816" s="8"/>
      <c r="D816" s="183"/>
      <c r="E816" s="9"/>
      <c r="F816" s="10"/>
      <c r="G816" s="9"/>
      <c r="H816" s="8"/>
      <c r="I816" s="8"/>
      <c r="J816" s="8"/>
      <c r="K816" s="8"/>
      <c r="L816" s="8"/>
      <c r="M816" s="8"/>
      <c r="N816" s="8"/>
      <c r="O816" s="8"/>
      <c r="P816" s="8"/>
      <c r="Q816" s="8"/>
      <c r="R816" s="8"/>
      <c r="S816" s="8"/>
      <c r="T816" s="8"/>
      <c r="U816" s="8"/>
      <c r="V816" s="8"/>
      <c r="W816" s="8"/>
      <c r="X816" s="8"/>
      <c r="Y816" s="8"/>
      <c r="Z816" s="8"/>
    </row>
    <row x14ac:dyDescent="0.25" r="817" customHeight="1" ht="14.25">
      <c r="A817" s="182"/>
      <c r="B817" s="182"/>
      <c r="C817" s="8"/>
      <c r="D817" s="183"/>
      <c r="E817" s="9"/>
      <c r="F817" s="10"/>
      <c r="G817" s="9"/>
      <c r="H817" s="8"/>
      <c r="I817" s="8"/>
      <c r="J817" s="8"/>
      <c r="K817" s="8"/>
      <c r="L817" s="8"/>
      <c r="M817" s="8"/>
      <c r="N817" s="8"/>
      <c r="O817" s="8"/>
      <c r="P817" s="8"/>
      <c r="Q817" s="8"/>
      <c r="R817" s="8"/>
      <c r="S817" s="8"/>
      <c r="T817" s="8"/>
      <c r="U817" s="8"/>
      <c r="V817" s="8"/>
      <c r="W817" s="8"/>
      <c r="X817" s="8"/>
      <c r="Y817" s="8"/>
      <c r="Z817" s="8"/>
    </row>
    <row x14ac:dyDescent="0.25" r="818" customHeight="1" ht="14.25">
      <c r="A818" s="182"/>
      <c r="B818" s="182"/>
      <c r="C818" s="8"/>
      <c r="D818" s="183"/>
      <c r="E818" s="9"/>
      <c r="F818" s="10"/>
      <c r="G818" s="9"/>
      <c r="H818" s="8"/>
      <c r="I818" s="8"/>
      <c r="J818" s="8"/>
      <c r="K818" s="8"/>
      <c r="L818" s="8"/>
      <c r="M818" s="8"/>
      <c r="N818" s="8"/>
      <c r="O818" s="8"/>
      <c r="P818" s="8"/>
      <c r="Q818" s="8"/>
      <c r="R818" s="8"/>
      <c r="S818" s="8"/>
      <c r="T818" s="8"/>
      <c r="U818" s="8"/>
      <c r="V818" s="8"/>
      <c r="W818" s="8"/>
      <c r="X818" s="8"/>
      <c r="Y818" s="8"/>
      <c r="Z818" s="8"/>
    </row>
    <row x14ac:dyDescent="0.25" r="819" customHeight="1" ht="14.25">
      <c r="A819" s="182"/>
      <c r="B819" s="182"/>
      <c r="C819" s="8"/>
      <c r="D819" s="183"/>
      <c r="E819" s="9"/>
      <c r="F819" s="10"/>
      <c r="G819" s="9"/>
      <c r="H819" s="8"/>
      <c r="I819" s="8"/>
      <c r="J819" s="8"/>
      <c r="K819" s="8"/>
      <c r="L819" s="8"/>
      <c r="M819" s="8"/>
      <c r="N819" s="8"/>
      <c r="O819" s="8"/>
      <c r="P819" s="8"/>
      <c r="Q819" s="8"/>
      <c r="R819" s="8"/>
      <c r="S819" s="8"/>
      <c r="T819" s="8"/>
      <c r="U819" s="8"/>
      <c r="V819" s="8"/>
      <c r="W819" s="8"/>
      <c r="X819" s="8"/>
      <c r="Y819" s="8"/>
      <c r="Z819" s="8"/>
    </row>
    <row x14ac:dyDescent="0.25" r="820" customHeight="1" ht="14.25">
      <c r="A820" s="182"/>
      <c r="B820" s="182"/>
      <c r="C820" s="8"/>
      <c r="D820" s="183"/>
      <c r="E820" s="9"/>
      <c r="F820" s="10"/>
      <c r="G820" s="9"/>
      <c r="H820" s="8"/>
      <c r="I820" s="8"/>
      <c r="J820" s="8"/>
      <c r="K820" s="8"/>
      <c r="L820" s="8"/>
      <c r="M820" s="8"/>
      <c r="N820" s="8"/>
      <c r="O820" s="8"/>
      <c r="P820" s="8"/>
      <c r="Q820" s="8"/>
      <c r="R820" s="8"/>
      <c r="S820" s="8"/>
      <c r="T820" s="8"/>
      <c r="U820" s="8"/>
      <c r="V820" s="8"/>
      <c r="W820" s="8"/>
      <c r="X820" s="8"/>
      <c r="Y820" s="8"/>
      <c r="Z820" s="8"/>
    </row>
    <row x14ac:dyDescent="0.25" r="821" customHeight="1" ht="14.25">
      <c r="A821" s="182"/>
      <c r="B821" s="182"/>
      <c r="C821" s="8"/>
      <c r="D821" s="183"/>
      <c r="E821" s="9"/>
      <c r="F821" s="10"/>
      <c r="G821" s="9"/>
      <c r="H821" s="8"/>
      <c r="I821" s="8"/>
      <c r="J821" s="8"/>
      <c r="K821" s="8"/>
      <c r="L821" s="8"/>
      <c r="M821" s="8"/>
      <c r="N821" s="8"/>
      <c r="O821" s="8"/>
      <c r="P821" s="8"/>
      <c r="Q821" s="8"/>
      <c r="R821" s="8"/>
      <c r="S821" s="8"/>
      <c r="T821" s="8"/>
      <c r="U821" s="8"/>
      <c r="V821" s="8"/>
      <c r="W821" s="8"/>
      <c r="X821" s="8"/>
      <c r="Y821" s="8"/>
      <c r="Z821" s="8"/>
    </row>
    <row x14ac:dyDescent="0.25" r="822" customHeight="1" ht="14.25">
      <c r="A822" s="182"/>
      <c r="B822" s="182"/>
      <c r="C822" s="8"/>
      <c r="D822" s="183"/>
      <c r="E822" s="9"/>
      <c r="F822" s="10"/>
      <c r="G822" s="9"/>
      <c r="H822" s="8"/>
      <c r="I822" s="8"/>
      <c r="J822" s="8"/>
      <c r="K822" s="8"/>
      <c r="L822" s="8"/>
      <c r="M822" s="8"/>
      <c r="N822" s="8"/>
      <c r="O822" s="8"/>
      <c r="P822" s="8"/>
      <c r="Q822" s="8"/>
      <c r="R822" s="8"/>
      <c r="S822" s="8"/>
      <c r="T822" s="8"/>
      <c r="U822" s="8"/>
      <c r="V822" s="8"/>
      <c r="W822" s="8"/>
      <c r="X822" s="8"/>
      <c r="Y822" s="8"/>
      <c r="Z822" s="8"/>
    </row>
    <row x14ac:dyDescent="0.25" r="823" customHeight="1" ht="14.25">
      <c r="A823" s="182"/>
      <c r="B823" s="182"/>
      <c r="C823" s="8"/>
      <c r="D823" s="183"/>
      <c r="E823" s="9"/>
      <c r="F823" s="10"/>
      <c r="G823" s="9"/>
      <c r="H823" s="8"/>
      <c r="I823" s="8"/>
      <c r="J823" s="8"/>
      <c r="K823" s="8"/>
      <c r="L823" s="8"/>
      <c r="M823" s="8"/>
      <c r="N823" s="8"/>
      <c r="O823" s="8"/>
      <c r="P823" s="8"/>
      <c r="Q823" s="8"/>
      <c r="R823" s="8"/>
      <c r="S823" s="8"/>
      <c r="T823" s="8"/>
      <c r="U823" s="8"/>
      <c r="V823" s="8"/>
      <c r="W823" s="8"/>
      <c r="X823" s="8"/>
      <c r="Y823" s="8"/>
      <c r="Z823" s="8"/>
    </row>
    <row x14ac:dyDescent="0.25" r="824" customHeight="1" ht="14.25">
      <c r="A824" s="182"/>
      <c r="B824" s="182"/>
      <c r="C824" s="8"/>
      <c r="D824" s="183"/>
      <c r="E824" s="9"/>
      <c r="F824" s="10"/>
      <c r="G824" s="9"/>
      <c r="H824" s="8"/>
      <c r="I824" s="8"/>
      <c r="J824" s="8"/>
      <c r="K824" s="8"/>
      <c r="L824" s="8"/>
      <c r="M824" s="8"/>
      <c r="N824" s="8"/>
      <c r="O824" s="8"/>
      <c r="P824" s="8"/>
      <c r="Q824" s="8"/>
      <c r="R824" s="8"/>
      <c r="S824" s="8"/>
      <c r="T824" s="8"/>
      <c r="U824" s="8"/>
      <c r="V824" s="8"/>
      <c r="W824" s="8"/>
      <c r="X824" s="8"/>
      <c r="Y824" s="8"/>
      <c r="Z824" s="8"/>
    </row>
    <row x14ac:dyDescent="0.25" r="825" customHeight="1" ht="14.25">
      <c r="A825" s="182"/>
      <c r="B825" s="182"/>
      <c r="C825" s="8"/>
      <c r="D825" s="183"/>
      <c r="E825" s="9"/>
      <c r="F825" s="10"/>
      <c r="G825" s="9"/>
      <c r="H825" s="8"/>
      <c r="I825" s="8"/>
      <c r="J825" s="8"/>
      <c r="K825" s="8"/>
      <c r="L825" s="8"/>
      <c r="M825" s="8"/>
      <c r="N825" s="8"/>
      <c r="O825" s="8"/>
      <c r="P825" s="8"/>
      <c r="Q825" s="8"/>
      <c r="R825" s="8"/>
      <c r="S825" s="8"/>
      <c r="T825" s="8"/>
      <c r="U825" s="8"/>
      <c r="V825" s="8"/>
      <c r="W825" s="8"/>
      <c r="X825" s="8"/>
      <c r="Y825" s="8"/>
      <c r="Z825" s="8"/>
    </row>
    <row x14ac:dyDescent="0.25" r="826" customHeight="1" ht="14.25">
      <c r="A826" s="182"/>
      <c r="B826" s="182"/>
      <c r="C826" s="8"/>
      <c r="D826" s="183"/>
      <c r="E826" s="9"/>
      <c r="F826" s="10"/>
      <c r="G826" s="9"/>
      <c r="H826" s="8"/>
      <c r="I826" s="8"/>
      <c r="J826" s="8"/>
      <c r="K826" s="8"/>
      <c r="L826" s="8"/>
      <c r="M826" s="8"/>
      <c r="N826" s="8"/>
      <c r="O826" s="8"/>
      <c r="P826" s="8"/>
      <c r="Q826" s="8"/>
      <c r="R826" s="8"/>
      <c r="S826" s="8"/>
      <c r="T826" s="8"/>
      <c r="U826" s="8"/>
      <c r="V826" s="8"/>
      <c r="W826" s="8"/>
      <c r="X826" s="8"/>
      <c r="Y826" s="8"/>
      <c r="Z826" s="8"/>
    </row>
    <row x14ac:dyDescent="0.25" r="827" customHeight="1" ht="14.25">
      <c r="A827" s="182"/>
      <c r="B827" s="182"/>
      <c r="C827" s="8"/>
      <c r="D827" s="183"/>
      <c r="E827" s="9"/>
      <c r="F827" s="10"/>
      <c r="G827" s="9"/>
      <c r="H827" s="8"/>
      <c r="I827" s="8"/>
      <c r="J827" s="8"/>
      <c r="K827" s="8"/>
      <c r="L827" s="8"/>
      <c r="M827" s="8"/>
      <c r="N827" s="8"/>
      <c r="O827" s="8"/>
      <c r="P827" s="8"/>
      <c r="Q827" s="8"/>
      <c r="R827" s="8"/>
      <c r="S827" s="8"/>
      <c r="T827" s="8"/>
      <c r="U827" s="8"/>
      <c r="V827" s="8"/>
      <c r="W827" s="8"/>
      <c r="X827" s="8"/>
      <c r="Y827" s="8"/>
      <c r="Z827" s="8"/>
    </row>
    <row x14ac:dyDescent="0.25" r="828" customHeight="1" ht="14.25">
      <c r="A828" s="182"/>
      <c r="B828" s="182"/>
      <c r="C828" s="8"/>
      <c r="D828" s="183"/>
      <c r="E828" s="9"/>
      <c r="F828" s="10"/>
      <c r="G828" s="9"/>
      <c r="H828" s="8"/>
      <c r="I828" s="8"/>
      <c r="J828" s="8"/>
      <c r="K828" s="8"/>
      <c r="L828" s="8"/>
      <c r="M828" s="8"/>
      <c r="N828" s="8"/>
      <c r="O828" s="8"/>
      <c r="P828" s="8"/>
      <c r="Q828" s="8"/>
      <c r="R828" s="8"/>
      <c r="S828" s="8"/>
      <c r="T828" s="8"/>
      <c r="U828" s="8"/>
      <c r="V828" s="8"/>
      <c r="W828" s="8"/>
      <c r="X828" s="8"/>
      <c r="Y828" s="8"/>
      <c r="Z828" s="8"/>
    </row>
    <row x14ac:dyDescent="0.25" r="829" customHeight="1" ht="14.25">
      <c r="A829" s="182"/>
      <c r="B829" s="182"/>
      <c r="C829" s="8"/>
      <c r="D829" s="183"/>
      <c r="E829" s="9"/>
      <c r="F829" s="10"/>
      <c r="G829" s="9"/>
      <c r="H829" s="8"/>
      <c r="I829" s="8"/>
      <c r="J829" s="8"/>
      <c r="K829" s="8"/>
      <c r="L829" s="8"/>
      <c r="M829" s="8"/>
      <c r="N829" s="8"/>
      <c r="O829" s="8"/>
      <c r="P829" s="8"/>
      <c r="Q829" s="8"/>
      <c r="R829" s="8"/>
      <c r="S829" s="8"/>
      <c r="T829" s="8"/>
      <c r="U829" s="8"/>
      <c r="V829" s="8"/>
      <c r="W829" s="8"/>
      <c r="X829" s="8"/>
      <c r="Y829" s="8"/>
      <c r="Z829" s="8"/>
    </row>
    <row x14ac:dyDescent="0.25" r="830" customHeight="1" ht="14.25">
      <c r="A830" s="182"/>
      <c r="B830" s="182"/>
      <c r="C830" s="8"/>
      <c r="D830" s="183"/>
      <c r="E830" s="9"/>
      <c r="F830" s="10"/>
      <c r="G830" s="9"/>
      <c r="H830" s="8"/>
      <c r="I830" s="8"/>
      <c r="J830" s="8"/>
      <c r="K830" s="8"/>
      <c r="L830" s="8"/>
      <c r="M830" s="8"/>
      <c r="N830" s="8"/>
      <c r="O830" s="8"/>
      <c r="P830" s="8"/>
      <c r="Q830" s="8"/>
      <c r="R830" s="8"/>
      <c r="S830" s="8"/>
      <c r="T830" s="8"/>
      <c r="U830" s="8"/>
      <c r="V830" s="8"/>
      <c r="W830" s="8"/>
      <c r="X830" s="8"/>
      <c r="Y830" s="8"/>
      <c r="Z830" s="8"/>
    </row>
    <row x14ac:dyDescent="0.25" r="831" customHeight="1" ht="14.25">
      <c r="A831" s="182"/>
      <c r="B831" s="182"/>
      <c r="C831" s="8"/>
      <c r="D831" s="183"/>
      <c r="E831" s="9"/>
      <c r="F831" s="10"/>
      <c r="G831" s="9"/>
      <c r="H831" s="8"/>
      <c r="I831" s="8"/>
      <c r="J831" s="8"/>
      <c r="K831" s="8"/>
      <c r="L831" s="8"/>
      <c r="M831" s="8"/>
      <c r="N831" s="8"/>
      <c r="O831" s="8"/>
      <c r="P831" s="8"/>
      <c r="Q831" s="8"/>
      <c r="R831" s="8"/>
      <c r="S831" s="8"/>
      <c r="T831" s="8"/>
      <c r="U831" s="8"/>
      <c r="V831" s="8"/>
      <c r="W831" s="8"/>
      <c r="X831" s="8"/>
      <c r="Y831" s="8"/>
      <c r="Z831" s="8"/>
    </row>
    <row x14ac:dyDescent="0.25" r="832" customHeight="1" ht="14.25">
      <c r="A832" s="182"/>
      <c r="B832" s="182"/>
      <c r="C832" s="8"/>
      <c r="D832" s="183"/>
      <c r="E832" s="9"/>
      <c r="F832" s="10"/>
      <c r="G832" s="9"/>
      <c r="H832" s="8"/>
      <c r="I832" s="8"/>
      <c r="J832" s="8"/>
      <c r="K832" s="8"/>
      <c r="L832" s="8"/>
      <c r="M832" s="8"/>
      <c r="N832" s="8"/>
      <c r="O832" s="8"/>
      <c r="P832" s="8"/>
      <c r="Q832" s="8"/>
      <c r="R832" s="8"/>
      <c r="S832" s="8"/>
      <c r="T832" s="8"/>
      <c r="U832" s="8"/>
      <c r="V832" s="8"/>
      <c r="W832" s="8"/>
      <c r="X832" s="8"/>
      <c r="Y832" s="8"/>
      <c r="Z832" s="8"/>
    </row>
    <row x14ac:dyDescent="0.25" r="833" customHeight="1" ht="14.25">
      <c r="A833" s="182"/>
      <c r="B833" s="182"/>
      <c r="C833" s="8"/>
      <c r="D833" s="183"/>
      <c r="E833" s="9"/>
      <c r="F833" s="10"/>
      <c r="G833" s="9"/>
      <c r="H833" s="8"/>
      <c r="I833" s="8"/>
      <c r="J833" s="8"/>
      <c r="K833" s="8"/>
      <c r="L833" s="8"/>
      <c r="M833" s="8"/>
      <c r="N833" s="8"/>
      <c r="O833" s="8"/>
      <c r="P833" s="8"/>
      <c r="Q833" s="8"/>
      <c r="R833" s="8"/>
      <c r="S833" s="8"/>
      <c r="T833" s="8"/>
      <c r="U833" s="8"/>
      <c r="V833" s="8"/>
      <c r="W833" s="8"/>
      <c r="X833" s="8"/>
      <c r="Y833" s="8"/>
      <c r="Z833" s="8"/>
    </row>
    <row x14ac:dyDescent="0.25" r="834" customHeight="1" ht="14.25">
      <c r="A834" s="182"/>
      <c r="B834" s="182"/>
      <c r="C834" s="8"/>
      <c r="D834" s="183"/>
      <c r="E834" s="9"/>
      <c r="F834" s="10"/>
      <c r="G834" s="9"/>
      <c r="H834" s="8"/>
      <c r="I834" s="8"/>
      <c r="J834" s="8"/>
      <c r="K834" s="8"/>
      <c r="L834" s="8"/>
      <c r="M834" s="8"/>
      <c r="N834" s="8"/>
      <c r="O834" s="8"/>
      <c r="P834" s="8"/>
      <c r="Q834" s="8"/>
      <c r="R834" s="8"/>
      <c r="S834" s="8"/>
      <c r="T834" s="8"/>
      <c r="U834" s="8"/>
      <c r="V834" s="8"/>
      <c r="W834" s="8"/>
      <c r="X834" s="8"/>
      <c r="Y834" s="8"/>
      <c r="Z834" s="8"/>
    </row>
    <row x14ac:dyDescent="0.25" r="835" customHeight="1" ht="14.25">
      <c r="A835" s="182"/>
      <c r="B835" s="182"/>
      <c r="C835" s="8"/>
      <c r="D835" s="183"/>
      <c r="E835" s="9"/>
      <c r="F835" s="10"/>
      <c r="G835" s="9"/>
      <c r="H835" s="8"/>
      <c r="I835" s="8"/>
      <c r="J835" s="8"/>
      <c r="K835" s="8"/>
      <c r="L835" s="8"/>
      <c r="M835" s="8"/>
      <c r="N835" s="8"/>
      <c r="O835" s="8"/>
      <c r="P835" s="8"/>
      <c r="Q835" s="8"/>
      <c r="R835" s="8"/>
      <c r="S835" s="8"/>
      <c r="T835" s="8"/>
      <c r="U835" s="8"/>
      <c r="V835" s="8"/>
      <c r="W835" s="8"/>
      <c r="X835" s="8"/>
      <c r="Y835" s="8"/>
      <c r="Z835" s="8"/>
    </row>
    <row x14ac:dyDescent="0.25" r="836" customHeight="1" ht="14.25">
      <c r="A836" s="182"/>
      <c r="B836" s="182"/>
      <c r="C836" s="8"/>
      <c r="D836" s="183"/>
      <c r="E836" s="9"/>
      <c r="F836" s="10"/>
      <c r="G836" s="9"/>
      <c r="H836" s="8"/>
      <c r="I836" s="8"/>
      <c r="J836" s="8"/>
      <c r="K836" s="8"/>
      <c r="L836" s="8"/>
      <c r="M836" s="8"/>
      <c r="N836" s="8"/>
      <c r="O836" s="8"/>
      <c r="P836" s="8"/>
      <c r="Q836" s="8"/>
      <c r="R836" s="8"/>
      <c r="S836" s="8"/>
      <c r="T836" s="8"/>
      <c r="U836" s="8"/>
      <c r="V836" s="8"/>
      <c r="W836" s="8"/>
      <c r="X836" s="8"/>
      <c r="Y836" s="8"/>
      <c r="Z836" s="8"/>
    </row>
    <row x14ac:dyDescent="0.25" r="837" customHeight="1" ht="14.25">
      <c r="A837" s="182"/>
      <c r="B837" s="182"/>
      <c r="C837" s="8"/>
      <c r="D837" s="183"/>
      <c r="E837" s="9"/>
      <c r="F837" s="10"/>
      <c r="G837" s="9"/>
      <c r="H837" s="8"/>
      <c r="I837" s="8"/>
      <c r="J837" s="8"/>
      <c r="K837" s="8"/>
      <c r="L837" s="8"/>
      <c r="M837" s="8"/>
      <c r="N837" s="8"/>
      <c r="O837" s="8"/>
      <c r="P837" s="8"/>
      <c r="Q837" s="8"/>
      <c r="R837" s="8"/>
      <c r="S837" s="8"/>
      <c r="T837" s="8"/>
      <c r="U837" s="8"/>
      <c r="V837" s="8"/>
      <c r="W837" s="8"/>
      <c r="X837" s="8"/>
      <c r="Y837" s="8"/>
      <c r="Z837" s="8"/>
    </row>
    <row x14ac:dyDescent="0.25" r="838" customHeight="1" ht="14.25">
      <c r="A838" s="182"/>
      <c r="B838" s="182"/>
      <c r="C838" s="8"/>
      <c r="D838" s="183"/>
      <c r="E838" s="9"/>
      <c r="F838" s="10"/>
      <c r="G838" s="9"/>
      <c r="H838" s="8"/>
      <c r="I838" s="8"/>
      <c r="J838" s="8"/>
      <c r="K838" s="8"/>
      <c r="L838" s="8"/>
      <c r="M838" s="8"/>
      <c r="N838" s="8"/>
      <c r="O838" s="8"/>
      <c r="P838" s="8"/>
      <c r="Q838" s="8"/>
      <c r="R838" s="8"/>
      <c r="S838" s="8"/>
      <c r="T838" s="8"/>
      <c r="U838" s="8"/>
      <c r="V838" s="8"/>
      <c r="W838" s="8"/>
      <c r="X838" s="8"/>
      <c r="Y838" s="8"/>
      <c r="Z838" s="8"/>
    </row>
    <row x14ac:dyDescent="0.25" r="839" customHeight="1" ht="14.25">
      <c r="A839" s="182"/>
      <c r="B839" s="182"/>
      <c r="C839" s="8"/>
      <c r="D839" s="183"/>
      <c r="E839" s="9"/>
      <c r="F839" s="10"/>
      <c r="G839" s="9"/>
      <c r="H839" s="8"/>
      <c r="I839" s="8"/>
      <c r="J839" s="8"/>
      <c r="K839" s="8"/>
      <c r="L839" s="8"/>
      <c r="M839" s="8"/>
      <c r="N839" s="8"/>
      <c r="O839" s="8"/>
      <c r="P839" s="8"/>
      <c r="Q839" s="8"/>
      <c r="R839" s="8"/>
      <c r="S839" s="8"/>
      <c r="T839" s="8"/>
      <c r="U839" s="8"/>
      <c r="V839" s="8"/>
      <c r="W839" s="8"/>
      <c r="X839" s="8"/>
      <c r="Y839" s="8"/>
      <c r="Z839" s="8"/>
    </row>
    <row x14ac:dyDescent="0.25" r="840" customHeight="1" ht="14.25">
      <c r="A840" s="182"/>
      <c r="B840" s="182"/>
      <c r="C840" s="8"/>
      <c r="D840" s="183"/>
      <c r="E840" s="9"/>
      <c r="F840" s="10"/>
      <c r="G840" s="9"/>
      <c r="H840" s="8"/>
      <c r="I840" s="8"/>
      <c r="J840" s="8"/>
      <c r="K840" s="8"/>
      <c r="L840" s="8"/>
      <c r="M840" s="8"/>
      <c r="N840" s="8"/>
      <c r="O840" s="8"/>
      <c r="P840" s="8"/>
      <c r="Q840" s="8"/>
      <c r="R840" s="8"/>
      <c r="S840" s="8"/>
      <c r="T840" s="8"/>
      <c r="U840" s="8"/>
      <c r="V840" s="8"/>
      <c r="W840" s="8"/>
      <c r="X840" s="8"/>
      <c r="Y840" s="8"/>
      <c r="Z840" s="8"/>
    </row>
    <row x14ac:dyDescent="0.25" r="841" customHeight="1" ht="14.25">
      <c r="A841" s="182"/>
      <c r="B841" s="182"/>
      <c r="C841" s="8"/>
      <c r="D841" s="183"/>
      <c r="E841" s="9"/>
      <c r="F841" s="10"/>
      <c r="G841" s="9"/>
      <c r="H841" s="8"/>
      <c r="I841" s="8"/>
      <c r="J841" s="8"/>
      <c r="K841" s="8"/>
      <c r="L841" s="8"/>
      <c r="M841" s="8"/>
      <c r="N841" s="8"/>
      <c r="O841" s="8"/>
      <c r="P841" s="8"/>
      <c r="Q841" s="8"/>
      <c r="R841" s="8"/>
      <c r="S841" s="8"/>
      <c r="T841" s="8"/>
      <c r="U841" s="8"/>
      <c r="V841" s="8"/>
      <c r="W841" s="8"/>
      <c r="X841" s="8"/>
      <c r="Y841" s="8"/>
      <c r="Z841" s="8"/>
    </row>
    <row x14ac:dyDescent="0.25" r="842" customHeight="1" ht="14.25">
      <c r="A842" s="182"/>
      <c r="B842" s="182"/>
      <c r="C842" s="8"/>
      <c r="D842" s="183"/>
      <c r="E842" s="9"/>
      <c r="F842" s="10"/>
      <c r="G842" s="9"/>
      <c r="H842" s="8"/>
      <c r="I842" s="8"/>
      <c r="J842" s="8"/>
      <c r="K842" s="8"/>
      <c r="L842" s="8"/>
      <c r="M842" s="8"/>
      <c r="N842" s="8"/>
      <c r="O842" s="8"/>
      <c r="P842" s="8"/>
      <c r="Q842" s="8"/>
      <c r="R842" s="8"/>
      <c r="S842" s="8"/>
      <c r="T842" s="8"/>
      <c r="U842" s="8"/>
      <c r="V842" s="8"/>
      <c r="W842" s="8"/>
      <c r="X842" s="8"/>
      <c r="Y842" s="8"/>
      <c r="Z842" s="8"/>
    </row>
    <row x14ac:dyDescent="0.25" r="843" customHeight="1" ht="14.25">
      <c r="A843" s="182"/>
      <c r="B843" s="182"/>
      <c r="C843" s="8"/>
      <c r="D843" s="183"/>
      <c r="E843" s="9"/>
      <c r="F843" s="10"/>
      <c r="G843" s="9"/>
      <c r="H843" s="8"/>
      <c r="I843" s="8"/>
      <c r="J843" s="8"/>
      <c r="K843" s="8"/>
      <c r="L843" s="8"/>
      <c r="M843" s="8"/>
      <c r="N843" s="8"/>
      <c r="O843" s="8"/>
      <c r="P843" s="8"/>
      <c r="Q843" s="8"/>
      <c r="R843" s="8"/>
      <c r="S843" s="8"/>
      <c r="T843" s="8"/>
      <c r="U843" s="8"/>
      <c r="V843" s="8"/>
      <c r="W843" s="8"/>
      <c r="X843" s="8"/>
      <c r="Y843" s="8"/>
      <c r="Z843" s="8"/>
    </row>
    <row x14ac:dyDescent="0.25" r="844" customHeight="1" ht="14.25">
      <c r="A844" s="182"/>
      <c r="B844" s="182"/>
      <c r="C844" s="8"/>
      <c r="D844" s="183"/>
      <c r="E844" s="9"/>
      <c r="F844" s="10"/>
      <c r="G844" s="9"/>
      <c r="H844" s="8"/>
      <c r="I844" s="8"/>
      <c r="J844" s="8"/>
      <c r="K844" s="8"/>
      <c r="L844" s="8"/>
      <c r="M844" s="8"/>
      <c r="N844" s="8"/>
      <c r="O844" s="8"/>
      <c r="P844" s="8"/>
      <c r="Q844" s="8"/>
      <c r="R844" s="8"/>
      <c r="S844" s="8"/>
      <c r="T844" s="8"/>
      <c r="U844" s="8"/>
      <c r="V844" s="8"/>
      <c r="W844" s="8"/>
      <c r="X844" s="8"/>
      <c r="Y844" s="8"/>
      <c r="Z844" s="8"/>
    </row>
    <row x14ac:dyDescent="0.25" r="845" customHeight="1" ht="14.25">
      <c r="A845" s="182"/>
      <c r="B845" s="182"/>
      <c r="C845" s="8"/>
      <c r="D845" s="183"/>
      <c r="E845" s="9"/>
      <c r="F845" s="10"/>
      <c r="G845" s="9"/>
      <c r="H845" s="8"/>
      <c r="I845" s="8"/>
      <c r="J845" s="8"/>
      <c r="K845" s="8"/>
      <c r="L845" s="8"/>
      <c r="M845" s="8"/>
      <c r="N845" s="8"/>
      <c r="O845" s="8"/>
      <c r="P845" s="8"/>
      <c r="Q845" s="8"/>
      <c r="R845" s="8"/>
      <c r="S845" s="8"/>
      <c r="T845" s="8"/>
      <c r="U845" s="8"/>
      <c r="V845" s="8"/>
      <c r="W845" s="8"/>
      <c r="X845" s="8"/>
      <c r="Y845" s="8"/>
      <c r="Z845" s="8"/>
    </row>
    <row x14ac:dyDescent="0.25" r="846" customHeight="1" ht="14.25">
      <c r="A846" s="182"/>
      <c r="B846" s="182"/>
      <c r="C846" s="8"/>
      <c r="D846" s="183"/>
      <c r="E846" s="9"/>
      <c r="F846" s="10"/>
      <c r="G846" s="9"/>
      <c r="H846" s="8"/>
      <c r="I846" s="8"/>
      <c r="J846" s="8"/>
      <c r="K846" s="8"/>
      <c r="L846" s="8"/>
      <c r="M846" s="8"/>
      <c r="N846" s="8"/>
      <c r="O846" s="8"/>
      <c r="P846" s="8"/>
      <c r="Q846" s="8"/>
      <c r="R846" s="8"/>
      <c r="S846" s="8"/>
      <c r="T846" s="8"/>
      <c r="U846" s="8"/>
      <c r="V846" s="8"/>
      <c r="W846" s="8"/>
      <c r="X846" s="8"/>
      <c r="Y846" s="8"/>
      <c r="Z846" s="8"/>
    </row>
    <row x14ac:dyDescent="0.25" r="847" customHeight="1" ht="14.25">
      <c r="A847" s="182"/>
      <c r="B847" s="182"/>
      <c r="C847" s="8"/>
      <c r="D847" s="183"/>
      <c r="E847" s="9"/>
      <c r="F847" s="10"/>
      <c r="G847" s="9"/>
      <c r="H847" s="8"/>
      <c r="I847" s="8"/>
      <c r="J847" s="8"/>
      <c r="K847" s="8"/>
      <c r="L847" s="8"/>
      <c r="M847" s="8"/>
      <c r="N847" s="8"/>
      <c r="O847" s="8"/>
      <c r="P847" s="8"/>
      <c r="Q847" s="8"/>
      <c r="R847" s="8"/>
      <c r="S847" s="8"/>
      <c r="T847" s="8"/>
      <c r="U847" s="8"/>
      <c r="V847" s="8"/>
      <c r="W847" s="8"/>
      <c r="X847" s="8"/>
      <c r="Y847" s="8"/>
      <c r="Z847" s="8"/>
    </row>
    <row x14ac:dyDescent="0.25" r="848" customHeight="1" ht="14.25">
      <c r="A848" s="182"/>
      <c r="B848" s="182"/>
      <c r="C848" s="8"/>
      <c r="D848" s="183"/>
      <c r="E848" s="9"/>
      <c r="F848" s="10"/>
      <c r="G848" s="9"/>
      <c r="H848" s="8"/>
      <c r="I848" s="8"/>
      <c r="J848" s="8"/>
      <c r="K848" s="8"/>
      <c r="L848" s="8"/>
      <c r="M848" s="8"/>
      <c r="N848" s="8"/>
      <c r="O848" s="8"/>
      <c r="P848" s="8"/>
      <c r="Q848" s="8"/>
      <c r="R848" s="8"/>
      <c r="S848" s="8"/>
      <c r="T848" s="8"/>
      <c r="U848" s="8"/>
      <c r="V848" s="8"/>
      <c r="W848" s="8"/>
      <c r="X848" s="8"/>
      <c r="Y848" s="8"/>
      <c r="Z848" s="8"/>
    </row>
    <row x14ac:dyDescent="0.25" r="849" customHeight="1" ht="14.25">
      <c r="A849" s="182"/>
      <c r="B849" s="182"/>
      <c r="C849" s="8"/>
      <c r="D849" s="183"/>
      <c r="E849" s="9"/>
      <c r="F849" s="10"/>
      <c r="G849" s="9"/>
      <c r="H849" s="8"/>
      <c r="I849" s="8"/>
      <c r="J849" s="8"/>
      <c r="K849" s="8"/>
      <c r="L849" s="8"/>
      <c r="M849" s="8"/>
      <c r="N849" s="8"/>
      <c r="O849" s="8"/>
      <c r="P849" s="8"/>
      <c r="Q849" s="8"/>
      <c r="R849" s="8"/>
      <c r="S849" s="8"/>
      <c r="T849" s="8"/>
      <c r="U849" s="8"/>
      <c r="V849" s="8"/>
      <c r="W849" s="8"/>
      <c r="X849" s="8"/>
      <c r="Y849" s="8"/>
      <c r="Z849" s="8"/>
    </row>
    <row x14ac:dyDescent="0.25" r="850" customHeight="1" ht="14.25">
      <c r="A850" s="182"/>
      <c r="B850" s="182"/>
      <c r="C850" s="8"/>
      <c r="D850" s="183"/>
      <c r="E850" s="9"/>
      <c r="F850" s="10"/>
      <c r="G850" s="9"/>
      <c r="H850" s="8"/>
      <c r="I850" s="8"/>
      <c r="J850" s="8"/>
      <c r="K850" s="8"/>
      <c r="L850" s="8"/>
      <c r="M850" s="8"/>
      <c r="N850" s="8"/>
      <c r="O850" s="8"/>
      <c r="P850" s="8"/>
      <c r="Q850" s="8"/>
      <c r="R850" s="8"/>
      <c r="S850" s="8"/>
      <c r="T850" s="8"/>
      <c r="U850" s="8"/>
      <c r="V850" s="8"/>
      <c r="W850" s="8"/>
      <c r="X850" s="8"/>
      <c r="Y850" s="8"/>
      <c r="Z850" s="8"/>
    </row>
    <row x14ac:dyDescent="0.25" r="851" customHeight="1" ht="14.25">
      <c r="A851" s="182"/>
      <c r="B851" s="182"/>
      <c r="C851" s="8"/>
      <c r="D851" s="183"/>
      <c r="E851" s="9"/>
      <c r="F851" s="10"/>
      <c r="G851" s="9"/>
      <c r="H851" s="8"/>
      <c r="I851" s="8"/>
      <c r="J851" s="8"/>
      <c r="K851" s="8"/>
      <c r="L851" s="8"/>
      <c r="M851" s="8"/>
      <c r="N851" s="8"/>
      <c r="O851" s="8"/>
      <c r="P851" s="8"/>
      <c r="Q851" s="8"/>
      <c r="R851" s="8"/>
      <c r="S851" s="8"/>
      <c r="T851" s="8"/>
      <c r="U851" s="8"/>
      <c r="V851" s="8"/>
      <c r="W851" s="8"/>
      <c r="X851" s="8"/>
      <c r="Y851" s="8"/>
      <c r="Z851" s="8"/>
    </row>
    <row x14ac:dyDescent="0.25" r="852" customHeight="1" ht="14.25">
      <c r="A852" s="182"/>
      <c r="B852" s="182"/>
      <c r="C852" s="8"/>
      <c r="D852" s="183"/>
      <c r="E852" s="9"/>
      <c r="F852" s="10"/>
      <c r="G852" s="9"/>
      <c r="H852" s="8"/>
      <c r="I852" s="8"/>
      <c r="J852" s="8"/>
      <c r="K852" s="8"/>
      <c r="L852" s="8"/>
      <c r="M852" s="8"/>
      <c r="N852" s="8"/>
      <c r="O852" s="8"/>
      <c r="P852" s="8"/>
      <c r="Q852" s="8"/>
      <c r="R852" s="8"/>
      <c r="S852" s="8"/>
      <c r="T852" s="8"/>
      <c r="U852" s="8"/>
      <c r="V852" s="8"/>
      <c r="W852" s="8"/>
      <c r="X852" s="8"/>
      <c r="Y852" s="8"/>
      <c r="Z852" s="8"/>
    </row>
    <row x14ac:dyDescent="0.25" r="853" customHeight="1" ht="14.25">
      <c r="A853" s="182"/>
      <c r="B853" s="182"/>
      <c r="C853" s="8"/>
      <c r="D853" s="183"/>
      <c r="E853" s="9"/>
      <c r="F853" s="10"/>
      <c r="G853" s="9"/>
      <c r="H853" s="8"/>
      <c r="I853" s="8"/>
      <c r="J853" s="8"/>
      <c r="K853" s="8"/>
      <c r="L853" s="8"/>
      <c r="M853" s="8"/>
      <c r="N853" s="8"/>
      <c r="O853" s="8"/>
      <c r="P853" s="8"/>
      <c r="Q853" s="8"/>
      <c r="R853" s="8"/>
      <c r="S853" s="8"/>
      <c r="T853" s="8"/>
      <c r="U853" s="8"/>
      <c r="V853" s="8"/>
      <c r="W853" s="8"/>
      <c r="X853" s="8"/>
      <c r="Y853" s="8"/>
      <c r="Z853" s="8"/>
    </row>
    <row x14ac:dyDescent="0.25" r="854" customHeight="1" ht="14.25">
      <c r="A854" s="182"/>
      <c r="B854" s="182"/>
      <c r="C854" s="8"/>
      <c r="D854" s="183"/>
      <c r="E854" s="9"/>
      <c r="F854" s="10"/>
      <c r="G854" s="9"/>
      <c r="H854" s="8"/>
      <c r="I854" s="8"/>
      <c r="J854" s="8"/>
      <c r="K854" s="8"/>
      <c r="L854" s="8"/>
      <c r="M854" s="8"/>
      <c r="N854" s="8"/>
      <c r="O854" s="8"/>
      <c r="P854" s="8"/>
      <c r="Q854" s="8"/>
      <c r="R854" s="8"/>
      <c r="S854" s="8"/>
      <c r="T854" s="8"/>
      <c r="U854" s="8"/>
      <c r="V854" s="8"/>
      <c r="W854" s="8"/>
      <c r="X854" s="8"/>
      <c r="Y854" s="8"/>
      <c r="Z854" s="8"/>
    </row>
    <row x14ac:dyDescent="0.25" r="855" customHeight="1" ht="14.25">
      <c r="A855" s="182"/>
      <c r="B855" s="182"/>
      <c r="C855" s="8"/>
      <c r="D855" s="183"/>
      <c r="E855" s="9"/>
      <c r="F855" s="10"/>
      <c r="G855" s="9"/>
      <c r="H855" s="8"/>
      <c r="I855" s="8"/>
      <c r="J855" s="8"/>
      <c r="K855" s="8"/>
      <c r="L855" s="8"/>
      <c r="M855" s="8"/>
      <c r="N855" s="8"/>
      <c r="O855" s="8"/>
      <c r="P855" s="8"/>
      <c r="Q855" s="8"/>
      <c r="R855" s="8"/>
      <c r="S855" s="8"/>
      <c r="T855" s="8"/>
      <c r="U855" s="8"/>
      <c r="V855" s="8"/>
      <c r="W855" s="8"/>
      <c r="X855" s="8"/>
      <c r="Y855" s="8"/>
      <c r="Z855" s="8"/>
    </row>
    <row x14ac:dyDescent="0.25" r="856" customHeight="1" ht="14.25">
      <c r="A856" s="182"/>
      <c r="B856" s="182"/>
      <c r="C856" s="8"/>
      <c r="D856" s="183"/>
      <c r="E856" s="9"/>
      <c r="F856" s="10"/>
      <c r="G856" s="9"/>
      <c r="H856" s="8"/>
      <c r="I856" s="8"/>
      <c r="J856" s="8"/>
      <c r="K856" s="8"/>
      <c r="L856" s="8"/>
      <c r="M856" s="8"/>
      <c r="N856" s="8"/>
      <c r="O856" s="8"/>
      <c r="P856" s="8"/>
      <c r="Q856" s="8"/>
      <c r="R856" s="8"/>
      <c r="S856" s="8"/>
      <c r="T856" s="8"/>
      <c r="U856" s="8"/>
      <c r="V856" s="8"/>
      <c r="W856" s="8"/>
      <c r="X856" s="8"/>
      <c r="Y856" s="8"/>
      <c r="Z856" s="8"/>
    </row>
    <row x14ac:dyDescent="0.25" r="857" customHeight="1" ht="14.25">
      <c r="A857" s="182"/>
      <c r="B857" s="182"/>
      <c r="C857" s="8"/>
      <c r="D857" s="183"/>
      <c r="E857" s="9"/>
      <c r="F857" s="10"/>
      <c r="G857" s="9"/>
      <c r="H857" s="8"/>
      <c r="I857" s="8"/>
      <c r="J857" s="8"/>
      <c r="K857" s="8"/>
      <c r="L857" s="8"/>
      <c r="M857" s="8"/>
      <c r="N857" s="8"/>
      <c r="O857" s="8"/>
      <c r="P857" s="8"/>
      <c r="Q857" s="8"/>
      <c r="R857" s="8"/>
      <c r="S857" s="8"/>
      <c r="T857" s="8"/>
      <c r="U857" s="8"/>
      <c r="V857" s="8"/>
      <c r="W857" s="8"/>
      <c r="X857" s="8"/>
      <c r="Y857" s="8"/>
      <c r="Z857" s="8"/>
    </row>
    <row x14ac:dyDescent="0.25" r="858" customHeight="1" ht="14.25">
      <c r="A858" s="182"/>
      <c r="B858" s="182"/>
      <c r="C858" s="8"/>
      <c r="D858" s="183"/>
      <c r="E858" s="9"/>
      <c r="F858" s="10"/>
      <c r="G858" s="9"/>
      <c r="H858" s="8"/>
      <c r="I858" s="8"/>
      <c r="J858" s="8"/>
      <c r="K858" s="8"/>
      <c r="L858" s="8"/>
      <c r="M858" s="8"/>
      <c r="N858" s="8"/>
      <c r="O858" s="8"/>
      <c r="P858" s="8"/>
      <c r="Q858" s="8"/>
      <c r="R858" s="8"/>
      <c r="S858" s="8"/>
      <c r="T858" s="8"/>
      <c r="U858" s="8"/>
      <c r="V858" s="8"/>
      <c r="W858" s="8"/>
      <c r="X858" s="8"/>
      <c r="Y858" s="8"/>
      <c r="Z858" s="8"/>
    </row>
    <row x14ac:dyDescent="0.25" r="859" customHeight="1" ht="14.25">
      <c r="A859" s="182"/>
      <c r="B859" s="182"/>
      <c r="C859" s="8"/>
      <c r="D859" s="183"/>
      <c r="E859" s="9"/>
      <c r="F859" s="10"/>
      <c r="G859" s="9"/>
      <c r="H859" s="8"/>
      <c r="I859" s="8"/>
      <c r="J859" s="8"/>
      <c r="K859" s="8"/>
      <c r="L859" s="8"/>
      <c r="M859" s="8"/>
      <c r="N859" s="8"/>
      <c r="O859" s="8"/>
      <c r="P859" s="8"/>
      <c r="Q859" s="8"/>
      <c r="R859" s="8"/>
      <c r="S859" s="8"/>
      <c r="T859" s="8"/>
      <c r="U859" s="8"/>
      <c r="V859" s="8"/>
      <c r="W859" s="8"/>
      <c r="X859" s="8"/>
      <c r="Y859" s="8"/>
      <c r="Z859" s="8"/>
    </row>
    <row x14ac:dyDescent="0.25" r="860" customHeight="1" ht="14.25">
      <c r="A860" s="182"/>
      <c r="B860" s="182"/>
      <c r="C860" s="8"/>
      <c r="D860" s="183"/>
      <c r="E860" s="9"/>
      <c r="F860" s="10"/>
      <c r="G860" s="9"/>
      <c r="H860" s="8"/>
      <c r="I860" s="8"/>
      <c r="J860" s="8"/>
      <c r="K860" s="8"/>
      <c r="L860" s="8"/>
      <c r="M860" s="8"/>
      <c r="N860" s="8"/>
      <c r="O860" s="8"/>
      <c r="P860" s="8"/>
      <c r="Q860" s="8"/>
      <c r="R860" s="8"/>
      <c r="S860" s="8"/>
      <c r="T860" s="8"/>
      <c r="U860" s="8"/>
      <c r="V860" s="8"/>
      <c r="W860" s="8"/>
      <c r="X860" s="8"/>
      <c r="Y860" s="8"/>
      <c r="Z860" s="8"/>
    </row>
    <row x14ac:dyDescent="0.25" r="861" customHeight="1" ht="14.25">
      <c r="A861" s="182"/>
      <c r="B861" s="182"/>
      <c r="C861" s="8"/>
      <c r="D861" s="183"/>
      <c r="E861" s="9"/>
      <c r="F861" s="10"/>
      <c r="G861" s="9"/>
      <c r="H861" s="8"/>
      <c r="I861" s="8"/>
      <c r="J861" s="8"/>
      <c r="K861" s="8"/>
      <c r="L861" s="8"/>
      <c r="M861" s="8"/>
      <c r="N861" s="8"/>
      <c r="O861" s="8"/>
      <c r="P861" s="8"/>
      <c r="Q861" s="8"/>
      <c r="R861" s="8"/>
      <c r="S861" s="8"/>
      <c r="T861" s="8"/>
      <c r="U861" s="8"/>
      <c r="V861" s="8"/>
      <c r="W861" s="8"/>
      <c r="X861" s="8"/>
      <c r="Y861" s="8"/>
      <c r="Z861" s="8"/>
    </row>
    <row x14ac:dyDescent="0.25" r="862" customHeight="1" ht="14.25">
      <c r="A862" s="182"/>
      <c r="B862" s="182"/>
      <c r="C862" s="8"/>
      <c r="D862" s="183"/>
      <c r="E862" s="9"/>
      <c r="F862" s="10"/>
      <c r="G862" s="9"/>
      <c r="H862" s="8"/>
      <c r="I862" s="8"/>
      <c r="J862" s="8"/>
      <c r="K862" s="8"/>
      <c r="L862" s="8"/>
      <c r="M862" s="8"/>
      <c r="N862" s="8"/>
      <c r="O862" s="8"/>
      <c r="P862" s="8"/>
      <c r="Q862" s="8"/>
      <c r="R862" s="8"/>
      <c r="S862" s="8"/>
      <c r="T862" s="8"/>
      <c r="U862" s="8"/>
      <c r="V862" s="8"/>
      <c r="W862" s="8"/>
      <c r="X862" s="8"/>
      <c r="Y862" s="8"/>
      <c r="Z862" s="8"/>
    </row>
    <row x14ac:dyDescent="0.25" r="863" customHeight="1" ht="14.25">
      <c r="A863" s="182"/>
      <c r="B863" s="182"/>
      <c r="C863" s="8"/>
      <c r="D863" s="183"/>
      <c r="E863" s="9"/>
      <c r="F863" s="10"/>
      <c r="G863" s="9"/>
      <c r="H863" s="8"/>
      <c r="I863" s="8"/>
      <c r="J863" s="8"/>
      <c r="K863" s="8"/>
      <c r="L863" s="8"/>
      <c r="M863" s="8"/>
      <c r="N863" s="8"/>
      <c r="O863" s="8"/>
      <c r="P863" s="8"/>
      <c r="Q863" s="8"/>
      <c r="R863" s="8"/>
      <c r="S863" s="8"/>
      <c r="T863" s="8"/>
      <c r="U863" s="8"/>
      <c r="V863" s="8"/>
      <c r="W863" s="8"/>
      <c r="X863" s="8"/>
      <c r="Y863" s="8"/>
      <c r="Z863" s="8"/>
    </row>
    <row x14ac:dyDescent="0.25" r="864" customHeight="1" ht="14.25">
      <c r="A864" s="182"/>
      <c r="B864" s="182"/>
      <c r="C864" s="8"/>
      <c r="D864" s="183"/>
      <c r="E864" s="9"/>
      <c r="F864" s="10"/>
      <c r="G864" s="9"/>
      <c r="H864" s="8"/>
      <c r="I864" s="8"/>
      <c r="J864" s="8"/>
      <c r="K864" s="8"/>
      <c r="L864" s="8"/>
      <c r="M864" s="8"/>
      <c r="N864" s="8"/>
      <c r="O864" s="8"/>
      <c r="P864" s="8"/>
      <c r="Q864" s="8"/>
      <c r="R864" s="8"/>
      <c r="S864" s="8"/>
      <c r="T864" s="8"/>
      <c r="U864" s="8"/>
      <c r="V864" s="8"/>
      <c r="W864" s="8"/>
      <c r="X864" s="8"/>
      <c r="Y864" s="8"/>
      <c r="Z864" s="8"/>
    </row>
    <row x14ac:dyDescent="0.25" r="865" customHeight="1" ht="14.25">
      <c r="A865" s="182"/>
      <c r="B865" s="182"/>
      <c r="C865" s="8"/>
      <c r="D865" s="183"/>
      <c r="E865" s="9"/>
      <c r="F865" s="10"/>
      <c r="G865" s="9"/>
      <c r="H865" s="8"/>
      <c r="I865" s="8"/>
      <c r="J865" s="8"/>
      <c r="K865" s="8"/>
      <c r="L865" s="8"/>
      <c r="M865" s="8"/>
      <c r="N865" s="8"/>
      <c r="O865" s="8"/>
      <c r="P865" s="8"/>
      <c r="Q865" s="8"/>
      <c r="R865" s="8"/>
      <c r="S865" s="8"/>
      <c r="T865" s="8"/>
      <c r="U865" s="8"/>
      <c r="V865" s="8"/>
      <c r="W865" s="8"/>
      <c r="X865" s="8"/>
      <c r="Y865" s="8"/>
      <c r="Z865" s="8"/>
    </row>
    <row x14ac:dyDescent="0.25" r="866" customHeight="1" ht="14.25">
      <c r="A866" s="182"/>
      <c r="B866" s="182"/>
      <c r="C866" s="8"/>
      <c r="D866" s="183"/>
      <c r="E866" s="9"/>
      <c r="F866" s="10"/>
      <c r="G866" s="9"/>
      <c r="H866" s="8"/>
      <c r="I866" s="8"/>
      <c r="J866" s="8"/>
      <c r="K866" s="8"/>
      <c r="L866" s="8"/>
      <c r="M866" s="8"/>
      <c r="N866" s="8"/>
      <c r="O866" s="8"/>
      <c r="P866" s="8"/>
      <c r="Q866" s="8"/>
      <c r="R866" s="8"/>
      <c r="S866" s="8"/>
      <c r="T866" s="8"/>
      <c r="U866" s="8"/>
      <c r="V866" s="8"/>
      <c r="W866" s="8"/>
      <c r="X866" s="8"/>
      <c r="Y866" s="8"/>
      <c r="Z866" s="8"/>
    </row>
    <row x14ac:dyDescent="0.25" r="867" customHeight="1" ht="14.25">
      <c r="A867" s="182"/>
      <c r="B867" s="182"/>
      <c r="C867" s="8"/>
      <c r="D867" s="183"/>
      <c r="E867" s="9"/>
      <c r="F867" s="10"/>
      <c r="G867" s="9"/>
      <c r="H867" s="8"/>
      <c r="I867" s="8"/>
      <c r="J867" s="8"/>
      <c r="K867" s="8"/>
      <c r="L867" s="8"/>
      <c r="M867" s="8"/>
      <c r="N867" s="8"/>
      <c r="O867" s="8"/>
      <c r="P867" s="8"/>
      <c r="Q867" s="8"/>
      <c r="R867" s="8"/>
      <c r="S867" s="8"/>
      <c r="T867" s="8"/>
      <c r="U867" s="8"/>
      <c r="V867" s="8"/>
      <c r="W867" s="8"/>
      <c r="X867" s="8"/>
      <c r="Y867" s="8"/>
      <c r="Z867" s="8"/>
    </row>
    <row x14ac:dyDescent="0.25" r="868" customHeight="1" ht="14.25">
      <c r="A868" s="182"/>
      <c r="B868" s="182"/>
      <c r="C868" s="8"/>
      <c r="D868" s="183"/>
      <c r="E868" s="9"/>
      <c r="F868" s="10"/>
      <c r="G868" s="9"/>
      <c r="H868" s="8"/>
      <c r="I868" s="8"/>
      <c r="J868" s="8"/>
      <c r="K868" s="8"/>
      <c r="L868" s="8"/>
      <c r="M868" s="8"/>
      <c r="N868" s="8"/>
      <c r="O868" s="8"/>
      <c r="P868" s="8"/>
      <c r="Q868" s="8"/>
      <c r="R868" s="8"/>
      <c r="S868" s="8"/>
      <c r="T868" s="8"/>
      <c r="U868" s="8"/>
      <c r="V868" s="8"/>
      <c r="W868" s="8"/>
      <c r="X868" s="8"/>
      <c r="Y868" s="8"/>
      <c r="Z868" s="8"/>
    </row>
    <row x14ac:dyDescent="0.25" r="869" customHeight="1" ht="14.25">
      <c r="A869" s="182"/>
      <c r="B869" s="182"/>
      <c r="C869" s="8"/>
      <c r="D869" s="183"/>
      <c r="E869" s="9"/>
      <c r="F869" s="10"/>
      <c r="G869" s="9"/>
      <c r="H869" s="8"/>
      <c r="I869" s="8"/>
      <c r="J869" s="8"/>
      <c r="K869" s="8"/>
      <c r="L869" s="8"/>
      <c r="M869" s="8"/>
      <c r="N869" s="8"/>
      <c r="O869" s="8"/>
      <c r="P869" s="8"/>
      <c r="Q869" s="8"/>
      <c r="R869" s="8"/>
      <c r="S869" s="8"/>
      <c r="T869" s="8"/>
      <c r="U869" s="8"/>
      <c r="V869" s="8"/>
      <c r="W869" s="8"/>
      <c r="X869" s="8"/>
      <c r="Y869" s="8"/>
      <c r="Z869" s="8"/>
    </row>
    <row x14ac:dyDescent="0.25" r="870" customHeight="1" ht="14.25">
      <c r="A870" s="182"/>
      <c r="B870" s="182"/>
      <c r="C870" s="8"/>
      <c r="D870" s="183"/>
      <c r="E870" s="9"/>
      <c r="F870" s="10"/>
      <c r="G870" s="9"/>
      <c r="H870" s="8"/>
      <c r="I870" s="8"/>
      <c r="J870" s="8"/>
      <c r="K870" s="8"/>
      <c r="L870" s="8"/>
      <c r="M870" s="8"/>
      <c r="N870" s="8"/>
      <c r="O870" s="8"/>
      <c r="P870" s="8"/>
      <c r="Q870" s="8"/>
      <c r="R870" s="8"/>
      <c r="S870" s="8"/>
      <c r="T870" s="8"/>
      <c r="U870" s="8"/>
      <c r="V870" s="8"/>
      <c r="W870" s="8"/>
      <c r="X870" s="8"/>
      <c r="Y870" s="8"/>
      <c r="Z870" s="8"/>
    </row>
    <row x14ac:dyDescent="0.25" r="871" customHeight="1" ht="14.25">
      <c r="A871" s="182"/>
      <c r="B871" s="182"/>
      <c r="C871" s="8"/>
      <c r="D871" s="183"/>
      <c r="E871" s="9"/>
      <c r="F871" s="10"/>
      <c r="G871" s="9"/>
      <c r="H871" s="8"/>
      <c r="I871" s="8"/>
      <c r="J871" s="8"/>
      <c r="K871" s="8"/>
      <c r="L871" s="8"/>
      <c r="M871" s="8"/>
      <c r="N871" s="8"/>
      <c r="O871" s="8"/>
      <c r="P871" s="8"/>
      <c r="Q871" s="8"/>
      <c r="R871" s="8"/>
      <c r="S871" s="8"/>
      <c r="T871" s="8"/>
      <c r="U871" s="8"/>
      <c r="V871" s="8"/>
      <c r="W871" s="8"/>
      <c r="X871" s="8"/>
      <c r="Y871" s="8"/>
      <c r="Z871" s="8"/>
    </row>
    <row x14ac:dyDescent="0.25" r="872" customHeight="1" ht="14.25">
      <c r="A872" s="182"/>
      <c r="B872" s="182"/>
      <c r="C872" s="8"/>
      <c r="D872" s="183"/>
      <c r="E872" s="9"/>
      <c r="F872" s="10"/>
      <c r="G872" s="9"/>
      <c r="H872" s="8"/>
      <c r="I872" s="8"/>
      <c r="J872" s="8"/>
      <c r="K872" s="8"/>
      <c r="L872" s="8"/>
      <c r="M872" s="8"/>
      <c r="N872" s="8"/>
      <c r="O872" s="8"/>
      <c r="P872" s="8"/>
      <c r="Q872" s="8"/>
      <c r="R872" s="8"/>
      <c r="S872" s="8"/>
      <c r="T872" s="8"/>
      <c r="U872" s="8"/>
      <c r="V872" s="8"/>
      <c r="W872" s="8"/>
      <c r="X872" s="8"/>
      <c r="Y872" s="8"/>
      <c r="Z872" s="8"/>
    </row>
    <row x14ac:dyDescent="0.25" r="873" customHeight="1" ht="14.25">
      <c r="A873" s="182"/>
      <c r="B873" s="182"/>
      <c r="C873" s="8"/>
      <c r="D873" s="183"/>
      <c r="E873" s="9"/>
      <c r="F873" s="10"/>
      <c r="G873" s="9"/>
      <c r="H873" s="8"/>
      <c r="I873" s="8"/>
      <c r="J873" s="8"/>
      <c r="K873" s="8"/>
      <c r="L873" s="8"/>
      <c r="M873" s="8"/>
      <c r="N873" s="8"/>
      <c r="O873" s="8"/>
      <c r="P873" s="8"/>
      <c r="Q873" s="8"/>
      <c r="R873" s="8"/>
      <c r="S873" s="8"/>
      <c r="T873" s="8"/>
      <c r="U873" s="8"/>
      <c r="V873" s="8"/>
      <c r="W873" s="8"/>
      <c r="X873" s="8"/>
      <c r="Y873" s="8"/>
      <c r="Z873" s="8"/>
    </row>
    <row x14ac:dyDescent="0.25" r="874" customHeight="1" ht="14.25">
      <c r="A874" s="182"/>
      <c r="B874" s="182"/>
      <c r="C874" s="8"/>
      <c r="D874" s="183"/>
      <c r="E874" s="9"/>
      <c r="F874" s="10"/>
      <c r="G874" s="9"/>
      <c r="H874" s="8"/>
      <c r="I874" s="8"/>
      <c r="J874" s="8"/>
      <c r="K874" s="8"/>
      <c r="L874" s="8"/>
      <c r="M874" s="8"/>
      <c r="N874" s="8"/>
      <c r="O874" s="8"/>
      <c r="P874" s="8"/>
      <c r="Q874" s="8"/>
      <c r="R874" s="8"/>
      <c r="S874" s="8"/>
      <c r="T874" s="8"/>
      <c r="U874" s="8"/>
      <c r="V874" s="8"/>
      <c r="W874" s="8"/>
      <c r="X874" s="8"/>
      <c r="Y874" s="8"/>
      <c r="Z874" s="8"/>
    </row>
    <row x14ac:dyDescent="0.25" r="875" customHeight="1" ht="14.25">
      <c r="A875" s="182"/>
      <c r="B875" s="182"/>
      <c r="C875" s="8"/>
      <c r="D875" s="183"/>
      <c r="E875" s="9"/>
      <c r="F875" s="10"/>
      <c r="G875" s="9"/>
      <c r="H875" s="8"/>
      <c r="I875" s="8"/>
      <c r="J875" s="8"/>
      <c r="K875" s="8"/>
      <c r="L875" s="8"/>
      <c r="M875" s="8"/>
      <c r="N875" s="8"/>
      <c r="O875" s="8"/>
      <c r="P875" s="8"/>
      <c r="Q875" s="8"/>
      <c r="R875" s="8"/>
      <c r="S875" s="8"/>
      <c r="T875" s="8"/>
      <c r="U875" s="8"/>
      <c r="V875" s="8"/>
      <c r="W875" s="8"/>
      <c r="X875" s="8"/>
      <c r="Y875" s="8"/>
      <c r="Z875" s="8"/>
    </row>
    <row x14ac:dyDescent="0.25" r="876" customHeight="1" ht="14.25">
      <c r="A876" s="182"/>
      <c r="B876" s="182"/>
      <c r="C876" s="8"/>
      <c r="D876" s="183"/>
      <c r="E876" s="9"/>
      <c r="F876" s="10"/>
      <c r="G876" s="9"/>
      <c r="H876" s="8"/>
      <c r="I876" s="8"/>
      <c r="J876" s="8"/>
      <c r="K876" s="8"/>
      <c r="L876" s="8"/>
      <c r="M876" s="8"/>
      <c r="N876" s="8"/>
      <c r="O876" s="8"/>
      <c r="P876" s="8"/>
      <c r="Q876" s="8"/>
      <c r="R876" s="8"/>
      <c r="S876" s="8"/>
      <c r="T876" s="8"/>
      <c r="U876" s="8"/>
      <c r="V876" s="8"/>
      <c r="W876" s="8"/>
      <c r="X876" s="8"/>
      <c r="Y876" s="8"/>
      <c r="Z876" s="8"/>
    </row>
    <row x14ac:dyDescent="0.25" r="877" customHeight="1" ht="14.25">
      <c r="A877" s="182"/>
      <c r="B877" s="182"/>
      <c r="C877" s="8"/>
      <c r="D877" s="183"/>
      <c r="E877" s="9"/>
      <c r="F877" s="10"/>
      <c r="G877" s="9"/>
      <c r="H877" s="8"/>
      <c r="I877" s="8"/>
      <c r="J877" s="8"/>
      <c r="K877" s="8"/>
      <c r="L877" s="8"/>
      <c r="M877" s="8"/>
      <c r="N877" s="8"/>
      <c r="O877" s="8"/>
      <c r="P877" s="8"/>
      <c r="Q877" s="8"/>
      <c r="R877" s="8"/>
      <c r="S877" s="8"/>
      <c r="T877" s="8"/>
      <c r="U877" s="8"/>
      <c r="V877" s="8"/>
      <c r="W877" s="8"/>
      <c r="X877" s="8"/>
      <c r="Y877" s="8"/>
      <c r="Z877" s="8"/>
    </row>
    <row x14ac:dyDescent="0.25" r="878" customHeight="1" ht="14.25">
      <c r="A878" s="182"/>
      <c r="B878" s="182"/>
      <c r="C878" s="8"/>
      <c r="D878" s="183"/>
      <c r="E878" s="9"/>
      <c r="F878" s="10"/>
      <c r="G878" s="9"/>
      <c r="H878" s="8"/>
      <c r="I878" s="8"/>
      <c r="J878" s="8"/>
      <c r="K878" s="8"/>
      <c r="L878" s="8"/>
      <c r="M878" s="8"/>
      <c r="N878" s="8"/>
      <c r="O878" s="8"/>
      <c r="P878" s="8"/>
      <c r="Q878" s="8"/>
      <c r="R878" s="8"/>
      <c r="S878" s="8"/>
      <c r="T878" s="8"/>
      <c r="U878" s="8"/>
      <c r="V878" s="8"/>
      <c r="W878" s="8"/>
      <c r="X878" s="8"/>
      <c r="Y878" s="8"/>
      <c r="Z878" s="8"/>
    </row>
    <row x14ac:dyDescent="0.25" r="879" customHeight="1" ht="14.25">
      <c r="A879" s="182"/>
      <c r="B879" s="182"/>
      <c r="C879" s="8"/>
      <c r="D879" s="183"/>
      <c r="E879" s="9"/>
      <c r="F879" s="10"/>
      <c r="G879" s="9"/>
      <c r="H879" s="8"/>
      <c r="I879" s="8"/>
      <c r="J879" s="8"/>
      <c r="K879" s="8"/>
      <c r="L879" s="8"/>
      <c r="M879" s="8"/>
      <c r="N879" s="8"/>
      <c r="O879" s="8"/>
      <c r="P879" s="8"/>
      <c r="Q879" s="8"/>
      <c r="R879" s="8"/>
      <c r="S879" s="8"/>
      <c r="T879" s="8"/>
      <c r="U879" s="8"/>
      <c r="V879" s="8"/>
      <c r="W879" s="8"/>
      <c r="X879" s="8"/>
      <c r="Y879" s="8"/>
      <c r="Z879" s="8"/>
    </row>
    <row x14ac:dyDescent="0.25" r="880" customHeight="1" ht="14.25">
      <c r="A880" s="182"/>
      <c r="B880" s="182"/>
      <c r="C880" s="8"/>
      <c r="D880" s="183"/>
      <c r="E880" s="9"/>
      <c r="F880" s="10"/>
      <c r="G880" s="9"/>
      <c r="H880" s="8"/>
      <c r="I880" s="8"/>
      <c r="J880" s="8"/>
      <c r="K880" s="8"/>
      <c r="L880" s="8"/>
      <c r="M880" s="8"/>
      <c r="N880" s="8"/>
      <c r="O880" s="8"/>
      <c r="P880" s="8"/>
      <c r="Q880" s="8"/>
      <c r="R880" s="8"/>
      <c r="S880" s="8"/>
      <c r="T880" s="8"/>
      <c r="U880" s="8"/>
      <c r="V880" s="8"/>
      <c r="W880" s="8"/>
      <c r="X880" s="8"/>
      <c r="Y880" s="8"/>
      <c r="Z880" s="8"/>
    </row>
    <row x14ac:dyDescent="0.25" r="881" customHeight="1" ht="14.25">
      <c r="A881" s="182"/>
      <c r="B881" s="182"/>
      <c r="C881" s="8"/>
      <c r="D881" s="183"/>
      <c r="E881" s="9"/>
      <c r="F881" s="10"/>
      <c r="G881" s="9"/>
      <c r="H881" s="8"/>
      <c r="I881" s="8"/>
      <c r="J881" s="8"/>
      <c r="K881" s="8"/>
      <c r="L881" s="8"/>
      <c r="M881" s="8"/>
      <c r="N881" s="8"/>
      <c r="O881" s="8"/>
      <c r="P881" s="8"/>
      <c r="Q881" s="8"/>
      <c r="R881" s="8"/>
      <c r="S881" s="8"/>
      <c r="T881" s="8"/>
      <c r="U881" s="8"/>
      <c r="V881" s="8"/>
      <c r="W881" s="8"/>
      <c r="X881" s="8"/>
      <c r="Y881" s="8"/>
      <c r="Z881" s="8"/>
    </row>
    <row x14ac:dyDescent="0.25" r="882" customHeight="1" ht="14.25">
      <c r="A882" s="182"/>
      <c r="B882" s="182"/>
      <c r="C882" s="8"/>
      <c r="D882" s="183"/>
      <c r="E882" s="9"/>
      <c r="F882" s="10"/>
      <c r="G882" s="9"/>
      <c r="H882" s="8"/>
      <c r="I882" s="8"/>
      <c r="J882" s="8"/>
      <c r="K882" s="8"/>
      <c r="L882" s="8"/>
      <c r="M882" s="8"/>
      <c r="N882" s="8"/>
      <c r="O882" s="8"/>
      <c r="P882" s="8"/>
      <c r="Q882" s="8"/>
      <c r="R882" s="8"/>
      <c r="S882" s="8"/>
      <c r="T882" s="8"/>
      <c r="U882" s="8"/>
      <c r="V882" s="8"/>
      <c r="W882" s="8"/>
      <c r="X882" s="8"/>
      <c r="Y882" s="8"/>
      <c r="Z882" s="8"/>
    </row>
    <row x14ac:dyDescent="0.25" r="883" customHeight="1" ht="14.25">
      <c r="A883" s="182"/>
      <c r="B883" s="182"/>
      <c r="C883" s="8"/>
      <c r="D883" s="183"/>
      <c r="E883" s="9"/>
      <c r="F883" s="10"/>
      <c r="G883" s="9"/>
      <c r="H883" s="8"/>
      <c r="I883" s="8"/>
      <c r="J883" s="8"/>
      <c r="K883" s="8"/>
      <c r="L883" s="8"/>
      <c r="M883" s="8"/>
      <c r="N883" s="8"/>
      <c r="O883" s="8"/>
      <c r="P883" s="8"/>
      <c r="Q883" s="8"/>
      <c r="R883" s="8"/>
      <c r="S883" s="8"/>
      <c r="T883" s="8"/>
      <c r="U883" s="8"/>
      <c r="V883" s="8"/>
      <c r="W883" s="8"/>
      <c r="X883" s="8"/>
      <c r="Y883" s="8"/>
      <c r="Z883" s="8"/>
    </row>
    <row x14ac:dyDescent="0.25" r="884" customHeight="1" ht="14.25">
      <c r="A884" s="182"/>
      <c r="B884" s="182"/>
      <c r="C884" s="8"/>
      <c r="D884" s="183"/>
      <c r="E884" s="9"/>
      <c r="F884" s="10"/>
      <c r="G884" s="9"/>
      <c r="H884" s="8"/>
      <c r="I884" s="8"/>
      <c r="J884" s="8"/>
      <c r="K884" s="8"/>
      <c r="L884" s="8"/>
      <c r="M884" s="8"/>
      <c r="N884" s="8"/>
      <c r="O884" s="8"/>
      <c r="P884" s="8"/>
      <c r="Q884" s="8"/>
      <c r="R884" s="8"/>
      <c r="S884" s="8"/>
      <c r="T884" s="8"/>
      <c r="U884" s="8"/>
      <c r="V884" s="8"/>
      <c r="W884" s="8"/>
      <c r="X884" s="8"/>
      <c r="Y884" s="8"/>
      <c r="Z884" s="8"/>
    </row>
    <row x14ac:dyDescent="0.25" r="885" customHeight="1" ht="14.25">
      <c r="A885" s="182"/>
      <c r="B885" s="182"/>
      <c r="C885" s="8"/>
      <c r="D885" s="183"/>
      <c r="E885" s="9"/>
      <c r="F885" s="10"/>
      <c r="G885" s="9"/>
      <c r="H885" s="8"/>
      <c r="I885" s="8"/>
      <c r="J885" s="8"/>
      <c r="K885" s="8"/>
      <c r="L885" s="8"/>
      <c r="M885" s="8"/>
      <c r="N885" s="8"/>
      <c r="O885" s="8"/>
      <c r="P885" s="8"/>
      <c r="Q885" s="8"/>
      <c r="R885" s="8"/>
      <c r="S885" s="8"/>
      <c r="T885" s="8"/>
      <c r="U885" s="8"/>
      <c r="V885" s="8"/>
      <c r="W885" s="8"/>
      <c r="X885" s="8"/>
      <c r="Y885" s="8"/>
      <c r="Z885" s="8"/>
    </row>
    <row x14ac:dyDescent="0.25" r="886" customHeight="1" ht="14.25">
      <c r="A886" s="182"/>
      <c r="B886" s="182"/>
      <c r="C886" s="8"/>
      <c r="D886" s="183"/>
      <c r="E886" s="9"/>
      <c r="F886" s="10"/>
      <c r="G886" s="9"/>
      <c r="H886" s="8"/>
      <c r="I886" s="8"/>
      <c r="J886" s="8"/>
      <c r="K886" s="8"/>
      <c r="L886" s="8"/>
      <c r="M886" s="8"/>
      <c r="N886" s="8"/>
      <c r="O886" s="8"/>
      <c r="P886" s="8"/>
      <c r="Q886" s="8"/>
      <c r="R886" s="8"/>
      <c r="S886" s="8"/>
      <c r="T886" s="8"/>
      <c r="U886" s="8"/>
      <c r="V886" s="8"/>
      <c r="W886" s="8"/>
      <c r="X886" s="8"/>
      <c r="Y886" s="8"/>
      <c r="Z886" s="8"/>
    </row>
    <row x14ac:dyDescent="0.25" r="887" customHeight="1" ht="14.25">
      <c r="A887" s="182"/>
      <c r="B887" s="182"/>
      <c r="C887" s="8"/>
      <c r="D887" s="183"/>
      <c r="E887" s="9"/>
      <c r="F887" s="10"/>
      <c r="G887" s="9"/>
      <c r="H887" s="8"/>
      <c r="I887" s="8"/>
      <c r="J887" s="8"/>
      <c r="K887" s="8"/>
      <c r="L887" s="8"/>
      <c r="M887" s="8"/>
      <c r="N887" s="8"/>
      <c r="O887" s="8"/>
      <c r="P887" s="8"/>
      <c r="Q887" s="8"/>
      <c r="R887" s="8"/>
      <c r="S887" s="8"/>
      <c r="T887" s="8"/>
      <c r="U887" s="8"/>
      <c r="V887" s="8"/>
      <c r="W887" s="8"/>
      <c r="X887" s="8"/>
      <c r="Y887" s="8"/>
      <c r="Z887" s="8"/>
    </row>
    <row x14ac:dyDescent="0.25" r="888" customHeight="1" ht="14.25">
      <c r="A888" s="182"/>
      <c r="B888" s="182"/>
      <c r="C888" s="8"/>
      <c r="D888" s="183"/>
      <c r="E888" s="9"/>
      <c r="F888" s="10"/>
      <c r="G888" s="9"/>
      <c r="H888" s="8"/>
      <c r="I888" s="8"/>
      <c r="J888" s="8"/>
      <c r="K888" s="8"/>
      <c r="L888" s="8"/>
      <c r="M888" s="8"/>
      <c r="N888" s="8"/>
      <c r="O888" s="8"/>
      <c r="P888" s="8"/>
      <c r="Q888" s="8"/>
      <c r="R888" s="8"/>
      <c r="S888" s="8"/>
      <c r="T888" s="8"/>
      <c r="U888" s="8"/>
      <c r="V888" s="8"/>
      <c r="W888" s="8"/>
      <c r="X888" s="8"/>
      <c r="Y888" s="8"/>
      <c r="Z888" s="8"/>
    </row>
    <row x14ac:dyDescent="0.25" r="889" customHeight="1" ht="14.25">
      <c r="A889" s="182"/>
      <c r="B889" s="182"/>
      <c r="C889" s="8"/>
      <c r="D889" s="183"/>
      <c r="E889" s="9"/>
      <c r="F889" s="10"/>
      <c r="G889" s="9"/>
      <c r="H889" s="8"/>
      <c r="I889" s="8"/>
      <c r="J889" s="8"/>
      <c r="K889" s="8"/>
      <c r="L889" s="8"/>
      <c r="M889" s="8"/>
      <c r="N889" s="8"/>
      <c r="O889" s="8"/>
      <c r="P889" s="8"/>
      <c r="Q889" s="8"/>
      <c r="R889" s="8"/>
      <c r="S889" s="8"/>
      <c r="T889" s="8"/>
      <c r="U889" s="8"/>
      <c r="V889" s="8"/>
      <c r="W889" s="8"/>
      <c r="X889" s="8"/>
      <c r="Y889" s="8"/>
      <c r="Z889" s="8"/>
    </row>
    <row x14ac:dyDescent="0.25" r="890" customHeight="1" ht="14.25">
      <c r="A890" s="182"/>
      <c r="B890" s="182"/>
      <c r="C890" s="8"/>
      <c r="D890" s="183"/>
      <c r="E890" s="9"/>
      <c r="F890" s="10"/>
      <c r="G890" s="9"/>
      <c r="H890" s="8"/>
      <c r="I890" s="8"/>
      <c r="J890" s="8"/>
      <c r="K890" s="8"/>
      <c r="L890" s="8"/>
      <c r="M890" s="8"/>
      <c r="N890" s="8"/>
      <c r="O890" s="8"/>
      <c r="P890" s="8"/>
      <c r="Q890" s="8"/>
      <c r="R890" s="8"/>
      <c r="S890" s="8"/>
      <c r="T890" s="8"/>
      <c r="U890" s="8"/>
      <c r="V890" s="8"/>
      <c r="W890" s="8"/>
      <c r="X890" s="8"/>
      <c r="Y890" s="8"/>
      <c r="Z890" s="8"/>
    </row>
    <row x14ac:dyDescent="0.25" r="891" customHeight="1" ht="14.25">
      <c r="A891" s="182"/>
      <c r="B891" s="182"/>
      <c r="C891" s="8"/>
      <c r="D891" s="183"/>
      <c r="E891" s="9"/>
      <c r="F891" s="10"/>
      <c r="G891" s="9"/>
      <c r="H891" s="8"/>
      <c r="I891" s="8"/>
      <c r="J891" s="8"/>
      <c r="K891" s="8"/>
      <c r="L891" s="8"/>
      <c r="M891" s="8"/>
      <c r="N891" s="8"/>
      <c r="O891" s="8"/>
      <c r="P891" s="8"/>
      <c r="Q891" s="8"/>
      <c r="R891" s="8"/>
      <c r="S891" s="8"/>
      <c r="T891" s="8"/>
      <c r="U891" s="8"/>
      <c r="V891" s="8"/>
      <c r="W891" s="8"/>
      <c r="X891" s="8"/>
      <c r="Y891" s="8"/>
      <c r="Z891" s="8"/>
    </row>
    <row x14ac:dyDescent="0.25" r="892" customHeight="1" ht="14.25">
      <c r="A892" s="182"/>
      <c r="B892" s="182"/>
      <c r="C892" s="8"/>
      <c r="D892" s="183"/>
      <c r="E892" s="9"/>
      <c r="F892" s="10"/>
      <c r="G892" s="9"/>
      <c r="H892" s="8"/>
      <c r="I892" s="8"/>
      <c r="J892" s="8"/>
      <c r="K892" s="8"/>
      <c r="L892" s="8"/>
      <c r="M892" s="8"/>
      <c r="N892" s="8"/>
      <c r="O892" s="8"/>
      <c r="P892" s="8"/>
      <c r="Q892" s="8"/>
      <c r="R892" s="8"/>
      <c r="S892" s="8"/>
      <c r="T892" s="8"/>
      <c r="U892" s="8"/>
      <c r="V892" s="8"/>
      <c r="W892" s="8"/>
      <c r="X892" s="8"/>
      <c r="Y892" s="8"/>
      <c r="Z892" s="8"/>
    </row>
    <row x14ac:dyDescent="0.25" r="893" customHeight="1" ht="14.25">
      <c r="A893" s="182"/>
      <c r="B893" s="182"/>
      <c r="C893" s="8"/>
      <c r="D893" s="183"/>
      <c r="E893" s="9"/>
      <c r="F893" s="10"/>
      <c r="G893" s="9"/>
      <c r="H893" s="8"/>
      <c r="I893" s="8"/>
      <c r="J893" s="8"/>
      <c r="K893" s="8"/>
      <c r="L893" s="8"/>
      <c r="M893" s="8"/>
      <c r="N893" s="8"/>
      <c r="O893" s="8"/>
      <c r="P893" s="8"/>
      <c r="Q893" s="8"/>
      <c r="R893" s="8"/>
      <c r="S893" s="8"/>
      <c r="T893" s="8"/>
      <c r="U893" s="8"/>
      <c r="V893" s="8"/>
      <c r="W893" s="8"/>
      <c r="X893" s="8"/>
      <c r="Y893" s="8"/>
      <c r="Z893" s="8"/>
    </row>
    <row x14ac:dyDescent="0.25" r="894" customHeight="1" ht="14.25">
      <c r="A894" s="182"/>
      <c r="B894" s="182"/>
      <c r="C894" s="8"/>
      <c r="D894" s="183"/>
      <c r="E894" s="9"/>
      <c r="F894" s="10"/>
      <c r="G894" s="9"/>
      <c r="H894" s="8"/>
      <c r="I894" s="8"/>
      <c r="J894" s="8"/>
      <c r="K894" s="8"/>
      <c r="L894" s="8"/>
      <c r="M894" s="8"/>
      <c r="N894" s="8"/>
      <c r="O894" s="8"/>
      <c r="P894" s="8"/>
      <c r="Q894" s="8"/>
      <c r="R894" s="8"/>
      <c r="S894" s="8"/>
      <c r="T894" s="8"/>
      <c r="U894" s="8"/>
      <c r="V894" s="8"/>
      <c r="W894" s="8"/>
      <c r="X894" s="8"/>
      <c r="Y894" s="8"/>
      <c r="Z894" s="8"/>
    </row>
    <row x14ac:dyDescent="0.25" r="895" customHeight="1" ht="14.25">
      <c r="A895" s="182"/>
      <c r="B895" s="182"/>
      <c r="C895" s="8"/>
      <c r="D895" s="183"/>
      <c r="E895" s="9"/>
      <c r="F895" s="10"/>
      <c r="G895" s="9"/>
      <c r="H895" s="8"/>
      <c r="I895" s="8"/>
      <c r="J895" s="8"/>
      <c r="K895" s="8"/>
      <c r="L895" s="8"/>
      <c r="M895" s="8"/>
      <c r="N895" s="8"/>
      <c r="O895" s="8"/>
      <c r="P895" s="8"/>
      <c r="Q895" s="8"/>
      <c r="R895" s="8"/>
      <c r="S895" s="8"/>
      <c r="T895" s="8"/>
      <c r="U895" s="8"/>
      <c r="V895" s="8"/>
      <c r="W895" s="8"/>
      <c r="X895" s="8"/>
      <c r="Y895" s="8"/>
      <c r="Z895" s="8"/>
    </row>
    <row x14ac:dyDescent="0.25" r="896" customHeight="1" ht="14.25">
      <c r="A896" s="182"/>
      <c r="B896" s="182"/>
      <c r="C896" s="8"/>
      <c r="D896" s="183"/>
      <c r="E896" s="9"/>
      <c r="F896" s="10"/>
      <c r="G896" s="9"/>
      <c r="H896" s="8"/>
      <c r="I896" s="8"/>
      <c r="J896" s="8"/>
      <c r="K896" s="8"/>
      <c r="L896" s="8"/>
      <c r="M896" s="8"/>
      <c r="N896" s="8"/>
      <c r="O896" s="8"/>
      <c r="P896" s="8"/>
      <c r="Q896" s="8"/>
      <c r="R896" s="8"/>
      <c r="S896" s="8"/>
      <c r="T896" s="8"/>
      <c r="U896" s="8"/>
      <c r="V896" s="8"/>
      <c r="W896" s="8"/>
      <c r="X896" s="8"/>
      <c r="Y896" s="8"/>
      <c r="Z896" s="8"/>
    </row>
    <row x14ac:dyDescent="0.25" r="897" customHeight="1" ht="14.25">
      <c r="A897" s="182"/>
      <c r="B897" s="182"/>
      <c r="C897" s="8"/>
      <c r="D897" s="183"/>
      <c r="E897" s="9"/>
      <c r="F897" s="10"/>
      <c r="G897" s="9"/>
      <c r="H897" s="8"/>
      <c r="I897" s="8"/>
      <c r="J897" s="8"/>
      <c r="K897" s="8"/>
      <c r="L897" s="8"/>
      <c r="M897" s="8"/>
      <c r="N897" s="8"/>
      <c r="O897" s="8"/>
      <c r="P897" s="8"/>
      <c r="Q897" s="8"/>
      <c r="R897" s="8"/>
      <c r="S897" s="8"/>
      <c r="T897" s="8"/>
      <c r="U897" s="8"/>
      <c r="V897" s="8"/>
      <c r="W897" s="8"/>
      <c r="X897" s="8"/>
      <c r="Y897" s="8"/>
      <c r="Z897" s="8"/>
    </row>
    <row x14ac:dyDescent="0.25" r="898" customHeight="1" ht="14.25">
      <c r="A898" s="182"/>
      <c r="B898" s="182"/>
      <c r="C898" s="8"/>
      <c r="D898" s="183"/>
      <c r="E898" s="9"/>
      <c r="F898" s="10"/>
      <c r="G898" s="9"/>
      <c r="H898" s="8"/>
      <c r="I898" s="8"/>
      <c r="J898" s="8"/>
      <c r="K898" s="8"/>
      <c r="L898" s="8"/>
      <c r="M898" s="8"/>
      <c r="N898" s="8"/>
      <c r="O898" s="8"/>
      <c r="P898" s="8"/>
      <c r="Q898" s="8"/>
      <c r="R898" s="8"/>
      <c r="S898" s="8"/>
      <c r="T898" s="8"/>
      <c r="U898" s="8"/>
      <c r="V898" s="8"/>
      <c r="W898" s="8"/>
      <c r="X898" s="8"/>
      <c r="Y898" s="8"/>
      <c r="Z898" s="8"/>
    </row>
    <row x14ac:dyDescent="0.25" r="899" customHeight="1" ht="14.25">
      <c r="A899" s="182"/>
      <c r="B899" s="182"/>
      <c r="C899" s="8"/>
      <c r="D899" s="183"/>
      <c r="E899" s="9"/>
      <c r="F899" s="10"/>
      <c r="G899" s="9"/>
      <c r="H899" s="8"/>
      <c r="I899" s="8"/>
      <c r="J899" s="8"/>
      <c r="K899" s="8"/>
      <c r="L899" s="8"/>
      <c r="M899" s="8"/>
      <c r="N899" s="8"/>
      <c r="O899" s="8"/>
      <c r="P899" s="8"/>
      <c r="Q899" s="8"/>
      <c r="R899" s="8"/>
      <c r="S899" s="8"/>
      <c r="T899" s="8"/>
      <c r="U899" s="8"/>
      <c r="V899" s="8"/>
      <c r="W899" s="8"/>
      <c r="X899" s="8"/>
      <c r="Y899" s="8"/>
      <c r="Z899" s="8"/>
    </row>
    <row x14ac:dyDescent="0.25" r="900" customHeight="1" ht="14.25">
      <c r="A900" s="182"/>
      <c r="B900" s="182"/>
      <c r="C900" s="8"/>
      <c r="D900" s="183"/>
      <c r="E900" s="9"/>
      <c r="F900" s="10"/>
      <c r="G900" s="9"/>
      <c r="H900" s="8"/>
      <c r="I900" s="8"/>
      <c r="J900" s="8"/>
      <c r="K900" s="8"/>
      <c r="L900" s="8"/>
      <c r="M900" s="8"/>
      <c r="N900" s="8"/>
      <c r="O900" s="8"/>
      <c r="P900" s="8"/>
      <c r="Q900" s="8"/>
      <c r="R900" s="8"/>
      <c r="S900" s="8"/>
      <c r="T900" s="8"/>
      <c r="U900" s="8"/>
      <c r="V900" s="8"/>
      <c r="W900" s="8"/>
      <c r="X900" s="8"/>
      <c r="Y900" s="8"/>
      <c r="Z900" s="8"/>
    </row>
    <row x14ac:dyDescent="0.25" r="901" customHeight="1" ht="14.25">
      <c r="A901" s="182"/>
      <c r="B901" s="182"/>
      <c r="C901" s="8"/>
      <c r="D901" s="183"/>
      <c r="E901" s="9"/>
      <c r="F901" s="10"/>
      <c r="G901" s="9"/>
      <c r="H901" s="8"/>
      <c r="I901" s="8"/>
      <c r="J901" s="8"/>
      <c r="K901" s="8"/>
      <c r="L901" s="8"/>
      <c r="M901" s="8"/>
      <c r="N901" s="8"/>
      <c r="O901" s="8"/>
      <c r="P901" s="8"/>
      <c r="Q901" s="8"/>
      <c r="R901" s="8"/>
      <c r="S901" s="8"/>
      <c r="T901" s="8"/>
      <c r="U901" s="8"/>
      <c r="V901" s="8"/>
      <c r="W901" s="8"/>
      <c r="X901" s="8"/>
      <c r="Y901" s="8"/>
      <c r="Z901" s="8"/>
    </row>
    <row x14ac:dyDescent="0.25" r="902" customHeight="1" ht="14.25">
      <c r="A902" s="182"/>
      <c r="B902" s="182"/>
      <c r="C902" s="8"/>
      <c r="D902" s="183"/>
      <c r="E902" s="9"/>
      <c r="F902" s="10"/>
      <c r="G902" s="9"/>
      <c r="H902" s="8"/>
      <c r="I902" s="8"/>
      <c r="J902" s="8"/>
      <c r="K902" s="8"/>
      <c r="L902" s="8"/>
      <c r="M902" s="8"/>
      <c r="N902" s="8"/>
      <c r="O902" s="8"/>
      <c r="P902" s="8"/>
      <c r="Q902" s="8"/>
      <c r="R902" s="8"/>
      <c r="S902" s="8"/>
      <c r="T902" s="8"/>
      <c r="U902" s="8"/>
      <c r="V902" s="8"/>
      <c r="W902" s="8"/>
      <c r="X902" s="8"/>
      <c r="Y902" s="8"/>
      <c r="Z902" s="8"/>
    </row>
    <row x14ac:dyDescent="0.25" r="903" customHeight="1" ht="14.25">
      <c r="A903" s="182"/>
      <c r="B903" s="182"/>
      <c r="C903" s="8"/>
      <c r="D903" s="183"/>
      <c r="E903" s="9"/>
      <c r="F903" s="10"/>
      <c r="G903" s="9"/>
      <c r="H903" s="8"/>
      <c r="I903" s="8"/>
      <c r="J903" s="8"/>
      <c r="K903" s="8"/>
      <c r="L903" s="8"/>
      <c r="M903" s="8"/>
      <c r="N903" s="8"/>
      <c r="O903" s="8"/>
      <c r="P903" s="8"/>
      <c r="Q903" s="8"/>
      <c r="R903" s="8"/>
      <c r="S903" s="8"/>
      <c r="T903" s="8"/>
      <c r="U903" s="8"/>
      <c r="V903" s="8"/>
      <c r="W903" s="8"/>
      <c r="X903" s="8"/>
      <c r="Y903" s="8"/>
      <c r="Z903" s="8"/>
    </row>
    <row x14ac:dyDescent="0.25" r="904" customHeight="1" ht="14.25">
      <c r="A904" s="182"/>
      <c r="B904" s="182"/>
      <c r="C904" s="8"/>
      <c r="D904" s="183"/>
      <c r="E904" s="9"/>
      <c r="F904" s="10"/>
      <c r="G904" s="9"/>
      <c r="H904" s="8"/>
      <c r="I904" s="8"/>
      <c r="J904" s="8"/>
      <c r="K904" s="8"/>
      <c r="L904" s="8"/>
      <c r="M904" s="8"/>
      <c r="N904" s="8"/>
      <c r="O904" s="8"/>
      <c r="P904" s="8"/>
      <c r="Q904" s="8"/>
      <c r="R904" s="8"/>
      <c r="S904" s="8"/>
      <c r="T904" s="8"/>
      <c r="U904" s="8"/>
      <c r="V904" s="8"/>
      <c r="W904" s="8"/>
      <c r="X904" s="8"/>
      <c r="Y904" s="8"/>
      <c r="Z904" s="8"/>
    </row>
    <row x14ac:dyDescent="0.25" r="905" customHeight="1" ht="14.25">
      <c r="A905" s="182"/>
      <c r="B905" s="182"/>
      <c r="C905" s="8"/>
      <c r="D905" s="183"/>
      <c r="E905" s="9"/>
      <c r="F905" s="10"/>
      <c r="G905" s="9"/>
      <c r="H905" s="8"/>
      <c r="I905" s="8"/>
      <c r="J905" s="8"/>
      <c r="K905" s="8"/>
      <c r="L905" s="8"/>
      <c r="M905" s="8"/>
      <c r="N905" s="8"/>
      <c r="O905" s="8"/>
      <c r="P905" s="8"/>
      <c r="Q905" s="8"/>
      <c r="R905" s="8"/>
      <c r="S905" s="8"/>
      <c r="T905" s="8"/>
      <c r="U905" s="8"/>
      <c r="V905" s="8"/>
      <c r="W905" s="8"/>
      <c r="X905" s="8"/>
      <c r="Y905" s="8"/>
      <c r="Z905" s="8"/>
    </row>
    <row x14ac:dyDescent="0.25" r="906" customHeight="1" ht="14.25">
      <c r="A906" s="182"/>
      <c r="B906" s="182"/>
      <c r="C906" s="8"/>
      <c r="D906" s="183"/>
      <c r="E906" s="9"/>
      <c r="F906" s="10"/>
      <c r="G906" s="9"/>
      <c r="H906" s="8"/>
      <c r="I906" s="8"/>
      <c r="J906" s="8"/>
      <c r="K906" s="8"/>
      <c r="L906" s="8"/>
      <c r="M906" s="8"/>
      <c r="N906" s="8"/>
      <c r="O906" s="8"/>
      <c r="P906" s="8"/>
      <c r="Q906" s="8"/>
      <c r="R906" s="8"/>
      <c r="S906" s="8"/>
      <c r="T906" s="8"/>
      <c r="U906" s="8"/>
      <c r="V906" s="8"/>
      <c r="W906" s="8"/>
      <c r="X906" s="8"/>
      <c r="Y906" s="8"/>
      <c r="Z906" s="8"/>
    </row>
    <row x14ac:dyDescent="0.25" r="907" customHeight="1" ht="14.25">
      <c r="A907" s="182"/>
      <c r="B907" s="182"/>
      <c r="C907" s="8"/>
      <c r="D907" s="183"/>
      <c r="E907" s="9"/>
      <c r="F907" s="10"/>
      <c r="G907" s="9"/>
      <c r="H907" s="8"/>
      <c r="I907" s="8"/>
      <c r="J907" s="8"/>
      <c r="K907" s="8"/>
      <c r="L907" s="8"/>
      <c r="M907" s="8"/>
      <c r="N907" s="8"/>
      <c r="O907" s="8"/>
      <c r="P907" s="8"/>
      <c r="Q907" s="8"/>
      <c r="R907" s="8"/>
      <c r="S907" s="8"/>
      <c r="T907" s="8"/>
      <c r="U907" s="8"/>
      <c r="V907" s="8"/>
      <c r="W907" s="8"/>
      <c r="X907" s="8"/>
      <c r="Y907" s="8"/>
      <c r="Z907" s="8"/>
    </row>
    <row x14ac:dyDescent="0.25" r="908" customHeight="1" ht="14.25">
      <c r="A908" s="182"/>
      <c r="B908" s="182"/>
      <c r="C908" s="8"/>
      <c r="D908" s="183"/>
      <c r="E908" s="9"/>
      <c r="F908" s="10"/>
      <c r="G908" s="9"/>
      <c r="H908" s="8"/>
      <c r="I908" s="8"/>
      <c r="J908" s="8"/>
      <c r="K908" s="8"/>
      <c r="L908" s="8"/>
      <c r="M908" s="8"/>
      <c r="N908" s="8"/>
      <c r="O908" s="8"/>
      <c r="P908" s="8"/>
      <c r="Q908" s="8"/>
      <c r="R908" s="8"/>
      <c r="S908" s="8"/>
      <c r="T908" s="8"/>
      <c r="U908" s="8"/>
      <c r="V908" s="8"/>
      <c r="W908" s="8"/>
      <c r="X908" s="8"/>
      <c r="Y908" s="8"/>
      <c r="Z908" s="8"/>
    </row>
    <row x14ac:dyDescent="0.25" r="909" customHeight="1" ht="14.25">
      <c r="A909" s="182"/>
      <c r="B909" s="182"/>
      <c r="C909" s="8"/>
      <c r="D909" s="183"/>
      <c r="E909" s="9"/>
      <c r="F909" s="10"/>
      <c r="G909" s="9"/>
      <c r="H909" s="8"/>
      <c r="I909" s="8"/>
      <c r="J909" s="8"/>
      <c r="K909" s="8"/>
      <c r="L909" s="8"/>
      <c r="M909" s="8"/>
      <c r="N909" s="8"/>
      <c r="O909" s="8"/>
      <c r="P909" s="8"/>
      <c r="Q909" s="8"/>
      <c r="R909" s="8"/>
      <c r="S909" s="8"/>
      <c r="T909" s="8"/>
      <c r="U909" s="8"/>
      <c r="V909" s="8"/>
      <c r="W909" s="8"/>
      <c r="X909" s="8"/>
      <c r="Y909" s="8"/>
      <c r="Z909" s="8"/>
    </row>
    <row x14ac:dyDescent="0.25" r="910" customHeight="1" ht="14.25">
      <c r="A910" s="182"/>
      <c r="B910" s="182"/>
      <c r="C910" s="8"/>
      <c r="D910" s="183"/>
      <c r="E910" s="9"/>
      <c r="F910" s="10"/>
      <c r="G910" s="9"/>
      <c r="H910" s="8"/>
      <c r="I910" s="8"/>
      <c r="J910" s="8"/>
      <c r="K910" s="8"/>
      <c r="L910" s="8"/>
      <c r="M910" s="8"/>
      <c r="N910" s="8"/>
      <c r="O910" s="8"/>
      <c r="P910" s="8"/>
      <c r="Q910" s="8"/>
      <c r="R910" s="8"/>
      <c r="S910" s="8"/>
      <c r="T910" s="8"/>
      <c r="U910" s="8"/>
      <c r="V910" s="8"/>
      <c r="W910" s="8"/>
      <c r="X910" s="8"/>
      <c r="Y910" s="8"/>
      <c r="Z910" s="8"/>
    </row>
    <row x14ac:dyDescent="0.25" r="911" customHeight="1" ht="14.25">
      <c r="A911" s="182"/>
      <c r="B911" s="182"/>
      <c r="C911" s="8"/>
      <c r="D911" s="183"/>
      <c r="E911" s="9"/>
      <c r="F911" s="10"/>
      <c r="G911" s="9"/>
      <c r="H911" s="8"/>
      <c r="I911" s="8"/>
      <c r="J911" s="8"/>
      <c r="K911" s="8"/>
      <c r="L911" s="8"/>
      <c r="M911" s="8"/>
      <c r="N911" s="8"/>
      <c r="O911" s="8"/>
      <c r="P911" s="8"/>
      <c r="Q911" s="8"/>
      <c r="R911" s="8"/>
      <c r="S911" s="8"/>
      <c r="T911" s="8"/>
      <c r="U911" s="8"/>
      <c r="V911" s="8"/>
      <c r="W911" s="8"/>
      <c r="X911" s="8"/>
      <c r="Y911" s="8"/>
      <c r="Z911" s="8"/>
    </row>
    <row x14ac:dyDescent="0.25" r="912" customHeight="1" ht="14.25">
      <c r="A912" s="182"/>
      <c r="B912" s="182"/>
      <c r="C912" s="8"/>
      <c r="D912" s="183"/>
      <c r="E912" s="9"/>
      <c r="F912" s="10"/>
      <c r="G912" s="9"/>
      <c r="H912" s="8"/>
      <c r="I912" s="8"/>
      <c r="J912" s="8"/>
      <c r="K912" s="8"/>
      <c r="L912" s="8"/>
      <c r="M912" s="8"/>
      <c r="N912" s="8"/>
      <c r="O912" s="8"/>
      <c r="P912" s="8"/>
      <c r="Q912" s="8"/>
      <c r="R912" s="8"/>
      <c r="S912" s="8"/>
      <c r="T912" s="8"/>
      <c r="U912" s="8"/>
      <c r="V912" s="8"/>
      <c r="W912" s="8"/>
      <c r="X912" s="8"/>
      <c r="Y912" s="8"/>
      <c r="Z912" s="8"/>
    </row>
    <row x14ac:dyDescent="0.25" r="913" customHeight="1" ht="14.25">
      <c r="A913" s="182"/>
      <c r="B913" s="182"/>
      <c r="C913" s="8"/>
      <c r="D913" s="183"/>
      <c r="E913" s="9"/>
      <c r="F913" s="10"/>
      <c r="G913" s="9"/>
      <c r="H913" s="8"/>
      <c r="I913" s="8"/>
      <c r="J913" s="8"/>
      <c r="K913" s="8"/>
      <c r="L913" s="8"/>
      <c r="M913" s="8"/>
      <c r="N913" s="8"/>
      <c r="O913" s="8"/>
      <c r="P913" s="8"/>
      <c r="Q913" s="8"/>
      <c r="R913" s="8"/>
      <c r="S913" s="8"/>
      <c r="T913" s="8"/>
      <c r="U913" s="8"/>
      <c r="V913" s="8"/>
      <c r="W913" s="8"/>
      <c r="X913" s="8"/>
      <c r="Y913" s="8"/>
      <c r="Z913" s="8"/>
    </row>
    <row x14ac:dyDescent="0.25" r="914" customHeight="1" ht="14.25">
      <c r="A914" s="182"/>
      <c r="B914" s="182"/>
      <c r="C914" s="8"/>
      <c r="D914" s="183"/>
      <c r="E914" s="9"/>
      <c r="F914" s="10"/>
      <c r="G914" s="9"/>
      <c r="H914" s="8"/>
      <c r="I914" s="8"/>
      <c r="J914" s="8"/>
      <c r="K914" s="8"/>
      <c r="L914" s="8"/>
      <c r="M914" s="8"/>
      <c r="N914" s="8"/>
      <c r="O914" s="8"/>
      <c r="P914" s="8"/>
      <c r="Q914" s="8"/>
      <c r="R914" s="8"/>
      <c r="S914" s="8"/>
      <c r="T914" s="8"/>
      <c r="U914" s="8"/>
      <c r="V914" s="8"/>
      <c r="W914" s="8"/>
      <c r="X914" s="8"/>
      <c r="Y914" s="8"/>
      <c r="Z914" s="8"/>
    </row>
    <row x14ac:dyDescent="0.25" r="915" customHeight="1" ht="14.25">
      <c r="A915" s="182"/>
      <c r="B915" s="182"/>
      <c r="C915" s="8"/>
      <c r="D915" s="183"/>
      <c r="E915" s="9"/>
      <c r="F915" s="10"/>
      <c r="G915" s="9"/>
      <c r="H915" s="8"/>
      <c r="I915" s="8"/>
      <c r="J915" s="8"/>
      <c r="K915" s="8"/>
      <c r="L915" s="8"/>
      <c r="M915" s="8"/>
      <c r="N915" s="8"/>
      <c r="O915" s="8"/>
      <c r="P915" s="8"/>
      <c r="Q915" s="8"/>
      <c r="R915" s="8"/>
      <c r="S915" s="8"/>
      <c r="T915" s="8"/>
      <c r="U915" s="8"/>
      <c r="V915" s="8"/>
      <c r="W915" s="8"/>
      <c r="X915" s="8"/>
      <c r="Y915" s="8"/>
      <c r="Z915" s="8"/>
    </row>
    <row x14ac:dyDescent="0.25" r="916" customHeight="1" ht="14.25">
      <c r="A916" s="182"/>
      <c r="B916" s="182"/>
      <c r="C916" s="8"/>
      <c r="D916" s="183"/>
      <c r="E916" s="9"/>
      <c r="F916" s="10"/>
      <c r="G916" s="9"/>
      <c r="H916" s="8"/>
      <c r="I916" s="8"/>
      <c r="J916" s="8"/>
      <c r="K916" s="8"/>
      <c r="L916" s="8"/>
      <c r="M916" s="8"/>
      <c r="N916" s="8"/>
      <c r="O916" s="8"/>
      <c r="P916" s="8"/>
      <c r="Q916" s="8"/>
      <c r="R916" s="8"/>
      <c r="S916" s="8"/>
      <c r="T916" s="8"/>
      <c r="U916" s="8"/>
      <c r="V916" s="8"/>
      <c r="W916" s="8"/>
      <c r="X916" s="8"/>
      <c r="Y916" s="8"/>
      <c r="Z916" s="8"/>
    </row>
    <row x14ac:dyDescent="0.25" r="917" customHeight="1" ht="14.25">
      <c r="A917" s="182"/>
      <c r="B917" s="182"/>
      <c r="C917" s="8"/>
      <c r="D917" s="183"/>
      <c r="E917" s="9"/>
      <c r="F917" s="10"/>
      <c r="G917" s="9"/>
      <c r="H917" s="8"/>
      <c r="I917" s="8"/>
      <c r="J917" s="8"/>
      <c r="K917" s="8"/>
      <c r="L917" s="8"/>
      <c r="M917" s="8"/>
      <c r="N917" s="8"/>
      <c r="O917" s="8"/>
      <c r="P917" s="8"/>
      <c r="Q917" s="8"/>
      <c r="R917" s="8"/>
      <c r="S917" s="8"/>
      <c r="T917" s="8"/>
      <c r="U917" s="8"/>
      <c r="V917" s="8"/>
      <c r="W917" s="8"/>
      <c r="X917" s="8"/>
      <c r="Y917" s="8"/>
      <c r="Z917" s="8"/>
    </row>
    <row x14ac:dyDescent="0.25" r="918" customHeight="1" ht="14.25">
      <c r="A918" s="182"/>
      <c r="B918" s="182"/>
      <c r="C918" s="8"/>
      <c r="D918" s="183"/>
      <c r="E918" s="9"/>
      <c r="F918" s="10"/>
      <c r="G918" s="9"/>
      <c r="H918" s="8"/>
      <c r="I918" s="8"/>
      <c r="J918" s="8"/>
      <c r="K918" s="8"/>
      <c r="L918" s="8"/>
      <c r="M918" s="8"/>
      <c r="N918" s="8"/>
      <c r="O918" s="8"/>
      <c r="P918" s="8"/>
      <c r="Q918" s="8"/>
      <c r="R918" s="8"/>
      <c r="S918" s="8"/>
      <c r="T918" s="8"/>
      <c r="U918" s="8"/>
      <c r="V918" s="8"/>
      <c r="W918" s="8"/>
      <c r="X918" s="8"/>
      <c r="Y918" s="8"/>
      <c r="Z918" s="8"/>
    </row>
    <row x14ac:dyDescent="0.25" r="919" customHeight="1" ht="14.25">
      <c r="A919" s="182"/>
      <c r="B919" s="182"/>
      <c r="C919" s="8"/>
      <c r="D919" s="183"/>
      <c r="E919" s="9"/>
      <c r="F919" s="10"/>
      <c r="G919" s="9"/>
      <c r="H919" s="8"/>
      <c r="I919" s="8"/>
      <c r="J919" s="8"/>
      <c r="K919" s="8"/>
      <c r="L919" s="8"/>
      <c r="M919" s="8"/>
      <c r="N919" s="8"/>
      <c r="O919" s="8"/>
      <c r="P919" s="8"/>
      <c r="Q919" s="8"/>
      <c r="R919" s="8"/>
      <c r="S919" s="8"/>
      <c r="T919" s="8"/>
      <c r="U919" s="8"/>
      <c r="V919" s="8"/>
      <c r="W919" s="8"/>
      <c r="X919" s="8"/>
      <c r="Y919" s="8"/>
      <c r="Z919" s="8"/>
    </row>
    <row x14ac:dyDescent="0.25" r="920" customHeight="1" ht="14.25">
      <c r="A920" s="182"/>
      <c r="B920" s="182"/>
      <c r="C920" s="8"/>
      <c r="D920" s="183"/>
      <c r="E920" s="9"/>
      <c r="F920" s="10"/>
      <c r="G920" s="9"/>
      <c r="H920" s="8"/>
      <c r="I920" s="8"/>
      <c r="J920" s="8"/>
      <c r="K920" s="8"/>
      <c r="L920" s="8"/>
      <c r="M920" s="8"/>
      <c r="N920" s="8"/>
      <c r="O920" s="8"/>
      <c r="P920" s="8"/>
      <c r="Q920" s="8"/>
      <c r="R920" s="8"/>
      <c r="S920" s="8"/>
      <c r="T920" s="8"/>
      <c r="U920" s="8"/>
      <c r="V920" s="8"/>
      <c r="W920" s="8"/>
      <c r="X920" s="8"/>
      <c r="Y920" s="8"/>
      <c r="Z920" s="8"/>
    </row>
    <row x14ac:dyDescent="0.25" r="921" customHeight="1" ht="14.25">
      <c r="A921" s="182"/>
      <c r="B921" s="182"/>
      <c r="C921" s="8"/>
      <c r="D921" s="183"/>
      <c r="E921" s="9"/>
      <c r="F921" s="10"/>
      <c r="G921" s="9"/>
      <c r="H921" s="8"/>
      <c r="I921" s="8"/>
      <c r="J921" s="8"/>
      <c r="K921" s="8"/>
      <c r="L921" s="8"/>
      <c r="M921" s="8"/>
      <c r="N921" s="8"/>
      <c r="O921" s="8"/>
      <c r="P921" s="8"/>
      <c r="Q921" s="8"/>
      <c r="R921" s="8"/>
      <c r="S921" s="8"/>
      <c r="T921" s="8"/>
      <c r="U921" s="8"/>
      <c r="V921" s="8"/>
      <c r="W921" s="8"/>
      <c r="X921" s="8"/>
      <c r="Y921" s="8"/>
      <c r="Z921" s="8"/>
    </row>
    <row x14ac:dyDescent="0.25" r="922" customHeight="1" ht="14.25">
      <c r="A922" s="182"/>
      <c r="B922" s="182"/>
      <c r="C922" s="8"/>
      <c r="D922" s="183"/>
      <c r="E922" s="9"/>
      <c r="F922" s="10"/>
      <c r="G922" s="9"/>
      <c r="H922" s="8"/>
      <c r="I922" s="8"/>
      <c r="J922" s="8"/>
      <c r="K922" s="8"/>
      <c r="L922" s="8"/>
      <c r="M922" s="8"/>
      <c r="N922" s="8"/>
      <c r="O922" s="8"/>
      <c r="P922" s="8"/>
      <c r="Q922" s="8"/>
      <c r="R922" s="8"/>
      <c r="S922" s="8"/>
      <c r="T922" s="8"/>
      <c r="U922" s="8"/>
      <c r="V922" s="8"/>
      <c r="W922" s="8"/>
      <c r="X922" s="8"/>
      <c r="Y922" s="8"/>
      <c r="Z922" s="8"/>
    </row>
    <row x14ac:dyDescent="0.25" r="923" customHeight="1" ht="14.25">
      <c r="A923" s="182"/>
      <c r="B923" s="182"/>
      <c r="C923" s="8"/>
      <c r="D923" s="183"/>
      <c r="E923" s="9"/>
      <c r="F923" s="10"/>
      <c r="G923" s="9"/>
      <c r="H923" s="8"/>
      <c r="I923" s="8"/>
      <c r="J923" s="8"/>
      <c r="K923" s="8"/>
      <c r="L923" s="8"/>
      <c r="M923" s="8"/>
      <c r="N923" s="8"/>
      <c r="O923" s="8"/>
      <c r="P923" s="8"/>
      <c r="Q923" s="8"/>
      <c r="R923" s="8"/>
      <c r="S923" s="8"/>
      <c r="T923" s="8"/>
      <c r="U923" s="8"/>
      <c r="V923" s="8"/>
      <c r="W923" s="8"/>
      <c r="X923" s="8"/>
      <c r="Y923" s="8"/>
      <c r="Z923" s="8"/>
    </row>
    <row x14ac:dyDescent="0.25" r="924" customHeight="1" ht="14.25">
      <c r="A924" s="182"/>
      <c r="B924" s="182"/>
      <c r="C924" s="8"/>
      <c r="D924" s="183"/>
      <c r="E924" s="9"/>
      <c r="F924" s="10"/>
      <c r="G924" s="9"/>
      <c r="H924" s="8"/>
      <c r="I924" s="8"/>
      <c r="J924" s="8"/>
      <c r="K924" s="8"/>
      <c r="L924" s="8"/>
      <c r="M924" s="8"/>
      <c r="N924" s="8"/>
      <c r="O924" s="8"/>
      <c r="P924" s="8"/>
      <c r="Q924" s="8"/>
      <c r="R924" s="8"/>
      <c r="S924" s="8"/>
      <c r="T924" s="8"/>
      <c r="U924" s="8"/>
      <c r="V924" s="8"/>
      <c r="W924" s="8"/>
      <c r="X924" s="8"/>
      <c r="Y924" s="8"/>
      <c r="Z924" s="8"/>
    </row>
    <row x14ac:dyDescent="0.25" r="925" customHeight="1" ht="14.25">
      <c r="A925" s="182"/>
      <c r="B925" s="182"/>
      <c r="C925" s="8"/>
      <c r="D925" s="183"/>
      <c r="E925" s="9"/>
      <c r="F925" s="10"/>
      <c r="G925" s="9"/>
      <c r="H925" s="8"/>
      <c r="I925" s="8"/>
      <c r="J925" s="8"/>
      <c r="K925" s="8"/>
      <c r="L925" s="8"/>
      <c r="M925" s="8"/>
      <c r="N925" s="8"/>
      <c r="O925" s="8"/>
      <c r="P925" s="8"/>
      <c r="Q925" s="8"/>
      <c r="R925" s="8"/>
      <c r="S925" s="8"/>
      <c r="T925" s="8"/>
      <c r="U925" s="8"/>
      <c r="V925" s="8"/>
      <c r="W925" s="8"/>
      <c r="X925" s="8"/>
      <c r="Y925" s="8"/>
      <c r="Z925" s="8"/>
    </row>
    <row x14ac:dyDescent="0.25" r="926" customHeight="1" ht="14.25">
      <c r="A926" s="182"/>
      <c r="B926" s="182"/>
      <c r="C926" s="8"/>
      <c r="D926" s="183"/>
      <c r="E926" s="9"/>
      <c r="F926" s="10"/>
      <c r="G926" s="9"/>
      <c r="H926" s="8"/>
      <c r="I926" s="8"/>
      <c r="J926" s="8"/>
      <c r="K926" s="8"/>
      <c r="L926" s="8"/>
      <c r="M926" s="8"/>
      <c r="N926" s="8"/>
      <c r="O926" s="8"/>
      <c r="P926" s="8"/>
      <c r="Q926" s="8"/>
      <c r="R926" s="8"/>
      <c r="S926" s="8"/>
      <c r="T926" s="8"/>
      <c r="U926" s="8"/>
      <c r="V926" s="8"/>
      <c r="W926" s="8"/>
      <c r="X926" s="8"/>
      <c r="Y926" s="8"/>
      <c r="Z926" s="8"/>
    </row>
    <row x14ac:dyDescent="0.25" r="927" customHeight="1" ht="14.25">
      <c r="A927" s="182"/>
      <c r="B927" s="182"/>
      <c r="C927" s="8"/>
      <c r="D927" s="183"/>
      <c r="E927" s="9"/>
      <c r="F927" s="10"/>
      <c r="G927" s="9"/>
      <c r="H927" s="8"/>
      <c r="I927" s="8"/>
      <c r="J927" s="8"/>
      <c r="K927" s="8"/>
      <c r="L927" s="8"/>
      <c r="M927" s="8"/>
      <c r="N927" s="8"/>
      <c r="O927" s="8"/>
      <c r="P927" s="8"/>
      <c r="Q927" s="8"/>
      <c r="R927" s="8"/>
      <c r="S927" s="8"/>
      <c r="T927" s="8"/>
      <c r="U927" s="8"/>
      <c r="V927" s="8"/>
      <c r="W927" s="8"/>
      <c r="X927" s="8"/>
      <c r="Y927" s="8"/>
      <c r="Z927" s="8"/>
    </row>
    <row x14ac:dyDescent="0.25" r="928" customHeight="1" ht="14.25">
      <c r="A928" s="182"/>
      <c r="B928" s="182"/>
      <c r="C928" s="8"/>
      <c r="D928" s="183"/>
      <c r="E928" s="9"/>
      <c r="F928" s="10"/>
      <c r="G928" s="9"/>
      <c r="H928" s="8"/>
      <c r="I928" s="8"/>
      <c r="J928" s="8"/>
      <c r="K928" s="8"/>
      <c r="L928" s="8"/>
      <c r="M928" s="8"/>
      <c r="N928" s="8"/>
      <c r="O928" s="8"/>
      <c r="P928" s="8"/>
      <c r="Q928" s="8"/>
      <c r="R928" s="8"/>
      <c r="S928" s="8"/>
      <c r="T928" s="8"/>
      <c r="U928" s="8"/>
      <c r="V928" s="8"/>
      <c r="W928" s="8"/>
      <c r="X928" s="8"/>
      <c r="Y928" s="8"/>
      <c r="Z928" s="8"/>
    </row>
    <row x14ac:dyDescent="0.25" r="929" customHeight="1" ht="14.25">
      <c r="A929" s="182"/>
      <c r="B929" s="182"/>
      <c r="C929" s="8"/>
      <c r="D929" s="183"/>
      <c r="E929" s="9"/>
      <c r="F929" s="10"/>
      <c r="G929" s="9"/>
      <c r="H929" s="8"/>
      <c r="I929" s="8"/>
      <c r="J929" s="8"/>
      <c r="K929" s="8"/>
      <c r="L929" s="8"/>
      <c r="M929" s="8"/>
      <c r="N929" s="8"/>
      <c r="O929" s="8"/>
      <c r="P929" s="8"/>
      <c r="Q929" s="8"/>
      <c r="R929" s="8"/>
      <c r="S929" s="8"/>
      <c r="T929" s="8"/>
      <c r="U929" s="8"/>
      <c r="V929" s="8"/>
      <c r="W929" s="8"/>
      <c r="X929" s="8"/>
      <c r="Y929" s="8"/>
      <c r="Z929" s="8"/>
    </row>
    <row x14ac:dyDescent="0.25" r="930" customHeight="1" ht="14.25">
      <c r="A930" s="182"/>
      <c r="B930" s="182"/>
      <c r="C930" s="8"/>
      <c r="D930" s="183"/>
      <c r="E930" s="9"/>
      <c r="F930" s="10"/>
      <c r="G930" s="9"/>
      <c r="H930" s="8"/>
      <c r="I930" s="8"/>
      <c r="J930" s="8"/>
      <c r="K930" s="8"/>
      <c r="L930" s="8"/>
      <c r="M930" s="8"/>
      <c r="N930" s="8"/>
      <c r="O930" s="8"/>
      <c r="P930" s="8"/>
      <c r="Q930" s="8"/>
      <c r="R930" s="8"/>
      <c r="S930" s="8"/>
      <c r="T930" s="8"/>
      <c r="U930" s="8"/>
      <c r="V930" s="8"/>
      <c r="W930" s="8"/>
      <c r="X930" s="8"/>
      <c r="Y930" s="8"/>
      <c r="Z930" s="8"/>
    </row>
    <row x14ac:dyDescent="0.25" r="931" customHeight="1" ht="14.25">
      <c r="A931" s="182"/>
      <c r="B931" s="182"/>
      <c r="C931" s="8"/>
      <c r="D931" s="183"/>
      <c r="E931" s="9"/>
      <c r="F931" s="10"/>
      <c r="G931" s="9"/>
      <c r="H931" s="8"/>
      <c r="I931" s="8"/>
      <c r="J931" s="8"/>
      <c r="K931" s="8"/>
      <c r="L931" s="8"/>
      <c r="M931" s="8"/>
      <c r="N931" s="8"/>
      <c r="O931" s="8"/>
      <c r="P931" s="8"/>
      <c r="Q931" s="8"/>
      <c r="R931" s="8"/>
      <c r="S931" s="8"/>
      <c r="T931" s="8"/>
      <c r="U931" s="8"/>
      <c r="V931" s="8"/>
      <c r="W931" s="8"/>
      <c r="X931" s="8"/>
      <c r="Y931" s="8"/>
      <c r="Z931" s="8"/>
    </row>
    <row x14ac:dyDescent="0.25" r="932" customHeight="1" ht="14.25">
      <c r="A932" s="182"/>
      <c r="B932" s="182"/>
      <c r="C932" s="8"/>
      <c r="D932" s="183"/>
      <c r="E932" s="9"/>
      <c r="F932" s="10"/>
      <c r="G932" s="9"/>
      <c r="H932" s="8"/>
      <c r="I932" s="8"/>
      <c r="J932" s="8"/>
      <c r="K932" s="8"/>
      <c r="L932" s="8"/>
      <c r="M932" s="8"/>
      <c r="N932" s="8"/>
      <c r="O932" s="8"/>
      <c r="P932" s="8"/>
      <c r="Q932" s="8"/>
      <c r="R932" s="8"/>
      <c r="S932" s="8"/>
      <c r="T932" s="8"/>
      <c r="U932" s="8"/>
      <c r="V932" s="8"/>
      <c r="W932" s="8"/>
      <c r="X932" s="8"/>
      <c r="Y932" s="8"/>
      <c r="Z932" s="8"/>
    </row>
    <row x14ac:dyDescent="0.25" r="933" customHeight="1" ht="14.25">
      <c r="A933" s="182"/>
      <c r="B933" s="182"/>
      <c r="C933" s="8"/>
      <c r="D933" s="183"/>
      <c r="E933" s="9"/>
      <c r="F933" s="10"/>
      <c r="G933" s="9"/>
      <c r="H933" s="8"/>
      <c r="I933" s="8"/>
      <c r="J933" s="8"/>
      <c r="K933" s="8"/>
      <c r="L933" s="8"/>
      <c r="M933" s="8"/>
      <c r="N933" s="8"/>
      <c r="O933" s="8"/>
      <c r="P933" s="8"/>
      <c r="Q933" s="8"/>
      <c r="R933" s="8"/>
      <c r="S933" s="8"/>
      <c r="T933" s="8"/>
      <c r="U933" s="8"/>
      <c r="V933" s="8"/>
      <c r="W933" s="8"/>
      <c r="X933" s="8"/>
      <c r="Y933" s="8"/>
      <c r="Z933" s="8"/>
    </row>
    <row x14ac:dyDescent="0.25" r="934" customHeight="1" ht="14.25">
      <c r="A934" s="182"/>
      <c r="B934" s="182"/>
      <c r="C934" s="8"/>
      <c r="D934" s="183"/>
      <c r="E934" s="9"/>
      <c r="F934" s="10"/>
      <c r="G934" s="9"/>
      <c r="H934" s="8"/>
      <c r="I934" s="8"/>
      <c r="J934" s="8"/>
      <c r="K934" s="8"/>
      <c r="L934" s="8"/>
      <c r="M934" s="8"/>
      <c r="N934" s="8"/>
      <c r="O934" s="8"/>
      <c r="P934" s="8"/>
      <c r="Q934" s="8"/>
      <c r="R934" s="8"/>
      <c r="S934" s="8"/>
      <c r="T934" s="8"/>
      <c r="U934" s="8"/>
      <c r="V934" s="8"/>
      <c r="W934" s="8"/>
      <c r="X934" s="8"/>
      <c r="Y934" s="8"/>
      <c r="Z934" s="8"/>
    </row>
    <row x14ac:dyDescent="0.25" r="935" customHeight="1" ht="14.25">
      <c r="A935" s="182"/>
      <c r="B935" s="182"/>
      <c r="C935" s="8"/>
      <c r="D935" s="183"/>
      <c r="E935" s="9"/>
      <c r="F935" s="10"/>
      <c r="G935" s="9"/>
      <c r="H935" s="8"/>
      <c r="I935" s="8"/>
      <c r="J935" s="8"/>
      <c r="K935" s="8"/>
      <c r="L935" s="8"/>
      <c r="M935" s="8"/>
      <c r="N935" s="8"/>
      <c r="O935" s="8"/>
      <c r="P935" s="8"/>
      <c r="Q935" s="8"/>
      <c r="R935" s="8"/>
      <c r="S935" s="8"/>
      <c r="T935" s="8"/>
      <c r="U935" s="8"/>
      <c r="V935" s="8"/>
      <c r="W935" s="8"/>
      <c r="X935" s="8"/>
      <c r="Y935" s="8"/>
      <c r="Z935" s="8"/>
    </row>
    <row x14ac:dyDescent="0.25" r="936" customHeight="1" ht="14.25">
      <c r="A936" s="182"/>
      <c r="B936" s="182"/>
      <c r="C936" s="8"/>
      <c r="D936" s="183"/>
      <c r="E936" s="9"/>
      <c r="F936" s="10"/>
      <c r="G936" s="9"/>
      <c r="H936" s="8"/>
      <c r="I936" s="8"/>
      <c r="J936" s="8"/>
      <c r="K936" s="8"/>
      <c r="L936" s="8"/>
      <c r="M936" s="8"/>
      <c r="N936" s="8"/>
      <c r="O936" s="8"/>
      <c r="P936" s="8"/>
      <c r="Q936" s="8"/>
      <c r="R936" s="8"/>
      <c r="S936" s="8"/>
      <c r="T936" s="8"/>
      <c r="U936" s="8"/>
      <c r="V936" s="8"/>
      <c r="W936" s="8"/>
      <c r="X936" s="8"/>
      <c r="Y936" s="8"/>
      <c r="Z936" s="8"/>
    </row>
    <row x14ac:dyDescent="0.25" r="937" customHeight="1" ht="14.25">
      <c r="A937" s="182"/>
      <c r="B937" s="182"/>
      <c r="C937" s="8"/>
      <c r="D937" s="183"/>
      <c r="E937" s="9"/>
      <c r="F937" s="10"/>
      <c r="G937" s="9"/>
      <c r="H937" s="8"/>
      <c r="I937" s="8"/>
      <c r="J937" s="8"/>
      <c r="K937" s="8"/>
      <c r="L937" s="8"/>
      <c r="M937" s="8"/>
      <c r="N937" s="8"/>
      <c r="O937" s="8"/>
      <c r="P937" s="8"/>
      <c r="Q937" s="8"/>
      <c r="R937" s="8"/>
      <c r="S937" s="8"/>
      <c r="T937" s="8"/>
      <c r="U937" s="8"/>
      <c r="V937" s="8"/>
      <c r="W937" s="8"/>
      <c r="X937" s="8"/>
      <c r="Y937" s="8"/>
      <c r="Z937" s="8"/>
    </row>
    <row x14ac:dyDescent="0.25" r="938" customHeight="1" ht="14.25">
      <c r="A938" s="182"/>
      <c r="B938" s="182"/>
      <c r="C938" s="8"/>
      <c r="D938" s="183"/>
      <c r="E938" s="9"/>
      <c r="F938" s="10"/>
      <c r="G938" s="9"/>
      <c r="H938" s="8"/>
      <c r="I938" s="8"/>
      <c r="J938" s="8"/>
      <c r="K938" s="8"/>
      <c r="L938" s="8"/>
      <c r="M938" s="8"/>
      <c r="N938" s="8"/>
      <c r="O938" s="8"/>
      <c r="P938" s="8"/>
      <c r="Q938" s="8"/>
      <c r="R938" s="8"/>
      <c r="S938" s="8"/>
      <c r="T938" s="8"/>
      <c r="U938" s="8"/>
      <c r="V938" s="8"/>
      <c r="W938" s="8"/>
      <c r="X938" s="8"/>
      <c r="Y938" s="8"/>
      <c r="Z938" s="8"/>
    </row>
    <row x14ac:dyDescent="0.25" r="939" customHeight="1" ht="14.25">
      <c r="A939" s="182"/>
      <c r="B939" s="182"/>
      <c r="C939" s="8"/>
      <c r="D939" s="183"/>
      <c r="E939" s="9"/>
      <c r="F939" s="10"/>
      <c r="G939" s="9"/>
      <c r="H939" s="8"/>
      <c r="I939" s="8"/>
      <c r="J939" s="8"/>
      <c r="K939" s="8"/>
      <c r="L939" s="8"/>
      <c r="M939" s="8"/>
      <c r="N939" s="8"/>
      <c r="O939" s="8"/>
      <c r="P939" s="8"/>
      <c r="Q939" s="8"/>
      <c r="R939" s="8"/>
      <c r="S939" s="8"/>
      <c r="T939" s="8"/>
      <c r="U939" s="8"/>
      <c r="V939" s="8"/>
      <c r="W939" s="8"/>
      <c r="X939" s="8"/>
      <c r="Y939" s="8"/>
      <c r="Z939" s="8"/>
    </row>
    <row x14ac:dyDescent="0.25" r="940" customHeight="1" ht="14.25">
      <c r="A940" s="182"/>
      <c r="B940" s="182"/>
      <c r="C940" s="8"/>
      <c r="D940" s="183"/>
      <c r="E940" s="9"/>
      <c r="F940" s="10"/>
      <c r="G940" s="9"/>
      <c r="H940" s="8"/>
      <c r="I940" s="8"/>
      <c r="J940" s="8"/>
      <c r="K940" s="8"/>
      <c r="L940" s="8"/>
      <c r="M940" s="8"/>
      <c r="N940" s="8"/>
      <c r="O940" s="8"/>
      <c r="P940" s="8"/>
      <c r="Q940" s="8"/>
      <c r="R940" s="8"/>
      <c r="S940" s="8"/>
      <c r="T940" s="8"/>
      <c r="U940" s="8"/>
      <c r="V940" s="8"/>
      <c r="W940" s="8"/>
      <c r="X940" s="8"/>
      <c r="Y940" s="8"/>
      <c r="Z940" s="8"/>
    </row>
    <row x14ac:dyDescent="0.25" r="941" customHeight="1" ht="14.25">
      <c r="A941" s="182"/>
      <c r="B941" s="182"/>
      <c r="C941" s="8"/>
      <c r="D941" s="183"/>
      <c r="E941" s="9"/>
      <c r="F941" s="10"/>
      <c r="G941" s="9"/>
      <c r="H941" s="8"/>
      <c r="I941" s="8"/>
      <c r="J941" s="8"/>
      <c r="K941" s="8"/>
      <c r="L941" s="8"/>
      <c r="M941" s="8"/>
      <c r="N941" s="8"/>
      <c r="O941" s="8"/>
      <c r="P941" s="8"/>
      <c r="Q941" s="8"/>
      <c r="R941" s="8"/>
      <c r="S941" s="8"/>
      <c r="T941" s="8"/>
      <c r="U941" s="8"/>
      <c r="V941" s="8"/>
      <c r="W941" s="8"/>
      <c r="X941" s="8"/>
      <c r="Y941" s="8"/>
      <c r="Z941" s="8"/>
    </row>
    <row x14ac:dyDescent="0.25" r="942" customHeight="1" ht="14.25">
      <c r="A942" s="182"/>
      <c r="B942" s="182"/>
      <c r="C942" s="8"/>
      <c r="D942" s="183"/>
      <c r="E942" s="9"/>
      <c r="F942" s="10"/>
      <c r="G942" s="9"/>
      <c r="H942" s="8"/>
      <c r="I942" s="8"/>
      <c r="J942" s="8"/>
      <c r="K942" s="8"/>
      <c r="L942" s="8"/>
      <c r="M942" s="8"/>
      <c r="N942" s="8"/>
      <c r="O942" s="8"/>
      <c r="P942" s="8"/>
      <c r="Q942" s="8"/>
      <c r="R942" s="8"/>
      <c r="S942" s="8"/>
      <c r="T942" s="8"/>
      <c r="U942" s="8"/>
      <c r="V942" s="8"/>
      <c r="W942" s="8"/>
      <c r="X942" s="8"/>
      <c r="Y942" s="8"/>
      <c r="Z942" s="8"/>
    </row>
    <row x14ac:dyDescent="0.25" r="943" customHeight="1" ht="14.25">
      <c r="A943" s="182"/>
      <c r="B943" s="182"/>
      <c r="C943" s="8"/>
      <c r="D943" s="183"/>
      <c r="E943" s="9"/>
      <c r="F943" s="10"/>
      <c r="G943" s="9"/>
      <c r="H943" s="8"/>
      <c r="I943" s="8"/>
      <c r="J943" s="8"/>
      <c r="K943" s="8"/>
      <c r="L943" s="8"/>
      <c r="M943" s="8"/>
      <c r="N943" s="8"/>
      <c r="O943" s="8"/>
      <c r="P943" s="8"/>
      <c r="Q943" s="8"/>
      <c r="R943" s="8"/>
      <c r="S943" s="8"/>
      <c r="T943" s="8"/>
      <c r="U943" s="8"/>
      <c r="V943" s="8"/>
      <c r="W943" s="8"/>
      <c r="X943" s="8"/>
      <c r="Y943" s="8"/>
      <c r="Z943" s="8"/>
    </row>
    <row x14ac:dyDescent="0.25" r="944" customHeight="1" ht="14.25">
      <c r="A944" s="182"/>
      <c r="B944" s="182"/>
      <c r="C944" s="8"/>
      <c r="D944" s="183"/>
      <c r="E944" s="9"/>
      <c r="F944" s="10"/>
      <c r="G944" s="9"/>
      <c r="H944" s="8"/>
      <c r="I944" s="8"/>
      <c r="J944" s="8"/>
      <c r="K944" s="8"/>
      <c r="L944" s="8"/>
      <c r="M944" s="8"/>
      <c r="N944" s="8"/>
      <c r="O944" s="8"/>
      <c r="P944" s="8"/>
      <c r="Q944" s="8"/>
      <c r="R944" s="8"/>
      <c r="S944" s="8"/>
      <c r="T944" s="8"/>
      <c r="U944" s="8"/>
      <c r="V944" s="8"/>
      <c r="W944" s="8"/>
      <c r="X944" s="8"/>
      <c r="Y944" s="8"/>
      <c r="Z944" s="8"/>
    </row>
    <row x14ac:dyDescent="0.25" r="945" customHeight="1" ht="14.25">
      <c r="A945" s="182"/>
      <c r="B945" s="182"/>
      <c r="C945" s="8"/>
      <c r="D945" s="183"/>
      <c r="E945" s="9"/>
      <c r="F945" s="10"/>
      <c r="G945" s="9"/>
      <c r="H945" s="8"/>
      <c r="I945" s="8"/>
      <c r="J945" s="8"/>
      <c r="K945" s="8"/>
      <c r="L945" s="8"/>
      <c r="M945" s="8"/>
      <c r="N945" s="8"/>
      <c r="O945" s="8"/>
      <c r="P945" s="8"/>
      <c r="Q945" s="8"/>
      <c r="R945" s="8"/>
      <c r="S945" s="8"/>
      <c r="T945" s="8"/>
      <c r="U945" s="8"/>
      <c r="V945" s="8"/>
      <c r="W945" s="8"/>
      <c r="X945" s="8"/>
      <c r="Y945" s="8"/>
      <c r="Z945" s="8"/>
    </row>
    <row x14ac:dyDescent="0.25" r="946" customHeight="1" ht="14.25">
      <c r="A946" s="182"/>
      <c r="B946" s="182"/>
      <c r="C946" s="8"/>
      <c r="D946" s="183"/>
      <c r="E946" s="9"/>
      <c r="F946" s="10"/>
      <c r="G946" s="9"/>
      <c r="H946" s="8"/>
      <c r="I946" s="8"/>
      <c r="J946" s="8"/>
      <c r="K946" s="8"/>
      <c r="L946" s="8"/>
      <c r="M946" s="8"/>
      <c r="N946" s="8"/>
      <c r="O946" s="8"/>
      <c r="P946" s="8"/>
      <c r="Q946" s="8"/>
      <c r="R946" s="8"/>
      <c r="S946" s="8"/>
      <c r="T946" s="8"/>
      <c r="U946" s="8"/>
      <c r="V946" s="8"/>
      <c r="W946" s="8"/>
      <c r="X946" s="8"/>
      <c r="Y946" s="8"/>
      <c r="Z946" s="8"/>
    </row>
    <row x14ac:dyDescent="0.25" r="947" customHeight="1" ht="14.25">
      <c r="A947" s="182"/>
      <c r="B947" s="182"/>
      <c r="C947" s="8"/>
      <c r="D947" s="183"/>
      <c r="E947" s="9"/>
      <c r="F947" s="10"/>
      <c r="G947" s="9"/>
      <c r="H947" s="8"/>
      <c r="I947" s="8"/>
      <c r="J947" s="8"/>
      <c r="K947" s="8"/>
      <c r="L947" s="8"/>
      <c r="M947" s="8"/>
      <c r="N947" s="8"/>
      <c r="O947" s="8"/>
      <c r="P947" s="8"/>
      <c r="Q947" s="8"/>
      <c r="R947" s="8"/>
      <c r="S947" s="8"/>
      <c r="T947" s="8"/>
      <c r="U947" s="8"/>
      <c r="V947" s="8"/>
      <c r="W947" s="8"/>
      <c r="X947" s="8"/>
      <c r="Y947" s="8"/>
      <c r="Z947" s="8"/>
    </row>
    <row x14ac:dyDescent="0.25" r="948" customHeight="1" ht="14.25">
      <c r="A948" s="182"/>
      <c r="B948" s="182"/>
      <c r="C948" s="8"/>
      <c r="D948" s="183"/>
      <c r="E948" s="9"/>
      <c r="F948" s="10"/>
      <c r="G948" s="9"/>
      <c r="H948" s="8"/>
      <c r="I948" s="8"/>
      <c r="J948" s="8"/>
      <c r="K948" s="8"/>
      <c r="L948" s="8"/>
      <c r="M948" s="8"/>
      <c r="N948" s="8"/>
      <c r="O948" s="8"/>
      <c r="P948" s="8"/>
      <c r="Q948" s="8"/>
      <c r="R948" s="8"/>
      <c r="S948" s="8"/>
      <c r="T948" s="8"/>
      <c r="U948" s="8"/>
      <c r="V948" s="8"/>
      <c r="W948" s="8"/>
      <c r="X948" s="8"/>
      <c r="Y948" s="8"/>
      <c r="Z948" s="8"/>
    </row>
    <row x14ac:dyDescent="0.25" r="949" customHeight="1" ht="14.25">
      <c r="A949" s="182"/>
      <c r="B949" s="182"/>
      <c r="C949" s="8"/>
      <c r="D949" s="183"/>
      <c r="E949" s="9"/>
      <c r="F949" s="10"/>
      <c r="G949" s="9"/>
      <c r="H949" s="8"/>
      <c r="I949" s="8"/>
      <c r="J949" s="8"/>
      <c r="K949" s="8"/>
      <c r="L949" s="8"/>
      <c r="M949" s="8"/>
      <c r="N949" s="8"/>
      <c r="O949" s="8"/>
      <c r="P949" s="8"/>
      <c r="Q949" s="8"/>
      <c r="R949" s="8"/>
      <c r="S949" s="8"/>
      <c r="T949" s="8"/>
      <c r="U949" s="8"/>
      <c r="V949" s="8"/>
      <c r="W949" s="8"/>
      <c r="X949" s="8"/>
      <c r="Y949" s="8"/>
      <c r="Z949" s="8"/>
    </row>
    <row x14ac:dyDescent="0.25" r="950" customHeight="1" ht="14.25">
      <c r="A950" s="182"/>
      <c r="B950" s="182"/>
      <c r="C950" s="8"/>
      <c r="D950" s="183"/>
      <c r="E950" s="9"/>
      <c r="F950" s="10"/>
      <c r="G950" s="9"/>
      <c r="H950" s="8"/>
      <c r="I950" s="8"/>
      <c r="J950" s="8"/>
      <c r="K950" s="8"/>
      <c r="L950" s="8"/>
      <c r="M950" s="8"/>
      <c r="N950" s="8"/>
      <c r="O950" s="8"/>
      <c r="P950" s="8"/>
      <c r="Q950" s="8"/>
      <c r="R950" s="8"/>
      <c r="S950" s="8"/>
      <c r="T950" s="8"/>
      <c r="U950" s="8"/>
      <c r="V950" s="8"/>
      <c r="W950" s="8"/>
      <c r="X950" s="8"/>
      <c r="Y950" s="8"/>
      <c r="Z950" s="8"/>
    </row>
    <row x14ac:dyDescent="0.25" r="951" customHeight="1" ht="14.25">
      <c r="A951" s="182"/>
      <c r="B951" s="182"/>
      <c r="C951" s="8"/>
      <c r="D951" s="183"/>
      <c r="E951" s="9"/>
      <c r="F951" s="10"/>
      <c r="G951" s="9"/>
      <c r="H951" s="8"/>
      <c r="I951" s="8"/>
      <c r="J951" s="8"/>
      <c r="K951" s="8"/>
      <c r="L951" s="8"/>
      <c r="M951" s="8"/>
      <c r="N951" s="8"/>
      <c r="O951" s="8"/>
      <c r="P951" s="8"/>
      <c r="Q951" s="8"/>
      <c r="R951" s="8"/>
      <c r="S951" s="8"/>
      <c r="T951" s="8"/>
      <c r="U951" s="8"/>
      <c r="V951" s="8"/>
      <c r="W951" s="8"/>
      <c r="X951" s="8"/>
      <c r="Y951" s="8"/>
      <c r="Z951" s="8"/>
    </row>
    <row x14ac:dyDescent="0.25" r="952" customHeight="1" ht="14.25">
      <c r="A952" s="182"/>
      <c r="B952" s="182"/>
      <c r="C952" s="8"/>
      <c r="D952" s="183"/>
      <c r="E952" s="9"/>
      <c r="F952" s="10"/>
      <c r="G952" s="9"/>
      <c r="H952" s="8"/>
      <c r="I952" s="8"/>
      <c r="J952" s="8"/>
      <c r="K952" s="8"/>
      <c r="L952" s="8"/>
      <c r="M952" s="8"/>
      <c r="N952" s="8"/>
      <c r="O952" s="8"/>
      <c r="P952" s="8"/>
      <c r="Q952" s="8"/>
      <c r="R952" s="8"/>
      <c r="S952" s="8"/>
      <c r="T952" s="8"/>
      <c r="U952" s="8"/>
      <c r="V952" s="8"/>
      <c r="W952" s="8"/>
      <c r="X952" s="8"/>
      <c r="Y952" s="8"/>
      <c r="Z952" s="8"/>
    </row>
    <row x14ac:dyDescent="0.25" r="953" customHeight="1" ht="14.25">
      <c r="A953" s="182"/>
      <c r="B953" s="182"/>
      <c r="C953" s="8"/>
      <c r="D953" s="183"/>
      <c r="E953" s="9"/>
      <c r="F953" s="10"/>
      <c r="G953" s="9"/>
      <c r="H953" s="8"/>
      <c r="I953" s="8"/>
      <c r="J953" s="8"/>
      <c r="K953" s="8"/>
      <c r="L953" s="8"/>
      <c r="M953" s="8"/>
      <c r="N953" s="8"/>
      <c r="O953" s="8"/>
      <c r="P953" s="8"/>
      <c r="Q953" s="8"/>
      <c r="R953" s="8"/>
      <c r="S953" s="8"/>
      <c r="T953" s="8"/>
      <c r="U953" s="8"/>
      <c r="V953" s="8"/>
      <c r="W953" s="8"/>
      <c r="X953" s="8"/>
      <c r="Y953" s="8"/>
      <c r="Z953" s="8"/>
    </row>
    <row x14ac:dyDescent="0.25" r="954" customHeight="1" ht="14.25">
      <c r="A954" s="182"/>
      <c r="B954" s="182"/>
      <c r="C954" s="8"/>
      <c r="D954" s="183"/>
      <c r="E954" s="9"/>
      <c r="F954" s="10"/>
      <c r="G954" s="9"/>
      <c r="H954" s="8"/>
      <c r="I954" s="8"/>
      <c r="J954" s="8"/>
      <c r="K954" s="8"/>
      <c r="L954" s="8"/>
      <c r="M954" s="8"/>
      <c r="N954" s="8"/>
      <c r="O954" s="8"/>
      <c r="P954" s="8"/>
      <c r="Q954" s="8"/>
      <c r="R954" s="8"/>
      <c r="S954" s="8"/>
      <c r="T954" s="8"/>
      <c r="U954" s="8"/>
      <c r="V954" s="8"/>
      <c r="W954" s="8"/>
      <c r="X954" s="8"/>
      <c r="Y954" s="8"/>
      <c r="Z954" s="8"/>
    </row>
    <row x14ac:dyDescent="0.25" r="955" customHeight="1" ht="14.25">
      <c r="A955" s="182"/>
      <c r="B955" s="182"/>
      <c r="C955" s="8"/>
      <c r="D955" s="183"/>
      <c r="E955" s="9"/>
      <c r="F955" s="10"/>
      <c r="G955" s="9"/>
      <c r="H955" s="8"/>
      <c r="I955" s="8"/>
      <c r="J955" s="8"/>
      <c r="K955" s="8"/>
      <c r="L955" s="8"/>
      <c r="M955" s="8"/>
      <c r="N955" s="8"/>
      <c r="O955" s="8"/>
      <c r="P955" s="8"/>
      <c r="Q955" s="8"/>
      <c r="R955" s="8"/>
      <c r="S955" s="8"/>
      <c r="T955" s="8"/>
      <c r="U955" s="8"/>
      <c r="V955" s="8"/>
      <c r="W955" s="8"/>
      <c r="X955" s="8"/>
      <c r="Y955" s="8"/>
      <c r="Z955" s="8"/>
    </row>
    <row x14ac:dyDescent="0.25" r="956" customHeight="1" ht="14.25">
      <c r="A956" s="182"/>
      <c r="B956" s="182"/>
      <c r="C956" s="8"/>
      <c r="D956" s="183"/>
      <c r="E956" s="9"/>
      <c r="F956" s="10"/>
      <c r="G956" s="9"/>
      <c r="H956" s="8"/>
      <c r="I956" s="8"/>
      <c r="J956" s="8"/>
      <c r="K956" s="8"/>
      <c r="L956" s="8"/>
      <c r="M956" s="8"/>
      <c r="N956" s="8"/>
      <c r="O956" s="8"/>
      <c r="P956" s="8"/>
      <c r="Q956" s="8"/>
      <c r="R956" s="8"/>
      <c r="S956" s="8"/>
      <c r="T956" s="8"/>
      <c r="U956" s="8"/>
      <c r="V956" s="8"/>
      <c r="W956" s="8"/>
      <c r="X956" s="8"/>
      <c r="Y956" s="8"/>
      <c r="Z956" s="8"/>
    </row>
    <row x14ac:dyDescent="0.25" r="957" customHeight="1" ht="14.25">
      <c r="A957" s="182"/>
      <c r="B957" s="182"/>
      <c r="C957" s="8"/>
      <c r="D957" s="183"/>
      <c r="E957" s="9"/>
      <c r="F957" s="10"/>
      <c r="G957" s="9"/>
      <c r="H957" s="8"/>
      <c r="I957" s="8"/>
      <c r="J957" s="8"/>
      <c r="K957" s="8"/>
      <c r="L957" s="8"/>
      <c r="M957" s="8"/>
      <c r="N957" s="8"/>
      <c r="O957" s="8"/>
      <c r="P957" s="8"/>
      <c r="Q957" s="8"/>
      <c r="R957" s="8"/>
      <c r="S957" s="8"/>
      <c r="T957" s="8"/>
      <c r="U957" s="8"/>
      <c r="V957" s="8"/>
      <c r="W957" s="8"/>
      <c r="X957" s="8"/>
      <c r="Y957" s="8"/>
      <c r="Z957" s="8"/>
    </row>
    <row x14ac:dyDescent="0.25" r="958" customHeight="1" ht="14.25">
      <c r="A958" s="182"/>
      <c r="B958" s="182"/>
      <c r="C958" s="8"/>
      <c r="D958" s="183"/>
      <c r="E958" s="9"/>
      <c r="F958" s="10"/>
      <c r="G958" s="9"/>
      <c r="H958" s="8"/>
      <c r="I958" s="8"/>
      <c r="J958" s="8"/>
      <c r="K958" s="8"/>
      <c r="L958" s="8"/>
      <c r="M958" s="8"/>
      <c r="N958" s="8"/>
      <c r="O958" s="8"/>
      <c r="P958" s="8"/>
      <c r="Q958" s="8"/>
      <c r="R958" s="8"/>
      <c r="S958" s="8"/>
      <c r="T958" s="8"/>
      <c r="U958" s="8"/>
      <c r="V958" s="8"/>
      <c r="W958" s="8"/>
      <c r="X958" s="8"/>
      <c r="Y958" s="8"/>
      <c r="Z958" s="8"/>
    </row>
    <row x14ac:dyDescent="0.25" r="959" customHeight="1" ht="14.25">
      <c r="A959" s="182"/>
      <c r="B959" s="182"/>
      <c r="C959" s="8"/>
      <c r="D959" s="183"/>
      <c r="E959" s="9"/>
      <c r="F959" s="10"/>
      <c r="G959" s="9"/>
      <c r="H959" s="8"/>
      <c r="I959" s="8"/>
      <c r="J959" s="8"/>
      <c r="K959" s="8"/>
      <c r="L959" s="8"/>
      <c r="M959" s="8"/>
      <c r="N959" s="8"/>
      <c r="O959" s="8"/>
      <c r="P959" s="8"/>
      <c r="Q959" s="8"/>
      <c r="R959" s="8"/>
      <c r="S959" s="8"/>
      <c r="T959" s="8"/>
      <c r="U959" s="8"/>
      <c r="V959" s="8"/>
      <c r="W959" s="8"/>
      <c r="X959" s="8"/>
      <c r="Y959" s="8"/>
      <c r="Z959" s="8"/>
    </row>
    <row x14ac:dyDescent="0.25" r="960" customHeight="1" ht="14.25">
      <c r="A960" s="182"/>
      <c r="B960" s="182"/>
      <c r="C960" s="8"/>
      <c r="D960" s="183"/>
      <c r="E960" s="9"/>
      <c r="F960" s="10"/>
      <c r="G960" s="9"/>
      <c r="H960" s="8"/>
      <c r="I960" s="8"/>
      <c r="J960" s="8"/>
      <c r="K960" s="8"/>
      <c r="L960" s="8"/>
      <c r="M960" s="8"/>
      <c r="N960" s="8"/>
      <c r="O960" s="8"/>
      <c r="P960" s="8"/>
      <c r="Q960" s="8"/>
      <c r="R960" s="8"/>
      <c r="S960" s="8"/>
      <c r="T960" s="8"/>
      <c r="U960" s="8"/>
      <c r="V960" s="8"/>
      <c r="W960" s="8"/>
      <c r="X960" s="8"/>
      <c r="Y960" s="8"/>
      <c r="Z960" s="8"/>
    </row>
    <row x14ac:dyDescent="0.25" r="961" customHeight="1" ht="14.25">
      <c r="A961" s="182"/>
      <c r="B961" s="182"/>
      <c r="C961" s="8"/>
      <c r="D961" s="183"/>
      <c r="E961" s="9"/>
      <c r="F961" s="10"/>
      <c r="G961" s="9"/>
      <c r="H961" s="8"/>
      <c r="I961" s="8"/>
      <c r="J961" s="8"/>
      <c r="K961" s="8"/>
      <c r="L961" s="8"/>
      <c r="M961" s="8"/>
      <c r="N961" s="8"/>
      <c r="O961" s="8"/>
      <c r="P961" s="8"/>
      <c r="Q961" s="8"/>
      <c r="R961" s="8"/>
      <c r="S961" s="8"/>
      <c r="T961" s="8"/>
      <c r="U961" s="8"/>
      <c r="V961" s="8"/>
      <c r="W961" s="8"/>
      <c r="X961" s="8"/>
      <c r="Y961" s="8"/>
      <c r="Z961" s="8"/>
    </row>
    <row x14ac:dyDescent="0.25" r="962" customHeight="1" ht="14.25">
      <c r="A962" s="182"/>
      <c r="B962" s="182"/>
      <c r="C962" s="8"/>
      <c r="D962" s="183"/>
      <c r="E962" s="9"/>
      <c r="F962" s="10"/>
      <c r="G962" s="9"/>
      <c r="H962" s="8"/>
      <c r="I962" s="8"/>
      <c r="J962" s="8"/>
      <c r="K962" s="8"/>
      <c r="L962" s="8"/>
      <c r="M962" s="8"/>
      <c r="N962" s="8"/>
      <c r="O962" s="8"/>
      <c r="P962" s="8"/>
      <c r="Q962" s="8"/>
      <c r="R962" s="8"/>
      <c r="S962" s="8"/>
      <c r="T962" s="8"/>
      <c r="U962" s="8"/>
      <c r="V962" s="8"/>
      <c r="W962" s="8"/>
      <c r="X962" s="8"/>
      <c r="Y962" s="8"/>
      <c r="Z962" s="8"/>
    </row>
    <row x14ac:dyDescent="0.25" r="963" customHeight="1" ht="14.25">
      <c r="A963" s="182"/>
      <c r="B963" s="182"/>
      <c r="C963" s="8"/>
      <c r="D963" s="183"/>
      <c r="E963" s="9"/>
      <c r="F963" s="10"/>
      <c r="G963" s="9"/>
      <c r="H963" s="8"/>
      <c r="I963" s="8"/>
      <c r="J963" s="8"/>
      <c r="K963" s="8"/>
      <c r="L963" s="8"/>
      <c r="M963" s="8"/>
      <c r="N963" s="8"/>
      <c r="O963" s="8"/>
      <c r="P963" s="8"/>
      <c r="Q963" s="8"/>
      <c r="R963" s="8"/>
      <c r="S963" s="8"/>
      <c r="T963" s="8"/>
      <c r="U963" s="8"/>
      <c r="V963" s="8"/>
      <c r="W963" s="8"/>
      <c r="X963" s="8"/>
      <c r="Y963" s="8"/>
      <c r="Z963" s="8"/>
    </row>
    <row x14ac:dyDescent="0.25" r="964" customHeight="1" ht="14.25">
      <c r="A964" s="182"/>
      <c r="B964" s="182"/>
      <c r="C964" s="8"/>
      <c r="D964" s="183"/>
      <c r="E964" s="9"/>
      <c r="F964" s="10"/>
      <c r="G964" s="9"/>
      <c r="H964" s="8"/>
      <c r="I964" s="8"/>
      <c r="J964" s="8"/>
      <c r="K964" s="8"/>
      <c r="L964" s="8"/>
      <c r="M964" s="8"/>
      <c r="N964" s="8"/>
      <c r="O964" s="8"/>
      <c r="P964" s="8"/>
      <c r="Q964" s="8"/>
      <c r="R964" s="8"/>
      <c r="S964" s="8"/>
      <c r="T964" s="8"/>
      <c r="U964" s="8"/>
      <c r="V964" s="8"/>
      <c r="W964" s="8"/>
      <c r="X964" s="8"/>
      <c r="Y964" s="8"/>
      <c r="Z964" s="8"/>
    </row>
    <row x14ac:dyDescent="0.25" r="965" customHeight="1" ht="14.25">
      <c r="A965" s="182"/>
      <c r="B965" s="182"/>
      <c r="C965" s="8"/>
      <c r="D965" s="183"/>
      <c r="E965" s="9"/>
      <c r="F965" s="10"/>
      <c r="G965" s="9"/>
      <c r="H965" s="8"/>
      <c r="I965" s="8"/>
      <c r="J965" s="8"/>
      <c r="K965" s="8"/>
      <c r="L965" s="8"/>
      <c r="M965" s="8"/>
      <c r="N965" s="8"/>
      <c r="O965" s="8"/>
      <c r="P965" s="8"/>
      <c r="Q965" s="8"/>
      <c r="R965" s="8"/>
      <c r="S965" s="8"/>
      <c r="T965" s="8"/>
      <c r="U965" s="8"/>
      <c r="V965" s="8"/>
      <c r="W965" s="8"/>
      <c r="X965" s="8"/>
      <c r="Y965" s="8"/>
      <c r="Z965" s="8"/>
    </row>
    <row x14ac:dyDescent="0.25" r="966" customHeight="1" ht="14.25">
      <c r="A966" s="182"/>
      <c r="B966" s="182"/>
      <c r="C966" s="8"/>
      <c r="D966" s="183"/>
      <c r="E966" s="9"/>
      <c r="F966" s="10"/>
      <c r="G966" s="9"/>
      <c r="H966" s="8"/>
      <c r="I966" s="8"/>
      <c r="J966" s="8"/>
      <c r="K966" s="8"/>
      <c r="L966" s="8"/>
      <c r="M966" s="8"/>
      <c r="N966" s="8"/>
      <c r="O966" s="8"/>
      <c r="P966" s="8"/>
      <c r="Q966" s="8"/>
      <c r="R966" s="8"/>
      <c r="S966" s="8"/>
      <c r="T966" s="8"/>
      <c r="U966" s="8"/>
      <c r="V966" s="8"/>
      <c r="W966" s="8"/>
      <c r="X966" s="8"/>
      <c r="Y966" s="8"/>
      <c r="Z966" s="8"/>
    </row>
    <row x14ac:dyDescent="0.25" r="967" customHeight="1" ht="14.25">
      <c r="A967" s="182"/>
      <c r="B967" s="182"/>
      <c r="C967" s="8"/>
      <c r="D967" s="183"/>
      <c r="E967" s="9"/>
      <c r="F967" s="10"/>
      <c r="G967" s="9"/>
      <c r="H967" s="8"/>
      <c r="I967" s="8"/>
      <c r="J967" s="8"/>
      <c r="K967" s="8"/>
      <c r="L967" s="8"/>
      <c r="M967" s="8"/>
      <c r="N967" s="8"/>
      <c r="O967" s="8"/>
      <c r="P967" s="8"/>
      <c r="Q967" s="8"/>
      <c r="R967" s="8"/>
      <c r="S967" s="8"/>
      <c r="T967" s="8"/>
      <c r="U967" s="8"/>
      <c r="V967" s="8"/>
      <c r="W967" s="8"/>
      <c r="X967" s="8"/>
      <c r="Y967" s="8"/>
      <c r="Z967" s="8"/>
    </row>
    <row x14ac:dyDescent="0.25" r="968" customHeight="1" ht="14.25">
      <c r="A968" s="182"/>
      <c r="B968" s="182"/>
      <c r="C968" s="8"/>
      <c r="D968" s="183"/>
      <c r="E968" s="9"/>
      <c r="F968" s="10"/>
      <c r="G968" s="9"/>
      <c r="H968" s="8"/>
      <c r="I968" s="8"/>
      <c r="J968" s="8"/>
      <c r="K968" s="8"/>
      <c r="L968" s="8"/>
      <c r="M968" s="8"/>
      <c r="N968" s="8"/>
      <c r="O968" s="8"/>
      <c r="P968" s="8"/>
      <c r="Q968" s="8"/>
      <c r="R968" s="8"/>
      <c r="S968" s="8"/>
      <c r="T968" s="8"/>
      <c r="U968" s="8"/>
      <c r="V968" s="8"/>
      <c r="W968" s="8"/>
      <c r="X968" s="8"/>
      <c r="Y968" s="8"/>
      <c r="Z968" s="8"/>
    </row>
    <row x14ac:dyDescent="0.25" r="969" customHeight="1" ht="14.25">
      <c r="A969" s="182"/>
      <c r="B969" s="182"/>
      <c r="C969" s="8"/>
      <c r="D969" s="183"/>
      <c r="E969" s="9"/>
      <c r="F969" s="10"/>
      <c r="G969" s="9"/>
      <c r="H969" s="8"/>
      <c r="I969" s="8"/>
      <c r="J969" s="8"/>
      <c r="K969" s="8"/>
      <c r="L969" s="8"/>
      <c r="M969" s="8"/>
      <c r="N969" s="8"/>
      <c r="O969" s="8"/>
      <c r="P969" s="8"/>
      <c r="Q969" s="8"/>
      <c r="R969" s="8"/>
      <c r="S969" s="8"/>
      <c r="T969" s="8"/>
      <c r="U969" s="8"/>
      <c r="V969" s="8"/>
      <c r="W969" s="8"/>
      <c r="X969" s="8"/>
      <c r="Y969" s="8"/>
      <c r="Z969" s="8"/>
    </row>
    <row x14ac:dyDescent="0.25" r="970" customHeight="1" ht="14.25">
      <c r="A970" s="182"/>
      <c r="B970" s="182"/>
      <c r="C970" s="8"/>
      <c r="D970" s="183"/>
      <c r="E970" s="9"/>
      <c r="F970" s="10"/>
      <c r="G970" s="9"/>
      <c r="H970" s="8"/>
      <c r="I970" s="8"/>
      <c r="J970" s="8"/>
      <c r="K970" s="8"/>
      <c r="L970" s="8"/>
      <c r="M970" s="8"/>
      <c r="N970" s="8"/>
      <c r="O970" s="8"/>
      <c r="P970" s="8"/>
      <c r="Q970" s="8"/>
      <c r="R970" s="8"/>
      <c r="S970" s="8"/>
      <c r="T970" s="8"/>
      <c r="U970" s="8"/>
      <c r="V970" s="8"/>
      <c r="W970" s="8"/>
      <c r="X970" s="8"/>
      <c r="Y970" s="8"/>
      <c r="Z970" s="8"/>
    </row>
    <row x14ac:dyDescent="0.25" r="971" customHeight="1" ht="14.25">
      <c r="A971" s="182"/>
      <c r="B971" s="182"/>
      <c r="C971" s="8"/>
      <c r="D971" s="183"/>
      <c r="E971" s="9"/>
      <c r="F971" s="10"/>
      <c r="G971" s="9"/>
      <c r="H971" s="8"/>
      <c r="I971" s="8"/>
      <c r="J971" s="8"/>
      <c r="K971" s="8"/>
      <c r="L971" s="8"/>
      <c r="M971" s="8"/>
      <c r="N971" s="8"/>
      <c r="O971" s="8"/>
      <c r="P971" s="8"/>
      <c r="Q971" s="8"/>
      <c r="R971" s="8"/>
      <c r="S971" s="8"/>
      <c r="T971" s="8"/>
      <c r="U971" s="8"/>
      <c r="V971" s="8"/>
      <c r="W971" s="8"/>
      <c r="X971" s="8"/>
      <c r="Y971" s="8"/>
      <c r="Z971" s="8"/>
    </row>
    <row x14ac:dyDescent="0.25" r="972" customHeight="1" ht="14.25">
      <c r="A972" s="182"/>
      <c r="B972" s="182"/>
      <c r="C972" s="8"/>
      <c r="D972" s="183"/>
      <c r="E972" s="9"/>
      <c r="F972" s="10"/>
      <c r="G972" s="9"/>
      <c r="H972" s="8"/>
      <c r="I972" s="8"/>
      <c r="J972" s="8"/>
      <c r="K972" s="8"/>
      <c r="L972" s="8"/>
      <c r="M972" s="8"/>
      <c r="N972" s="8"/>
      <c r="O972" s="8"/>
      <c r="P972" s="8"/>
      <c r="Q972" s="8"/>
      <c r="R972" s="8"/>
      <c r="S972" s="8"/>
      <c r="T972" s="8"/>
      <c r="U972" s="8"/>
      <c r="V972" s="8"/>
      <c r="W972" s="8"/>
      <c r="X972" s="8"/>
      <c r="Y972" s="8"/>
      <c r="Z972" s="8"/>
    </row>
    <row x14ac:dyDescent="0.25" r="973" customHeight="1" ht="14.25">
      <c r="A973" s="182"/>
      <c r="B973" s="182"/>
      <c r="C973" s="8"/>
      <c r="D973" s="183"/>
      <c r="E973" s="9"/>
      <c r="F973" s="10"/>
      <c r="G973" s="9"/>
      <c r="H973" s="8"/>
      <c r="I973" s="8"/>
      <c r="J973" s="8"/>
      <c r="K973" s="8"/>
      <c r="L973" s="8"/>
      <c r="M973" s="8"/>
      <c r="N973" s="8"/>
      <c r="O973" s="8"/>
      <c r="P973" s="8"/>
      <c r="Q973" s="8"/>
      <c r="R973" s="8"/>
      <c r="S973" s="8"/>
      <c r="T973" s="8"/>
      <c r="U973" s="8"/>
      <c r="V973" s="8"/>
      <c r="W973" s="8"/>
      <c r="X973" s="8"/>
      <c r="Y973" s="8"/>
      <c r="Z973" s="8"/>
    </row>
    <row x14ac:dyDescent="0.25" r="974" customHeight="1" ht="14.25">
      <c r="A974" s="182"/>
      <c r="B974" s="182"/>
      <c r="C974" s="8"/>
      <c r="D974" s="183"/>
      <c r="E974" s="9"/>
      <c r="F974" s="10"/>
      <c r="G974" s="9"/>
      <c r="H974" s="8"/>
      <c r="I974" s="8"/>
      <c r="J974" s="8"/>
      <c r="K974" s="8"/>
      <c r="L974" s="8"/>
      <c r="M974" s="8"/>
      <c r="N974" s="8"/>
      <c r="O974" s="8"/>
      <c r="P974" s="8"/>
      <c r="Q974" s="8"/>
      <c r="R974" s="8"/>
      <c r="S974" s="8"/>
      <c r="T974" s="8"/>
      <c r="U974" s="8"/>
      <c r="V974" s="8"/>
      <c r="W974" s="8"/>
      <c r="X974" s="8"/>
      <c r="Y974" s="8"/>
      <c r="Z974" s="8"/>
    </row>
    <row x14ac:dyDescent="0.25" r="975" customHeight="1" ht="14.25">
      <c r="A975" s="182"/>
      <c r="B975" s="182"/>
      <c r="C975" s="8"/>
      <c r="D975" s="183"/>
      <c r="E975" s="9"/>
      <c r="F975" s="10"/>
      <c r="G975" s="9"/>
      <c r="H975" s="8"/>
      <c r="I975" s="8"/>
      <c r="J975" s="8"/>
      <c r="K975" s="8"/>
      <c r="L975" s="8"/>
      <c r="M975" s="8"/>
      <c r="N975" s="8"/>
      <c r="O975" s="8"/>
      <c r="P975" s="8"/>
      <c r="Q975" s="8"/>
      <c r="R975" s="8"/>
      <c r="S975" s="8"/>
      <c r="T975" s="8"/>
      <c r="U975" s="8"/>
      <c r="V975" s="8"/>
      <c r="W975" s="8"/>
      <c r="X975" s="8"/>
      <c r="Y975" s="8"/>
      <c r="Z975" s="8"/>
    </row>
    <row x14ac:dyDescent="0.25" r="976" customHeight="1" ht="14.25">
      <c r="A976" s="182"/>
      <c r="B976" s="182"/>
      <c r="C976" s="8"/>
      <c r="D976" s="183"/>
      <c r="E976" s="9"/>
      <c r="F976" s="10"/>
      <c r="G976" s="9"/>
      <c r="H976" s="8"/>
      <c r="I976" s="8"/>
      <c r="J976" s="8"/>
      <c r="K976" s="8"/>
      <c r="L976" s="8"/>
      <c r="M976" s="8"/>
      <c r="N976" s="8"/>
      <c r="O976" s="8"/>
      <c r="P976" s="8"/>
      <c r="Q976" s="8"/>
      <c r="R976" s="8"/>
      <c r="S976" s="8"/>
      <c r="T976" s="8"/>
      <c r="U976" s="8"/>
      <c r="V976" s="8"/>
      <c r="W976" s="8"/>
      <c r="X976" s="8"/>
      <c r="Y976" s="8"/>
      <c r="Z976" s="8"/>
    </row>
    <row x14ac:dyDescent="0.25" r="977" customHeight="1" ht="14.25">
      <c r="A977" s="182"/>
      <c r="B977" s="182"/>
      <c r="C977" s="8"/>
      <c r="D977" s="183"/>
      <c r="E977" s="9"/>
      <c r="F977" s="10"/>
      <c r="G977" s="9"/>
      <c r="H977" s="8"/>
      <c r="I977" s="8"/>
      <c r="J977" s="8"/>
      <c r="K977" s="8"/>
      <c r="L977" s="8"/>
      <c r="M977" s="8"/>
      <c r="N977" s="8"/>
      <c r="O977" s="8"/>
      <c r="P977" s="8"/>
      <c r="Q977" s="8"/>
      <c r="R977" s="8"/>
      <c r="S977" s="8"/>
      <c r="T977" s="8"/>
      <c r="U977" s="8"/>
      <c r="V977" s="8"/>
      <c r="W977" s="8"/>
      <c r="X977" s="8"/>
      <c r="Y977" s="8"/>
      <c r="Z977" s="8"/>
    </row>
    <row x14ac:dyDescent="0.25" r="978" customHeight="1" ht="14.25">
      <c r="A978" s="182"/>
      <c r="B978" s="182"/>
      <c r="C978" s="8"/>
      <c r="D978" s="183"/>
      <c r="E978" s="9"/>
      <c r="F978" s="10"/>
      <c r="G978" s="9"/>
      <c r="H978" s="8"/>
      <c r="I978" s="8"/>
      <c r="J978" s="8"/>
      <c r="K978" s="8"/>
      <c r="L978" s="8"/>
      <c r="M978" s="8"/>
      <c r="N978" s="8"/>
      <c r="O978" s="8"/>
      <c r="P978" s="8"/>
      <c r="Q978" s="8"/>
      <c r="R978" s="8"/>
      <c r="S978" s="8"/>
      <c r="T978" s="8"/>
      <c r="U978" s="8"/>
      <c r="V978" s="8"/>
      <c r="W978" s="8"/>
      <c r="X978" s="8"/>
      <c r="Y978" s="8"/>
      <c r="Z978" s="8"/>
    </row>
    <row x14ac:dyDescent="0.25" r="979" customHeight="1" ht="14.25">
      <c r="A979" s="182"/>
      <c r="B979" s="182"/>
      <c r="C979" s="8"/>
      <c r="D979" s="183"/>
      <c r="E979" s="9"/>
      <c r="F979" s="10"/>
      <c r="G979" s="9"/>
      <c r="H979" s="8"/>
      <c r="I979" s="8"/>
      <c r="J979" s="8"/>
      <c r="K979" s="8"/>
      <c r="L979" s="8"/>
      <c r="M979" s="8"/>
      <c r="N979" s="8"/>
      <c r="O979" s="8"/>
      <c r="P979" s="8"/>
      <c r="Q979" s="8"/>
      <c r="R979" s="8"/>
      <c r="S979" s="8"/>
      <c r="T979" s="8"/>
      <c r="U979" s="8"/>
      <c r="V979" s="8"/>
      <c r="W979" s="8"/>
      <c r="X979" s="8"/>
      <c r="Y979" s="8"/>
      <c r="Z979" s="8"/>
    </row>
    <row x14ac:dyDescent="0.25" r="980" customHeight="1" ht="14.25">
      <c r="A980" s="182"/>
      <c r="B980" s="182"/>
      <c r="C980" s="8"/>
      <c r="D980" s="183"/>
      <c r="E980" s="9"/>
      <c r="F980" s="10"/>
      <c r="G980" s="9"/>
      <c r="H980" s="8"/>
      <c r="I980" s="8"/>
      <c r="J980" s="8"/>
      <c r="K980" s="8"/>
      <c r="L980" s="8"/>
      <c r="M980" s="8"/>
      <c r="N980" s="8"/>
      <c r="O980" s="8"/>
      <c r="P980" s="8"/>
      <c r="Q980" s="8"/>
      <c r="R980" s="8"/>
      <c r="S980" s="8"/>
      <c r="T980" s="8"/>
      <c r="U980" s="8"/>
      <c r="V980" s="8"/>
      <c r="W980" s="8"/>
      <c r="X980" s="8"/>
      <c r="Y980" s="8"/>
      <c r="Z980" s="8"/>
    </row>
    <row x14ac:dyDescent="0.25" r="981" customHeight="1" ht="14.25">
      <c r="A981" s="182"/>
      <c r="B981" s="182"/>
      <c r="C981" s="8"/>
      <c r="D981" s="183"/>
      <c r="E981" s="9"/>
      <c r="F981" s="10"/>
      <c r="G981" s="9"/>
      <c r="H981" s="8"/>
      <c r="I981" s="8"/>
      <c r="J981" s="8"/>
      <c r="K981" s="8"/>
      <c r="L981" s="8"/>
      <c r="M981" s="8"/>
      <c r="N981" s="8"/>
      <c r="O981" s="8"/>
      <c r="P981" s="8"/>
      <c r="Q981" s="8"/>
      <c r="R981" s="8"/>
      <c r="S981" s="8"/>
      <c r="T981" s="8"/>
      <c r="U981" s="8"/>
      <c r="V981" s="8"/>
      <c r="W981" s="8"/>
      <c r="X981" s="8"/>
      <c r="Y981" s="8"/>
      <c r="Z981" s="8"/>
    </row>
    <row x14ac:dyDescent="0.25" r="982" customHeight="1" ht="14.25">
      <c r="A982" s="182"/>
      <c r="B982" s="182"/>
      <c r="C982" s="8"/>
      <c r="D982" s="183"/>
      <c r="E982" s="9"/>
      <c r="F982" s="10"/>
      <c r="G982" s="9"/>
      <c r="H982" s="8"/>
      <c r="I982" s="8"/>
      <c r="J982" s="8"/>
      <c r="K982" s="8"/>
      <c r="L982" s="8"/>
      <c r="M982" s="8"/>
      <c r="N982" s="8"/>
      <c r="O982" s="8"/>
      <c r="P982" s="8"/>
      <c r="Q982" s="8"/>
      <c r="R982" s="8"/>
      <c r="S982" s="8"/>
      <c r="T982" s="8"/>
      <c r="U982" s="8"/>
      <c r="V982" s="8"/>
      <c r="W982" s="8"/>
      <c r="X982" s="8"/>
      <c r="Y982" s="8"/>
      <c r="Z982" s="8"/>
    </row>
    <row x14ac:dyDescent="0.25" r="983" customHeight="1" ht="14.25">
      <c r="A983" s="182"/>
      <c r="B983" s="182"/>
      <c r="C983" s="8"/>
      <c r="D983" s="183"/>
      <c r="E983" s="9"/>
      <c r="F983" s="10"/>
      <c r="G983" s="9"/>
      <c r="H983" s="8"/>
      <c r="I983" s="8"/>
      <c r="J983" s="8"/>
      <c r="K983" s="8"/>
      <c r="L983" s="8"/>
      <c r="M983" s="8"/>
      <c r="N983" s="8"/>
      <c r="O983" s="8"/>
      <c r="P983" s="8"/>
      <c r="Q983" s="8"/>
      <c r="R983" s="8"/>
      <c r="S983" s="8"/>
      <c r="T983" s="8"/>
      <c r="U983" s="8"/>
      <c r="V983" s="8"/>
      <c r="W983" s="8"/>
      <c r="X983" s="8"/>
      <c r="Y983" s="8"/>
      <c r="Z983" s="8"/>
    </row>
    <row x14ac:dyDescent="0.25" r="984" customHeight="1" ht="14.25">
      <c r="A984" s="182"/>
      <c r="B984" s="182"/>
      <c r="C984" s="8"/>
      <c r="D984" s="183"/>
      <c r="E984" s="9"/>
      <c r="F984" s="10"/>
      <c r="G984" s="9"/>
      <c r="H984" s="8"/>
      <c r="I984" s="8"/>
      <c r="J984" s="8"/>
      <c r="K984" s="8"/>
      <c r="L984" s="8"/>
      <c r="M984" s="8"/>
      <c r="N984" s="8"/>
      <c r="O984" s="8"/>
      <c r="P984" s="8"/>
      <c r="Q984" s="8"/>
      <c r="R984" s="8"/>
      <c r="S984" s="8"/>
      <c r="T984" s="8"/>
      <c r="U984" s="8"/>
      <c r="V984" s="8"/>
      <c r="W984" s="8"/>
      <c r="X984" s="8"/>
      <c r="Y984" s="8"/>
      <c r="Z984" s="8"/>
    </row>
    <row x14ac:dyDescent="0.25" r="985" customHeight="1" ht="14.25">
      <c r="A985" s="182"/>
      <c r="B985" s="182"/>
      <c r="C985" s="8"/>
      <c r="D985" s="183"/>
      <c r="E985" s="9"/>
      <c r="F985" s="10"/>
      <c r="G985" s="9"/>
      <c r="H985" s="8"/>
      <c r="I985" s="8"/>
      <c r="J985" s="8"/>
      <c r="K985" s="8"/>
      <c r="L985" s="8"/>
      <c r="M985" s="8"/>
      <c r="N985" s="8"/>
      <c r="O985" s="8"/>
      <c r="P985" s="8"/>
      <c r="Q985" s="8"/>
      <c r="R985" s="8"/>
      <c r="S985" s="8"/>
      <c r="T985" s="8"/>
      <c r="U985" s="8"/>
      <c r="V985" s="8"/>
      <c r="W985" s="8"/>
      <c r="X985" s="8"/>
      <c r="Y985" s="8"/>
      <c r="Z985" s="8"/>
    </row>
    <row x14ac:dyDescent="0.25" r="986" customHeight="1" ht="14.25">
      <c r="A986" s="182"/>
      <c r="B986" s="182"/>
      <c r="C986" s="8"/>
      <c r="D986" s="183"/>
      <c r="E986" s="9"/>
      <c r="F986" s="10"/>
      <c r="G986" s="9"/>
      <c r="H986" s="8"/>
      <c r="I986" s="8"/>
      <c r="J986" s="8"/>
      <c r="K986" s="8"/>
      <c r="L986" s="8"/>
      <c r="M986" s="8"/>
      <c r="N986" s="8"/>
      <c r="O986" s="8"/>
      <c r="P986" s="8"/>
      <c r="Q986" s="8"/>
      <c r="R986" s="8"/>
      <c r="S986" s="8"/>
      <c r="T986" s="8"/>
      <c r="U986" s="8"/>
      <c r="V986" s="8"/>
      <c r="W986" s="8"/>
      <c r="X986" s="8"/>
      <c r="Y986" s="8"/>
      <c r="Z986" s="8"/>
    </row>
    <row x14ac:dyDescent="0.25" r="987" customHeight="1" ht="14.25">
      <c r="A987" s="182"/>
      <c r="B987" s="182"/>
      <c r="C987" s="8"/>
      <c r="D987" s="183"/>
      <c r="E987" s="9"/>
      <c r="F987" s="10"/>
      <c r="G987" s="9"/>
      <c r="H987" s="8"/>
      <c r="I987" s="8"/>
      <c r="J987" s="8"/>
      <c r="K987" s="8"/>
      <c r="L987" s="8"/>
      <c r="M987" s="8"/>
      <c r="N987" s="8"/>
      <c r="O987" s="8"/>
      <c r="P987" s="8"/>
      <c r="Q987" s="8"/>
      <c r="R987" s="8"/>
      <c r="S987" s="8"/>
      <c r="T987" s="8"/>
      <c r="U987" s="8"/>
      <c r="V987" s="8"/>
      <c r="W987" s="8"/>
      <c r="X987" s="8"/>
      <c r="Y987" s="8"/>
      <c r="Z987" s="8"/>
    </row>
    <row x14ac:dyDescent="0.25" r="988" customHeight="1" ht="14.25">
      <c r="A988" s="182"/>
      <c r="B988" s="182"/>
      <c r="C988" s="8"/>
      <c r="D988" s="183"/>
      <c r="E988" s="9"/>
      <c r="F988" s="10"/>
      <c r="G988" s="9"/>
      <c r="H988" s="8"/>
      <c r="I988" s="8"/>
      <c r="J988" s="8"/>
      <c r="K988" s="8"/>
      <c r="L988" s="8"/>
      <c r="M988" s="8"/>
      <c r="N988" s="8"/>
      <c r="O988" s="8"/>
      <c r="P988" s="8"/>
      <c r="Q988" s="8"/>
      <c r="R988" s="8"/>
      <c r="S988" s="8"/>
      <c r="T988" s="8"/>
      <c r="U988" s="8"/>
      <c r="V988" s="8"/>
      <c r="W988" s="8"/>
      <c r="X988" s="8"/>
      <c r="Y988" s="8"/>
      <c r="Z988" s="8"/>
    </row>
    <row x14ac:dyDescent="0.25" r="989" customHeight="1" ht="14.25">
      <c r="A989" s="182"/>
      <c r="B989" s="182"/>
      <c r="C989" s="8"/>
      <c r="D989" s="183"/>
      <c r="E989" s="9"/>
      <c r="F989" s="10"/>
      <c r="G989" s="9"/>
      <c r="H989" s="8"/>
      <c r="I989" s="8"/>
      <c r="J989" s="8"/>
      <c r="K989" s="8"/>
      <c r="L989" s="8"/>
      <c r="M989" s="8"/>
      <c r="N989" s="8"/>
      <c r="O989" s="8"/>
      <c r="P989" s="8"/>
      <c r="Q989" s="8"/>
      <c r="R989" s="8"/>
      <c r="S989" s="8"/>
      <c r="T989" s="8"/>
      <c r="U989" s="8"/>
      <c r="V989" s="8"/>
      <c r="W989" s="8"/>
      <c r="X989" s="8"/>
      <c r="Y989" s="8"/>
      <c r="Z989" s="8"/>
    </row>
    <row x14ac:dyDescent="0.25" r="990" customHeight="1" ht="14.25">
      <c r="A990" s="182"/>
      <c r="B990" s="182"/>
      <c r="C990" s="8"/>
      <c r="D990" s="183"/>
      <c r="E990" s="9"/>
      <c r="F990" s="10"/>
      <c r="G990" s="9"/>
      <c r="H990" s="8"/>
      <c r="I990" s="8"/>
      <c r="J990" s="8"/>
      <c r="K990" s="8"/>
      <c r="L990" s="8"/>
      <c r="M990" s="8"/>
      <c r="N990" s="8"/>
      <c r="O990" s="8"/>
      <c r="P990" s="8"/>
      <c r="Q990" s="8"/>
      <c r="R990" s="8"/>
      <c r="S990" s="8"/>
      <c r="T990" s="8"/>
      <c r="U990" s="8"/>
      <c r="V990" s="8"/>
      <c r="W990" s="8"/>
      <c r="X990" s="8"/>
      <c r="Y990" s="8"/>
      <c r="Z990" s="8"/>
    </row>
    <row x14ac:dyDescent="0.25" r="991" customHeight="1" ht="14.25">
      <c r="A991" s="182"/>
      <c r="B991" s="182"/>
      <c r="C991" s="8"/>
      <c r="D991" s="183"/>
      <c r="E991" s="9"/>
      <c r="F991" s="10"/>
      <c r="G991" s="9"/>
      <c r="H991" s="8"/>
      <c r="I991" s="8"/>
      <c r="J991" s="8"/>
      <c r="K991" s="8"/>
      <c r="L991" s="8"/>
      <c r="M991" s="8"/>
      <c r="N991" s="8"/>
      <c r="O991" s="8"/>
      <c r="P991" s="8"/>
      <c r="Q991" s="8"/>
      <c r="R991" s="8"/>
      <c r="S991" s="8"/>
      <c r="T991" s="8"/>
      <c r="U991" s="8"/>
      <c r="V991" s="8"/>
      <c r="W991" s="8"/>
      <c r="X991" s="8"/>
      <c r="Y991" s="8"/>
      <c r="Z991" s="8"/>
    </row>
    <row x14ac:dyDescent="0.25" r="992" customHeight="1" ht="14.25">
      <c r="A992" s="182"/>
      <c r="B992" s="182"/>
      <c r="C992" s="8"/>
      <c r="D992" s="183"/>
      <c r="E992" s="9"/>
      <c r="F992" s="10"/>
      <c r="G992" s="9"/>
      <c r="H992" s="8"/>
      <c r="I992" s="8"/>
      <c r="J992" s="8"/>
      <c r="K992" s="8"/>
      <c r="L992" s="8"/>
      <c r="M992" s="8"/>
      <c r="N992" s="8"/>
      <c r="O992" s="8"/>
      <c r="P992" s="8"/>
      <c r="Q992" s="8"/>
      <c r="R992" s="8"/>
      <c r="S992" s="8"/>
      <c r="T992" s="8"/>
      <c r="U992" s="8"/>
      <c r="V992" s="8"/>
      <c r="W992" s="8"/>
      <c r="X992" s="8"/>
      <c r="Y992" s="8"/>
      <c r="Z992" s="8"/>
    </row>
    <row x14ac:dyDescent="0.25" r="993" customHeight="1" ht="14.25">
      <c r="A993" s="182"/>
      <c r="B993" s="182"/>
      <c r="C993" s="8"/>
      <c r="D993" s="183"/>
      <c r="E993" s="9"/>
      <c r="F993" s="10"/>
      <c r="G993" s="9"/>
      <c r="H993" s="8"/>
      <c r="I993" s="8"/>
      <c r="J993" s="8"/>
      <c r="K993" s="8"/>
      <c r="L993" s="8"/>
      <c r="M993" s="8"/>
      <c r="N993" s="8"/>
      <c r="O993" s="8"/>
      <c r="P993" s="8"/>
      <c r="Q993" s="8"/>
      <c r="R993" s="8"/>
      <c r="S993" s="8"/>
      <c r="T993" s="8"/>
      <c r="U993" s="8"/>
      <c r="V993" s="8"/>
      <c r="W993" s="8"/>
      <c r="X993" s="8"/>
      <c r="Y993" s="8"/>
      <c r="Z993" s="8"/>
    </row>
    <row x14ac:dyDescent="0.25" r="994" customHeight="1" ht="14.25">
      <c r="A994" s="182"/>
      <c r="B994" s="182"/>
      <c r="C994" s="8"/>
      <c r="D994" s="183"/>
      <c r="E994" s="9"/>
      <c r="F994" s="10"/>
      <c r="G994" s="9"/>
      <c r="H994" s="8"/>
      <c r="I994" s="8"/>
      <c r="J994" s="8"/>
      <c r="K994" s="8"/>
      <c r="L994" s="8"/>
      <c r="M994" s="8"/>
      <c r="N994" s="8"/>
      <c r="O994" s="8"/>
      <c r="P994" s="8"/>
      <c r="Q994" s="8"/>
      <c r="R994" s="8"/>
      <c r="S994" s="8"/>
      <c r="T994" s="8"/>
      <c r="U994" s="8"/>
      <c r="V994" s="8"/>
      <c r="W994" s="8"/>
      <c r="X994" s="8"/>
      <c r="Y994" s="8"/>
      <c r="Z994" s="8"/>
    </row>
    <row x14ac:dyDescent="0.25" r="995" customHeight="1" ht="14.25">
      <c r="A995" s="182"/>
      <c r="B995" s="182"/>
      <c r="C995" s="8"/>
      <c r="D995" s="183"/>
      <c r="E995" s="9"/>
      <c r="F995" s="10"/>
      <c r="G995" s="9"/>
      <c r="H995" s="8"/>
      <c r="I995" s="8"/>
      <c r="J995" s="8"/>
      <c r="K995" s="8"/>
      <c r="L995" s="8"/>
      <c r="M995" s="8"/>
      <c r="N995" s="8"/>
      <c r="O995" s="8"/>
      <c r="P995" s="8"/>
      <c r="Q995" s="8"/>
      <c r="R995" s="8"/>
      <c r="S995" s="8"/>
      <c r="T995" s="8"/>
      <c r="U995" s="8"/>
      <c r="V995" s="8"/>
      <c r="W995" s="8"/>
      <c r="X995" s="8"/>
      <c r="Y995" s="8"/>
      <c r="Z995" s="8"/>
    </row>
    <row x14ac:dyDescent="0.25" r="996" customHeight="1" ht="14.25">
      <c r="A996" s="182"/>
      <c r="B996" s="182"/>
      <c r="C996" s="8"/>
      <c r="D996" s="183"/>
      <c r="E996" s="9"/>
      <c r="F996" s="10"/>
      <c r="G996" s="9"/>
      <c r="H996" s="8"/>
      <c r="I996" s="8"/>
      <c r="J996" s="8"/>
      <c r="K996" s="8"/>
      <c r="L996" s="8"/>
      <c r="M996" s="8"/>
      <c r="N996" s="8"/>
      <c r="O996" s="8"/>
      <c r="P996" s="8"/>
      <c r="Q996" s="8"/>
      <c r="R996" s="8"/>
      <c r="S996" s="8"/>
      <c r="T996" s="8"/>
      <c r="U996" s="8"/>
      <c r="V996" s="8"/>
      <c r="W996" s="8"/>
      <c r="X996" s="8"/>
      <c r="Y996" s="8"/>
      <c r="Z996" s="8"/>
    </row>
    <row x14ac:dyDescent="0.25" r="997" customHeight="1" ht="14.25">
      <c r="A997" s="182"/>
      <c r="B997" s="182"/>
      <c r="C997" s="8"/>
      <c r="D997" s="183"/>
      <c r="E997" s="9"/>
      <c r="F997" s="10"/>
      <c r="G997" s="9"/>
      <c r="H997" s="8"/>
      <c r="I997" s="8"/>
      <c r="J997" s="8"/>
      <c r="K997" s="8"/>
      <c r="L997" s="8"/>
      <c r="M997" s="8"/>
      <c r="N997" s="8"/>
      <c r="O997" s="8"/>
      <c r="P997" s="8"/>
      <c r="Q997" s="8"/>
      <c r="R997" s="8"/>
      <c r="S997" s="8"/>
      <c r="T997" s="8"/>
      <c r="U997" s="8"/>
      <c r="V997" s="8"/>
      <c r="W997" s="8"/>
      <c r="X997" s="8"/>
      <c r="Y997" s="8"/>
      <c r="Z997" s="8"/>
    </row>
    <row x14ac:dyDescent="0.25" r="998" customHeight="1" ht="14.25">
      <c r="A998" s="182"/>
      <c r="B998" s="182"/>
      <c r="C998" s="8"/>
      <c r="D998" s="183"/>
      <c r="E998" s="9"/>
      <c r="F998" s="10"/>
      <c r="G998" s="9"/>
      <c r="H998" s="8"/>
      <c r="I998" s="8"/>
      <c r="J998" s="8"/>
      <c r="K998" s="8"/>
      <c r="L998" s="8"/>
      <c r="M998" s="8"/>
      <c r="N998" s="8"/>
      <c r="O998" s="8"/>
      <c r="P998" s="8"/>
      <c r="Q998" s="8"/>
      <c r="R998" s="8"/>
      <c r="S998" s="8"/>
      <c r="T998" s="8"/>
      <c r="U998" s="8"/>
      <c r="V998" s="8"/>
      <c r="W998" s="8"/>
      <c r="X998" s="8"/>
      <c r="Y998" s="8"/>
      <c r="Z998" s="8"/>
    </row>
    <row x14ac:dyDescent="0.25" r="999" customHeight="1" ht="14.25">
      <c r="A999" s="182"/>
      <c r="B999" s="182"/>
      <c r="C999" s="8"/>
      <c r="D999" s="183"/>
      <c r="E999" s="9"/>
      <c r="F999" s="10"/>
      <c r="G999" s="9"/>
      <c r="H999" s="8"/>
      <c r="I999" s="8"/>
      <c r="J999" s="8"/>
      <c r="K999" s="8"/>
      <c r="L999" s="8"/>
      <c r="M999" s="8"/>
      <c r="N999" s="8"/>
      <c r="O999" s="8"/>
      <c r="P999" s="8"/>
      <c r="Q999" s="8"/>
      <c r="R999" s="8"/>
      <c r="S999" s="8"/>
      <c r="T999" s="8"/>
      <c r="U999" s="8"/>
      <c r="V999" s="8"/>
      <c r="W999" s="8"/>
      <c r="X999" s="8"/>
      <c r="Y999" s="8"/>
      <c r="Z999" s="8"/>
    </row>
    <row x14ac:dyDescent="0.25" r="1000" customHeight="1" ht="14.25">
      <c r="A1000" s="182"/>
      <c r="B1000" s="182"/>
      <c r="C1000" s="8"/>
      <c r="D1000" s="183"/>
      <c r="E1000" s="9"/>
      <c r="F1000" s="10"/>
      <c r="G1000" s="9"/>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14" width="67.43357142857143" customWidth="1" bestFit="1"/>
    <col min="2" max="2" style="14" width="67.43357142857143" customWidth="1" bestFit="1"/>
    <col min="3" max="3" style="14" width="13.576428571428572" customWidth="1" bestFit="1"/>
  </cols>
  <sheetData>
    <row x14ac:dyDescent="0.25" r="1" customHeight="1" ht="14.25">
      <c r="A1" s="134">
        <f>IF(SUM(Summary!C55:C61)=0,"Request for Cost: Terms and Conditions","RFQ Incomplete: Review the Checklist on the Summary Page")</f>
      </c>
      <c r="B1" s="135"/>
      <c r="C1" s="8"/>
    </row>
    <row x14ac:dyDescent="0.25" r="2" customHeight="1" ht="70.5">
      <c r="A2" s="136">
        <f>"The purpose of this document is to define specific terms of purchase and sale (including specific responsibilities and related obligations between North American Lighting (NAL) and "&amp;Summary!B8&amp;" (The Supplier)."&amp;'Data Validation'!$I$2</f>
      </c>
      <c r="B2" s="137"/>
      <c r="C2" s="8"/>
    </row>
    <row x14ac:dyDescent="0.25" r="3" customHeight="1" ht="14.25">
      <c r="A3" s="138" t="s">
        <v>514</v>
      </c>
      <c r="B3" s="137"/>
      <c r="C3" s="8"/>
    </row>
    <row x14ac:dyDescent="0.25" r="4" customHeight="1" ht="23.25">
      <c r="A4" s="139" t="s">
        <v>515</v>
      </c>
      <c r="B4" s="140"/>
      <c r="C4" s="8"/>
    </row>
    <row x14ac:dyDescent="0.25" r="5" customHeight="1" ht="14.25">
      <c r="A5" s="138" t="s">
        <v>516</v>
      </c>
      <c r="B5" s="137"/>
      <c r="C5" s="8"/>
    </row>
    <row x14ac:dyDescent="0.25" r="6" customHeight="1" ht="43.5">
      <c r="A6" s="141">
        <f>IF(Summary!F52="Domestic",'Data Validation'!I4,'Data Validation'!I5)</f>
      </c>
      <c r="B6" s="140"/>
      <c r="C6" s="8"/>
    </row>
    <row x14ac:dyDescent="0.25" r="7" customHeight="1" ht="14.25">
      <c r="A7" s="142" t="s">
        <v>517</v>
      </c>
      <c r="B7" s="143"/>
      <c r="C7" s="8"/>
    </row>
    <row x14ac:dyDescent="0.25" r="8" customHeight="1" ht="51">
      <c r="A8" s="139" t="s">
        <v>518</v>
      </c>
      <c r="B8" s="140"/>
      <c r="C8" s="8"/>
    </row>
    <row x14ac:dyDescent="0.25" r="9" customHeight="1" ht="14.25">
      <c r="A9" s="142" t="s">
        <v>519</v>
      </c>
      <c r="B9" s="143"/>
      <c r="C9" s="8"/>
    </row>
    <row x14ac:dyDescent="0.25" r="10" customHeight="1" ht="23.25">
      <c r="A10" s="139" t="s">
        <v>520</v>
      </c>
      <c r="B10" s="140"/>
      <c r="C10" s="8"/>
    </row>
    <row x14ac:dyDescent="0.25" r="11" customHeight="1" ht="110.25">
      <c r="A11" s="144" t="s">
        <v>521</v>
      </c>
      <c r="B11" s="137"/>
      <c r="C11" s="8"/>
    </row>
    <row x14ac:dyDescent="0.25" r="12" customHeight="1" ht="39.75">
      <c r="A12" s="145" t="s">
        <v>522</v>
      </c>
      <c r="B12" s="146"/>
      <c r="C12" s="8"/>
    </row>
    <row x14ac:dyDescent="0.25" r="13" customHeight="1" ht="36.75">
      <c r="A13" s="147" t="s">
        <v>523</v>
      </c>
      <c r="B13" s="146"/>
      <c r="C13" s="2"/>
    </row>
    <row x14ac:dyDescent="0.25" r="14" customHeight="1" ht="49.5">
      <c r="A14" s="147" t="s">
        <v>524</v>
      </c>
      <c r="B14" s="146"/>
      <c r="C14" s="2"/>
    </row>
    <row x14ac:dyDescent="0.25" r="15" customHeight="1" ht="14.25">
      <c r="A15" s="142" t="s">
        <v>525</v>
      </c>
      <c r="B15" s="143"/>
      <c r="C15" s="8"/>
    </row>
    <row x14ac:dyDescent="0.25" r="16" customHeight="1" ht="19.5">
      <c r="A16" s="139" t="s">
        <v>526</v>
      </c>
      <c r="B16" s="140"/>
      <c r="C16" s="8"/>
    </row>
    <row x14ac:dyDescent="0.25" r="17" customHeight="1" ht="54.75">
      <c r="A17" s="145" t="s">
        <v>527</v>
      </c>
      <c r="B17" s="146"/>
      <c r="C17" s="8"/>
    </row>
    <row x14ac:dyDescent="0.25" r="18" customHeight="1" ht="19.5" customFormat="1" s="148">
      <c r="A18" s="149" t="s">
        <v>528</v>
      </c>
      <c r="B18" s="150" t="s">
        <v>529</v>
      </c>
      <c r="C18" s="151"/>
    </row>
    <row x14ac:dyDescent="0.25" r="19" customHeight="1" ht="82.5">
      <c r="A19" s="152"/>
      <c r="B19" s="153"/>
      <c r="C19" s="8"/>
    </row>
    <row x14ac:dyDescent="0.25" r="20" customHeight="1" ht="50.25">
      <c r="A20" s="154" t="s">
        <v>530</v>
      </c>
      <c r="B20" s="146"/>
      <c r="C20" s="8"/>
    </row>
    <row x14ac:dyDescent="0.25" r="21" customHeight="1" ht="14.25">
      <c r="A21" s="8"/>
      <c r="B21" s="8"/>
      <c r="C21" s="8"/>
    </row>
    <row x14ac:dyDescent="0.25" r="22" customHeight="1" ht="14.25">
      <c r="A22" s="8"/>
      <c r="B22" s="8"/>
      <c r="C22" s="8"/>
    </row>
    <row x14ac:dyDescent="0.25" r="23" customHeight="1" ht="14.25">
      <c r="A23" s="8"/>
      <c r="B23" s="8"/>
      <c r="C23" s="8"/>
    </row>
    <row x14ac:dyDescent="0.25" r="24" customHeight="1" ht="14.25">
      <c r="A24" s="8"/>
      <c r="B24" s="8"/>
      <c r="C24" s="8"/>
    </row>
    <row x14ac:dyDescent="0.25" r="25" customHeight="1" ht="14.25">
      <c r="A25" s="8"/>
      <c r="B25" s="8"/>
      <c r="C25" s="8"/>
    </row>
    <row x14ac:dyDescent="0.25" r="26" customHeight="1" ht="14.25">
      <c r="A26" s="8"/>
      <c r="B26" s="8"/>
      <c r="C26" s="8"/>
    </row>
    <row x14ac:dyDescent="0.25" r="27" customHeight="1" ht="14.25">
      <c r="A27" s="8"/>
      <c r="B27" s="8"/>
      <c r="C27" s="8"/>
    </row>
    <row x14ac:dyDescent="0.25" r="28" customHeight="1" ht="14.25">
      <c r="A28" s="8"/>
      <c r="B28" s="8"/>
      <c r="C28" s="8"/>
    </row>
    <row x14ac:dyDescent="0.25" r="29" customHeight="1" ht="14.25">
      <c r="A29" s="8"/>
      <c r="B29" s="8"/>
      <c r="C29" s="8"/>
    </row>
    <row x14ac:dyDescent="0.25" r="30" customHeight="1" ht="14.25">
      <c r="A30" s="8"/>
      <c r="B30" s="8"/>
      <c r="C30" s="8"/>
    </row>
    <row x14ac:dyDescent="0.25" r="31" customHeight="1" ht="14.25">
      <c r="A31" s="8"/>
      <c r="B31" s="8"/>
      <c r="C31" s="8"/>
    </row>
    <row x14ac:dyDescent="0.25" r="32" customHeight="1" ht="14.25">
      <c r="A32" s="8"/>
      <c r="B32" s="8"/>
      <c r="C32" s="8"/>
    </row>
    <row x14ac:dyDescent="0.25" r="33" customHeight="1" ht="14.25">
      <c r="A33" s="8"/>
      <c r="B33" s="8"/>
      <c r="C33" s="8"/>
    </row>
    <row x14ac:dyDescent="0.25" r="34" customHeight="1" ht="14.25">
      <c r="A34" s="8"/>
      <c r="B34" s="8"/>
      <c r="C34" s="8"/>
    </row>
    <row x14ac:dyDescent="0.25" r="35" customHeight="1" ht="14.25">
      <c r="A35" s="8"/>
      <c r="B35" s="8"/>
      <c r="C35" s="8"/>
    </row>
    <row x14ac:dyDescent="0.25" r="36" customHeight="1" ht="14.25">
      <c r="A36" s="8"/>
      <c r="B36" s="8"/>
      <c r="C36" s="8"/>
    </row>
    <row x14ac:dyDescent="0.25" r="37" customHeight="1" ht="14.25">
      <c r="A37" s="8"/>
      <c r="B37" s="8"/>
      <c r="C37" s="8"/>
    </row>
    <row x14ac:dyDescent="0.25" r="38" customHeight="1" ht="14.25">
      <c r="A38" s="8"/>
      <c r="B38" s="8"/>
      <c r="C38" s="8"/>
    </row>
    <row x14ac:dyDescent="0.25" r="39" customHeight="1" ht="14.25">
      <c r="A39" s="8"/>
      <c r="B39" s="8"/>
      <c r="C39" s="8"/>
    </row>
    <row x14ac:dyDescent="0.25" r="40" customHeight="1" ht="14.25">
      <c r="A40" s="8"/>
      <c r="B40" s="8"/>
      <c r="C40" s="8"/>
    </row>
    <row x14ac:dyDescent="0.25" r="41" customHeight="1" ht="14.25">
      <c r="A41" s="8"/>
      <c r="B41" s="8"/>
      <c r="C41" s="8"/>
    </row>
    <row x14ac:dyDescent="0.25" r="42" customHeight="1" ht="14.25">
      <c r="A42" s="8"/>
      <c r="B42" s="8"/>
      <c r="C42" s="8"/>
    </row>
    <row x14ac:dyDescent="0.25" r="43" customHeight="1" ht="14.25">
      <c r="A43" s="8"/>
      <c r="B43" s="8"/>
      <c r="C43" s="8"/>
    </row>
    <row x14ac:dyDescent="0.25" r="44" customHeight="1" ht="14.25">
      <c r="A44" s="8"/>
      <c r="B44" s="8"/>
      <c r="C44" s="8"/>
    </row>
    <row x14ac:dyDescent="0.25" r="45" customHeight="1" ht="14.25">
      <c r="A45" s="8"/>
      <c r="B45" s="8"/>
      <c r="C45" s="8"/>
    </row>
    <row x14ac:dyDescent="0.25" r="46" customHeight="1" ht="14.25">
      <c r="A46" s="8"/>
      <c r="B46" s="8"/>
      <c r="C46" s="8"/>
    </row>
    <row x14ac:dyDescent="0.25" r="47" customHeight="1" ht="14.25">
      <c r="A47" s="8"/>
      <c r="B47" s="8"/>
      <c r="C47" s="8"/>
    </row>
    <row x14ac:dyDescent="0.25" r="48" customHeight="1" ht="14.25">
      <c r="A48" s="8"/>
      <c r="B48" s="8"/>
      <c r="C48" s="8"/>
    </row>
    <row x14ac:dyDescent="0.25" r="49" customHeight="1" ht="14.25">
      <c r="A49" s="8"/>
      <c r="B49" s="8"/>
      <c r="C49" s="8"/>
    </row>
    <row x14ac:dyDescent="0.25" r="50" customHeight="1" ht="14.25">
      <c r="A50" s="8"/>
      <c r="B50" s="8"/>
      <c r="C50" s="8"/>
    </row>
    <row x14ac:dyDescent="0.25" r="51" customHeight="1" ht="14.25">
      <c r="A51" s="8"/>
      <c r="B51" s="8"/>
      <c r="C51" s="8"/>
    </row>
    <row x14ac:dyDescent="0.25" r="52" customHeight="1" ht="14.25">
      <c r="A52" s="8"/>
      <c r="B52" s="8"/>
      <c r="C52" s="8"/>
    </row>
    <row x14ac:dyDescent="0.25" r="53" customHeight="1" ht="14.25">
      <c r="A53" s="8"/>
      <c r="B53" s="8"/>
      <c r="C53" s="8"/>
    </row>
    <row x14ac:dyDescent="0.25" r="54" customHeight="1" ht="14.25">
      <c r="A54" s="8"/>
      <c r="B54" s="8"/>
      <c r="C54" s="8"/>
    </row>
    <row x14ac:dyDescent="0.25" r="55" customHeight="1" ht="14.25">
      <c r="A55" s="8"/>
      <c r="B55" s="8"/>
      <c r="C55" s="8"/>
    </row>
    <row x14ac:dyDescent="0.25" r="56" customHeight="1" ht="14.25">
      <c r="A56" s="8"/>
      <c r="B56" s="8"/>
      <c r="C56" s="8"/>
    </row>
    <row x14ac:dyDescent="0.25" r="57" customHeight="1" ht="14.25">
      <c r="A57" s="8"/>
      <c r="B57" s="8"/>
      <c r="C57" s="8"/>
    </row>
    <row x14ac:dyDescent="0.25" r="58" customHeight="1" ht="14.25">
      <c r="A58" s="8"/>
      <c r="B58" s="8"/>
      <c r="C58" s="8"/>
    </row>
    <row x14ac:dyDescent="0.25" r="59" customHeight="1" ht="14.25">
      <c r="A59" s="8"/>
      <c r="B59" s="8"/>
      <c r="C59" s="8"/>
    </row>
    <row x14ac:dyDescent="0.25" r="60" customHeight="1" ht="14.25">
      <c r="A60" s="8"/>
      <c r="B60" s="8"/>
      <c r="C60" s="8"/>
    </row>
    <row x14ac:dyDescent="0.25" r="61" customHeight="1" ht="14.25">
      <c r="A61" s="8"/>
      <c r="B61" s="8"/>
      <c r="C61" s="8"/>
    </row>
    <row x14ac:dyDescent="0.25" r="62" customHeight="1" ht="14.25">
      <c r="A62" s="8"/>
      <c r="B62" s="8"/>
      <c r="C62" s="8"/>
    </row>
    <row x14ac:dyDescent="0.25" r="63" customHeight="1" ht="14.25">
      <c r="A63" s="8"/>
      <c r="B63" s="8"/>
      <c r="C63" s="8"/>
    </row>
    <row x14ac:dyDescent="0.25" r="64" customHeight="1" ht="14.25">
      <c r="A64" s="8"/>
      <c r="B64" s="8"/>
      <c r="C64" s="8"/>
    </row>
    <row x14ac:dyDescent="0.25" r="65" customHeight="1" ht="14.25">
      <c r="A65" s="8"/>
      <c r="B65" s="8"/>
      <c r="C65" s="8"/>
    </row>
    <row x14ac:dyDescent="0.25" r="66" customHeight="1" ht="14.25">
      <c r="A66" s="8"/>
      <c r="B66" s="8"/>
      <c r="C66" s="8"/>
    </row>
    <row x14ac:dyDescent="0.25" r="67" customHeight="1" ht="14.25">
      <c r="A67" s="8"/>
      <c r="B67" s="8"/>
      <c r="C67" s="8"/>
    </row>
    <row x14ac:dyDescent="0.25" r="68" customHeight="1" ht="14.25">
      <c r="A68" s="8"/>
      <c r="B68" s="8"/>
      <c r="C68" s="8"/>
    </row>
    <row x14ac:dyDescent="0.25" r="69" customHeight="1" ht="14.25">
      <c r="A69" s="8"/>
      <c r="B69" s="8"/>
      <c r="C69" s="8"/>
    </row>
    <row x14ac:dyDescent="0.25" r="70" customHeight="1" ht="14.25">
      <c r="A70" s="8"/>
      <c r="B70" s="8"/>
      <c r="C70" s="8"/>
    </row>
    <row x14ac:dyDescent="0.25" r="71" customHeight="1" ht="14.25">
      <c r="A71" s="8"/>
      <c r="B71" s="8"/>
      <c r="C71" s="8"/>
    </row>
    <row x14ac:dyDescent="0.25" r="72" customHeight="1" ht="14.25">
      <c r="A72" s="8"/>
      <c r="B72" s="8"/>
      <c r="C72" s="8"/>
    </row>
    <row x14ac:dyDescent="0.25" r="73" customHeight="1" ht="14.25">
      <c r="A73" s="8"/>
      <c r="B73" s="8"/>
      <c r="C73" s="8"/>
    </row>
    <row x14ac:dyDescent="0.25" r="74" customHeight="1" ht="14.25">
      <c r="A74" s="8"/>
      <c r="B74" s="8"/>
      <c r="C74" s="8"/>
    </row>
    <row x14ac:dyDescent="0.25" r="75" customHeight="1" ht="14.25">
      <c r="A75" s="8"/>
      <c r="B75" s="8"/>
      <c r="C75" s="8"/>
    </row>
    <row x14ac:dyDescent="0.25" r="76" customHeight="1" ht="14.25">
      <c r="A76" s="8"/>
      <c r="B76" s="8"/>
      <c r="C76" s="8"/>
    </row>
    <row x14ac:dyDescent="0.25" r="77" customHeight="1" ht="14.25">
      <c r="A77" s="8"/>
      <c r="B77" s="8"/>
      <c r="C77" s="8"/>
    </row>
    <row x14ac:dyDescent="0.25" r="78" customHeight="1" ht="14.25">
      <c r="A78" s="8"/>
      <c r="B78" s="8"/>
      <c r="C78" s="8"/>
    </row>
    <row x14ac:dyDescent="0.25" r="79" customHeight="1" ht="14.25">
      <c r="A79" s="8"/>
      <c r="B79" s="8"/>
      <c r="C79" s="8"/>
    </row>
    <row x14ac:dyDescent="0.25" r="80" customHeight="1" ht="14.25">
      <c r="A80" s="8"/>
      <c r="B80" s="8"/>
      <c r="C80" s="8"/>
    </row>
    <row x14ac:dyDescent="0.25" r="81" customHeight="1" ht="14.25">
      <c r="A81" s="8"/>
      <c r="B81" s="8"/>
      <c r="C81" s="8"/>
    </row>
    <row x14ac:dyDescent="0.25" r="82" customHeight="1" ht="14.25">
      <c r="A82" s="8"/>
      <c r="B82" s="8"/>
      <c r="C82" s="8"/>
    </row>
    <row x14ac:dyDescent="0.25" r="83" customHeight="1" ht="14.25">
      <c r="A83" s="8"/>
      <c r="B83" s="8"/>
      <c r="C83" s="8"/>
    </row>
    <row x14ac:dyDescent="0.25" r="84" customHeight="1" ht="14.25">
      <c r="A84" s="8"/>
      <c r="B84" s="8"/>
      <c r="C84" s="8"/>
    </row>
    <row x14ac:dyDescent="0.25" r="85" customHeight="1" ht="14.25">
      <c r="A85" s="8"/>
      <c r="B85" s="8"/>
      <c r="C85" s="8"/>
    </row>
    <row x14ac:dyDescent="0.25" r="86" customHeight="1" ht="14.25">
      <c r="A86" s="8"/>
      <c r="B86" s="8"/>
      <c r="C86" s="8"/>
    </row>
    <row x14ac:dyDescent="0.25" r="87" customHeight="1" ht="14.25">
      <c r="A87" s="8"/>
      <c r="B87" s="8"/>
      <c r="C87" s="8"/>
    </row>
    <row x14ac:dyDescent="0.25" r="88" customHeight="1" ht="14.25">
      <c r="A88" s="8"/>
      <c r="B88" s="8"/>
      <c r="C88" s="8"/>
    </row>
    <row x14ac:dyDescent="0.25" r="89" customHeight="1" ht="14.25">
      <c r="A89" s="8"/>
      <c r="B89" s="8"/>
      <c r="C89" s="8"/>
    </row>
    <row x14ac:dyDescent="0.25" r="90" customHeight="1" ht="14.25">
      <c r="A90" s="8"/>
      <c r="B90" s="8"/>
      <c r="C90" s="8"/>
    </row>
    <row x14ac:dyDescent="0.25" r="91" customHeight="1" ht="14.25">
      <c r="A91" s="8"/>
      <c r="B91" s="8"/>
      <c r="C91" s="8"/>
    </row>
    <row x14ac:dyDescent="0.25" r="92" customHeight="1" ht="14.25">
      <c r="A92" s="8"/>
      <c r="B92" s="8"/>
      <c r="C92" s="8"/>
    </row>
    <row x14ac:dyDescent="0.25" r="93" customHeight="1" ht="14.25">
      <c r="A93" s="8"/>
      <c r="B93" s="8"/>
      <c r="C93" s="8"/>
    </row>
    <row x14ac:dyDescent="0.25" r="94" customHeight="1" ht="14.25">
      <c r="A94" s="8"/>
      <c r="B94" s="8"/>
      <c r="C94" s="8"/>
    </row>
    <row x14ac:dyDescent="0.25" r="95" customHeight="1" ht="14.25">
      <c r="A95" s="8"/>
      <c r="B95" s="8"/>
      <c r="C95" s="8"/>
    </row>
    <row x14ac:dyDescent="0.25" r="96" customHeight="1" ht="14.25">
      <c r="A96" s="8"/>
      <c r="B96" s="8"/>
      <c r="C96" s="8"/>
    </row>
    <row x14ac:dyDescent="0.25" r="97" customHeight="1" ht="14.25">
      <c r="A97" s="8"/>
      <c r="B97" s="8"/>
      <c r="C97" s="8"/>
    </row>
    <row x14ac:dyDescent="0.25" r="98" customHeight="1" ht="14.25">
      <c r="A98" s="8"/>
      <c r="B98" s="8"/>
      <c r="C98" s="8"/>
    </row>
    <row x14ac:dyDescent="0.25" r="99" customHeight="1" ht="14.25">
      <c r="A99" s="8"/>
      <c r="B99" s="8"/>
      <c r="C99" s="8"/>
    </row>
    <row x14ac:dyDescent="0.25" r="100" customHeight="1" ht="14.25">
      <c r="A100" s="8"/>
      <c r="B100" s="8"/>
      <c r="C100" s="8"/>
    </row>
    <row x14ac:dyDescent="0.25" r="101" customHeight="1" ht="14.25">
      <c r="A101" s="8"/>
      <c r="B101" s="8"/>
      <c r="C101" s="8"/>
    </row>
    <row x14ac:dyDescent="0.25" r="102" customHeight="1" ht="14.25">
      <c r="A102" s="8"/>
      <c r="B102" s="8"/>
      <c r="C102" s="8"/>
    </row>
    <row x14ac:dyDescent="0.25" r="103" customHeight="1" ht="14.25">
      <c r="A103" s="8"/>
      <c r="B103" s="8"/>
      <c r="C103" s="8"/>
    </row>
    <row x14ac:dyDescent="0.25" r="104" customHeight="1" ht="14.25">
      <c r="A104" s="8"/>
      <c r="B104" s="8"/>
      <c r="C104" s="8"/>
    </row>
    <row x14ac:dyDescent="0.25" r="105" customHeight="1" ht="14.25">
      <c r="A105" s="8"/>
      <c r="B105" s="8"/>
      <c r="C105" s="8"/>
    </row>
    <row x14ac:dyDescent="0.25" r="106" customHeight="1" ht="14.25">
      <c r="A106" s="8"/>
      <c r="B106" s="8"/>
      <c r="C106" s="8"/>
    </row>
    <row x14ac:dyDescent="0.25" r="107" customHeight="1" ht="14.25">
      <c r="A107" s="8"/>
      <c r="B107" s="8"/>
      <c r="C107" s="8"/>
    </row>
    <row x14ac:dyDescent="0.25" r="108" customHeight="1" ht="14.25">
      <c r="A108" s="8"/>
      <c r="B108" s="8"/>
      <c r="C108" s="8"/>
    </row>
    <row x14ac:dyDescent="0.25" r="109" customHeight="1" ht="14.25">
      <c r="A109" s="8"/>
      <c r="B109" s="8"/>
      <c r="C109" s="8"/>
    </row>
    <row x14ac:dyDescent="0.25" r="110" customHeight="1" ht="14.25">
      <c r="A110" s="8"/>
      <c r="B110" s="8"/>
      <c r="C110" s="8"/>
    </row>
    <row x14ac:dyDescent="0.25" r="111" customHeight="1" ht="14.25">
      <c r="A111" s="8"/>
      <c r="B111" s="8"/>
      <c r="C111" s="8"/>
    </row>
    <row x14ac:dyDescent="0.25" r="112" customHeight="1" ht="14.25">
      <c r="A112" s="8"/>
      <c r="B112" s="8"/>
      <c r="C112" s="8"/>
    </row>
    <row x14ac:dyDescent="0.25" r="113" customHeight="1" ht="14.25">
      <c r="A113" s="8"/>
      <c r="B113" s="8"/>
      <c r="C113" s="8"/>
    </row>
    <row x14ac:dyDescent="0.25" r="114" customHeight="1" ht="14.25">
      <c r="A114" s="8"/>
      <c r="B114" s="8"/>
      <c r="C114" s="8"/>
    </row>
    <row x14ac:dyDescent="0.25" r="115" customHeight="1" ht="14.25">
      <c r="A115" s="8"/>
      <c r="B115" s="8"/>
      <c r="C115" s="8"/>
    </row>
    <row x14ac:dyDescent="0.25" r="116" customHeight="1" ht="14.25">
      <c r="A116" s="8"/>
      <c r="B116" s="8"/>
      <c r="C116" s="8"/>
    </row>
    <row x14ac:dyDescent="0.25" r="117" customHeight="1" ht="14.25">
      <c r="A117" s="8"/>
      <c r="B117" s="8"/>
      <c r="C117" s="8"/>
    </row>
    <row x14ac:dyDescent="0.25" r="118" customHeight="1" ht="14.25">
      <c r="A118" s="8"/>
      <c r="B118" s="8"/>
      <c r="C118" s="8"/>
    </row>
    <row x14ac:dyDescent="0.25" r="119" customHeight="1" ht="14.25">
      <c r="A119" s="8"/>
      <c r="B119" s="8"/>
      <c r="C119" s="8"/>
    </row>
    <row x14ac:dyDescent="0.25" r="120" customHeight="1" ht="14.25">
      <c r="A120" s="8"/>
      <c r="B120" s="8"/>
      <c r="C120" s="8"/>
    </row>
    <row x14ac:dyDescent="0.25" r="121" customHeight="1" ht="14.25">
      <c r="A121" s="8"/>
      <c r="B121" s="8"/>
      <c r="C121" s="8"/>
    </row>
    <row x14ac:dyDescent="0.25" r="122" customHeight="1" ht="14.25">
      <c r="A122" s="8"/>
      <c r="B122" s="8"/>
      <c r="C122" s="8"/>
    </row>
    <row x14ac:dyDescent="0.25" r="123" customHeight="1" ht="14.25">
      <c r="A123" s="8"/>
      <c r="B123" s="8"/>
      <c r="C123" s="8"/>
    </row>
    <row x14ac:dyDescent="0.25" r="124" customHeight="1" ht="14.25">
      <c r="A124" s="8"/>
      <c r="B124" s="8"/>
      <c r="C124" s="8"/>
    </row>
    <row x14ac:dyDescent="0.25" r="125" customHeight="1" ht="14.25">
      <c r="A125" s="8"/>
      <c r="B125" s="8"/>
      <c r="C125" s="8"/>
    </row>
    <row x14ac:dyDescent="0.25" r="126" customHeight="1" ht="14.25">
      <c r="A126" s="8"/>
      <c r="B126" s="8"/>
      <c r="C126" s="8"/>
    </row>
    <row x14ac:dyDescent="0.25" r="127" customHeight="1" ht="14.25">
      <c r="A127" s="8"/>
      <c r="B127" s="8"/>
      <c r="C127" s="8"/>
    </row>
    <row x14ac:dyDescent="0.25" r="128" customHeight="1" ht="14.25">
      <c r="A128" s="8"/>
      <c r="B128" s="8"/>
      <c r="C128" s="8"/>
    </row>
    <row x14ac:dyDescent="0.25" r="129" customHeight="1" ht="14.25">
      <c r="A129" s="8"/>
      <c r="B129" s="8"/>
      <c r="C129" s="8"/>
    </row>
    <row x14ac:dyDescent="0.25" r="130" customHeight="1" ht="14.25">
      <c r="A130" s="8"/>
      <c r="B130" s="8"/>
      <c r="C130" s="8"/>
    </row>
    <row x14ac:dyDescent="0.25" r="131" customHeight="1" ht="14.25">
      <c r="A131" s="8"/>
      <c r="B131" s="8"/>
      <c r="C131" s="8"/>
    </row>
    <row x14ac:dyDescent="0.25" r="132" customHeight="1" ht="14.25">
      <c r="A132" s="8"/>
      <c r="B132" s="8"/>
      <c r="C132" s="8"/>
    </row>
    <row x14ac:dyDescent="0.25" r="133" customHeight="1" ht="14.25">
      <c r="A133" s="8"/>
      <c r="B133" s="8"/>
      <c r="C133" s="8"/>
    </row>
    <row x14ac:dyDescent="0.25" r="134" customHeight="1" ht="14.25">
      <c r="A134" s="8"/>
      <c r="B134" s="8"/>
      <c r="C134" s="8"/>
    </row>
    <row x14ac:dyDescent="0.25" r="135" customHeight="1" ht="14.25">
      <c r="A135" s="8"/>
      <c r="B135" s="8"/>
      <c r="C135" s="8"/>
    </row>
    <row x14ac:dyDescent="0.25" r="136" customHeight="1" ht="14.25">
      <c r="A136" s="8"/>
      <c r="B136" s="8"/>
      <c r="C136" s="8"/>
    </row>
    <row x14ac:dyDescent="0.25" r="137" customHeight="1" ht="14.25">
      <c r="A137" s="8"/>
      <c r="B137" s="8"/>
      <c r="C137" s="8"/>
    </row>
    <row x14ac:dyDescent="0.25" r="138" customHeight="1" ht="14.25">
      <c r="A138" s="8"/>
      <c r="B138" s="8"/>
      <c r="C138" s="8"/>
    </row>
    <row x14ac:dyDescent="0.25" r="139" customHeight="1" ht="14.25">
      <c r="A139" s="8"/>
      <c r="B139" s="8"/>
      <c r="C139" s="8"/>
    </row>
    <row x14ac:dyDescent="0.25" r="140" customHeight="1" ht="14.25">
      <c r="A140" s="8"/>
      <c r="B140" s="8"/>
      <c r="C140" s="8"/>
    </row>
    <row x14ac:dyDescent="0.25" r="141" customHeight="1" ht="14.25">
      <c r="A141" s="8"/>
      <c r="B141" s="8"/>
      <c r="C141" s="8"/>
    </row>
    <row x14ac:dyDescent="0.25" r="142" customHeight="1" ht="14.25">
      <c r="A142" s="8"/>
      <c r="B142" s="8"/>
      <c r="C142" s="8"/>
    </row>
    <row x14ac:dyDescent="0.25" r="143" customHeight="1" ht="14.25">
      <c r="A143" s="8"/>
      <c r="B143" s="8"/>
      <c r="C143" s="8"/>
    </row>
    <row x14ac:dyDescent="0.25" r="144" customHeight="1" ht="14.25">
      <c r="A144" s="8"/>
      <c r="B144" s="8"/>
      <c r="C144" s="8"/>
    </row>
    <row x14ac:dyDescent="0.25" r="145" customHeight="1" ht="14.25">
      <c r="A145" s="8"/>
      <c r="B145" s="8"/>
      <c r="C145" s="8"/>
    </row>
    <row x14ac:dyDescent="0.25" r="146" customHeight="1" ht="14.25">
      <c r="A146" s="8"/>
      <c r="B146" s="8"/>
      <c r="C146" s="8"/>
    </row>
    <row x14ac:dyDescent="0.25" r="147" customHeight="1" ht="14.25">
      <c r="A147" s="8"/>
      <c r="B147" s="8"/>
      <c r="C147" s="8"/>
    </row>
    <row x14ac:dyDescent="0.25" r="148" customHeight="1" ht="14.25">
      <c r="A148" s="8"/>
      <c r="B148" s="8"/>
      <c r="C148" s="8"/>
    </row>
    <row x14ac:dyDescent="0.25" r="149" customHeight="1" ht="14.25">
      <c r="A149" s="8"/>
      <c r="B149" s="8"/>
      <c r="C149" s="8"/>
    </row>
    <row x14ac:dyDescent="0.25" r="150" customHeight="1" ht="14.25">
      <c r="A150" s="8"/>
      <c r="B150" s="8"/>
      <c r="C150" s="8"/>
    </row>
    <row x14ac:dyDescent="0.25" r="151" customHeight="1" ht="14.25">
      <c r="A151" s="8"/>
      <c r="B151" s="8"/>
      <c r="C151" s="8"/>
    </row>
    <row x14ac:dyDescent="0.25" r="152" customHeight="1" ht="14.25">
      <c r="A152" s="8"/>
      <c r="B152" s="8"/>
      <c r="C152" s="8"/>
    </row>
    <row x14ac:dyDescent="0.25" r="153" customHeight="1" ht="14.25">
      <c r="A153" s="8"/>
      <c r="B153" s="8"/>
      <c r="C153" s="8"/>
    </row>
    <row x14ac:dyDescent="0.25" r="154" customHeight="1" ht="14.25">
      <c r="A154" s="8"/>
      <c r="B154" s="8"/>
      <c r="C154" s="8"/>
    </row>
    <row x14ac:dyDescent="0.25" r="155" customHeight="1" ht="14.25">
      <c r="A155" s="8"/>
      <c r="B155" s="8"/>
      <c r="C155" s="8"/>
    </row>
    <row x14ac:dyDescent="0.25" r="156" customHeight="1" ht="14.25">
      <c r="A156" s="8"/>
      <c r="B156" s="8"/>
      <c r="C156" s="8"/>
    </row>
    <row x14ac:dyDescent="0.25" r="157" customHeight="1" ht="14.25">
      <c r="A157" s="8"/>
      <c r="B157" s="8"/>
      <c r="C157" s="8"/>
    </row>
    <row x14ac:dyDescent="0.25" r="158" customHeight="1" ht="14.25">
      <c r="A158" s="8"/>
      <c r="B158" s="8"/>
      <c r="C158" s="8"/>
    </row>
    <row x14ac:dyDescent="0.25" r="159" customHeight="1" ht="14.25">
      <c r="A159" s="8"/>
      <c r="B159" s="8"/>
      <c r="C159" s="8"/>
    </row>
    <row x14ac:dyDescent="0.25" r="160" customHeight="1" ht="14.25">
      <c r="A160" s="8"/>
      <c r="B160" s="8"/>
      <c r="C160" s="8"/>
    </row>
    <row x14ac:dyDescent="0.25" r="161" customHeight="1" ht="14.25">
      <c r="A161" s="8"/>
      <c r="B161" s="8"/>
      <c r="C161" s="8"/>
    </row>
    <row x14ac:dyDescent="0.25" r="162" customHeight="1" ht="14.25">
      <c r="A162" s="8"/>
      <c r="B162" s="8"/>
      <c r="C162" s="8"/>
    </row>
    <row x14ac:dyDescent="0.25" r="163" customHeight="1" ht="14.25">
      <c r="A163" s="8"/>
      <c r="B163" s="8"/>
      <c r="C163" s="8"/>
    </row>
    <row x14ac:dyDescent="0.25" r="164" customHeight="1" ht="14.25">
      <c r="A164" s="8"/>
      <c r="B164" s="8"/>
      <c r="C164" s="8"/>
    </row>
    <row x14ac:dyDescent="0.25" r="165" customHeight="1" ht="14.25">
      <c r="A165" s="8"/>
      <c r="B165" s="8"/>
      <c r="C165" s="8"/>
    </row>
    <row x14ac:dyDescent="0.25" r="166" customHeight="1" ht="14.25">
      <c r="A166" s="8"/>
      <c r="B166" s="8"/>
      <c r="C166" s="8"/>
    </row>
    <row x14ac:dyDescent="0.25" r="167" customHeight="1" ht="14.25">
      <c r="A167" s="8"/>
      <c r="B167" s="8"/>
      <c r="C167" s="8"/>
    </row>
    <row x14ac:dyDescent="0.25" r="168" customHeight="1" ht="14.25">
      <c r="A168" s="8"/>
      <c r="B168" s="8"/>
      <c r="C168" s="8"/>
    </row>
    <row x14ac:dyDescent="0.25" r="169" customHeight="1" ht="14.25">
      <c r="A169" s="8"/>
      <c r="B169" s="8"/>
      <c r="C169" s="8"/>
    </row>
    <row x14ac:dyDescent="0.25" r="170" customHeight="1" ht="14.25">
      <c r="A170" s="8"/>
      <c r="B170" s="8"/>
      <c r="C170" s="8"/>
    </row>
    <row x14ac:dyDescent="0.25" r="171" customHeight="1" ht="14.25">
      <c r="A171" s="8"/>
      <c r="B171" s="8"/>
      <c r="C171" s="8"/>
    </row>
    <row x14ac:dyDescent="0.25" r="172" customHeight="1" ht="14.25">
      <c r="A172" s="8"/>
      <c r="B172" s="8"/>
      <c r="C172" s="8"/>
    </row>
    <row x14ac:dyDescent="0.25" r="173" customHeight="1" ht="14.25">
      <c r="A173" s="8"/>
      <c r="B173" s="8"/>
      <c r="C173" s="8"/>
    </row>
    <row x14ac:dyDescent="0.25" r="174" customHeight="1" ht="14.25">
      <c r="A174" s="8"/>
      <c r="B174" s="8"/>
      <c r="C174" s="8"/>
    </row>
    <row x14ac:dyDescent="0.25" r="175" customHeight="1" ht="14.25">
      <c r="A175" s="8"/>
      <c r="B175" s="8"/>
      <c r="C175" s="8"/>
    </row>
    <row x14ac:dyDescent="0.25" r="176" customHeight="1" ht="14.25">
      <c r="A176" s="8"/>
      <c r="B176" s="8"/>
      <c r="C176" s="8"/>
    </row>
    <row x14ac:dyDescent="0.25" r="177" customHeight="1" ht="14.25">
      <c r="A177" s="8"/>
      <c r="B177" s="8"/>
      <c r="C177" s="8"/>
    </row>
    <row x14ac:dyDescent="0.25" r="178" customHeight="1" ht="14.25">
      <c r="A178" s="8"/>
      <c r="B178" s="8"/>
      <c r="C178" s="8"/>
    </row>
    <row x14ac:dyDescent="0.25" r="179" customHeight="1" ht="14.25">
      <c r="A179" s="8"/>
      <c r="B179" s="8"/>
      <c r="C179" s="8"/>
    </row>
    <row x14ac:dyDescent="0.25" r="180" customHeight="1" ht="14.25">
      <c r="A180" s="8"/>
      <c r="B180" s="8"/>
      <c r="C180" s="8"/>
    </row>
    <row x14ac:dyDescent="0.25" r="181" customHeight="1" ht="14.25">
      <c r="A181" s="8"/>
      <c r="B181" s="8"/>
      <c r="C181" s="8"/>
    </row>
    <row x14ac:dyDescent="0.25" r="182" customHeight="1" ht="14.25">
      <c r="A182" s="8"/>
      <c r="B182" s="8"/>
      <c r="C182" s="8"/>
    </row>
    <row x14ac:dyDescent="0.25" r="183" customHeight="1" ht="14.25">
      <c r="A183" s="8"/>
      <c r="B183" s="8"/>
      <c r="C183" s="8"/>
    </row>
    <row x14ac:dyDescent="0.25" r="184" customHeight="1" ht="14.25">
      <c r="A184" s="8"/>
      <c r="B184" s="8"/>
      <c r="C184" s="8"/>
    </row>
    <row x14ac:dyDescent="0.25" r="185" customHeight="1" ht="14.25">
      <c r="A185" s="8"/>
      <c r="B185" s="8"/>
      <c r="C185" s="8"/>
    </row>
    <row x14ac:dyDescent="0.25" r="186" customHeight="1" ht="14.25">
      <c r="A186" s="8"/>
      <c r="B186" s="8"/>
      <c r="C186" s="8"/>
    </row>
    <row x14ac:dyDescent="0.25" r="187" customHeight="1" ht="14.25">
      <c r="A187" s="8"/>
      <c r="B187" s="8"/>
      <c r="C187" s="8"/>
    </row>
    <row x14ac:dyDescent="0.25" r="188" customHeight="1" ht="14.25">
      <c r="A188" s="8"/>
      <c r="B188" s="8"/>
      <c r="C188" s="8"/>
    </row>
    <row x14ac:dyDescent="0.25" r="189" customHeight="1" ht="14.25">
      <c r="A189" s="8"/>
      <c r="B189" s="8"/>
      <c r="C189" s="8"/>
    </row>
    <row x14ac:dyDescent="0.25" r="190" customHeight="1" ht="14.25">
      <c r="A190" s="8"/>
      <c r="B190" s="8"/>
      <c r="C190" s="8"/>
    </row>
    <row x14ac:dyDescent="0.25" r="191" customHeight="1" ht="14.25">
      <c r="A191" s="8"/>
      <c r="B191" s="8"/>
      <c r="C191" s="8"/>
    </row>
    <row x14ac:dyDescent="0.25" r="192" customHeight="1" ht="14.25">
      <c r="A192" s="8"/>
      <c r="B192" s="8"/>
      <c r="C192" s="8"/>
    </row>
    <row x14ac:dyDescent="0.25" r="193" customHeight="1" ht="14.25">
      <c r="A193" s="8"/>
      <c r="B193" s="8"/>
      <c r="C193" s="8"/>
    </row>
    <row x14ac:dyDescent="0.25" r="194" customHeight="1" ht="14.25">
      <c r="A194" s="8"/>
      <c r="B194" s="8"/>
      <c r="C194" s="8"/>
    </row>
    <row x14ac:dyDescent="0.25" r="195" customHeight="1" ht="14.25">
      <c r="A195" s="8"/>
      <c r="B195" s="8"/>
      <c r="C195" s="8"/>
    </row>
    <row x14ac:dyDescent="0.25" r="196" customHeight="1" ht="14.25">
      <c r="A196" s="8"/>
      <c r="B196" s="8"/>
      <c r="C196" s="8"/>
    </row>
    <row x14ac:dyDescent="0.25" r="197" customHeight="1" ht="14.25">
      <c r="A197" s="8"/>
      <c r="B197" s="8"/>
      <c r="C197" s="8"/>
    </row>
    <row x14ac:dyDescent="0.25" r="198" customHeight="1" ht="14.25">
      <c r="A198" s="8"/>
      <c r="B198" s="8"/>
      <c r="C198" s="8"/>
    </row>
    <row x14ac:dyDescent="0.25" r="199" customHeight="1" ht="14.25">
      <c r="A199" s="8"/>
      <c r="B199" s="8"/>
      <c r="C199" s="8"/>
    </row>
    <row x14ac:dyDescent="0.25" r="200" customHeight="1" ht="14.25">
      <c r="A200" s="8"/>
      <c r="B200" s="8"/>
      <c r="C200" s="8"/>
    </row>
    <row x14ac:dyDescent="0.25" r="201" customHeight="1" ht="14.25">
      <c r="A201" s="8"/>
      <c r="B201" s="8"/>
      <c r="C201" s="8"/>
    </row>
    <row x14ac:dyDescent="0.25" r="202" customHeight="1" ht="14.25">
      <c r="A202" s="8"/>
      <c r="B202" s="8"/>
      <c r="C202" s="8"/>
    </row>
    <row x14ac:dyDescent="0.25" r="203" customHeight="1" ht="14.25">
      <c r="A203" s="8"/>
      <c r="B203" s="8"/>
      <c r="C203" s="8"/>
    </row>
    <row x14ac:dyDescent="0.25" r="204" customHeight="1" ht="14.25">
      <c r="A204" s="8"/>
      <c r="B204" s="8"/>
      <c r="C204" s="8"/>
    </row>
    <row x14ac:dyDescent="0.25" r="205" customHeight="1" ht="14.25">
      <c r="A205" s="8"/>
      <c r="B205" s="8"/>
      <c r="C205" s="8"/>
    </row>
    <row x14ac:dyDescent="0.25" r="206" customHeight="1" ht="14.25">
      <c r="A206" s="8"/>
      <c r="B206" s="8"/>
      <c r="C206" s="8"/>
    </row>
    <row x14ac:dyDescent="0.25" r="207" customHeight="1" ht="14.25">
      <c r="A207" s="8"/>
      <c r="B207" s="8"/>
      <c r="C207" s="8"/>
    </row>
    <row x14ac:dyDescent="0.25" r="208" customHeight="1" ht="14.25">
      <c r="A208" s="8"/>
      <c r="B208" s="8"/>
      <c r="C208" s="8"/>
    </row>
    <row x14ac:dyDescent="0.25" r="209" customHeight="1" ht="14.25">
      <c r="A209" s="8"/>
      <c r="B209" s="8"/>
      <c r="C209" s="8"/>
    </row>
    <row x14ac:dyDescent="0.25" r="210" customHeight="1" ht="14.25">
      <c r="A210" s="8"/>
      <c r="B210" s="8"/>
      <c r="C210" s="8"/>
    </row>
    <row x14ac:dyDescent="0.25" r="211" customHeight="1" ht="14.25">
      <c r="A211" s="8"/>
      <c r="B211" s="8"/>
      <c r="C211" s="8"/>
    </row>
    <row x14ac:dyDescent="0.25" r="212" customHeight="1" ht="14.25">
      <c r="A212" s="8"/>
      <c r="B212" s="8"/>
      <c r="C212" s="8"/>
    </row>
    <row x14ac:dyDescent="0.25" r="213" customHeight="1" ht="14.25">
      <c r="A213" s="8"/>
      <c r="B213" s="8"/>
      <c r="C213" s="8"/>
    </row>
    <row x14ac:dyDescent="0.25" r="214" customHeight="1" ht="14.25">
      <c r="A214" s="8"/>
      <c r="B214" s="8"/>
      <c r="C214" s="8"/>
    </row>
    <row x14ac:dyDescent="0.25" r="215" customHeight="1" ht="14.25">
      <c r="A215" s="8"/>
      <c r="B215" s="8"/>
      <c r="C215" s="8"/>
    </row>
    <row x14ac:dyDescent="0.25" r="216" customHeight="1" ht="14.25">
      <c r="A216" s="8"/>
      <c r="B216" s="8"/>
      <c r="C216" s="8"/>
    </row>
    <row x14ac:dyDescent="0.25" r="217" customHeight="1" ht="14.25">
      <c r="A217" s="8"/>
      <c r="B217" s="8"/>
      <c r="C217" s="8"/>
    </row>
    <row x14ac:dyDescent="0.25" r="218" customHeight="1" ht="14.25">
      <c r="A218" s="8"/>
      <c r="B218" s="8"/>
      <c r="C218" s="8"/>
    </row>
    <row x14ac:dyDescent="0.25" r="219" customHeight="1" ht="14.25">
      <c r="A219" s="8"/>
      <c r="B219" s="8"/>
      <c r="C219" s="8"/>
    </row>
    <row x14ac:dyDescent="0.25" r="220" customHeight="1" ht="14.25">
      <c r="A220" s="8"/>
      <c r="B220" s="8"/>
      <c r="C220" s="8"/>
    </row>
    <row x14ac:dyDescent="0.25" r="221" customHeight="1" ht="14.25">
      <c r="A221" s="8"/>
      <c r="B221" s="8"/>
      <c r="C221" s="8"/>
    </row>
    <row x14ac:dyDescent="0.25" r="222" customHeight="1" ht="14.25">
      <c r="A222" s="8"/>
      <c r="B222" s="8"/>
      <c r="C222" s="8"/>
    </row>
    <row x14ac:dyDescent="0.25" r="223" customHeight="1" ht="14.25">
      <c r="A223" s="8"/>
      <c r="B223" s="8"/>
      <c r="C223" s="8"/>
    </row>
    <row x14ac:dyDescent="0.25" r="224" customHeight="1" ht="14.25">
      <c r="A224" s="8"/>
      <c r="B224" s="8"/>
      <c r="C224" s="8"/>
    </row>
    <row x14ac:dyDescent="0.25" r="225" customHeight="1" ht="14.25">
      <c r="A225" s="8"/>
      <c r="B225" s="8"/>
      <c r="C225" s="8"/>
    </row>
    <row x14ac:dyDescent="0.25" r="226" customHeight="1" ht="14.25">
      <c r="A226" s="8"/>
      <c r="B226" s="8"/>
      <c r="C226" s="8"/>
    </row>
    <row x14ac:dyDescent="0.25" r="227" customHeight="1" ht="14.25">
      <c r="A227" s="8"/>
      <c r="B227" s="8"/>
      <c r="C227" s="8"/>
    </row>
    <row x14ac:dyDescent="0.25" r="228" customHeight="1" ht="14.25">
      <c r="A228" s="8"/>
      <c r="B228" s="8"/>
      <c r="C228" s="8"/>
    </row>
    <row x14ac:dyDescent="0.25" r="229" customHeight="1" ht="14.25">
      <c r="A229" s="8"/>
      <c r="B229" s="8"/>
      <c r="C229" s="8"/>
    </row>
    <row x14ac:dyDescent="0.25" r="230" customHeight="1" ht="14.25">
      <c r="A230" s="8"/>
      <c r="B230" s="8"/>
      <c r="C230" s="8"/>
    </row>
    <row x14ac:dyDescent="0.25" r="231" customHeight="1" ht="14.25">
      <c r="A231" s="8"/>
      <c r="B231" s="8"/>
      <c r="C231" s="8"/>
    </row>
    <row x14ac:dyDescent="0.25" r="232" customHeight="1" ht="14.25">
      <c r="A232" s="8"/>
      <c r="B232" s="8"/>
      <c r="C232" s="8"/>
    </row>
    <row x14ac:dyDescent="0.25" r="233" customHeight="1" ht="14.25">
      <c r="A233" s="8"/>
      <c r="B233" s="8"/>
      <c r="C233" s="8"/>
    </row>
    <row x14ac:dyDescent="0.25" r="234" customHeight="1" ht="14.25">
      <c r="A234" s="8"/>
      <c r="B234" s="8"/>
      <c r="C234" s="8"/>
    </row>
    <row x14ac:dyDescent="0.25" r="235" customHeight="1" ht="14.25">
      <c r="A235" s="8"/>
      <c r="B235" s="8"/>
      <c r="C235" s="8"/>
    </row>
    <row x14ac:dyDescent="0.25" r="236" customHeight="1" ht="14.25">
      <c r="A236" s="8"/>
      <c r="B236" s="8"/>
      <c r="C236" s="8"/>
    </row>
    <row x14ac:dyDescent="0.25" r="237" customHeight="1" ht="14.25">
      <c r="A237" s="8"/>
      <c r="B237" s="8"/>
      <c r="C237" s="8"/>
    </row>
    <row x14ac:dyDescent="0.25" r="238" customHeight="1" ht="14.25">
      <c r="A238" s="8"/>
      <c r="B238" s="8"/>
      <c r="C238" s="8"/>
    </row>
    <row x14ac:dyDescent="0.25" r="239" customHeight="1" ht="14.25">
      <c r="A239" s="8"/>
      <c r="B239" s="8"/>
      <c r="C239" s="8"/>
    </row>
    <row x14ac:dyDescent="0.25" r="240" customHeight="1" ht="14.25">
      <c r="A240" s="8"/>
      <c r="B240" s="8"/>
      <c r="C240" s="8"/>
    </row>
    <row x14ac:dyDescent="0.25" r="241" customHeight="1" ht="14.25">
      <c r="A241" s="8"/>
      <c r="B241" s="8"/>
      <c r="C241" s="8"/>
    </row>
    <row x14ac:dyDescent="0.25" r="242" customHeight="1" ht="14.25">
      <c r="A242" s="8"/>
      <c r="B242" s="8"/>
      <c r="C242" s="8"/>
    </row>
    <row x14ac:dyDescent="0.25" r="243" customHeight="1" ht="14.25">
      <c r="A243" s="8"/>
      <c r="B243" s="8"/>
      <c r="C243" s="8"/>
    </row>
    <row x14ac:dyDescent="0.25" r="244" customHeight="1" ht="14.25">
      <c r="A244" s="8"/>
      <c r="B244" s="8"/>
      <c r="C244" s="8"/>
    </row>
    <row x14ac:dyDescent="0.25" r="245" customHeight="1" ht="14.25">
      <c r="A245" s="8"/>
      <c r="B245" s="8"/>
      <c r="C245" s="8"/>
    </row>
    <row x14ac:dyDescent="0.25" r="246" customHeight="1" ht="14.25">
      <c r="A246" s="8"/>
      <c r="B246" s="8"/>
      <c r="C246" s="8"/>
    </row>
    <row x14ac:dyDescent="0.25" r="247" customHeight="1" ht="14.25">
      <c r="A247" s="8"/>
      <c r="B247" s="8"/>
      <c r="C247" s="8"/>
    </row>
    <row x14ac:dyDescent="0.25" r="248" customHeight="1" ht="14.25">
      <c r="A248" s="8"/>
      <c r="B248" s="8"/>
      <c r="C248" s="8"/>
    </row>
    <row x14ac:dyDescent="0.25" r="249" customHeight="1" ht="14.25">
      <c r="A249" s="8"/>
      <c r="B249" s="8"/>
      <c r="C249" s="8"/>
    </row>
    <row x14ac:dyDescent="0.25" r="250" customHeight="1" ht="14.25">
      <c r="A250" s="8"/>
      <c r="B250" s="8"/>
      <c r="C250" s="8"/>
    </row>
    <row x14ac:dyDescent="0.25" r="251" customHeight="1" ht="14.25">
      <c r="A251" s="8"/>
      <c r="B251" s="8"/>
      <c r="C251" s="8"/>
    </row>
    <row x14ac:dyDescent="0.25" r="252" customHeight="1" ht="14.25">
      <c r="A252" s="8"/>
      <c r="B252" s="8"/>
      <c r="C252" s="8"/>
    </row>
    <row x14ac:dyDescent="0.25" r="253" customHeight="1" ht="14.25">
      <c r="A253" s="8"/>
      <c r="B253" s="8"/>
      <c r="C253" s="8"/>
    </row>
    <row x14ac:dyDescent="0.25" r="254" customHeight="1" ht="14.25">
      <c r="A254" s="8"/>
      <c r="B254" s="8"/>
      <c r="C254" s="8"/>
    </row>
    <row x14ac:dyDescent="0.25" r="255" customHeight="1" ht="14.25">
      <c r="A255" s="8"/>
      <c r="B255" s="8"/>
      <c r="C255" s="8"/>
    </row>
    <row x14ac:dyDescent="0.25" r="256" customHeight="1" ht="14.25">
      <c r="A256" s="8"/>
      <c r="B256" s="8"/>
      <c r="C256" s="8"/>
    </row>
    <row x14ac:dyDescent="0.25" r="257" customHeight="1" ht="14.25">
      <c r="A257" s="8"/>
      <c r="B257" s="8"/>
      <c r="C257" s="8"/>
    </row>
    <row x14ac:dyDescent="0.25" r="258" customHeight="1" ht="14.25">
      <c r="A258" s="8"/>
      <c r="B258" s="8"/>
      <c r="C258" s="8"/>
    </row>
    <row x14ac:dyDescent="0.25" r="259" customHeight="1" ht="14.25">
      <c r="A259" s="8"/>
      <c r="B259" s="8"/>
      <c r="C259" s="8"/>
    </row>
    <row x14ac:dyDescent="0.25" r="260" customHeight="1" ht="14.25">
      <c r="A260" s="8"/>
      <c r="B260" s="8"/>
      <c r="C260" s="8"/>
    </row>
    <row x14ac:dyDescent="0.25" r="261" customHeight="1" ht="14.25">
      <c r="A261" s="8"/>
      <c r="B261" s="8"/>
      <c r="C261" s="8"/>
    </row>
    <row x14ac:dyDescent="0.25" r="262" customHeight="1" ht="14.25">
      <c r="A262" s="8"/>
      <c r="B262" s="8"/>
      <c r="C262" s="8"/>
    </row>
    <row x14ac:dyDescent="0.25" r="263" customHeight="1" ht="14.25">
      <c r="A263" s="8"/>
      <c r="B263" s="8"/>
      <c r="C263" s="8"/>
    </row>
    <row x14ac:dyDescent="0.25" r="264" customHeight="1" ht="14.25">
      <c r="A264" s="8"/>
      <c r="B264" s="8"/>
      <c r="C264" s="8"/>
    </row>
    <row x14ac:dyDescent="0.25" r="265" customHeight="1" ht="14.25">
      <c r="A265" s="8"/>
      <c r="B265" s="8"/>
      <c r="C265" s="8"/>
    </row>
    <row x14ac:dyDescent="0.25" r="266" customHeight="1" ht="14.25">
      <c r="A266" s="8"/>
      <c r="B266" s="8"/>
      <c r="C266" s="8"/>
    </row>
    <row x14ac:dyDescent="0.25" r="267" customHeight="1" ht="14.25">
      <c r="A267" s="8"/>
      <c r="B267" s="8"/>
      <c r="C267" s="8"/>
    </row>
    <row x14ac:dyDescent="0.25" r="268" customHeight="1" ht="14.25">
      <c r="A268" s="8"/>
      <c r="B268" s="8"/>
      <c r="C268" s="8"/>
    </row>
    <row x14ac:dyDescent="0.25" r="269" customHeight="1" ht="14.25">
      <c r="A269" s="8"/>
      <c r="B269" s="8"/>
      <c r="C269" s="8"/>
    </row>
    <row x14ac:dyDescent="0.25" r="270" customHeight="1" ht="14.25">
      <c r="A270" s="8"/>
      <c r="B270" s="8"/>
      <c r="C270" s="8"/>
    </row>
    <row x14ac:dyDescent="0.25" r="271" customHeight="1" ht="14.25">
      <c r="A271" s="8"/>
      <c r="B271" s="8"/>
      <c r="C271" s="8"/>
    </row>
    <row x14ac:dyDescent="0.25" r="272" customHeight="1" ht="14.25">
      <c r="A272" s="8"/>
      <c r="B272" s="8"/>
      <c r="C272" s="8"/>
    </row>
    <row x14ac:dyDescent="0.25" r="273" customHeight="1" ht="14.25">
      <c r="A273" s="8"/>
      <c r="B273" s="8"/>
      <c r="C273" s="8"/>
    </row>
    <row x14ac:dyDescent="0.25" r="274" customHeight="1" ht="14.25">
      <c r="A274" s="8"/>
      <c r="B274" s="8"/>
      <c r="C274" s="8"/>
    </row>
    <row x14ac:dyDescent="0.25" r="275" customHeight="1" ht="14.25">
      <c r="A275" s="8"/>
      <c r="B275" s="8"/>
      <c r="C275" s="8"/>
    </row>
    <row x14ac:dyDescent="0.25" r="276" customHeight="1" ht="14.25">
      <c r="A276" s="8"/>
      <c r="B276" s="8"/>
      <c r="C276" s="8"/>
    </row>
    <row x14ac:dyDescent="0.25" r="277" customHeight="1" ht="14.25">
      <c r="A277" s="8"/>
      <c r="B277" s="8"/>
      <c r="C277" s="8"/>
    </row>
    <row x14ac:dyDescent="0.25" r="278" customHeight="1" ht="14.25">
      <c r="A278" s="8"/>
      <c r="B278" s="8"/>
      <c r="C278" s="8"/>
    </row>
    <row x14ac:dyDescent="0.25" r="279" customHeight="1" ht="14.25">
      <c r="A279" s="8"/>
      <c r="B279" s="8"/>
      <c r="C279" s="8"/>
    </row>
    <row x14ac:dyDescent="0.25" r="280" customHeight="1" ht="14.25">
      <c r="A280" s="8"/>
      <c r="B280" s="8"/>
      <c r="C280" s="8"/>
    </row>
    <row x14ac:dyDescent="0.25" r="281" customHeight="1" ht="14.25">
      <c r="A281" s="8"/>
      <c r="B281" s="8"/>
      <c r="C281" s="8"/>
    </row>
    <row x14ac:dyDescent="0.25" r="282" customHeight="1" ht="14.25">
      <c r="A282" s="8"/>
      <c r="B282" s="8"/>
      <c r="C282" s="8"/>
    </row>
    <row x14ac:dyDescent="0.25" r="283" customHeight="1" ht="14.25">
      <c r="A283" s="8"/>
      <c r="B283" s="8"/>
      <c r="C283" s="8"/>
    </row>
    <row x14ac:dyDescent="0.25" r="284" customHeight="1" ht="14.25">
      <c r="A284" s="8"/>
      <c r="B284" s="8"/>
      <c r="C284" s="8"/>
    </row>
    <row x14ac:dyDescent="0.25" r="285" customHeight="1" ht="14.25">
      <c r="A285" s="8"/>
      <c r="B285" s="8"/>
      <c r="C285" s="8"/>
    </row>
    <row x14ac:dyDescent="0.25" r="286" customHeight="1" ht="14.25">
      <c r="A286" s="8"/>
      <c r="B286" s="8"/>
      <c r="C286" s="8"/>
    </row>
    <row x14ac:dyDescent="0.25" r="287" customHeight="1" ht="14.25">
      <c r="A287" s="8"/>
      <c r="B287" s="8"/>
      <c r="C287" s="8"/>
    </row>
    <row x14ac:dyDescent="0.25" r="288" customHeight="1" ht="14.25">
      <c r="A288" s="8"/>
      <c r="B288" s="8"/>
      <c r="C288" s="8"/>
    </row>
    <row x14ac:dyDescent="0.25" r="289" customHeight="1" ht="14.25">
      <c r="A289" s="8"/>
      <c r="B289" s="8"/>
      <c r="C289" s="8"/>
    </row>
    <row x14ac:dyDescent="0.25" r="290" customHeight="1" ht="14.25">
      <c r="A290" s="8"/>
      <c r="B290" s="8"/>
      <c r="C290" s="8"/>
    </row>
    <row x14ac:dyDescent="0.25" r="291" customHeight="1" ht="14.25">
      <c r="A291" s="8"/>
      <c r="B291" s="8"/>
      <c r="C291" s="8"/>
    </row>
    <row x14ac:dyDescent="0.25" r="292" customHeight="1" ht="14.25">
      <c r="A292" s="8"/>
      <c r="B292" s="8"/>
      <c r="C292" s="8"/>
    </row>
    <row x14ac:dyDescent="0.25" r="293" customHeight="1" ht="14.25">
      <c r="A293" s="8"/>
      <c r="B293" s="8"/>
      <c r="C293" s="8"/>
    </row>
    <row x14ac:dyDescent="0.25" r="294" customHeight="1" ht="14.25">
      <c r="A294" s="8"/>
      <c r="B294" s="8"/>
      <c r="C294" s="8"/>
    </row>
    <row x14ac:dyDescent="0.25" r="295" customHeight="1" ht="14.25">
      <c r="A295" s="8"/>
      <c r="B295" s="8"/>
      <c r="C295" s="8"/>
    </row>
    <row x14ac:dyDescent="0.25" r="296" customHeight="1" ht="14.25">
      <c r="A296" s="8"/>
      <c r="B296" s="8"/>
      <c r="C296" s="8"/>
    </row>
    <row x14ac:dyDescent="0.25" r="297" customHeight="1" ht="14.25">
      <c r="A297" s="8"/>
      <c r="B297" s="8"/>
      <c r="C297" s="8"/>
    </row>
    <row x14ac:dyDescent="0.25" r="298" customHeight="1" ht="14.25">
      <c r="A298" s="8"/>
      <c r="B298" s="8"/>
      <c r="C298" s="8"/>
    </row>
    <row x14ac:dyDescent="0.25" r="299" customHeight="1" ht="14.25">
      <c r="A299" s="8"/>
      <c r="B299" s="8"/>
      <c r="C299" s="8"/>
    </row>
    <row x14ac:dyDescent="0.25" r="300" customHeight="1" ht="14.25">
      <c r="A300" s="8"/>
      <c r="B300" s="8"/>
      <c r="C300" s="8"/>
    </row>
    <row x14ac:dyDescent="0.25" r="301" customHeight="1" ht="14.25">
      <c r="A301" s="8"/>
      <c r="B301" s="8"/>
      <c r="C301" s="8"/>
    </row>
    <row x14ac:dyDescent="0.25" r="302" customHeight="1" ht="14.25">
      <c r="A302" s="8"/>
      <c r="B302" s="8"/>
      <c r="C302" s="8"/>
    </row>
    <row x14ac:dyDescent="0.25" r="303" customHeight="1" ht="14.25">
      <c r="A303" s="8"/>
      <c r="B303" s="8"/>
      <c r="C303" s="8"/>
    </row>
    <row x14ac:dyDescent="0.25" r="304" customHeight="1" ht="14.25">
      <c r="A304" s="8"/>
      <c r="B304" s="8"/>
      <c r="C304" s="8"/>
    </row>
    <row x14ac:dyDescent="0.25" r="305" customHeight="1" ht="14.25">
      <c r="A305" s="8"/>
      <c r="B305" s="8"/>
      <c r="C305" s="8"/>
    </row>
    <row x14ac:dyDescent="0.25" r="306" customHeight="1" ht="14.25">
      <c r="A306" s="8"/>
      <c r="B306" s="8"/>
      <c r="C306" s="8"/>
    </row>
    <row x14ac:dyDescent="0.25" r="307" customHeight="1" ht="14.25">
      <c r="A307" s="8"/>
      <c r="B307" s="8"/>
      <c r="C307" s="8"/>
    </row>
    <row x14ac:dyDescent="0.25" r="308" customHeight="1" ht="14.25">
      <c r="A308" s="8"/>
      <c r="B308" s="8"/>
      <c r="C308" s="8"/>
    </row>
    <row x14ac:dyDescent="0.25" r="309" customHeight="1" ht="14.25">
      <c r="A309" s="8"/>
      <c r="B309" s="8"/>
      <c r="C309" s="8"/>
    </row>
    <row x14ac:dyDescent="0.25" r="310" customHeight="1" ht="14.25">
      <c r="A310" s="8"/>
      <c r="B310" s="8"/>
      <c r="C310" s="8"/>
    </row>
    <row x14ac:dyDescent="0.25" r="311" customHeight="1" ht="14.25">
      <c r="A311" s="8"/>
      <c r="B311" s="8"/>
      <c r="C311" s="8"/>
    </row>
    <row x14ac:dyDescent="0.25" r="312" customHeight="1" ht="14.25">
      <c r="A312" s="8"/>
      <c r="B312" s="8"/>
      <c r="C312" s="8"/>
    </row>
    <row x14ac:dyDescent="0.25" r="313" customHeight="1" ht="14.25">
      <c r="A313" s="8"/>
      <c r="B313" s="8"/>
      <c r="C313" s="8"/>
    </row>
    <row x14ac:dyDescent="0.25" r="314" customHeight="1" ht="14.25">
      <c r="A314" s="8"/>
      <c r="B314" s="8"/>
      <c r="C314" s="8"/>
    </row>
    <row x14ac:dyDescent="0.25" r="315" customHeight="1" ht="14.25">
      <c r="A315" s="8"/>
      <c r="B315" s="8"/>
      <c r="C315" s="8"/>
    </row>
    <row x14ac:dyDescent="0.25" r="316" customHeight="1" ht="14.25">
      <c r="A316" s="8"/>
      <c r="B316" s="8"/>
      <c r="C316" s="8"/>
    </row>
    <row x14ac:dyDescent="0.25" r="317" customHeight="1" ht="14.25">
      <c r="A317" s="8"/>
      <c r="B317" s="8"/>
      <c r="C317" s="8"/>
    </row>
    <row x14ac:dyDescent="0.25" r="318" customHeight="1" ht="14.25">
      <c r="A318" s="8"/>
      <c r="B318" s="8"/>
      <c r="C318" s="8"/>
    </row>
    <row x14ac:dyDescent="0.25" r="319" customHeight="1" ht="14.25">
      <c r="A319" s="8"/>
      <c r="B319" s="8"/>
      <c r="C319" s="8"/>
    </row>
    <row x14ac:dyDescent="0.25" r="320" customHeight="1" ht="14.25">
      <c r="A320" s="8"/>
      <c r="B320" s="8"/>
      <c r="C320" s="8"/>
    </row>
    <row x14ac:dyDescent="0.25" r="321" customHeight="1" ht="14.25">
      <c r="A321" s="8"/>
      <c r="B321" s="8"/>
      <c r="C321" s="8"/>
    </row>
    <row x14ac:dyDescent="0.25" r="322" customHeight="1" ht="14.25">
      <c r="A322" s="8"/>
      <c r="B322" s="8"/>
      <c r="C322" s="8"/>
    </row>
    <row x14ac:dyDescent="0.25" r="323" customHeight="1" ht="14.25">
      <c r="A323" s="8"/>
      <c r="B323" s="8"/>
      <c r="C323" s="8"/>
    </row>
    <row x14ac:dyDescent="0.25" r="324" customHeight="1" ht="14.25">
      <c r="A324" s="8"/>
      <c r="B324" s="8"/>
      <c r="C324" s="8"/>
    </row>
    <row x14ac:dyDescent="0.25" r="325" customHeight="1" ht="14.25">
      <c r="A325" s="8"/>
      <c r="B325" s="8"/>
      <c r="C325" s="8"/>
    </row>
    <row x14ac:dyDescent="0.25" r="326" customHeight="1" ht="14.25">
      <c r="A326" s="8"/>
      <c r="B326" s="8"/>
      <c r="C326" s="8"/>
    </row>
    <row x14ac:dyDescent="0.25" r="327" customHeight="1" ht="14.25">
      <c r="A327" s="8"/>
      <c r="B327" s="8"/>
      <c r="C327" s="8"/>
    </row>
    <row x14ac:dyDescent="0.25" r="328" customHeight="1" ht="14.25">
      <c r="A328" s="8"/>
      <c r="B328" s="8"/>
      <c r="C328" s="8"/>
    </row>
    <row x14ac:dyDescent="0.25" r="329" customHeight="1" ht="14.25">
      <c r="A329" s="8"/>
      <c r="B329" s="8"/>
      <c r="C329" s="8"/>
    </row>
    <row x14ac:dyDescent="0.25" r="330" customHeight="1" ht="14.25">
      <c r="A330" s="8"/>
      <c r="B330" s="8"/>
      <c r="C330" s="8"/>
    </row>
    <row x14ac:dyDescent="0.25" r="331" customHeight="1" ht="14.25">
      <c r="A331" s="8"/>
      <c r="B331" s="8"/>
      <c r="C331" s="8"/>
    </row>
    <row x14ac:dyDescent="0.25" r="332" customHeight="1" ht="14.25">
      <c r="A332" s="8"/>
      <c r="B332" s="8"/>
      <c r="C332" s="8"/>
    </row>
    <row x14ac:dyDescent="0.25" r="333" customHeight="1" ht="14.25">
      <c r="A333" s="8"/>
      <c r="B333" s="8"/>
      <c r="C333" s="8"/>
    </row>
    <row x14ac:dyDescent="0.25" r="334" customHeight="1" ht="14.25">
      <c r="A334" s="8"/>
      <c r="B334" s="8"/>
      <c r="C334" s="8"/>
    </row>
    <row x14ac:dyDescent="0.25" r="335" customHeight="1" ht="14.25">
      <c r="A335" s="8"/>
      <c r="B335" s="8"/>
      <c r="C335" s="8"/>
    </row>
    <row x14ac:dyDescent="0.25" r="336" customHeight="1" ht="14.25">
      <c r="A336" s="8"/>
      <c r="B336" s="8"/>
      <c r="C336" s="8"/>
    </row>
    <row x14ac:dyDescent="0.25" r="337" customHeight="1" ht="14.25">
      <c r="A337" s="8"/>
      <c r="B337" s="8"/>
      <c r="C337" s="8"/>
    </row>
    <row x14ac:dyDescent="0.25" r="338" customHeight="1" ht="14.25">
      <c r="A338" s="8"/>
      <c r="B338" s="8"/>
      <c r="C338" s="8"/>
    </row>
    <row x14ac:dyDescent="0.25" r="339" customHeight="1" ht="14.25">
      <c r="A339" s="8"/>
      <c r="B339" s="8"/>
      <c r="C339" s="8"/>
    </row>
    <row x14ac:dyDescent="0.25" r="340" customHeight="1" ht="14.25">
      <c r="A340" s="8"/>
      <c r="B340" s="8"/>
      <c r="C340" s="8"/>
    </row>
    <row x14ac:dyDescent="0.25" r="341" customHeight="1" ht="14.25">
      <c r="A341" s="8"/>
      <c r="B341" s="8"/>
      <c r="C341" s="8"/>
    </row>
    <row x14ac:dyDescent="0.25" r="342" customHeight="1" ht="14.25">
      <c r="A342" s="8"/>
      <c r="B342" s="8"/>
      <c r="C342" s="8"/>
    </row>
    <row x14ac:dyDescent="0.25" r="343" customHeight="1" ht="14.25">
      <c r="A343" s="8"/>
      <c r="B343" s="8"/>
      <c r="C343" s="8"/>
    </row>
    <row x14ac:dyDescent="0.25" r="344" customHeight="1" ht="14.25">
      <c r="A344" s="8"/>
      <c r="B344" s="8"/>
      <c r="C344" s="8"/>
    </row>
    <row x14ac:dyDescent="0.25" r="345" customHeight="1" ht="14.25">
      <c r="A345" s="8"/>
      <c r="B345" s="8"/>
      <c r="C345" s="8"/>
    </row>
    <row x14ac:dyDescent="0.25" r="346" customHeight="1" ht="14.25">
      <c r="A346" s="8"/>
      <c r="B346" s="8"/>
      <c r="C346" s="8"/>
    </row>
    <row x14ac:dyDescent="0.25" r="347" customHeight="1" ht="14.25">
      <c r="A347" s="8"/>
      <c r="B347" s="8"/>
      <c r="C347" s="8"/>
    </row>
    <row x14ac:dyDescent="0.25" r="348" customHeight="1" ht="14.25">
      <c r="A348" s="8"/>
      <c r="B348" s="8"/>
      <c r="C348" s="8"/>
    </row>
    <row x14ac:dyDescent="0.25" r="349" customHeight="1" ht="14.25">
      <c r="A349" s="8"/>
      <c r="B349" s="8"/>
      <c r="C349" s="8"/>
    </row>
    <row x14ac:dyDescent="0.25" r="350" customHeight="1" ht="14.25">
      <c r="A350" s="8"/>
      <c r="B350" s="8"/>
      <c r="C350" s="8"/>
    </row>
    <row x14ac:dyDescent="0.25" r="351" customHeight="1" ht="14.25">
      <c r="A351" s="8"/>
      <c r="B351" s="8"/>
      <c r="C351" s="8"/>
    </row>
    <row x14ac:dyDescent="0.25" r="352" customHeight="1" ht="14.25">
      <c r="A352" s="8"/>
      <c r="B352" s="8"/>
      <c r="C352" s="8"/>
    </row>
    <row x14ac:dyDescent="0.25" r="353" customHeight="1" ht="14.25">
      <c r="A353" s="8"/>
      <c r="B353" s="8"/>
      <c r="C353" s="8"/>
    </row>
    <row x14ac:dyDescent="0.25" r="354" customHeight="1" ht="14.25">
      <c r="A354" s="8"/>
      <c r="B354" s="8"/>
      <c r="C354" s="8"/>
    </row>
    <row x14ac:dyDescent="0.25" r="355" customHeight="1" ht="14.25">
      <c r="A355" s="8"/>
      <c r="B355" s="8"/>
      <c r="C355" s="8"/>
    </row>
    <row x14ac:dyDescent="0.25" r="356" customHeight="1" ht="14.25">
      <c r="A356" s="8"/>
      <c r="B356" s="8"/>
      <c r="C356" s="8"/>
    </row>
    <row x14ac:dyDescent="0.25" r="357" customHeight="1" ht="14.25">
      <c r="A357" s="8"/>
      <c r="B357" s="8"/>
      <c r="C357" s="8"/>
    </row>
    <row x14ac:dyDescent="0.25" r="358" customHeight="1" ht="14.25">
      <c r="A358" s="8"/>
      <c r="B358" s="8"/>
      <c r="C358" s="8"/>
    </row>
    <row x14ac:dyDescent="0.25" r="359" customHeight="1" ht="14.25">
      <c r="A359" s="8"/>
      <c r="B359" s="8"/>
      <c r="C359" s="8"/>
    </row>
    <row x14ac:dyDescent="0.25" r="360" customHeight="1" ht="14.25">
      <c r="A360" s="8"/>
      <c r="B360" s="8"/>
      <c r="C360" s="8"/>
    </row>
    <row x14ac:dyDescent="0.25" r="361" customHeight="1" ht="14.25">
      <c r="A361" s="8"/>
      <c r="B361" s="8"/>
      <c r="C361" s="8"/>
    </row>
    <row x14ac:dyDescent="0.25" r="362" customHeight="1" ht="14.25">
      <c r="A362" s="8"/>
      <c r="B362" s="8"/>
      <c r="C362" s="8"/>
    </row>
    <row x14ac:dyDescent="0.25" r="363" customHeight="1" ht="14.25">
      <c r="A363" s="8"/>
      <c r="B363" s="8"/>
      <c r="C363" s="8"/>
    </row>
    <row x14ac:dyDescent="0.25" r="364" customHeight="1" ht="14.25">
      <c r="A364" s="8"/>
      <c r="B364" s="8"/>
      <c r="C364" s="8"/>
    </row>
    <row x14ac:dyDescent="0.25" r="365" customHeight="1" ht="14.25">
      <c r="A365" s="8"/>
      <c r="B365" s="8"/>
      <c r="C365" s="8"/>
    </row>
    <row x14ac:dyDescent="0.25" r="366" customHeight="1" ht="14.25">
      <c r="A366" s="8"/>
      <c r="B366" s="8"/>
      <c r="C366" s="8"/>
    </row>
    <row x14ac:dyDescent="0.25" r="367" customHeight="1" ht="14.25">
      <c r="A367" s="8"/>
      <c r="B367" s="8"/>
      <c r="C367" s="8"/>
    </row>
    <row x14ac:dyDescent="0.25" r="368" customHeight="1" ht="14.25">
      <c r="A368" s="8"/>
      <c r="B368" s="8"/>
      <c r="C368" s="8"/>
    </row>
    <row x14ac:dyDescent="0.25" r="369" customHeight="1" ht="14.25">
      <c r="A369" s="8"/>
      <c r="B369" s="8"/>
      <c r="C369" s="8"/>
    </row>
    <row x14ac:dyDescent="0.25" r="370" customHeight="1" ht="14.25">
      <c r="A370" s="8"/>
      <c r="B370" s="8"/>
      <c r="C370" s="8"/>
    </row>
    <row x14ac:dyDescent="0.25" r="371" customHeight="1" ht="14.25">
      <c r="A371" s="8"/>
      <c r="B371" s="8"/>
      <c r="C371" s="8"/>
    </row>
    <row x14ac:dyDescent="0.25" r="372" customHeight="1" ht="14.25">
      <c r="A372" s="8"/>
      <c r="B372" s="8"/>
      <c r="C372" s="8"/>
    </row>
    <row x14ac:dyDescent="0.25" r="373" customHeight="1" ht="14.25">
      <c r="A373" s="8"/>
      <c r="B373" s="8"/>
      <c r="C373" s="8"/>
    </row>
    <row x14ac:dyDescent="0.25" r="374" customHeight="1" ht="14.25">
      <c r="A374" s="8"/>
      <c r="B374" s="8"/>
      <c r="C374" s="8"/>
    </row>
    <row x14ac:dyDescent="0.25" r="375" customHeight="1" ht="14.25">
      <c r="A375" s="8"/>
      <c r="B375" s="8"/>
      <c r="C375" s="8"/>
    </row>
    <row x14ac:dyDescent="0.25" r="376" customHeight="1" ht="14.25">
      <c r="A376" s="8"/>
      <c r="B376" s="8"/>
      <c r="C376" s="8"/>
    </row>
    <row x14ac:dyDescent="0.25" r="377" customHeight="1" ht="14.25">
      <c r="A377" s="8"/>
      <c r="B377" s="8"/>
      <c r="C377" s="8"/>
    </row>
    <row x14ac:dyDescent="0.25" r="378" customHeight="1" ht="14.25">
      <c r="A378" s="8"/>
      <c r="B378" s="8"/>
      <c r="C378" s="8"/>
    </row>
    <row x14ac:dyDescent="0.25" r="379" customHeight="1" ht="14.25">
      <c r="A379" s="8"/>
      <c r="B379" s="8"/>
      <c r="C379" s="8"/>
    </row>
    <row x14ac:dyDescent="0.25" r="380" customHeight="1" ht="14.25">
      <c r="A380" s="8"/>
      <c r="B380" s="8"/>
      <c r="C380" s="8"/>
    </row>
    <row x14ac:dyDescent="0.25" r="381" customHeight="1" ht="14.25">
      <c r="A381" s="8"/>
      <c r="B381" s="8"/>
      <c r="C381" s="8"/>
    </row>
    <row x14ac:dyDescent="0.25" r="382" customHeight="1" ht="14.25">
      <c r="A382" s="8"/>
      <c r="B382" s="8"/>
      <c r="C382" s="8"/>
    </row>
    <row x14ac:dyDescent="0.25" r="383" customHeight="1" ht="14.25">
      <c r="A383" s="8"/>
      <c r="B383" s="8"/>
      <c r="C383" s="8"/>
    </row>
    <row x14ac:dyDescent="0.25" r="384" customHeight="1" ht="14.25">
      <c r="A384" s="8"/>
      <c r="B384" s="8"/>
      <c r="C384" s="8"/>
    </row>
    <row x14ac:dyDescent="0.25" r="385" customHeight="1" ht="14.25">
      <c r="A385" s="8"/>
      <c r="B385" s="8"/>
      <c r="C385" s="8"/>
    </row>
    <row x14ac:dyDescent="0.25" r="386" customHeight="1" ht="14.25">
      <c r="A386" s="8"/>
      <c r="B386" s="8"/>
      <c r="C386" s="8"/>
    </row>
    <row x14ac:dyDescent="0.25" r="387" customHeight="1" ht="14.25">
      <c r="A387" s="8"/>
      <c r="B387" s="8"/>
      <c r="C387" s="8"/>
    </row>
    <row x14ac:dyDescent="0.25" r="388" customHeight="1" ht="14.25">
      <c r="A388" s="8"/>
      <c r="B388" s="8"/>
      <c r="C388" s="8"/>
    </row>
    <row x14ac:dyDescent="0.25" r="389" customHeight="1" ht="14.25">
      <c r="A389" s="8"/>
      <c r="B389" s="8"/>
      <c r="C389" s="8"/>
    </row>
    <row x14ac:dyDescent="0.25" r="390" customHeight="1" ht="14.25">
      <c r="A390" s="8"/>
      <c r="B390" s="8"/>
      <c r="C390" s="8"/>
    </row>
    <row x14ac:dyDescent="0.25" r="391" customHeight="1" ht="14.25">
      <c r="A391" s="8"/>
      <c r="B391" s="8"/>
      <c r="C391" s="8"/>
    </row>
    <row x14ac:dyDescent="0.25" r="392" customHeight="1" ht="14.25">
      <c r="A392" s="8"/>
      <c r="B392" s="8"/>
      <c r="C392" s="8"/>
    </row>
    <row x14ac:dyDescent="0.25" r="393" customHeight="1" ht="14.25">
      <c r="A393" s="8"/>
      <c r="B393" s="8"/>
      <c r="C393" s="8"/>
    </row>
    <row x14ac:dyDescent="0.25" r="394" customHeight="1" ht="14.25">
      <c r="A394" s="8"/>
      <c r="B394" s="8"/>
      <c r="C394" s="8"/>
    </row>
    <row x14ac:dyDescent="0.25" r="395" customHeight="1" ht="14.25">
      <c r="A395" s="8"/>
      <c r="B395" s="8"/>
      <c r="C395" s="8"/>
    </row>
    <row x14ac:dyDescent="0.25" r="396" customHeight="1" ht="14.25">
      <c r="A396" s="8"/>
      <c r="B396" s="8"/>
      <c r="C396" s="8"/>
    </row>
    <row x14ac:dyDescent="0.25" r="397" customHeight="1" ht="14.25">
      <c r="A397" s="8"/>
      <c r="B397" s="8"/>
      <c r="C397" s="8"/>
    </row>
    <row x14ac:dyDescent="0.25" r="398" customHeight="1" ht="14.25">
      <c r="A398" s="8"/>
      <c r="B398" s="8"/>
      <c r="C398" s="8"/>
    </row>
    <row x14ac:dyDescent="0.25" r="399" customHeight="1" ht="14.25">
      <c r="A399" s="8"/>
      <c r="B399" s="8"/>
      <c r="C399" s="8"/>
    </row>
    <row x14ac:dyDescent="0.25" r="400" customHeight="1" ht="14.25">
      <c r="A400" s="8"/>
      <c r="B400" s="8"/>
      <c r="C400" s="8"/>
    </row>
    <row x14ac:dyDescent="0.25" r="401" customHeight="1" ht="14.25">
      <c r="A401" s="8"/>
      <c r="B401" s="8"/>
      <c r="C401" s="8"/>
    </row>
    <row x14ac:dyDescent="0.25" r="402" customHeight="1" ht="14.25">
      <c r="A402" s="8"/>
      <c r="B402" s="8"/>
      <c r="C402" s="8"/>
    </row>
    <row x14ac:dyDescent="0.25" r="403" customHeight="1" ht="14.25">
      <c r="A403" s="8"/>
      <c r="B403" s="8"/>
      <c r="C403" s="8"/>
    </row>
    <row x14ac:dyDescent="0.25" r="404" customHeight="1" ht="14.25">
      <c r="A404" s="8"/>
      <c r="B404" s="8"/>
      <c r="C404" s="8"/>
    </row>
    <row x14ac:dyDescent="0.25" r="405" customHeight="1" ht="14.25">
      <c r="A405" s="8"/>
      <c r="B405" s="8"/>
      <c r="C405" s="8"/>
    </row>
    <row x14ac:dyDescent="0.25" r="406" customHeight="1" ht="14.25">
      <c r="A406" s="8"/>
      <c r="B406" s="8"/>
      <c r="C406" s="8"/>
    </row>
    <row x14ac:dyDescent="0.25" r="407" customHeight="1" ht="14.25">
      <c r="A407" s="8"/>
      <c r="B407" s="8"/>
      <c r="C407" s="8"/>
    </row>
    <row x14ac:dyDescent="0.25" r="408" customHeight="1" ht="14.25">
      <c r="A408" s="8"/>
      <c r="B408" s="8"/>
      <c r="C408" s="8"/>
    </row>
    <row x14ac:dyDescent="0.25" r="409" customHeight="1" ht="14.25">
      <c r="A409" s="8"/>
      <c r="B409" s="8"/>
      <c r="C409" s="8"/>
    </row>
    <row x14ac:dyDescent="0.25" r="410" customHeight="1" ht="14.25">
      <c r="A410" s="8"/>
      <c r="B410" s="8"/>
      <c r="C410" s="8"/>
    </row>
    <row x14ac:dyDescent="0.25" r="411" customHeight="1" ht="14.25">
      <c r="A411" s="8"/>
      <c r="B411" s="8"/>
      <c r="C411" s="8"/>
    </row>
    <row x14ac:dyDescent="0.25" r="412" customHeight="1" ht="14.25">
      <c r="A412" s="8"/>
      <c r="B412" s="8"/>
      <c r="C412" s="8"/>
    </row>
    <row x14ac:dyDescent="0.25" r="413" customHeight="1" ht="14.25">
      <c r="A413" s="8"/>
      <c r="B413" s="8"/>
      <c r="C413" s="8"/>
    </row>
    <row x14ac:dyDescent="0.25" r="414" customHeight="1" ht="14.25">
      <c r="A414" s="8"/>
      <c r="B414" s="8"/>
      <c r="C414" s="8"/>
    </row>
    <row x14ac:dyDescent="0.25" r="415" customHeight="1" ht="14.25">
      <c r="A415" s="8"/>
      <c r="B415" s="8"/>
      <c r="C415" s="8"/>
    </row>
    <row x14ac:dyDescent="0.25" r="416" customHeight="1" ht="14.25">
      <c r="A416" s="8"/>
      <c r="B416" s="8"/>
      <c r="C416" s="8"/>
    </row>
    <row x14ac:dyDescent="0.25" r="417" customHeight="1" ht="14.25">
      <c r="A417" s="8"/>
      <c r="B417" s="8"/>
      <c r="C417" s="8"/>
    </row>
    <row x14ac:dyDescent="0.25" r="418" customHeight="1" ht="14.25">
      <c r="A418" s="8"/>
      <c r="B418" s="8"/>
      <c r="C418" s="8"/>
    </row>
    <row x14ac:dyDescent="0.25" r="419" customHeight="1" ht="14.25">
      <c r="A419" s="8"/>
      <c r="B419" s="8"/>
      <c r="C419" s="8"/>
    </row>
    <row x14ac:dyDescent="0.25" r="420" customHeight="1" ht="14.25">
      <c r="A420" s="8"/>
      <c r="B420" s="8"/>
      <c r="C420" s="8"/>
    </row>
    <row x14ac:dyDescent="0.25" r="421" customHeight="1" ht="14.25">
      <c r="A421" s="8"/>
      <c r="B421" s="8"/>
      <c r="C421" s="8"/>
    </row>
    <row x14ac:dyDescent="0.25" r="422" customHeight="1" ht="14.25">
      <c r="A422" s="8"/>
      <c r="B422" s="8"/>
      <c r="C422" s="8"/>
    </row>
    <row x14ac:dyDescent="0.25" r="423" customHeight="1" ht="14.25">
      <c r="A423" s="8"/>
      <c r="B423" s="8"/>
      <c r="C423" s="8"/>
    </row>
    <row x14ac:dyDescent="0.25" r="424" customHeight="1" ht="14.25">
      <c r="A424" s="8"/>
      <c r="B424" s="8"/>
      <c r="C424" s="8"/>
    </row>
    <row x14ac:dyDescent="0.25" r="425" customHeight="1" ht="14.25">
      <c r="A425" s="8"/>
      <c r="B425" s="8"/>
      <c r="C425" s="8"/>
    </row>
    <row x14ac:dyDescent="0.25" r="426" customHeight="1" ht="14.25">
      <c r="A426" s="8"/>
      <c r="B426" s="8"/>
      <c r="C426" s="8"/>
    </row>
    <row x14ac:dyDescent="0.25" r="427" customHeight="1" ht="14.25">
      <c r="A427" s="8"/>
      <c r="B427" s="8"/>
      <c r="C427" s="8"/>
    </row>
    <row x14ac:dyDescent="0.25" r="428" customHeight="1" ht="14.25">
      <c r="A428" s="8"/>
      <c r="B428" s="8"/>
      <c r="C428" s="8"/>
    </row>
    <row x14ac:dyDescent="0.25" r="429" customHeight="1" ht="14.25">
      <c r="A429" s="8"/>
      <c r="B429" s="8"/>
      <c r="C429" s="8"/>
    </row>
    <row x14ac:dyDescent="0.25" r="430" customHeight="1" ht="14.25">
      <c r="A430" s="8"/>
      <c r="B430" s="8"/>
      <c r="C430" s="8"/>
    </row>
    <row x14ac:dyDescent="0.25" r="431" customHeight="1" ht="14.25">
      <c r="A431" s="8"/>
      <c r="B431" s="8"/>
      <c r="C431" s="8"/>
    </row>
    <row x14ac:dyDescent="0.25" r="432" customHeight="1" ht="14.25">
      <c r="A432" s="8"/>
      <c r="B432" s="8"/>
      <c r="C432" s="8"/>
    </row>
    <row x14ac:dyDescent="0.25" r="433" customHeight="1" ht="14.25">
      <c r="A433" s="8"/>
      <c r="B433" s="8"/>
      <c r="C433" s="8"/>
    </row>
    <row x14ac:dyDescent="0.25" r="434" customHeight="1" ht="14.25">
      <c r="A434" s="8"/>
      <c r="B434" s="8"/>
      <c r="C434" s="8"/>
    </row>
    <row x14ac:dyDescent="0.25" r="435" customHeight="1" ht="14.25">
      <c r="A435" s="8"/>
      <c r="B435" s="8"/>
      <c r="C435" s="8"/>
    </row>
    <row x14ac:dyDescent="0.25" r="436" customHeight="1" ht="14.25">
      <c r="A436" s="8"/>
      <c r="B436" s="8"/>
      <c r="C436" s="8"/>
    </row>
    <row x14ac:dyDescent="0.25" r="437" customHeight="1" ht="14.25">
      <c r="A437" s="8"/>
      <c r="B437" s="8"/>
      <c r="C437" s="8"/>
    </row>
    <row x14ac:dyDescent="0.25" r="438" customHeight="1" ht="14.25">
      <c r="A438" s="8"/>
      <c r="B438" s="8"/>
      <c r="C438" s="8"/>
    </row>
    <row x14ac:dyDescent="0.25" r="439" customHeight="1" ht="14.25">
      <c r="A439" s="8"/>
      <c r="B439" s="8"/>
      <c r="C439" s="8"/>
    </row>
    <row x14ac:dyDescent="0.25" r="440" customHeight="1" ht="14.25">
      <c r="A440" s="8"/>
      <c r="B440" s="8"/>
      <c r="C440" s="8"/>
    </row>
    <row x14ac:dyDescent="0.25" r="441" customHeight="1" ht="14.25">
      <c r="A441" s="8"/>
      <c r="B441" s="8"/>
      <c r="C441" s="8"/>
    </row>
    <row x14ac:dyDescent="0.25" r="442" customHeight="1" ht="14.25">
      <c r="A442" s="8"/>
      <c r="B442" s="8"/>
      <c r="C442" s="8"/>
    </row>
    <row x14ac:dyDescent="0.25" r="443" customHeight="1" ht="14.25">
      <c r="A443" s="8"/>
      <c r="B443" s="8"/>
      <c r="C443" s="8"/>
    </row>
    <row x14ac:dyDescent="0.25" r="444" customHeight="1" ht="14.25">
      <c r="A444" s="8"/>
      <c r="B444" s="8"/>
      <c r="C444" s="8"/>
    </row>
    <row x14ac:dyDescent="0.25" r="445" customHeight="1" ht="14.25">
      <c r="A445" s="8"/>
      <c r="B445" s="8"/>
      <c r="C445" s="8"/>
    </row>
    <row x14ac:dyDescent="0.25" r="446" customHeight="1" ht="14.25">
      <c r="A446" s="8"/>
      <c r="B446" s="8"/>
      <c r="C446" s="8"/>
    </row>
    <row x14ac:dyDescent="0.25" r="447" customHeight="1" ht="14.25">
      <c r="A447" s="8"/>
      <c r="B447" s="8"/>
      <c r="C447" s="8"/>
    </row>
    <row x14ac:dyDescent="0.25" r="448" customHeight="1" ht="14.25">
      <c r="A448" s="8"/>
      <c r="B448" s="8"/>
      <c r="C448" s="8"/>
    </row>
    <row x14ac:dyDescent="0.25" r="449" customHeight="1" ht="14.25">
      <c r="A449" s="8"/>
      <c r="B449" s="8"/>
      <c r="C449" s="8"/>
    </row>
    <row x14ac:dyDescent="0.25" r="450" customHeight="1" ht="14.25">
      <c r="A450" s="8"/>
      <c r="B450" s="8"/>
      <c r="C450" s="8"/>
    </row>
    <row x14ac:dyDescent="0.25" r="451" customHeight="1" ht="14.25">
      <c r="A451" s="8"/>
      <c r="B451" s="8"/>
      <c r="C451" s="8"/>
    </row>
    <row x14ac:dyDescent="0.25" r="452" customHeight="1" ht="14.25">
      <c r="A452" s="8"/>
      <c r="B452" s="8"/>
      <c r="C452" s="8"/>
    </row>
    <row x14ac:dyDescent="0.25" r="453" customHeight="1" ht="14.25">
      <c r="A453" s="8"/>
      <c r="B453" s="8"/>
      <c r="C453" s="8"/>
    </row>
    <row x14ac:dyDescent="0.25" r="454" customHeight="1" ht="14.25">
      <c r="A454" s="8"/>
      <c r="B454" s="8"/>
      <c r="C454" s="8"/>
    </row>
    <row x14ac:dyDescent="0.25" r="455" customHeight="1" ht="14.25">
      <c r="A455" s="8"/>
      <c r="B455" s="8"/>
      <c r="C455" s="8"/>
    </row>
    <row x14ac:dyDescent="0.25" r="456" customHeight="1" ht="14.25">
      <c r="A456" s="8"/>
      <c r="B456" s="8"/>
      <c r="C456" s="8"/>
    </row>
    <row x14ac:dyDescent="0.25" r="457" customHeight="1" ht="14.25">
      <c r="A457" s="8"/>
      <c r="B457" s="8"/>
      <c r="C457" s="8"/>
    </row>
    <row x14ac:dyDescent="0.25" r="458" customHeight="1" ht="14.25">
      <c r="A458" s="8"/>
      <c r="B458" s="8"/>
      <c r="C458" s="8"/>
    </row>
    <row x14ac:dyDescent="0.25" r="459" customHeight="1" ht="14.25">
      <c r="A459" s="8"/>
      <c r="B459" s="8"/>
      <c r="C459" s="8"/>
    </row>
    <row x14ac:dyDescent="0.25" r="460" customHeight="1" ht="14.25">
      <c r="A460" s="8"/>
      <c r="B460" s="8"/>
      <c r="C460" s="8"/>
    </row>
    <row x14ac:dyDescent="0.25" r="461" customHeight="1" ht="14.25">
      <c r="A461" s="8"/>
      <c r="B461" s="8"/>
      <c r="C461" s="8"/>
    </row>
    <row x14ac:dyDescent="0.25" r="462" customHeight="1" ht="14.25">
      <c r="A462" s="8"/>
      <c r="B462" s="8"/>
      <c r="C462" s="8"/>
    </row>
    <row x14ac:dyDescent="0.25" r="463" customHeight="1" ht="14.25">
      <c r="A463" s="8"/>
      <c r="B463" s="8"/>
      <c r="C463" s="8"/>
    </row>
    <row x14ac:dyDescent="0.25" r="464" customHeight="1" ht="14.25">
      <c r="A464" s="8"/>
      <c r="B464" s="8"/>
      <c r="C464" s="8"/>
    </row>
    <row x14ac:dyDescent="0.25" r="465" customHeight="1" ht="14.25">
      <c r="A465" s="8"/>
      <c r="B465" s="8"/>
      <c r="C465" s="8"/>
    </row>
    <row x14ac:dyDescent="0.25" r="466" customHeight="1" ht="14.25">
      <c r="A466" s="8"/>
      <c r="B466" s="8"/>
      <c r="C466" s="8"/>
    </row>
    <row x14ac:dyDescent="0.25" r="467" customHeight="1" ht="14.25">
      <c r="A467" s="8"/>
      <c r="B467" s="8"/>
      <c r="C467" s="8"/>
    </row>
    <row x14ac:dyDescent="0.25" r="468" customHeight="1" ht="14.25">
      <c r="A468" s="8"/>
      <c r="B468" s="8"/>
      <c r="C468" s="8"/>
    </row>
    <row x14ac:dyDescent="0.25" r="469" customHeight="1" ht="14.25">
      <c r="A469" s="8"/>
      <c r="B469" s="8"/>
      <c r="C469" s="8"/>
    </row>
    <row x14ac:dyDescent="0.25" r="470" customHeight="1" ht="14.25">
      <c r="A470" s="8"/>
      <c r="B470" s="8"/>
      <c r="C470" s="8"/>
    </row>
    <row x14ac:dyDescent="0.25" r="471" customHeight="1" ht="14.25">
      <c r="A471" s="8"/>
      <c r="B471" s="8"/>
      <c r="C471" s="8"/>
    </row>
    <row x14ac:dyDescent="0.25" r="472" customHeight="1" ht="14.25">
      <c r="A472" s="8"/>
      <c r="B472" s="8"/>
      <c r="C472" s="8"/>
    </row>
    <row x14ac:dyDescent="0.25" r="473" customHeight="1" ht="14.25">
      <c r="A473" s="8"/>
      <c r="B473" s="8"/>
      <c r="C473" s="8"/>
    </row>
    <row x14ac:dyDescent="0.25" r="474" customHeight="1" ht="14.25">
      <c r="A474" s="8"/>
      <c r="B474" s="8"/>
      <c r="C474" s="8"/>
    </row>
    <row x14ac:dyDescent="0.25" r="475" customHeight="1" ht="14.25">
      <c r="A475" s="8"/>
      <c r="B475" s="8"/>
      <c r="C475" s="8"/>
    </row>
    <row x14ac:dyDescent="0.25" r="476" customHeight="1" ht="14.25">
      <c r="A476" s="8"/>
      <c r="B476" s="8"/>
      <c r="C476" s="8"/>
    </row>
    <row x14ac:dyDescent="0.25" r="477" customHeight="1" ht="14.25">
      <c r="A477" s="8"/>
      <c r="B477" s="8"/>
      <c r="C477" s="8"/>
    </row>
    <row x14ac:dyDescent="0.25" r="478" customHeight="1" ht="14.25">
      <c r="A478" s="8"/>
      <c r="B478" s="8"/>
      <c r="C478" s="8"/>
    </row>
    <row x14ac:dyDescent="0.25" r="479" customHeight="1" ht="14.25">
      <c r="A479" s="8"/>
      <c r="B479" s="8"/>
      <c r="C479" s="8"/>
    </row>
    <row x14ac:dyDescent="0.25" r="480" customHeight="1" ht="14.25">
      <c r="A480" s="8"/>
      <c r="B480" s="8"/>
      <c r="C480" s="8"/>
    </row>
    <row x14ac:dyDescent="0.25" r="481" customHeight="1" ht="14.25">
      <c r="A481" s="8"/>
      <c r="B481" s="8"/>
      <c r="C481" s="8"/>
    </row>
    <row x14ac:dyDescent="0.25" r="482" customHeight="1" ht="14.25">
      <c r="A482" s="8"/>
      <c r="B482" s="8"/>
      <c r="C482" s="8"/>
    </row>
    <row x14ac:dyDescent="0.25" r="483" customHeight="1" ht="14.25">
      <c r="A483" s="8"/>
      <c r="B483" s="8"/>
      <c r="C483" s="8"/>
    </row>
    <row x14ac:dyDescent="0.25" r="484" customHeight="1" ht="14.25">
      <c r="A484" s="8"/>
      <c r="B484" s="8"/>
      <c r="C484" s="8"/>
    </row>
    <row x14ac:dyDescent="0.25" r="485" customHeight="1" ht="14.25">
      <c r="A485" s="8"/>
      <c r="B485" s="8"/>
      <c r="C485" s="8"/>
    </row>
    <row x14ac:dyDescent="0.25" r="486" customHeight="1" ht="14.25">
      <c r="A486" s="8"/>
      <c r="B486" s="8"/>
      <c r="C486" s="8"/>
    </row>
    <row x14ac:dyDescent="0.25" r="487" customHeight="1" ht="14.25">
      <c r="A487" s="8"/>
      <c r="B487" s="8"/>
      <c r="C487" s="8"/>
    </row>
    <row x14ac:dyDescent="0.25" r="488" customHeight="1" ht="14.25">
      <c r="A488" s="8"/>
      <c r="B488" s="8"/>
      <c r="C488" s="8"/>
    </row>
    <row x14ac:dyDescent="0.25" r="489" customHeight="1" ht="14.25">
      <c r="A489" s="8"/>
      <c r="B489" s="8"/>
      <c r="C489" s="8"/>
    </row>
    <row x14ac:dyDescent="0.25" r="490" customHeight="1" ht="14.25">
      <c r="A490" s="8"/>
      <c r="B490" s="8"/>
      <c r="C490" s="8"/>
    </row>
    <row x14ac:dyDescent="0.25" r="491" customHeight="1" ht="14.25">
      <c r="A491" s="8"/>
      <c r="B491" s="8"/>
      <c r="C491" s="8"/>
    </row>
    <row x14ac:dyDescent="0.25" r="492" customHeight="1" ht="14.25">
      <c r="A492" s="8"/>
      <c r="B492" s="8"/>
      <c r="C492" s="8"/>
    </row>
    <row x14ac:dyDescent="0.25" r="493" customHeight="1" ht="14.25">
      <c r="A493" s="8"/>
      <c r="B493" s="8"/>
      <c r="C493" s="8"/>
    </row>
    <row x14ac:dyDescent="0.25" r="494" customHeight="1" ht="14.25">
      <c r="A494" s="8"/>
      <c r="B494" s="8"/>
      <c r="C494" s="8"/>
    </row>
    <row x14ac:dyDescent="0.25" r="495" customHeight="1" ht="14.25">
      <c r="A495" s="8"/>
      <c r="B495" s="8"/>
      <c r="C495" s="8"/>
    </row>
    <row x14ac:dyDescent="0.25" r="496" customHeight="1" ht="14.25">
      <c r="A496" s="8"/>
      <c r="B496" s="8"/>
      <c r="C496" s="8"/>
    </row>
    <row x14ac:dyDescent="0.25" r="497" customHeight="1" ht="14.25">
      <c r="A497" s="8"/>
      <c r="B497" s="8"/>
      <c r="C497" s="8"/>
    </row>
    <row x14ac:dyDescent="0.25" r="498" customHeight="1" ht="14.25">
      <c r="A498" s="8"/>
      <c r="B498" s="8"/>
      <c r="C498" s="8"/>
    </row>
    <row x14ac:dyDescent="0.25" r="499" customHeight="1" ht="14.25">
      <c r="A499" s="8"/>
      <c r="B499" s="8"/>
      <c r="C499" s="8"/>
    </row>
    <row x14ac:dyDescent="0.25" r="500" customHeight="1" ht="14.25">
      <c r="A500" s="8"/>
      <c r="B500" s="8"/>
      <c r="C500" s="8"/>
    </row>
    <row x14ac:dyDescent="0.25" r="501" customHeight="1" ht="14.25">
      <c r="A501" s="8"/>
      <c r="B501" s="8"/>
      <c r="C501" s="8"/>
    </row>
    <row x14ac:dyDescent="0.25" r="502" customHeight="1" ht="14.25">
      <c r="A502" s="8"/>
      <c r="B502" s="8"/>
      <c r="C502" s="8"/>
    </row>
    <row x14ac:dyDescent="0.25" r="503" customHeight="1" ht="14.25">
      <c r="A503" s="8"/>
      <c r="B503" s="8"/>
      <c r="C503" s="8"/>
    </row>
    <row x14ac:dyDescent="0.25" r="504" customHeight="1" ht="14.25">
      <c r="A504" s="8"/>
      <c r="B504" s="8"/>
      <c r="C504" s="8"/>
    </row>
    <row x14ac:dyDescent="0.25" r="505" customHeight="1" ht="14.25">
      <c r="A505" s="8"/>
      <c r="B505" s="8"/>
      <c r="C505" s="8"/>
    </row>
    <row x14ac:dyDescent="0.25" r="506" customHeight="1" ht="14.25">
      <c r="A506" s="8"/>
      <c r="B506" s="8"/>
      <c r="C506" s="8"/>
    </row>
    <row x14ac:dyDescent="0.25" r="507" customHeight="1" ht="14.25">
      <c r="A507" s="8"/>
      <c r="B507" s="8"/>
      <c r="C507" s="8"/>
    </row>
    <row x14ac:dyDescent="0.25" r="508" customHeight="1" ht="14.25">
      <c r="A508" s="8"/>
      <c r="B508" s="8"/>
      <c r="C508" s="8"/>
    </row>
    <row x14ac:dyDescent="0.25" r="509" customHeight="1" ht="14.25">
      <c r="A509" s="8"/>
      <c r="B509" s="8"/>
      <c r="C509" s="8"/>
    </row>
    <row x14ac:dyDescent="0.25" r="510" customHeight="1" ht="14.25">
      <c r="A510" s="8"/>
      <c r="B510" s="8"/>
      <c r="C510" s="8"/>
    </row>
    <row x14ac:dyDescent="0.25" r="511" customHeight="1" ht="14.25">
      <c r="A511" s="8"/>
      <c r="B511" s="8"/>
      <c r="C511" s="8"/>
    </row>
    <row x14ac:dyDescent="0.25" r="512" customHeight="1" ht="14.25">
      <c r="A512" s="8"/>
      <c r="B512" s="8"/>
      <c r="C512" s="8"/>
    </row>
    <row x14ac:dyDescent="0.25" r="513" customHeight="1" ht="14.25">
      <c r="A513" s="8"/>
      <c r="B513" s="8"/>
      <c r="C513" s="8"/>
    </row>
    <row x14ac:dyDescent="0.25" r="514" customHeight="1" ht="14.25">
      <c r="A514" s="8"/>
      <c r="B514" s="8"/>
      <c r="C514" s="8"/>
    </row>
    <row x14ac:dyDescent="0.25" r="515" customHeight="1" ht="14.25">
      <c r="A515" s="8"/>
      <c r="B515" s="8"/>
      <c r="C515" s="8"/>
    </row>
    <row x14ac:dyDescent="0.25" r="516" customHeight="1" ht="14.25">
      <c r="A516" s="8"/>
      <c r="B516" s="8"/>
      <c r="C516" s="8"/>
    </row>
    <row x14ac:dyDescent="0.25" r="517" customHeight="1" ht="14.25">
      <c r="A517" s="8"/>
      <c r="B517" s="8"/>
      <c r="C517" s="8"/>
    </row>
    <row x14ac:dyDescent="0.25" r="518" customHeight="1" ht="14.25">
      <c r="A518" s="8"/>
      <c r="B518" s="8"/>
      <c r="C518" s="8"/>
    </row>
    <row x14ac:dyDescent="0.25" r="519" customHeight="1" ht="14.25">
      <c r="A519" s="8"/>
      <c r="B519" s="8"/>
      <c r="C519" s="8"/>
    </row>
    <row x14ac:dyDescent="0.25" r="520" customHeight="1" ht="14.25">
      <c r="A520" s="8"/>
      <c r="B520" s="8"/>
      <c r="C520" s="8"/>
    </row>
    <row x14ac:dyDescent="0.25" r="521" customHeight="1" ht="14.25">
      <c r="A521" s="8"/>
      <c r="B521" s="8"/>
      <c r="C521" s="8"/>
    </row>
    <row x14ac:dyDescent="0.25" r="522" customHeight="1" ht="14.25">
      <c r="A522" s="8"/>
      <c r="B522" s="8"/>
      <c r="C522" s="8"/>
    </row>
    <row x14ac:dyDescent="0.25" r="523" customHeight="1" ht="14.25">
      <c r="A523" s="8"/>
      <c r="B523" s="8"/>
      <c r="C523" s="8"/>
    </row>
    <row x14ac:dyDescent="0.25" r="524" customHeight="1" ht="14.25">
      <c r="A524" s="8"/>
      <c r="B524" s="8"/>
      <c r="C524" s="8"/>
    </row>
    <row x14ac:dyDescent="0.25" r="525" customHeight="1" ht="14.25">
      <c r="A525" s="8"/>
      <c r="B525" s="8"/>
      <c r="C525" s="8"/>
    </row>
    <row x14ac:dyDescent="0.25" r="526" customHeight="1" ht="14.25">
      <c r="A526" s="8"/>
      <c r="B526" s="8"/>
      <c r="C526" s="8"/>
    </row>
    <row x14ac:dyDescent="0.25" r="527" customHeight="1" ht="14.25">
      <c r="A527" s="8"/>
      <c r="B527" s="8"/>
      <c r="C527" s="8"/>
    </row>
    <row x14ac:dyDescent="0.25" r="528" customHeight="1" ht="14.25">
      <c r="A528" s="8"/>
      <c r="B528" s="8"/>
      <c r="C528" s="8"/>
    </row>
    <row x14ac:dyDescent="0.25" r="529" customHeight="1" ht="14.25">
      <c r="A529" s="8"/>
      <c r="B529" s="8"/>
      <c r="C529" s="8"/>
    </row>
    <row x14ac:dyDescent="0.25" r="530" customHeight="1" ht="14.25">
      <c r="A530" s="8"/>
      <c r="B530" s="8"/>
      <c r="C530" s="8"/>
    </row>
    <row x14ac:dyDescent="0.25" r="531" customHeight="1" ht="14.25">
      <c r="A531" s="8"/>
      <c r="B531" s="8"/>
      <c r="C531" s="8"/>
    </row>
    <row x14ac:dyDescent="0.25" r="532" customHeight="1" ht="14.25">
      <c r="A532" s="8"/>
      <c r="B532" s="8"/>
      <c r="C532" s="8"/>
    </row>
    <row x14ac:dyDescent="0.25" r="533" customHeight="1" ht="14.25">
      <c r="A533" s="8"/>
      <c r="B533" s="8"/>
      <c r="C533" s="8"/>
    </row>
    <row x14ac:dyDescent="0.25" r="534" customHeight="1" ht="14.25">
      <c r="A534" s="8"/>
      <c r="B534" s="8"/>
      <c r="C534" s="8"/>
    </row>
    <row x14ac:dyDescent="0.25" r="535" customHeight="1" ht="14.25">
      <c r="A535" s="8"/>
      <c r="B535" s="8"/>
      <c r="C535" s="8"/>
    </row>
    <row x14ac:dyDescent="0.25" r="536" customHeight="1" ht="14.25">
      <c r="A536" s="8"/>
      <c r="B536" s="8"/>
      <c r="C536" s="8"/>
    </row>
    <row x14ac:dyDescent="0.25" r="537" customHeight="1" ht="14.25">
      <c r="A537" s="8"/>
      <c r="B537" s="8"/>
      <c r="C537" s="8"/>
    </row>
    <row x14ac:dyDescent="0.25" r="538" customHeight="1" ht="14.25">
      <c r="A538" s="8"/>
      <c r="B538" s="8"/>
      <c r="C538" s="8"/>
    </row>
    <row x14ac:dyDescent="0.25" r="539" customHeight="1" ht="14.25">
      <c r="A539" s="8"/>
      <c r="B539" s="8"/>
      <c r="C539" s="8"/>
    </row>
    <row x14ac:dyDescent="0.25" r="540" customHeight="1" ht="14.25">
      <c r="A540" s="8"/>
      <c r="B540" s="8"/>
      <c r="C540" s="8"/>
    </row>
    <row x14ac:dyDescent="0.25" r="541" customHeight="1" ht="14.25">
      <c r="A541" s="8"/>
      <c r="B541" s="8"/>
      <c r="C541" s="8"/>
    </row>
    <row x14ac:dyDescent="0.25" r="542" customHeight="1" ht="14.25">
      <c r="A542" s="8"/>
      <c r="B542" s="8"/>
      <c r="C542" s="8"/>
    </row>
    <row x14ac:dyDescent="0.25" r="543" customHeight="1" ht="14.25">
      <c r="A543" s="8"/>
      <c r="B543" s="8"/>
      <c r="C543" s="8"/>
    </row>
    <row x14ac:dyDescent="0.25" r="544" customHeight="1" ht="14.25">
      <c r="A544" s="8"/>
      <c r="B544" s="8"/>
      <c r="C544" s="8"/>
    </row>
    <row x14ac:dyDescent="0.25" r="545" customHeight="1" ht="14.25">
      <c r="A545" s="8"/>
      <c r="B545" s="8"/>
      <c r="C545" s="8"/>
    </row>
    <row x14ac:dyDescent="0.25" r="546" customHeight="1" ht="14.25">
      <c r="A546" s="8"/>
      <c r="B546" s="8"/>
      <c r="C546" s="8"/>
    </row>
    <row x14ac:dyDescent="0.25" r="547" customHeight="1" ht="14.25">
      <c r="A547" s="8"/>
      <c r="B547" s="8"/>
      <c r="C547" s="8"/>
    </row>
    <row x14ac:dyDescent="0.25" r="548" customHeight="1" ht="14.25">
      <c r="A548" s="8"/>
      <c r="B548" s="8"/>
      <c r="C548" s="8"/>
    </row>
    <row x14ac:dyDescent="0.25" r="549" customHeight="1" ht="14.25">
      <c r="A549" s="8"/>
      <c r="B549" s="8"/>
      <c r="C549" s="8"/>
    </row>
    <row x14ac:dyDescent="0.25" r="550" customHeight="1" ht="14.25">
      <c r="A550" s="8"/>
      <c r="B550" s="8"/>
      <c r="C550" s="8"/>
    </row>
    <row x14ac:dyDescent="0.25" r="551" customHeight="1" ht="14.25">
      <c r="A551" s="8"/>
      <c r="B551" s="8"/>
      <c r="C551" s="8"/>
    </row>
    <row x14ac:dyDescent="0.25" r="552" customHeight="1" ht="14.25">
      <c r="A552" s="8"/>
      <c r="B552" s="8"/>
      <c r="C552" s="8"/>
    </row>
    <row x14ac:dyDescent="0.25" r="553" customHeight="1" ht="14.25">
      <c r="A553" s="8"/>
      <c r="B553" s="8"/>
      <c r="C553" s="8"/>
    </row>
    <row x14ac:dyDescent="0.25" r="554" customHeight="1" ht="14.25">
      <c r="A554" s="8"/>
      <c r="B554" s="8"/>
      <c r="C554" s="8"/>
    </row>
    <row x14ac:dyDescent="0.25" r="555" customHeight="1" ht="14.25">
      <c r="A555" s="8"/>
      <c r="B555" s="8"/>
      <c r="C555" s="8"/>
    </row>
    <row x14ac:dyDescent="0.25" r="556" customHeight="1" ht="14.25">
      <c r="A556" s="8"/>
      <c r="B556" s="8"/>
      <c r="C556" s="8"/>
    </row>
    <row x14ac:dyDescent="0.25" r="557" customHeight="1" ht="14.25">
      <c r="A557" s="8"/>
      <c r="B557" s="8"/>
      <c r="C557" s="8"/>
    </row>
    <row x14ac:dyDescent="0.25" r="558" customHeight="1" ht="14.25">
      <c r="A558" s="8"/>
      <c r="B558" s="8"/>
      <c r="C558" s="8"/>
    </row>
    <row x14ac:dyDescent="0.25" r="559" customHeight="1" ht="14.25">
      <c r="A559" s="8"/>
      <c r="B559" s="8"/>
      <c r="C559" s="8"/>
    </row>
    <row x14ac:dyDescent="0.25" r="560" customHeight="1" ht="14.25">
      <c r="A560" s="8"/>
      <c r="B560" s="8"/>
      <c r="C560" s="8"/>
    </row>
    <row x14ac:dyDescent="0.25" r="561" customHeight="1" ht="14.25">
      <c r="A561" s="8"/>
      <c r="B561" s="8"/>
      <c r="C561" s="8"/>
    </row>
    <row x14ac:dyDescent="0.25" r="562" customHeight="1" ht="14.25">
      <c r="A562" s="8"/>
      <c r="B562" s="8"/>
      <c r="C562" s="8"/>
    </row>
    <row x14ac:dyDescent="0.25" r="563" customHeight="1" ht="14.25">
      <c r="A563" s="8"/>
      <c r="B563" s="8"/>
      <c r="C563" s="8"/>
    </row>
    <row x14ac:dyDescent="0.25" r="564" customHeight="1" ht="14.25">
      <c r="A564" s="8"/>
      <c r="B564" s="8"/>
      <c r="C564" s="8"/>
    </row>
    <row x14ac:dyDescent="0.25" r="565" customHeight="1" ht="14.25">
      <c r="A565" s="8"/>
      <c r="B565" s="8"/>
      <c r="C565" s="8"/>
    </row>
    <row x14ac:dyDescent="0.25" r="566" customHeight="1" ht="14.25">
      <c r="A566" s="8"/>
      <c r="B566" s="8"/>
      <c r="C566" s="8"/>
    </row>
    <row x14ac:dyDescent="0.25" r="567" customHeight="1" ht="14.25">
      <c r="A567" s="8"/>
      <c r="B567" s="8"/>
      <c r="C567" s="8"/>
    </row>
    <row x14ac:dyDescent="0.25" r="568" customHeight="1" ht="14.25">
      <c r="A568" s="8"/>
      <c r="B568" s="8"/>
      <c r="C568" s="8"/>
    </row>
    <row x14ac:dyDescent="0.25" r="569" customHeight="1" ht="14.25">
      <c r="A569" s="8"/>
      <c r="B569" s="8"/>
      <c r="C569" s="8"/>
    </row>
    <row x14ac:dyDescent="0.25" r="570" customHeight="1" ht="14.25">
      <c r="A570" s="8"/>
      <c r="B570" s="8"/>
      <c r="C570" s="8"/>
    </row>
    <row x14ac:dyDescent="0.25" r="571" customHeight="1" ht="14.25">
      <c r="A571" s="8"/>
      <c r="B571" s="8"/>
      <c r="C571" s="8"/>
    </row>
    <row x14ac:dyDescent="0.25" r="572" customHeight="1" ht="14.25">
      <c r="A572" s="8"/>
      <c r="B572" s="8"/>
      <c r="C572" s="8"/>
    </row>
    <row x14ac:dyDescent="0.25" r="573" customHeight="1" ht="14.25">
      <c r="A573" s="8"/>
      <c r="B573" s="8"/>
      <c r="C573" s="8"/>
    </row>
    <row x14ac:dyDescent="0.25" r="574" customHeight="1" ht="14.25">
      <c r="A574" s="8"/>
      <c r="B574" s="8"/>
      <c r="C574" s="8"/>
    </row>
    <row x14ac:dyDescent="0.25" r="575" customHeight="1" ht="14.25">
      <c r="A575" s="8"/>
      <c r="B575" s="8"/>
      <c r="C575" s="8"/>
    </row>
    <row x14ac:dyDescent="0.25" r="576" customHeight="1" ht="14.25">
      <c r="A576" s="8"/>
      <c r="B576" s="8"/>
      <c r="C576" s="8"/>
    </row>
    <row x14ac:dyDescent="0.25" r="577" customHeight="1" ht="14.25">
      <c r="A577" s="8"/>
      <c r="B577" s="8"/>
      <c r="C577" s="8"/>
    </row>
    <row x14ac:dyDescent="0.25" r="578" customHeight="1" ht="14.25">
      <c r="A578" s="8"/>
      <c r="B578" s="8"/>
      <c r="C578" s="8"/>
    </row>
    <row x14ac:dyDescent="0.25" r="579" customHeight="1" ht="14.25">
      <c r="A579" s="8"/>
      <c r="B579" s="8"/>
      <c r="C579" s="8"/>
    </row>
    <row x14ac:dyDescent="0.25" r="580" customHeight="1" ht="14.25">
      <c r="A580" s="8"/>
      <c r="B580" s="8"/>
      <c r="C580" s="8"/>
    </row>
    <row x14ac:dyDescent="0.25" r="581" customHeight="1" ht="14.25">
      <c r="A581" s="8"/>
      <c r="B581" s="8"/>
      <c r="C581" s="8"/>
    </row>
    <row x14ac:dyDescent="0.25" r="582" customHeight="1" ht="14.25">
      <c r="A582" s="8"/>
      <c r="B582" s="8"/>
      <c r="C582" s="8"/>
    </row>
    <row x14ac:dyDescent="0.25" r="583" customHeight="1" ht="14.25">
      <c r="A583" s="8"/>
      <c r="B583" s="8"/>
      <c r="C583" s="8"/>
    </row>
    <row x14ac:dyDescent="0.25" r="584" customHeight="1" ht="14.25">
      <c r="A584" s="8"/>
      <c r="B584" s="8"/>
      <c r="C584" s="8"/>
    </row>
    <row x14ac:dyDescent="0.25" r="585" customHeight="1" ht="14.25">
      <c r="A585" s="8"/>
      <c r="B585" s="8"/>
      <c r="C585" s="8"/>
    </row>
    <row x14ac:dyDescent="0.25" r="586" customHeight="1" ht="14.25">
      <c r="A586" s="8"/>
      <c r="B586" s="8"/>
      <c r="C586" s="8"/>
    </row>
    <row x14ac:dyDescent="0.25" r="587" customHeight="1" ht="14.25">
      <c r="A587" s="8"/>
      <c r="B587" s="8"/>
      <c r="C587" s="8"/>
    </row>
    <row x14ac:dyDescent="0.25" r="588" customHeight="1" ht="14.25">
      <c r="A588" s="8"/>
      <c r="B588" s="8"/>
      <c r="C588" s="8"/>
    </row>
    <row x14ac:dyDescent="0.25" r="589" customHeight="1" ht="14.25">
      <c r="A589" s="8"/>
      <c r="B589" s="8"/>
      <c r="C589" s="8"/>
    </row>
    <row x14ac:dyDescent="0.25" r="590" customHeight="1" ht="14.25">
      <c r="A590" s="8"/>
      <c r="B590" s="8"/>
      <c r="C590" s="8"/>
    </row>
    <row x14ac:dyDescent="0.25" r="591" customHeight="1" ht="14.25">
      <c r="A591" s="8"/>
      <c r="B591" s="8"/>
      <c r="C591" s="8"/>
    </row>
    <row x14ac:dyDescent="0.25" r="592" customHeight="1" ht="14.25">
      <c r="A592" s="8"/>
      <c r="B592" s="8"/>
      <c r="C592" s="8"/>
    </row>
    <row x14ac:dyDescent="0.25" r="593" customHeight="1" ht="14.25">
      <c r="A593" s="8"/>
      <c r="B593" s="8"/>
      <c r="C593" s="8"/>
    </row>
    <row x14ac:dyDescent="0.25" r="594" customHeight="1" ht="14.25">
      <c r="A594" s="8"/>
      <c r="B594" s="8"/>
      <c r="C594" s="8"/>
    </row>
    <row x14ac:dyDescent="0.25" r="595" customHeight="1" ht="14.25">
      <c r="A595" s="8"/>
      <c r="B595" s="8"/>
      <c r="C595" s="8"/>
    </row>
    <row x14ac:dyDescent="0.25" r="596" customHeight="1" ht="14.25">
      <c r="A596" s="8"/>
      <c r="B596" s="8"/>
      <c r="C596" s="8"/>
    </row>
    <row x14ac:dyDescent="0.25" r="597" customHeight="1" ht="14.25">
      <c r="A597" s="8"/>
      <c r="B597" s="8"/>
      <c r="C597" s="8"/>
    </row>
    <row x14ac:dyDescent="0.25" r="598" customHeight="1" ht="14.25">
      <c r="A598" s="8"/>
      <c r="B598" s="8"/>
      <c r="C598" s="8"/>
    </row>
    <row x14ac:dyDescent="0.25" r="599" customHeight="1" ht="14.25">
      <c r="A599" s="8"/>
      <c r="B599" s="8"/>
      <c r="C599" s="8"/>
    </row>
    <row x14ac:dyDescent="0.25" r="600" customHeight="1" ht="14.25">
      <c r="A600" s="8"/>
      <c r="B600" s="8"/>
      <c r="C600" s="8"/>
    </row>
    <row x14ac:dyDescent="0.25" r="601" customHeight="1" ht="14.25">
      <c r="A601" s="8"/>
      <c r="B601" s="8"/>
      <c r="C601" s="8"/>
    </row>
    <row x14ac:dyDescent="0.25" r="602" customHeight="1" ht="14.25">
      <c r="A602" s="8"/>
      <c r="B602" s="8"/>
      <c r="C602" s="8"/>
    </row>
    <row x14ac:dyDescent="0.25" r="603" customHeight="1" ht="14.25">
      <c r="A603" s="8"/>
      <c r="B603" s="8"/>
      <c r="C603" s="8"/>
    </row>
    <row x14ac:dyDescent="0.25" r="604" customHeight="1" ht="14.25">
      <c r="A604" s="8"/>
      <c r="B604" s="8"/>
      <c r="C604" s="8"/>
    </row>
    <row x14ac:dyDescent="0.25" r="605" customHeight="1" ht="14.25">
      <c r="A605" s="8"/>
      <c r="B605" s="8"/>
      <c r="C605" s="8"/>
    </row>
    <row x14ac:dyDescent="0.25" r="606" customHeight="1" ht="14.25">
      <c r="A606" s="8"/>
      <c r="B606" s="8"/>
      <c r="C606" s="8"/>
    </row>
    <row x14ac:dyDescent="0.25" r="607" customHeight="1" ht="14.25">
      <c r="A607" s="8"/>
      <c r="B607" s="8"/>
      <c r="C607" s="8"/>
    </row>
    <row x14ac:dyDescent="0.25" r="608" customHeight="1" ht="14.25">
      <c r="A608" s="8"/>
      <c r="B608" s="8"/>
      <c r="C608" s="8"/>
    </row>
    <row x14ac:dyDescent="0.25" r="609" customHeight="1" ht="14.25">
      <c r="A609" s="8"/>
      <c r="B609" s="8"/>
      <c r="C609" s="8"/>
    </row>
    <row x14ac:dyDescent="0.25" r="610" customHeight="1" ht="14.25">
      <c r="A610" s="8"/>
      <c r="B610" s="8"/>
      <c r="C610" s="8"/>
    </row>
    <row x14ac:dyDescent="0.25" r="611" customHeight="1" ht="14.25">
      <c r="A611" s="8"/>
      <c r="B611" s="8"/>
      <c r="C611" s="8"/>
    </row>
    <row x14ac:dyDescent="0.25" r="612" customHeight="1" ht="14.25">
      <c r="A612" s="8"/>
      <c r="B612" s="8"/>
      <c r="C612" s="8"/>
    </row>
    <row x14ac:dyDescent="0.25" r="613" customHeight="1" ht="14.25">
      <c r="A613" s="8"/>
      <c r="B613" s="8"/>
      <c r="C613" s="8"/>
    </row>
    <row x14ac:dyDescent="0.25" r="614" customHeight="1" ht="14.25">
      <c r="A614" s="8"/>
      <c r="B614" s="8"/>
      <c r="C614" s="8"/>
    </row>
    <row x14ac:dyDescent="0.25" r="615" customHeight="1" ht="14.25">
      <c r="A615" s="8"/>
      <c r="B615" s="8"/>
      <c r="C615" s="8"/>
    </row>
    <row x14ac:dyDescent="0.25" r="616" customHeight="1" ht="14.25">
      <c r="A616" s="8"/>
      <c r="B616" s="8"/>
      <c r="C616" s="8"/>
    </row>
    <row x14ac:dyDescent="0.25" r="617" customHeight="1" ht="14.25">
      <c r="A617" s="8"/>
      <c r="B617" s="8"/>
      <c r="C617" s="8"/>
    </row>
    <row x14ac:dyDescent="0.25" r="618" customHeight="1" ht="14.25">
      <c r="A618" s="8"/>
      <c r="B618" s="8"/>
      <c r="C618" s="8"/>
    </row>
    <row x14ac:dyDescent="0.25" r="619" customHeight="1" ht="14.25">
      <c r="A619" s="8"/>
      <c r="B619" s="8"/>
      <c r="C619" s="8"/>
    </row>
    <row x14ac:dyDescent="0.25" r="620" customHeight="1" ht="14.25">
      <c r="A620" s="8"/>
      <c r="B620" s="8"/>
      <c r="C620" s="8"/>
    </row>
    <row x14ac:dyDescent="0.25" r="621" customHeight="1" ht="14.25">
      <c r="A621" s="8"/>
      <c r="B621" s="8"/>
      <c r="C621" s="8"/>
    </row>
    <row x14ac:dyDescent="0.25" r="622" customHeight="1" ht="14.25">
      <c r="A622" s="8"/>
      <c r="B622" s="8"/>
      <c r="C622" s="8"/>
    </row>
    <row x14ac:dyDescent="0.25" r="623" customHeight="1" ht="14.25">
      <c r="A623" s="8"/>
      <c r="B623" s="8"/>
      <c r="C623" s="8"/>
    </row>
    <row x14ac:dyDescent="0.25" r="624" customHeight="1" ht="14.25">
      <c r="A624" s="8"/>
      <c r="B624" s="8"/>
      <c r="C624" s="8"/>
    </row>
    <row x14ac:dyDescent="0.25" r="625" customHeight="1" ht="14.25">
      <c r="A625" s="8"/>
      <c r="B625" s="8"/>
      <c r="C625" s="8"/>
    </row>
    <row x14ac:dyDescent="0.25" r="626" customHeight="1" ht="14.25">
      <c r="A626" s="8"/>
      <c r="B626" s="8"/>
      <c r="C626" s="8"/>
    </row>
    <row x14ac:dyDescent="0.25" r="627" customHeight="1" ht="14.25">
      <c r="A627" s="8"/>
      <c r="B627" s="8"/>
      <c r="C627" s="8"/>
    </row>
    <row x14ac:dyDescent="0.25" r="628" customHeight="1" ht="14.25">
      <c r="A628" s="8"/>
      <c r="B628" s="8"/>
      <c r="C628" s="8"/>
    </row>
    <row x14ac:dyDescent="0.25" r="629" customHeight="1" ht="14.25">
      <c r="A629" s="8"/>
      <c r="B629" s="8"/>
      <c r="C629" s="8"/>
    </row>
    <row x14ac:dyDescent="0.25" r="630" customHeight="1" ht="14.25">
      <c r="A630" s="8"/>
      <c r="B630" s="8"/>
      <c r="C630" s="8"/>
    </row>
    <row x14ac:dyDescent="0.25" r="631" customHeight="1" ht="14.25">
      <c r="A631" s="8"/>
      <c r="B631" s="8"/>
      <c r="C631" s="8"/>
    </row>
    <row x14ac:dyDescent="0.25" r="632" customHeight="1" ht="14.25">
      <c r="A632" s="8"/>
      <c r="B632" s="8"/>
      <c r="C632" s="8"/>
    </row>
    <row x14ac:dyDescent="0.25" r="633" customHeight="1" ht="14.25">
      <c r="A633" s="8"/>
      <c r="B633" s="8"/>
      <c r="C633" s="8"/>
    </row>
    <row x14ac:dyDescent="0.25" r="634" customHeight="1" ht="14.25">
      <c r="A634" s="8"/>
      <c r="B634" s="8"/>
      <c r="C634" s="8"/>
    </row>
    <row x14ac:dyDescent="0.25" r="635" customHeight="1" ht="14.25">
      <c r="A635" s="8"/>
      <c r="B635" s="8"/>
      <c r="C635" s="8"/>
    </row>
    <row x14ac:dyDescent="0.25" r="636" customHeight="1" ht="14.25">
      <c r="A636" s="8"/>
      <c r="B636" s="8"/>
      <c r="C636" s="8"/>
    </row>
    <row x14ac:dyDescent="0.25" r="637" customHeight="1" ht="14.25">
      <c r="A637" s="8"/>
      <c r="B637" s="8"/>
      <c r="C637" s="8"/>
    </row>
    <row x14ac:dyDescent="0.25" r="638" customHeight="1" ht="14.25">
      <c r="A638" s="8"/>
      <c r="B638" s="8"/>
      <c r="C638" s="8"/>
    </row>
    <row x14ac:dyDescent="0.25" r="639" customHeight="1" ht="14.25">
      <c r="A639" s="8"/>
      <c r="B639" s="8"/>
      <c r="C639" s="8"/>
    </row>
    <row x14ac:dyDescent="0.25" r="640" customHeight="1" ht="14.25">
      <c r="A640" s="8"/>
      <c r="B640" s="8"/>
      <c r="C640" s="8"/>
    </row>
    <row x14ac:dyDescent="0.25" r="641" customHeight="1" ht="14.25">
      <c r="A641" s="8"/>
      <c r="B641" s="8"/>
      <c r="C641" s="8"/>
    </row>
    <row x14ac:dyDescent="0.25" r="642" customHeight="1" ht="14.25">
      <c r="A642" s="8"/>
      <c r="B642" s="8"/>
      <c r="C642" s="8"/>
    </row>
    <row x14ac:dyDescent="0.25" r="643" customHeight="1" ht="14.25">
      <c r="A643" s="8"/>
      <c r="B643" s="8"/>
      <c r="C643" s="8"/>
    </row>
    <row x14ac:dyDescent="0.25" r="644" customHeight="1" ht="14.25">
      <c r="A644" s="8"/>
      <c r="B644" s="8"/>
      <c r="C644" s="8"/>
    </row>
    <row x14ac:dyDescent="0.25" r="645" customHeight="1" ht="14.25">
      <c r="A645" s="8"/>
      <c r="B645" s="8"/>
      <c r="C645" s="8"/>
    </row>
    <row x14ac:dyDescent="0.25" r="646" customHeight="1" ht="14.25">
      <c r="A646" s="8"/>
      <c r="B646" s="8"/>
      <c r="C646" s="8"/>
    </row>
    <row x14ac:dyDescent="0.25" r="647" customHeight="1" ht="14.25">
      <c r="A647" s="8"/>
      <c r="B647" s="8"/>
      <c r="C647" s="8"/>
    </row>
    <row x14ac:dyDescent="0.25" r="648" customHeight="1" ht="14.25">
      <c r="A648" s="8"/>
      <c r="B648" s="8"/>
      <c r="C648" s="8"/>
    </row>
    <row x14ac:dyDescent="0.25" r="649" customHeight="1" ht="14.25">
      <c r="A649" s="8"/>
      <c r="B649" s="8"/>
      <c r="C649" s="8"/>
    </row>
    <row x14ac:dyDescent="0.25" r="650" customHeight="1" ht="14.25">
      <c r="A650" s="8"/>
      <c r="B650" s="8"/>
      <c r="C650" s="8"/>
    </row>
    <row x14ac:dyDescent="0.25" r="651" customHeight="1" ht="14.25">
      <c r="A651" s="8"/>
      <c r="B651" s="8"/>
      <c r="C651" s="8"/>
    </row>
    <row x14ac:dyDescent="0.25" r="652" customHeight="1" ht="14.25">
      <c r="A652" s="8"/>
      <c r="B652" s="8"/>
      <c r="C652" s="8"/>
    </row>
    <row x14ac:dyDescent="0.25" r="653" customHeight="1" ht="14.25">
      <c r="A653" s="8"/>
      <c r="B653" s="8"/>
      <c r="C653" s="8"/>
    </row>
    <row x14ac:dyDescent="0.25" r="654" customHeight="1" ht="14.25">
      <c r="A654" s="8"/>
      <c r="B654" s="8"/>
      <c r="C654" s="8"/>
    </row>
    <row x14ac:dyDescent="0.25" r="655" customHeight="1" ht="14.25">
      <c r="A655" s="8"/>
      <c r="B655" s="8"/>
      <c r="C655" s="8"/>
    </row>
    <row x14ac:dyDescent="0.25" r="656" customHeight="1" ht="14.25">
      <c r="A656" s="8"/>
      <c r="B656" s="8"/>
      <c r="C656" s="8"/>
    </row>
    <row x14ac:dyDescent="0.25" r="657" customHeight="1" ht="14.25">
      <c r="A657" s="8"/>
      <c r="B657" s="8"/>
      <c r="C657" s="8"/>
    </row>
    <row x14ac:dyDescent="0.25" r="658" customHeight="1" ht="14.25">
      <c r="A658" s="8"/>
      <c r="B658" s="8"/>
      <c r="C658" s="8"/>
    </row>
    <row x14ac:dyDescent="0.25" r="659" customHeight="1" ht="14.25">
      <c r="A659" s="8"/>
      <c r="B659" s="8"/>
      <c r="C659" s="8"/>
    </row>
    <row x14ac:dyDescent="0.25" r="660" customHeight="1" ht="14.25">
      <c r="A660" s="8"/>
      <c r="B660" s="8"/>
      <c r="C660" s="8"/>
    </row>
    <row x14ac:dyDescent="0.25" r="661" customHeight="1" ht="14.25">
      <c r="A661" s="8"/>
      <c r="B661" s="8"/>
      <c r="C661" s="8"/>
    </row>
    <row x14ac:dyDescent="0.25" r="662" customHeight="1" ht="14.25">
      <c r="A662" s="8"/>
      <c r="B662" s="8"/>
      <c r="C662" s="8"/>
    </row>
    <row x14ac:dyDescent="0.25" r="663" customHeight="1" ht="14.25">
      <c r="A663" s="8"/>
      <c r="B663" s="8"/>
      <c r="C663" s="8"/>
    </row>
    <row x14ac:dyDescent="0.25" r="664" customHeight="1" ht="14.25">
      <c r="A664" s="8"/>
      <c r="B664" s="8"/>
      <c r="C664" s="8"/>
    </row>
    <row x14ac:dyDescent="0.25" r="665" customHeight="1" ht="14.25">
      <c r="A665" s="8"/>
      <c r="B665" s="8"/>
      <c r="C665" s="8"/>
    </row>
    <row x14ac:dyDescent="0.25" r="666" customHeight="1" ht="14.25">
      <c r="A666" s="8"/>
      <c r="B666" s="8"/>
      <c r="C666" s="8"/>
    </row>
    <row x14ac:dyDescent="0.25" r="667" customHeight="1" ht="14.25">
      <c r="A667" s="8"/>
      <c r="B667" s="8"/>
      <c r="C667" s="8"/>
    </row>
    <row x14ac:dyDescent="0.25" r="668" customHeight="1" ht="14.25">
      <c r="A668" s="8"/>
      <c r="B668" s="8"/>
      <c r="C668" s="8"/>
    </row>
    <row x14ac:dyDescent="0.25" r="669" customHeight="1" ht="14.25">
      <c r="A669" s="8"/>
      <c r="B669" s="8"/>
      <c r="C669" s="8"/>
    </row>
    <row x14ac:dyDescent="0.25" r="670" customHeight="1" ht="14.25">
      <c r="A670" s="8"/>
      <c r="B670" s="8"/>
      <c r="C670" s="8"/>
    </row>
    <row x14ac:dyDescent="0.25" r="671" customHeight="1" ht="14.25">
      <c r="A671" s="8"/>
      <c r="B671" s="8"/>
      <c r="C671" s="8"/>
    </row>
    <row x14ac:dyDescent="0.25" r="672" customHeight="1" ht="14.25">
      <c r="A672" s="8"/>
      <c r="B672" s="8"/>
      <c r="C672" s="8"/>
    </row>
    <row x14ac:dyDescent="0.25" r="673" customHeight="1" ht="14.25">
      <c r="A673" s="8"/>
      <c r="B673" s="8"/>
      <c r="C673" s="8"/>
    </row>
    <row x14ac:dyDescent="0.25" r="674" customHeight="1" ht="14.25">
      <c r="A674" s="8"/>
      <c r="B674" s="8"/>
      <c r="C674" s="8"/>
    </row>
    <row x14ac:dyDescent="0.25" r="675" customHeight="1" ht="14.25">
      <c r="A675" s="8"/>
      <c r="B675" s="8"/>
      <c r="C675" s="8"/>
    </row>
    <row x14ac:dyDescent="0.25" r="676" customHeight="1" ht="14.25">
      <c r="A676" s="8"/>
      <c r="B676" s="8"/>
      <c r="C676" s="8"/>
    </row>
    <row x14ac:dyDescent="0.25" r="677" customHeight="1" ht="14.25">
      <c r="A677" s="8"/>
      <c r="B677" s="8"/>
      <c r="C677" s="8"/>
    </row>
    <row x14ac:dyDescent="0.25" r="678" customHeight="1" ht="14.25">
      <c r="A678" s="8"/>
      <c r="B678" s="8"/>
      <c r="C678" s="8"/>
    </row>
    <row x14ac:dyDescent="0.25" r="679" customHeight="1" ht="14.25">
      <c r="A679" s="8"/>
      <c r="B679" s="8"/>
      <c r="C679" s="8"/>
    </row>
    <row x14ac:dyDescent="0.25" r="680" customHeight="1" ht="14.25">
      <c r="A680" s="8"/>
      <c r="B680" s="8"/>
      <c r="C680" s="8"/>
    </row>
    <row x14ac:dyDescent="0.25" r="681" customHeight="1" ht="14.25">
      <c r="A681" s="8"/>
      <c r="B681" s="8"/>
      <c r="C681" s="8"/>
    </row>
    <row x14ac:dyDescent="0.25" r="682" customHeight="1" ht="14.25">
      <c r="A682" s="8"/>
      <c r="B682" s="8"/>
      <c r="C682" s="8"/>
    </row>
    <row x14ac:dyDescent="0.25" r="683" customHeight="1" ht="14.25">
      <c r="A683" s="8"/>
      <c r="B683" s="8"/>
      <c r="C683" s="8"/>
    </row>
    <row x14ac:dyDescent="0.25" r="684" customHeight="1" ht="14.25">
      <c r="A684" s="8"/>
      <c r="B684" s="8"/>
      <c r="C684" s="8"/>
    </row>
    <row x14ac:dyDescent="0.25" r="685" customHeight="1" ht="14.25">
      <c r="A685" s="8"/>
      <c r="B685" s="8"/>
      <c r="C685" s="8"/>
    </row>
    <row x14ac:dyDescent="0.25" r="686" customHeight="1" ht="14.25">
      <c r="A686" s="8"/>
      <c r="B686" s="8"/>
      <c r="C686" s="8"/>
    </row>
    <row x14ac:dyDescent="0.25" r="687" customHeight="1" ht="14.25">
      <c r="A687" s="8"/>
      <c r="B687" s="8"/>
      <c r="C687" s="8"/>
    </row>
    <row x14ac:dyDescent="0.25" r="688" customHeight="1" ht="14.25">
      <c r="A688" s="8"/>
      <c r="B688" s="8"/>
      <c r="C688" s="8"/>
    </row>
    <row x14ac:dyDescent="0.25" r="689" customHeight="1" ht="14.25">
      <c r="A689" s="8"/>
      <c r="B689" s="8"/>
      <c r="C689" s="8"/>
    </row>
    <row x14ac:dyDescent="0.25" r="690" customHeight="1" ht="14.25">
      <c r="A690" s="8"/>
      <c r="B690" s="8"/>
      <c r="C690" s="8"/>
    </row>
    <row x14ac:dyDescent="0.25" r="691" customHeight="1" ht="14.25">
      <c r="A691" s="8"/>
      <c r="B691" s="8"/>
      <c r="C691" s="8"/>
    </row>
    <row x14ac:dyDescent="0.25" r="692" customHeight="1" ht="14.25">
      <c r="A692" s="8"/>
      <c r="B692" s="8"/>
      <c r="C692" s="8"/>
    </row>
    <row x14ac:dyDescent="0.25" r="693" customHeight="1" ht="14.25">
      <c r="A693" s="8"/>
      <c r="B693" s="8"/>
      <c r="C693" s="8"/>
    </row>
    <row x14ac:dyDescent="0.25" r="694" customHeight="1" ht="14.25">
      <c r="A694" s="8"/>
      <c r="B694" s="8"/>
      <c r="C694" s="8"/>
    </row>
    <row x14ac:dyDescent="0.25" r="695" customHeight="1" ht="14.25">
      <c r="A695" s="8"/>
      <c r="B695" s="8"/>
      <c r="C695" s="8"/>
    </row>
    <row x14ac:dyDescent="0.25" r="696" customHeight="1" ht="14.25">
      <c r="A696" s="8"/>
      <c r="B696" s="8"/>
      <c r="C696" s="8"/>
    </row>
    <row x14ac:dyDescent="0.25" r="697" customHeight="1" ht="14.25">
      <c r="A697" s="8"/>
      <c r="B697" s="8"/>
      <c r="C697" s="8"/>
    </row>
    <row x14ac:dyDescent="0.25" r="698" customHeight="1" ht="14.25">
      <c r="A698" s="8"/>
      <c r="B698" s="8"/>
      <c r="C698" s="8"/>
    </row>
    <row x14ac:dyDescent="0.25" r="699" customHeight="1" ht="14.25">
      <c r="A699" s="8"/>
      <c r="B699" s="8"/>
      <c r="C699" s="8"/>
    </row>
    <row x14ac:dyDescent="0.25" r="700" customHeight="1" ht="14.25">
      <c r="A700" s="8"/>
      <c r="B700" s="8"/>
      <c r="C700" s="8"/>
    </row>
    <row x14ac:dyDescent="0.25" r="701" customHeight="1" ht="14.25">
      <c r="A701" s="8"/>
      <c r="B701" s="8"/>
      <c r="C701" s="8"/>
    </row>
    <row x14ac:dyDescent="0.25" r="702" customHeight="1" ht="14.25">
      <c r="A702" s="8"/>
      <c r="B702" s="8"/>
      <c r="C702" s="8"/>
    </row>
    <row x14ac:dyDescent="0.25" r="703" customHeight="1" ht="14.25">
      <c r="A703" s="8"/>
      <c r="B703" s="8"/>
      <c r="C703" s="8"/>
    </row>
    <row x14ac:dyDescent="0.25" r="704" customHeight="1" ht="14.25">
      <c r="A704" s="8"/>
      <c r="B704" s="8"/>
      <c r="C704" s="8"/>
    </row>
    <row x14ac:dyDescent="0.25" r="705" customHeight="1" ht="14.25">
      <c r="A705" s="8"/>
      <c r="B705" s="8"/>
      <c r="C705" s="8"/>
    </row>
    <row x14ac:dyDescent="0.25" r="706" customHeight="1" ht="14.25">
      <c r="A706" s="8"/>
      <c r="B706" s="8"/>
      <c r="C706" s="8"/>
    </row>
    <row x14ac:dyDescent="0.25" r="707" customHeight="1" ht="14.25">
      <c r="A707" s="8"/>
      <c r="B707" s="8"/>
      <c r="C707" s="8"/>
    </row>
    <row x14ac:dyDescent="0.25" r="708" customHeight="1" ht="14.25">
      <c r="A708" s="8"/>
      <c r="B708" s="8"/>
      <c r="C708" s="8"/>
    </row>
    <row x14ac:dyDescent="0.25" r="709" customHeight="1" ht="14.25">
      <c r="A709" s="8"/>
      <c r="B709" s="8"/>
      <c r="C709" s="8"/>
    </row>
    <row x14ac:dyDescent="0.25" r="710" customHeight="1" ht="14.25">
      <c r="A710" s="8"/>
      <c r="B710" s="8"/>
      <c r="C710" s="8"/>
    </row>
    <row x14ac:dyDescent="0.25" r="711" customHeight="1" ht="14.25">
      <c r="A711" s="8"/>
      <c r="B711" s="8"/>
      <c r="C711" s="8"/>
    </row>
    <row x14ac:dyDescent="0.25" r="712" customHeight="1" ht="14.25">
      <c r="A712" s="8"/>
      <c r="B712" s="8"/>
      <c r="C712" s="8"/>
    </row>
    <row x14ac:dyDescent="0.25" r="713" customHeight="1" ht="14.25">
      <c r="A713" s="8"/>
      <c r="B713" s="8"/>
      <c r="C713" s="8"/>
    </row>
    <row x14ac:dyDescent="0.25" r="714" customHeight="1" ht="14.25">
      <c r="A714" s="8"/>
      <c r="B714" s="8"/>
      <c r="C714" s="8"/>
    </row>
    <row x14ac:dyDescent="0.25" r="715" customHeight="1" ht="14.25">
      <c r="A715" s="8"/>
      <c r="B715" s="8"/>
      <c r="C715" s="8"/>
    </row>
    <row x14ac:dyDescent="0.25" r="716" customHeight="1" ht="14.25">
      <c r="A716" s="8"/>
      <c r="B716" s="8"/>
      <c r="C716" s="8"/>
    </row>
    <row x14ac:dyDescent="0.25" r="717" customHeight="1" ht="14.25">
      <c r="A717" s="8"/>
      <c r="B717" s="8"/>
      <c r="C717" s="8"/>
    </row>
    <row x14ac:dyDescent="0.25" r="718" customHeight="1" ht="14.25">
      <c r="A718" s="8"/>
      <c r="B718" s="8"/>
      <c r="C718" s="8"/>
    </row>
    <row x14ac:dyDescent="0.25" r="719" customHeight="1" ht="14.25">
      <c r="A719" s="8"/>
      <c r="B719" s="8"/>
      <c r="C719" s="8"/>
    </row>
    <row x14ac:dyDescent="0.25" r="720" customHeight="1" ht="14.25">
      <c r="A720" s="8"/>
      <c r="B720" s="8"/>
      <c r="C720" s="8"/>
    </row>
    <row x14ac:dyDescent="0.25" r="721" customHeight="1" ht="14.25">
      <c r="A721" s="8"/>
      <c r="B721" s="8"/>
      <c r="C721" s="8"/>
    </row>
    <row x14ac:dyDescent="0.25" r="722" customHeight="1" ht="14.25">
      <c r="A722" s="8"/>
      <c r="B722" s="8"/>
      <c r="C722" s="8"/>
    </row>
    <row x14ac:dyDescent="0.25" r="723" customHeight="1" ht="14.25">
      <c r="A723" s="8"/>
      <c r="B723" s="8"/>
      <c r="C723" s="8"/>
    </row>
    <row x14ac:dyDescent="0.25" r="724" customHeight="1" ht="14.25">
      <c r="A724" s="8"/>
      <c r="B724" s="8"/>
      <c r="C724" s="8"/>
    </row>
    <row x14ac:dyDescent="0.25" r="725" customHeight="1" ht="14.25">
      <c r="A725" s="8"/>
      <c r="B725" s="8"/>
      <c r="C725" s="8"/>
    </row>
    <row x14ac:dyDescent="0.25" r="726" customHeight="1" ht="14.25">
      <c r="A726" s="8"/>
      <c r="B726" s="8"/>
      <c r="C726" s="8"/>
    </row>
    <row x14ac:dyDescent="0.25" r="727" customHeight="1" ht="14.25">
      <c r="A727" s="8"/>
      <c r="B727" s="8"/>
      <c r="C727" s="8"/>
    </row>
    <row x14ac:dyDescent="0.25" r="728" customHeight="1" ht="14.25">
      <c r="A728" s="8"/>
      <c r="B728" s="8"/>
      <c r="C728" s="8"/>
    </row>
    <row x14ac:dyDescent="0.25" r="729" customHeight="1" ht="14.25">
      <c r="A729" s="8"/>
      <c r="B729" s="8"/>
      <c r="C729" s="8"/>
    </row>
    <row x14ac:dyDescent="0.25" r="730" customHeight="1" ht="14.25">
      <c r="A730" s="8"/>
      <c r="B730" s="8"/>
      <c r="C730" s="8"/>
    </row>
    <row x14ac:dyDescent="0.25" r="731" customHeight="1" ht="14.25">
      <c r="A731" s="8"/>
      <c r="B731" s="8"/>
      <c r="C731" s="8"/>
    </row>
    <row x14ac:dyDescent="0.25" r="732" customHeight="1" ht="14.25">
      <c r="A732" s="8"/>
      <c r="B732" s="8"/>
      <c r="C732" s="8"/>
    </row>
    <row x14ac:dyDescent="0.25" r="733" customHeight="1" ht="14.25">
      <c r="A733" s="8"/>
      <c r="B733" s="8"/>
      <c r="C733" s="8"/>
    </row>
    <row x14ac:dyDescent="0.25" r="734" customHeight="1" ht="14.25">
      <c r="A734" s="8"/>
      <c r="B734" s="8"/>
      <c r="C734" s="8"/>
    </row>
    <row x14ac:dyDescent="0.25" r="735" customHeight="1" ht="14.25">
      <c r="A735" s="8"/>
      <c r="B735" s="8"/>
      <c r="C735" s="8"/>
    </row>
    <row x14ac:dyDescent="0.25" r="736" customHeight="1" ht="14.25">
      <c r="A736" s="8"/>
      <c r="B736" s="8"/>
      <c r="C736" s="8"/>
    </row>
    <row x14ac:dyDescent="0.25" r="737" customHeight="1" ht="14.25">
      <c r="A737" s="8"/>
      <c r="B737" s="8"/>
      <c r="C737" s="8"/>
    </row>
    <row x14ac:dyDescent="0.25" r="738" customHeight="1" ht="14.25">
      <c r="A738" s="8"/>
      <c r="B738" s="8"/>
      <c r="C738" s="8"/>
    </row>
    <row x14ac:dyDescent="0.25" r="739" customHeight="1" ht="14.25">
      <c r="A739" s="8"/>
      <c r="B739" s="8"/>
      <c r="C739" s="8"/>
    </row>
    <row x14ac:dyDescent="0.25" r="740" customHeight="1" ht="14.25">
      <c r="A740" s="8"/>
      <c r="B740" s="8"/>
      <c r="C740" s="8"/>
    </row>
    <row x14ac:dyDescent="0.25" r="741" customHeight="1" ht="14.25">
      <c r="A741" s="8"/>
      <c r="B741" s="8"/>
      <c r="C741" s="8"/>
    </row>
    <row x14ac:dyDescent="0.25" r="742" customHeight="1" ht="14.25">
      <c r="A742" s="8"/>
      <c r="B742" s="8"/>
      <c r="C742" s="8"/>
    </row>
    <row x14ac:dyDescent="0.25" r="743" customHeight="1" ht="14.25">
      <c r="A743" s="8"/>
      <c r="B743" s="8"/>
      <c r="C743" s="8"/>
    </row>
    <row x14ac:dyDescent="0.25" r="744" customHeight="1" ht="14.25">
      <c r="A744" s="8"/>
      <c r="B744" s="8"/>
      <c r="C744" s="8"/>
    </row>
    <row x14ac:dyDescent="0.25" r="745" customHeight="1" ht="14.25">
      <c r="A745" s="8"/>
      <c r="B745" s="8"/>
      <c r="C745" s="8"/>
    </row>
    <row x14ac:dyDescent="0.25" r="746" customHeight="1" ht="14.25">
      <c r="A746" s="8"/>
      <c r="B746" s="8"/>
      <c r="C746" s="8"/>
    </row>
    <row x14ac:dyDescent="0.25" r="747" customHeight="1" ht="14.25">
      <c r="A747" s="8"/>
      <c r="B747" s="8"/>
      <c r="C747" s="8"/>
    </row>
    <row x14ac:dyDescent="0.25" r="748" customHeight="1" ht="14.25">
      <c r="A748" s="8"/>
      <c r="B748" s="8"/>
      <c r="C748" s="8"/>
    </row>
    <row x14ac:dyDescent="0.25" r="749" customHeight="1" ht="14.25">
      <c r="A749" s="8"/>
      <c r="B749" s="8"/>
      <c r="C749" s="8"/>
    </row>
    <row x14ac:dyDescent="0.25" r="750" customHeight="1" ht="14.25">
      <c r="A750" s="8"/>
      <c r="B750" s="8"/>
      <c r="C750" s="8"/>
    </row>
    <row x14ac:dyDescent="0.25" r="751" customHeight="1" ht="14.25">
      <c r="A751" s="8"/>
      <c r="B751" s="8"/>
      <c r="C751" s="8"/>
    </row>
    <row x14ac:dyDescent="0.25" r="752" customHeight="1" ht="14.25">
      <c r="A752" s="8"/>
      <c r="B752" s="8"/>
      <c r="C752" s="8"/>
    </row>
    <row x14ac:dyDescent="0.25" r="753" customHeight="1" ht="14.25">
      <c r="A753" s="8"/>
      <c r="B753" s="8"/>
      <c r="C753" s="8"/>
    </row>
    <row x14ac:dyDescent="0.25" r="754" customHeight="1" ht="14.25">
      <c r="A754" s="8"/>
      <c r="B754" s="8"/>
      <c r="C754" s="8"/>
    </row>
    <row x14ac:dyDescent="0.25" r="755" customHeight="1" ht="14.25">
      <c r="A755" s="8"/>
      <c r="B755" s="8"/>
      <c r="C755" s="8"/>
    </row>
    <row x14ac:dyDescent="0.25" r="756" customHeight="1" ht="14.25">
      <c r="A756" s="8"/>
      <c r="B756" s="8"/>
      <c r="C756" s="8"/>
    </row>
    <row x14ac:dyDescent="0.25" r="757" customHeight="1" ht="14.25">
      <c r="A757" s="8"/>
      <c r="B757" s="8"/>
      <c r="C757" s="8"/>
    </row>
    <row x14ac:dyDescent="0.25" r="758" customHeight="1" ht="14.25">
      <c r="A758" s="8"/>
      <c r="B758" s="8"/>
      <c r="C758" s="8"/>
    </row>
    <row x14ac:dyDescent="0.25" r="759" customHeight="1" ht="14.25">
      <c r="A759" s="8"/>
      <c r="B759" s="8"/>
      <c r="C759" s="8"/>
    </row>
    <row x14ac:dyDescent="0.25" r="760" customHeight="1" ht="14.25">
      <c r="A760" s="8"/>
      <c r="B760" s="8"/>
      <c r="C760" s="8"/>
    </row>
    <row x14ac:dyDescent="0.25" r="761" customHeight="1" ht="14.25">
      <c r="A761" s="8"/>
      <c r="B761" s="8"/>
      <c r="C761" s="8"/>
    </row>
    <row x14ac:dyDescent="0.25" r="762" customHeight="1" ht="14.25">
      <c r="A762" s="8"/>
      <c r="B762" s="8"/>
      <c r="C762" s="8"/>
    </row>
    <row x14ac:dyDescent="0.25" r="763" customHeight="1" ht="14.25">
      <c r="A763" s="8"/>
      <c r="B763" s="8"/>
      <c r="C763" s="8"/>
    </row>
    <row x14ac:dyDescent="0.25" r="764" customHeight="1" ht="14.25">
      <c r="A764" s="8"/>
      <c r="B764" s="8"/>
      <c r="C764" s="8"/>
    </row>
    <row x14ac:dyDescent="0.25" r="765" customHeight="1" ht="14.25">
      <c r="A765" s="8"/>
      <c r="B765" s="8"/>
      <c r="C765" s="8"/>
    </row>
    <row x14ac:dyDescent="0.25" r="766" customHeight="1" ht="14.25">
      <c r="A766" s="8"/>
      <c r="B766" s="8"/>
      <c r="C766" s="8"/>
    </row>
    <row x14ac:dyDescent="0.25" r="767" customHeight="1" ht="14.25">
      <c r="A767" s="8"/>
      <c r="B767" s="8"/>
      <c r="C767" s="8"/>
    </row>
    <row x14ac:dyDescent="0.25" r="768" customHeight="1" ht="14.25">
      <c r="A768" s="8"/>
      <c r="B768" s="8"/>
      <c r="C768" s="8"/>
    </row>
    <row x14ac:dyDescent="0.25" r="769" customHeight="1" ht="14.25">
      <c r="A769" s="8"/>
      <c r="B769" s="8"/>
      <c r="C769" s="8"/>
    </row>
    <row x14ac:dyDescent="0.25" r="770" customHeight="1" ht="14.25">
      <c r="A770" s="8"/>
      <c r="B770" s="8"/>
      <c r="C770" s="8"/>
    </row>
    <row x14ac:dyDescent="0.25" r="771" customHeight="1" ht="14.25">
      <c r="A771" s="8"/>
      <c r="B771" s="8"/>
      <c r="C771" s="8"/>
    </row>
    <row x14ac:dyDescent="0.25" r="772" customHeight="1" ht="14.25">
      <c r="A772" s="8"/>
      <c r="B772" s="8"/>
      <c r="C772" s="8"/>
    </row>
    <row x14ac:dyDescent="0.25" r="773" customHeight="1" ht="14.25">
      <c r="A773" s="8"/>
      <c r="B773" s="8"/>
      <c r="C773" s="8"/>
    </row>
    <row x14ac:dyDescent="0.25" r="774" customHeight="1" ht="14.25">
      <c r="A774" s="8"/>
      <c r="B774" s="8"/>
      <c r="C774" s="8"/>
    </row>
    <row x14ac:dyDescent="0.25" r="775" customHeight="1" ht="14.25">
      <c r="A775" s="8"/>
      <c r="B775" s="8"/>
      <c r="C775" s="8"/>
    </row>
    <row x14ac:dyDescent="0.25" r="776" customHeight="1" ht="14.25">
      <c r="A776" s="8"/>
      <c r="B776" s="8"/>
      <c r="C776" s="8"/>
    </row>
    <row x14ac:dyDescent="0.25" r="777" customHeight="1" ht="14.25">
      <c r="A777" s="8"/>
      <c r="B777" s="8"/>
      <c r="C777" s="8"/>
    </row>
    <row x14ac:dyDescent="0.25" r="778" customHeight="1" ht="14.25">
      <c r="A778" s="8"/>
      <c r="B778" s="8"/>
      <c r="C778" s="8"/>
    </row>
    <row x14ac:dyDescent="0.25" r="779" customHeight="1" ht="14.25">
      <c r="A779" s="8"/>
      <c r="B779" s="8"/>
      <c r="C779" s="8"/>
    </row>
    <row x14ac:dyDescent="0.25" r="780" customHeight="1" ht="14.25">
      <c r="A780" s="8"/>
      <c r="B780" s="8"/>
      <c r="C780" s="8"/>
    </row>
    <row x14ac:dyDescent="0.25" r="781" customHeight="1" ht="14.25">
      <c r="A781" s="8"/>
      <c r="B781" s="8"/>
      <c r="C781" s="8"/>
    </row>
    <row x14ac:dyDescent="0.25" r="782" customHeight="1" ht="14.25">
      <c r="A782" s="8"/>
      <c r="B782" s="8"/>
      <c r="C782" s="8"/>
    </row>
    <row x14ac:dyDescent="0.25" r="783" customHeight="1" ht="14.25">
      <c r="A783" s="8"/>
      <c r="B783" s="8"/>
      <c r="C783" s="8"/>
    </row>
    <row x14ac:dyDescent="0.25" r="784" customHeight="1" ht="14.25">
      <c r="A784" s="8"/>
      <c r="B784" s="8"/>
      <c r="C784" s="8"/>
    </row>
    <row x14ac:dyDescent="0.25" r="785" customHeight="1" ht="14.25">
      <c r="A785" s="8"/>
      <c r="B785" s="8"/>
      <c r="C785" s="8"/>
    </row>
    <row x14ac:dyDescent="0.25" r="786" customHeight="1" ht="14.25">
      <c r="A786" s="8"/>
      <c r="B786" s="8"/>
      <c r="C786" s="8"/>
    </row>
    <row x14ac:dyDescent="0.25" r="787" customHeight="1" ht="14.25">
      <c r="A787" s="8"/>
      <c r="B787" s="8"/>
      <c r="C787" s="8"/>
    </row>
    <row x14ac:dyDescent="0.25" r="788" customHeight="1" ht="14.25">
      <c r="A788" s="8"/>
      <c r="B788" s="8"/>
      <c r="C788" s="8"/>
    </row>
    <row x14ac:dyDescent="0.25" r="789" customHeight="1" ht="14.25">
      <c r="A789" s="8"/>
      <c r="B789" s="8"/>
      <c r="C789" s="8"/>
    </row>
    <row x14ac:dyDescent="0.25" r="790" customHeight="1" ht="14.25">
      <c r="A790" s="8"/>
      <c r="B790" s="8"/>
      <c r="C790" s="8"/>
    </row>
    <row x14ac:dyDescent="0.25" r="791" customHeight="1" ht="14.25">
      <c r="A791" s="8"/>
      <c r="B791" s="8"/>
      <c r="C791" s="8"/>
    </row>
    <row x14ac:dyDescent="0.25" r="792" customHeight="1" ht="14.25">
      <c r="A792" s="8"/>
      <c r="B792" s="8"/>
      <c r="C792" s="8"/>
    </row>
    <row x14ac:dyDescent="0.25" r="793" customHeight="1" ht="14.25">
      <c r="A793" s="8"/>
      <c r="B793" s="8"/>
      <c r="C793" s="8"/>
    </row>
    <row x14ac:dyDescent="0.25" r="794" customHeight="1" ht="14.25">
      <c r="A794" s="8"/>
      <c r="B794" s="8"/>
      <c r="C794" s="8"/>
    </row>
    <row x14ac:dyDescent="0.25" r="795" customHeight="1" ht="14.25">
      <c r="A795" s="8"/>
      <c r="B795" s="8"/>
      <c r="C795" s="8"/>
    </row>
    <row x14ac:dyDescent="0.25" r="796" customHeight="1" ht="14.25">
      <c r="A796" s="8"/>
      <c r="B796" s="8"/>
      <c r="C796" s="8"/>
    </row>
    <row x14ac:dyDescent="0.25" r="797" customHeight="1" ht="14.25">
      <c r="A797" s="8"/>
      <c r="B797" s="8"/>
      <c r="C797" s="8"/>
    </row>
    <row x14ac:dyDescent="0.25" r="798" customHeight="1" ht="14.25">
      <c r="A798" s="8"/>
      <c r="B798" s="8"/>
      <c r="C798" s="8"/>
    </row>
    <row x14ac:dyDescent="0.25" r="799" customHeight="1" ht="14.25">
      <c r="A799" s="8"/>
      <c r="B799" s="8"/>
      <c r="C799" s="8"/>
    </row>
    <row x14ac:dyDescent="0.25" r="800" customHeight="1" ht="14.25">
      <c r="A800" s="8"/>
      <c r="B800" s="8"/>
      <c r="C800" s="8"/>
    </row>
    <row x14ac:dyDescent="0.25" r="801" customHeight="1" ht="14.25">
      <c r="A801" s="8"/>
      <c r="B801" s="8"/>
      <c r="C801" s="8"/>
    </row>
    <row x14ac:dyDescent="0.25" r="802" customHeight="1" ht="14.25">
      <c r="A802" s="8"/>
      <c r="B802" s="8"/>
      <c r="C802" s="8"/>
    </row>
    <row x14ac:dyDescent="0.25" r="803" customHeight="1" ht="14.25">
      <c r="A803" s="8"/>
      <c r="B803" s="8"/>
      <c r="C803" s="8"/>
    </row>
    <row x14ac:dyDescent="0.25" r="804" customHeight="1" ht="14.25">
      <c r="A804" s="8"/>
      <c r="B804" s="8"/>
      <c r="C804" s="8"/>
    </row>
    <row x14ac:dyDescent="0.25" r="805" customHeight="1" ht="14.25">
      <c r="A805" s="8"/>
      <c r="B805" s="8"/>
      <c r="C805" s="8"/>
    </row>
    <row x14ac:dyDescent="0.25" r="806" customHeight="1" ht="14.25">
      <c r="A806" s="8"/>
      <c r="B806" s="8"/>
      <c r="C806" s="8"/>
    </row>
    <row x14ac:dyDescent="0.25" r="807" customHeight="1" ht="14.25">
      <c r="A807" s="8"/>
      <c r="B807" s="8"/>
      <c r="C807" s="8"/>
    </row>
    <row x14ac:dyDescent="0.25" r="808" customHeight="1" ht="14.25">
      <c r="A808" s="8"/>
      <c r="B808" s="8"/>
      <c r="C808" s="8"/>
    </row>
    <row x14ac:dyDescent="0.25" r="809" customHeight="1" ht="14.25">
      <c r="A809" s="8"/>
      <c r="B809" s="8"/>
      <c r="C809" s="8"/>
    </row>
    <row x14ac:dyDescent="0.25" r="810" customHeight="1" ht="14.25">
      <c r="A810" s="8"/>
      <c r="B810" s="8"/>
      <c r="C810" s="8"/>
    </row>
    <row x14ac:dyDescent="0.25" r="811" customHeight="1" ht="14.25">
      <c r="A811" s="8"/>
      <c r="B811" s="8"/>
      <c r="C811" s="8"/>
    </row>
    <row x14ac:dyDescent="0.25" r="812" customHeight="1" ht="14.25">
      <c r="A812" s="8"/>
      <c r="B812" s="8"/>
      <c r="C812" s="8"/>
    </row>
    <row x14ac:dyDescent="0.25" r="813" customHeight="1" ht="14.25">
      <c r="A813" s="8"/>
      <c r="B813" s="8"/>
      <c r="C813" s="8"/>
    </row>
    <row x14ac:dyDescent="0.25" r="814" customHeight="1" ht="14.25">
      <c r="A814" s="8"/>
      <c r="B814" s="8"/>
      <c r="C814" s="8"/>
    </row>
    <row x14ac:dyDescent="0.25" r="815" customHeight="1" ht="14.25">
      <c r="A815" s="8"/>
      <c r="B815" s="8"/>
      <c r="C815" s="8"/>
    </row>
    <row x14ac:dyDescent="0.25" r="816" customHeight="1" ht="14.25">
      <c r="A816" s="8"/>
      <c r="B816" s="8"/>
      <c r="C816" s="8"/>
    </row>
    <row x14ac:dyDescent="0.25" r="817" customHeight="1" ht="14.25">
      <c r="A817" s="8"/>
      <c r="B817" s="8"/>
      <c r="C817" s="8"/>
    </row>
    <row x14ac:dyDescent="0.25" r="818" customHeight="1" ht="14.25">
      <c r="A818" s="8"/>
      <c r="B818" s="8"/>
      <c r="C818" s="8"/>
    </row>
    <row x14ac:dyDescent="0.25" r="819" customHeight="1" ht="14.25">
      <c r="A819" s="8"/>
      <c r="B819" s="8"/>
      <c r="C819" s="8"/>
    </row>
    <row x14ac:dyDescent="0.25" r="820" customHeight="1" ht="14.25">
      <c r="A820" s="8"/>
      <c r="B820" s="8"/>
      <c r="C820" s="8"/>
    </row>
    <row x14ac:dyDescent="0.25" r="821" customHeight="1" ht="14.25">
      <c r="A821" s="8"/>
      <c r="B821" s="8"/>
      <c r="C821" s="8"/>
    </row>
    <row x14ac:dyDescent="0.25" r="822" customHeight="1" ht="14.25">
      <c r="A822" s="8"/>
      <c r="B822" s="8"/>
      <c r="C822" s="8"/>
    </row>
    <row x14ac:dyDescent="0.25" r="823" customHeight="1" ht="14.25">
      <c r="A823" s="8"/>
      <c r="B823" s="8"/>
      <c r="C823" s="8"/>
    </row>
    <row x14ac:dyDescent="0.25" r="824" customHeight="1" ht="14.25">
      <c r="A824" s="8"/>
      <c r="B824" s="8"/>
      <c r="C824" s="8"/>
    </row>
    <row x14ac:dyDescent="0.25" r="825" customHeight="1" ht="14.25">
      <c r="A825" s="8"/>
      <c r="B825" s="8"/>
      <c r="C825" s="8"/>
    </row>
    <row x14ac:dyDescent="0.25" r="826" customHeight="1" ht="14.25">
      <c r="A826" s="8"/>
      <c r="B826" s="8"/>
      <c r="C826" s="8"/>
    </row>
    <row x14ac:dyDescent="0.25" r="827" customHeight="1" ht="14.25">
      <c r="A827" s="8"/>
      <c r="B827" s="8"/>
      <c r="C827" s="8"/>
    </row>
    <row x14ac:dyDescent="0.25" r="828" customHeight="1" ht="14.25">
      <c r="A828" s="8"/>
      <c r="B828" s="8"/>
      <c r="C828" s="8"/>
    </row>
    <row x14ac:dyDescent="0.25" r="829" customHeight="1" ht="14.25">
      <c r="A829" s="8"/>
      <c r="B829" s="8"/>
      <c r="C829" s="8"/>
    </row>
    <row x14ac:dyDescent="0.25" r="830" customHeight="1" ht="14.25">
      <c r="A830" s="8"/>
      <c r="B830" s="8"/>
      <c r="C830" s="8"/>
    </row>
    <row x14ac:dyDescent="0.25" r="831" customHeight="1" ht="14.25">
      <c r="A831" s="8"/>
      <c r="B831" s="8"/>
      <c r="C831" s="8"/>
    </row>
    <row x14ac:dyDescent="0.25" r="832" customHeight="1" ht="14.25">
      <c r="A832" s="8"/>
      <c r="B832" s="8"/>
      <c r="C832" s="8"/>
    </row>
    <row x14ac:dyDescent="0.25" r="833" customHeight="1" ht="14.25">
      <c r="A833" s="8"/>
      <c r="B833" s="8"/>
      <c r="C833" s="8"/>
    </row>
    <row x14ac:dyDescent="0.25" r="834" customHeight="1" ht="14.25">
      <c r="A834" s="8"/>
      <c r="B834" s="8"/>
      <c r="C834" s="8"/>
    </row>
    <row x14ac:dyDescent="0.25" r="835" customHeight="1" ht="14.25">
      <c r="A835" s="8"/>
      <c r="B835" s="8"/>
      <c r="C835" s="8"/>
    </row>
    <row x14ac:dyDescent="0.25" r="836" customHeight="1" ht="14.25">
      <c r="A836" s="8"/>
      <c r="B836" s="8"/>
      <c r="C836" s="8"/>
    </row>
    <row x14ac:dyDescent="0.25" r="837" customHeight="1" ht="14.25">
      <c r="A837" s="8"/>
      <c r="B837" s="8"/>
      <c r="C837" s="8"/>
    </row>
    <row x14ac:dyDescent="0.25" r="838" customHeight="1" ht="14.25">
      <c r="A838" s="8"/>
      <c r="B838" s="8"/>
      <c r="C838" s="8"/>
    </row>
    <row x14ac:dyDescent="0.25" r="839" customHeight="1" ht="14.25">
      <c r="A839" s="8"/>
      <c r="B839" s="8"/>
      <c r="C839" s="8"/>
    </row>
    <row x14ac:dyDescent="0.25" r="840" customHeight="1" ht="14.25">
      <c r="A840" s="8"/>
      <c r="B840" s="8"/>
      <c r="C840" s="8"/>
    </row>
    <row x14ac:dyDescent="0.25" r="841" customHeight="1" ht="14.25">
      <c r="A841" s="8"/>
      <c r="B841" s="8"/>
      <c r="C841" s="8"/>
    </row>
    <row x14ac:dyDescent="0.25" r="842" customHeight="1" ht="14.25">
      <c r="A842" s="8"/>
      <c r="B842" s="8"/>
      <c r="C842" s="8"/>
    </row>
    <row x14ac:dyDescent="0.25" r="843" customHeight="1" ht="14.25">
      <c r="A843" s="8"/>
      <c r="B843" s="8"/>
      <c r="C843" s="8"/>
    </row>
    <row x14ac:dyDescent="0.25" r="844" customHeight="1" ht="14.25">
      <c r="A844" s="8"/>
      <c r="B844" s="8"/>
      <c r="C844" s="8"/>
    </row>
    <row x14ac:dyDescent="0.25" r="845" customHeight="1" ht="14.25">
      <c r="A845" s="8"/>
      <c r="B845" s="8"/>
      <c r="C845" s="8"/>
    </row>
    <row x14ac:dyDescent="0.25" r="846" customHeight="1" ht="14.25">
      <c r="A846" s="8"/>
      <c r="B846" s="8"/>
      <c r="C846" s="8"/>
    </row>
    <row x14ac:dyDescent="0.25" r="847" customHeight="1" ht="14.25">
      <c r="A847" s="8"/>
      <c r="B847" s="8"/>
      <c r="C847" s="8"/>
    </row>
    <row x14ac:dyDescent="0.25" r="848" customHeight="1" ht="14.25">
      <c r="A848" s="8"/>
      <c r="B848" s="8"/>
      <c r="C848" s="8"/>
    </row>
    <row x14ac:dyDescent="0.25" r="849" customHeight="1" ht="14.25">
      <c r="A849" s="8"/>
      <c r="B849" s="8"/>
      <c r="C849" s="8"/>
    </row>
    <row x14ac:dyDescent="0.25" r="850" customHeight="1" ht="14.25">
      <c r="A850" s="8"/>
      <c r="B850" s="8"/>
      <c r="C850" s="8"/>
    </row>
    <row x14ac:dyDescent="0.25" r="851" customHeight="1" ht="14.25">
      <c r="A851" s="8"/>
      <c r="B851" s="8"/>
      <c r="C851" s="8"/>
    </row>
    <row x14ac:dyDescent="0.25" r="852" customHeight="1" ht="14.25">
      <c r="A852" s="8"/>
      <c r="B852" s="8"/>
      <c r="C852" s="8"/>
    </row>
    <row x14ac:dyDescent="0.25" r="853" customHeight="1" ht="14.25">
      <c r="A853" s="8"/>
      <c r="B853" s="8"/>
      <c r="C853" s="8"/>
    </row>
    <row x14ac:dyDescent="0.25" r="854" customHeight="1" ht="14.25">
      <c r="A854" s="8"/>
      <c r="B854" s="8"/>
      <c r="C854" s="8"/>
    </row>
    <row x14ac:dyDescent="0.25" r="855" customHeight="1" ht="14.25">
      <c r="A855" s="8"/>
      <c r="B855" s="8"/>
      <c r="C855" s="8"/>
    </row>
    <row x14ac:dyDescent="0.25" r="856" customHeight="1" ht="14.25">
      <c r="A856" s="8"/>
      <c r="B856" s="8"/>
      <c r="C856" s="8"/>
    </row>
    <row x14ac:dyDescent="0.25" r="857" customHeight="1" ht="14.25">
      <c r="A857" s="8"/>
      <c r="B857" s="8"/>
      <c r="C857" s="8"/>
    </row>
    <row x14ac:dyDescent="0.25" r="858" customHeight="1" ht="14.25">
      <c r="A858" s="8"/>
      <c r="B858" s="8"/>
      <c r="C858" s="8"/>
    </row>
    <row x14ac:dyDescent="0.25" r="859" customHeight="1" ht="14.25">
      <c r="A859" s="8"/>
      <c r="B859" s="8"/>
      <c r="C859" s="8"/>
    </row>
    <row x14ac:dyDescent="0.25" r="860" customHeight="1" ht="14.25">
      <c r="A860" s="8"/>
      <c r="B860" s="8"/>
      <c r="C860" s="8"/>
    </row>
    <row x14ac:dyDescent="0.25" r="861" customHeight="1" ht="14.25">
      <c r="A861" s="8"/>
      <c r="B861" s="8"/>
      <c r="C861" s="8"/>
    </row>
    <row x14ac:dyDescent="0.25" r="862" customHeight="1" ht="14.25">
      <c r="A862" s="8"/>
      <c r="B862" s="8"/>
      <c r="C862" s="8"/>
    </row>
    <row x14ac:dyDescent="0.25" r="863" customHeight="1" ht="14.25">
      <c r="A863" s="8"/>
      <c r="B863" s="8"/>
      <c r="C863" s="8"/>
    </row>
    <row x14ac:dyDescent="0.25" r="864" customHeight="1" ht="14.25">
      <c r="A864" s="8"/>
      <c r="B864" s="8"/>
      <c r="C864" s="8"/>
    </row>
    <row x14ac:dyDescent="0.25" r="865" customHeight="1" ht="14.25">
      <c r="A865" s="8"/>
      <c r="B865" s="8"/>
      <c r="C865" s="8"/>
    </row>
    <row x14ac:dyDescent="0.25" r="866" customHeight="1" ht="14.25">
      <c r="A866" s="8"/>
      <c r="B866" s="8"/>
      <c r="C866" s="8"/>
    </row>
    <row x14ac:dyDescent="0.25" r="867" customHeight="1" ht="14.25">
      <c r="A867" s="8"/>
      <c r="B867" s="8"/>
      <c r="C867" s="8"/>
    </row>
    <row x14ac:dyDescent="0.25" r="868" customHeight="1" ht="14.25">
      <c r="A868" s="8"/>
      <c r="B868" s="8"/>
      <c r="C868" s="8"/>
    </row>
    <row x14ac:dyDescent="0.25" r="869" customHeight="1" ht="14.25">
      <c r="A869" s="8"/>
      <c r="B869" s="8"/>
      <c r="C869" s="8"/>
    </row>
    <row x14ac:dyDescent="0.25" r="870" customHeight="1" ht="14.25">
      <c r="A870" s="8"/>
      <c r="B870" s="8"/>
      <c r="C870" s="8"/>
    </row>
    <row x14ac:dyDescent="0.25" r="871" customHeight="1" ht="14.25">
      <c r="A871" s="8"/>
      <c r="B871" s="8"/>
      <c r="C871" s="8"/>
    </row>
    <row x14ac:dyDescent="0.25" r="872" customHeight="1" ht="14.25">
      <c r="A872" s="8"/>
      <c r="B872" s="8"/>
      <c r="C872" s="8"/>
    </row>
    <row x14ac:dyDescent="0.25" r="873" customHeight="1" ht="14.25">
      <c r="A873" s="8"/>
      <c r="B873" s="8"/>
      <c r="C873" s="8"/>
    </row>
    <row x14ac:dyDescent="0.25" r="874" customHeight="1" ht="14.25">
      <c r="A874" s="8"/>
      <c r="B874" s="8"/>
      <c r="C874" s="8"/>
    </row>
    <row x14ac:dyDescent="0.25" r="875" customHeight="1" ht="14.25">
      <c r="A875" s="8"/>
      <c r="B875" s="8"/>
      <c r="C875" s="8"/>
    </row>
    <row x14ac:dyDescent="0.25" r="876" customHeight="1" ht="14.25">
      <c r="A876" s="8"/>
      <c r="B876" s="8"/>
      <c r="C876" s="8"/>
    </row>
    <row x14ac:dyDescent="0.25" r="877" customHeight="1" ht="14.25">
      <c r="A877" s="8"/>
      <c r="B877" s="8"/>
      <c r="C877" s="8"/>
    </row>
    <row x14ac:dyDescent="0.25" r="878" customHeight="1" ht="14.25">
      <c r="A878" s="8"/>
      <c r="B878" s="8"/>
      <c r="C878" s="8"/>
    </row>
    <row x14ac:dyDescent="0.25" r="879" customHeight="1" ht="14.25">
      <c r="A879" s="8"/>
      <c r="B879" s="8"/>
      <c r="C879" s="8"/>
    </row>
    <row x14ac:dyDescent="0.25" r="880" customHeight="1" ht="14.25">
      <c r="A880" s="8"/>
      <c r="B880" s="8"/>
      <c r="C880" s="8"/>
    </row>
    <row x14ac:dyDescent="0.25" r="881" customHeight="1" ht="14.25">
      <c r="A881" s="8"/>
      <c r="B881" s="8"/>
      <c r="C881" s="8"/>
    </row>
    <row x14ac:dyDescent="0.25" r="882" customHeight="1" ht="14.25">
      <c r="A882" s="8"/>
      <c r="B882" s="8"/>
      <c r="C882" s="8"/>
    </row>
    <row x14ac:dyDescent="0.25" r="883" customHeight="1" ht="14.25">
      <c r="A883" s="8"/>
      <c r="B883" s="8"/>
      <c r="C883" s="8"/>
    </row>
    <row x14ac:dyDescent="0.25" r="884" customHeight="1" ht="14.25">
      <c r="A884" s="8"/>
      <c r="B884" s="8"/>
      <c r="C884" s="8"/>
    </row>
    <row x14ac:dyDescent="0.25" r="885" customHeight="1" ht="14.25">
      <c r="A885" s="8"/>
      <c r="B885" s="8"/>
      <c r="C885" s="8"/>
    </row>
    <row x14ac:dyDescent="0.25" r="886" customHeight="1" ht="14.25">
      <c r="A886" s="8"/>
      <c r="B886" s="8"/>
      <c r="C886" s="8"/>
    </row>
    <row x14ac:dyDescent="0.25" r="887" customHeight="1" ht="14.25">
      <c r="A887" s="8"/>
      <c r="B887" s="8"/>
      <c r="C887" s="8"/>
    </row>
    <row x14ac:dyDescent="0.25" r="888" customHeight="1" ht="14.25">
      <c r="A888" s="8"/>
      <c r="B888" s="8"/>
      <c r="C888" s="8"/>
    </row>
    <row x14ac:dyDescent="0.25" r="889" customHeight="1" ht="14.25">
      <c r="A889" s="8"/>
      <c r="B889" s="8"/>
      <c r="C889" s="8"/>
    </row>
    <row x14ac:dyDescent="0.25" r="890" customHeight="1" ht="14.25">
      <c r="A890" s="8"/>
      <c r="B890" s="8"/>
      <c r="C890" s="8"/>
    </row>
    <row x14ac:dyDescent="0.25" r="891" customHeight="1" ht="14.25">
      <c r="A891" s="8"/>
      <c r="B891" s="8"/>
      <c r="C891" s="8"/>
    </row>
    <row x14ac:dyDescent="0.25" r="892" customHeight="1" ht="14.25">
      <c r="A892" s="8"/>
      <c r="B892" s="8"/>
      <c r="C892" s="8"/>
    </row>
    <row x14ac:dyDescent="0.25" r="893" customHeight="1" ht="14.25">
      <c r="A893" s="8"/>
      <c r="B893" s="8"/>
      <c r="C893" s="8"/>
    </row>
    <row x14ac:dyDescent="0.25" r="894" customHeight="1" ht="14.25">
      <c r="A894" s="8"/>
      <c r="B894" s="8"/>
      <c r="C894" s="8"/>
    </row>
    <row x14ac:dyDescent="0.25" r="895" customHeight="1" ht="14.25">
      <c r="A895" s="8"/>
      <c r="B895" s="8"/>
      <c r="C895" s="8"/>
    </row>
    <row x14ac:dyDescent="0.25" r="896" customHeight="1" ht="14.25">
      <c r="A896" s="8"/>
      <c r="B896" s="8"/>
      <c r="C896" s="8"/>
    </row>
    <row x14ac:dyDescent="0.25" r="897" customHeight="1" ht="14.25">
      <c r="A897" s="8"/>
      <c r="B897" s="8"/>
      <c r="C897" s="8"/>
    </row>
    <row x14ac:dyDescent="0.25" r="898" customHeight="1" ht="14.25">
      <c r="A898" s="8"/>
      <c r="B898" s="8"/>
      <c r="C898" s="8"/>
    </row>
    <row x14ac:dyDescent="0.25" r="899" customHeight="1" ht="14.25">
      <c r="A899" s="8"/>
      <c r="B899" s="8"/>
      <c r="C899" s="8"/>
    </row>
    <row x14ac:dyDescent="0.25" r="900" customHeight="1" ht="14.25">
      <c r="A900" s="8"/>
      <c r="B900" s="8"/>
      <c r="C900" s="8"/>
    </row>
    <row x14ac:dyDescent="0.25" r="901" customHeight="1" ht="14.25">
      <c r="A901" s="8"/>
      <c r="B901" s="8"/>
      <c r="C901" s="8"/>
    </row>
    <row x14ac:dyDescent="0.25" r="902" customHeight="1" ht="14.25">
      <c r="A902" s="8"/>
      <c r="B902" s="8"/>
      <c r="C902" s="8"/>
    </row>
    <row x14ac:dyDescent="0.25" r="903" customHeight="1" ht="14.25">
      <c r="A903" s="8"/>
      <c r="B903" s="8"/>
      <c r="C903" s="8"/>
    </row>
    <row x14ac:dyDescent="0.25" r="904" customHeight="1" ht="14.25">
      <c r="A904" s="8"/>
      <c r="B904" s="8"/>
      <c r="C904" s="8"/>
    </row>
    <row x14ac:dyDescent="0.25" r="905" customHeight="1" ht="14.25">
      <c r="A905" s="8"/>
      <c r="B905" s="8"/>
      <c r="C905" s="8"/>
    </row>
    <row x14ac:dyDescent="0.25" r="906" customHeight="1" ht="14.25">
      <c r="A906" s="8"/>
      <c r="B906" s="8"/>
      <c r="C906" s="8"/>
    </row>
    <row x14ac:dyDescent="0.25" r="907" customHeight="1" ht="14.25">
      <c r="A907" s="8"/>
      <c r="B907" s="8"/>
      <c r="C907" s="8"/>
    </row>
    <row x14ac:dyDescent="0.25" r="908" customHeight="1" ht="14.25">
      <c r="A908" s="8"/>
      <c r="B908" s="8"/>
      <c r="C908" s="8"/>
    </row>
    <row x14ac:dyDescent="0.25" r="909" customHeight="1" ht="14.25">
      <c r="A909" s="8"/>
      <c r="B909" s="8"/>
      <c r="C909" s="8"/>
    </row>
    <row x14ac:dyDescent="0.25" r="910" customHeight="1" ht="14.25">
      <c r="A910" s="8"/>
      <c r="B910" s="8"/>
      <c r="C910" s="8"/>
    </row>
    <row x14ac:dyDescent="0.25" r="911" customHeight="1" ht="14.25">
      <c r="A911" s="8"/>
      <c r="B911" s="8"/>
      <c r="C911" s="8"/>
    </row>
    <row x14ac:dyDescent="0.25" r="912" customHeight="1" ht="14.25">
      <c r="A912" s="8"/>
      <c r="B912" s="8"/>
      <c r="C912" s="8"/>
    </row>
    <row x14ac:dyDescent="0.25" r="913" customHeight="1" ht="14.25">
      <c r="A913" s="8"/>
      <c r="B913" s="8"/>
      <c r="C913" s="8"/>
    </row>
    <row x14ac:dyDescent="0.25" r="914" customHeight="1" ht="14.25">
      <c r="A914" s="8"/>
      <c r="B914" s="8"/>
      <c r="C914" s="8"/>
    </row>
    <row x14ac:dyDescent="0.25" r="915" customHeight="1" ht="14.25">
      <c r="A915" s="8"/>
      <c r="B915" s="8"/>
      <c r="C915" s="8"/>
    </row>
    <row x14ac:dyDescent="0.25" r="916" customHeight="1" ht="14.25">
      <c r="A916" s="8"/>
      <c r="B916" s="8"/>
      <c r="C916" s="8"/>
    </row>
    <row x14ac:dyDescent="0.25" r="917" customHeight="1" ht="14.25">
      <c r="A917" s="8"/>
      <c r="B917" s="8"/>
      <c r="C917" s="8"/>
    </row>
    <row x14ac:dyDescent="0.25" r="918" customHeight="1" ht="14.25">
      <c r="A918" s="8"/>
      <c r="B918" s="8"/>
      <c r="C918" s="8"/>
    </row>
    <row x14ac:dyDescent="0.25" r="919" customHeight="1" ht="14.25">
      <c r="A919" s="8"/>
      <c r="B919" s="8"/>
      <c r="C919" s="8"/>
    </row>
    <row x14ac:dyDescent="0.25" r="920" customHeight="1" ht="14.25">
      <c r="A920" s="8"/>
      <c r="B920" s="8"/>
      <c r="C920" s="8"/>
    </row>
    <row x14ac:dyDescent="0.25" r="921" customHeight="1" ht="14.25">
      <c r="A921" s="8"/>
      <c r="B921" s="8"/>
      <c r="C921" s="8"/>
    </row>
    <row x14ac:dyDescent="0.25" r="922" customHeight="1" ht="14.25">
      <c r="A922" s="8"/>
      <c r="B922" s="8"/>
      <c r="C922" s="8"/>
    </row>
    <row x14ac:dyDescent="0.25" r="923" customHeight="1" ht="14.25">
      <c r="A923" s="8"/>
      <c r="B923" s="8"/>
      <c r="C923" s="8"/>
    </row>
    <row x14ac:dyDescent="0.25" r="924" customHeight="1" ht="14.25">
      <c r="A924" s="8"/>
      <c r="B924" s="8"/>
      <c r="C924" s="8"/>
    </row>
    <row x14ac:dyDescent="0.25" r="925" customHeight="1" ht="14.25">
      <c r="A925" s="8"/>
      <c r="B925" s="8"/>
      <c r="C925" s="8"/>
    </row>
    <row x14ac:dyDescent="0.25" r="926" customHeight="1" ht="14.25">
      <c r="A926" s="8"/>
      <c r="B926" s="8"/>
      <c r="C926" s="8"/>
    </row>
    <row x14ac:dyDescent="0.25" r="927" customHeight="1" ht="14.25">
      <c r="A927" s="8"/>
      <c r="B927" s="8"/>
      <c r="C927" s="8"/>
    </row>
    <row x14ac:dyDescent="0.25" r="928" customHeight="1" ht="14.25">
      <c r="A928" s="8"/>
      <c r="B928" s="8"/>
      <c r="C928" s="8"/>
    </row>
    <row x14ac:dyDescent="0.25" r="929" customHeight="1" ht="14.25">
      <c r="A929" s="8"/>
      <c r="B929" s="8"/>
      <c r="C929" s="8"/>
    </row>
    <row x14ac:dyDescent="0.25" r="930" customHeight="1" ht="14.25">
      <c r="A930" s="8"/>
      <c r="B930" s="8"/>
      <c r="C930" s="8"/>
    </row>
    <row x14ac:dyDescent="0.25" r="931" customHeight="1" ht="14.25">
      <c r="A931" s="8"/>
      <c r="B931" s="8"/>
      <c r="C931" s="8"/>
    </row>
    <row x14ac:dyDescent="0.25" r="932" customHeight="1" ht="14.25">
      <c r="A932" s="8"/>
      <c r="B932" s="8"/>
      <c r="C932" s="8"/>
    </row>
    <row x14ac:dyDescent="0.25" r="933" customHeight="1" ht="14.25">
      <c r="A933" s="8"/>
      <c r="B933" s="8"/>
      <c r="C933" s="8"/>
    </row>
    <row x14ac:dyDescent="0.25" r="934" customHeight="1" ht="14.25">
      <c r="A934" s="8"/>
      <c r="B934" s="8"/>
      <c r="C934" s="8"/>
    </row>
    <row x14ac:dyDescent="0.25" r="935" customHeight="1" ht="14.25">
      <c r="A935" s="8"/>
      <c r="B935" s="8"/>
      <c r="C935" s="8"/>
    </row>
    <row x14ac:dyDescent="0.25" r="936" customHeight="1" ht="14.25">
      <c r="A936" s="8"/>
      <c r="B936" s="8"/>
      <c r="C936" s="8"/>
    </row>
    <row x14ac:dyDescent="0.25" r="937" customHeight="1" ht="14.25">
      <c r="A937" s="8"/>
      <c r="B937" s="8"/>
      <c r="C937" s="8"/>
    </row>
    <row x14ac:dyDescent="0.25" r="938" customHeight="1" ht="14.25">
      <c r="A938" s="8"/>
      <c r="B938" s="8"/>
      <c r="C938" s="8"/>
    </row>
    <row x14ac:dyDescent="0.25" r="939" customHeight="1" ht="14.25">
      <c r="A939" s="8"/>
      <c r="B939" s="8"/>
      <c r="C939" s="8"/>
    </row>
    <row x14ac:dyDescent="0.25" r="940" customHeight="1" ht="14.25">
      <c r="A940" s="8"/>
      <c r="B940" s="8"/>
      <c r="C940" s="8"/>
    </row>
    <row x14ac:dyDescent="0.25" r="941" customHeight="1" ht="14.25">
      <c r="A941" s="8"/>
      <c r="B941" s="8"/>
      <c r="C941" s="8"/>
    </row>
    <row x14ac:dyDescent="0.25" r="942" customHeight="1" ht="14.25">
      <c r="A942" s="8"/>
      <c r="B942" s="8"/>
      <c r="C942" s="8"/>
    </row>
    <row x14ac:dyDescent="0.25" r="943" customHeight="1" ht="14.25">
      <c r="A943" s="8"/>
      <c r="B943" s="8"/>
      <c r="C943" s="8"/>
    </row>
    <row x14ac:dyDescent="0.25" r="944" customHeight="1" ht="14.25">
      <c r="A944" s="8"/>
      <c r="B944" s="8"/>
      <c r="C944" s="8"/>
    </row>
    <row x14ac:dyDescent="0.25" r="945" customHeight="1" ht="14.25">
      <c r="A945" s="8"/>
      <c r="B945" s="8"/>
      <c r="C945" s="8"/>
    </row>
    <row x14ac:dyDescent="0.25" r="946" customHeight="1" ht="14.25">
      <c r="A946" s="8"/>
      <c r="B946" s="8"/>
      <c r="C946" s="8"/>
    </row>
    <row x14ac:dyDescent="0.25" r="947" customHeight="1" ht="14.25">
      <c r="A947" s="8"/>
      <c r="B947" s="8"/>
      <c r="C947" s="8"/>
    </row>
    <row x14ac:dyDescent="0.25" r="948" customHeight="1" ht="14.25">
      <c r="A948" s="8"/>
      <c r="B948" s="8"/>
      <c r="C948" s="8"/>
    </row>
    <row x14ac:dyDescent="0.25" r="949" customHeight="1" ht="14.25">
      <c r="A949" s="8"/>
      <c r="B949" s="8"/>
      <c r="C949" s="8"/>
    </row>
    <row x14ac:dyDescent="0.25" r="950" customHeight="1" ht="14.25">
      <c r="A950" s="8"/>
      <c r="B950" s="8"/>
      <c r="C950" s="8"/>
    </row>
    <row x14ac:dyDescent="0.25" r="951" customHeight="1" ht="14.25">
      <c r="A951" s="8"/>
      <c r="B951" s="8"/>
      <c r="C951" s="8"/>
    </row>
    <row x14ac:dyDescent="0.25" r="952" customHeight="1" ht="14.25">
      <c r="A952" s="8"/>
      <c r="B952" s="8"/>
      <c r="C952" s="8"/>
    </row>
    <row x14ac:dyDescent="0.25" r="953" customHeight="1" ht="14.25">
      <c r="A953" s="8"/>
      <c r="B953" s="8"/>
      <c r="C953" s="8"/>
    </row>
    <row x14ac:dyDescent="0.25" r="954" customHeight="1" ht="14.25">
      <c r="A954" s="8"/>
      <c r="B954" s="8"/>
      <c r="C954" s="8"/>
    </row>
    <row x14ac:dyDescent="0.25" r="955" customHeight="1" ht="14.25">
      <c r="A955" s="8"/>
      <c r="B955" s="8"/>
      <c r="C955" s="8"/>
    </row>
    <row x14ac:dyDescent="0.25" r="956" customHeight="1" ht="14.25">
      <c r="A956" s="8"/>
      <c r="B956" s="8"/>
      <c r="C956" s="8"/>
    </row>
    <row x14ac:dyDescent="0.25" r="957" customHeight="1" ht="14.25">
      <c r="A957" s="8"/>
      <c r="B957" s="8"/>
      <c r="C957" s="8"/>
    </row>
    <row x14ac:dyDescent="0.25" r="958" customHeight="1" ht="14.25">
      <c r="A958" s="8"/>
      <c r="B958" s="8"/>
      <c r="C958" s="8"/>
    </row>
    <row x14ac:dyDescent="0.25" r="959" customHeight="1" ht="14.25">
      <c r="A959" s="8"/>
      <c r="B959" s="8"/>
      <c r="C959" s="8"/>
    </row>
    <row x14ac:dyDescent="0.25" r="960" customHeight="1" ht="14.25">
      <c r="A960" s="8"/>
      <c r="B960" s="8"/>
      <c r="C960" s="8"/>
    </row>
    <row x14ac:dyDescent="0.25" r="961" customHeight="1" ht="14.25">
      <c r="A961" s="8"/>
      <c r="B961" s="8"/>
      <c r="C961" s="8"/>
    </row>
    <row x14ac:dyDescent="0.25" r="962" customHeight="1" ht="14.25">
      <c r="A962" s="8"/>
      <c r="B962" s="8"/>
      <c r="C962" s="8"/>
    </row>
    <row x14ac:dyDescent="0.25" r="963" customHeight="1" ht="14.25">
      <c r="A963" s="8"/>
      <c r="B963" s="8"/>
      <c r="C963" s="8"/>
    </row>
    <row x14ac:dyDescent="0.25" r="964" customHeight="1" ht="14.25">
      <c r="A964" s="8"/>
      <c r="B964" s="8"/>
      <c r="C964" s="8"/>
    </row>
    <row x14ac:dyDescent="0.25" r="965" customHeight="1" ht="14.25">
      <c r="A965" s="8"/>
      <c r="B965" s="8"/>
      <c r="C965" s="8"/>
    </row>
    <row x14ac:dyDescent="0.25" r="966" customHeight="1" ht="14.25">
      <c r="A966" s="8"/>
      <c r="B966" s="8"/>
      <c r="C966" s="8"/>
    </row>
    <row x14ac:dyDescent="0.25" r="967" customHeight="1" ht="14.25">
      <c r="A967" s="8"/>
      <c r="B967" s="8"/>
      <c r="C967" s="8"/>
    </row>
    <row x14ac:dyDescent="0.25" r="968" customHeight="1" ht="14.25">
      <c r="A968" s="8"/>
      <c r="B968" s="8"/>
      <c r="C968" s="8"/>
    </row>
    <row x14ac:dyDescent="0.25" r="969" customHeight="1" ht="14.25">
      <c r="A969" s="8"/>
      <c r="B969" s="8"/>
      <c r="C969" s="8"/>
    </row>
    <row x14ac:dyDescent="0.25" r="970" customHeight="1" ht="14.25">
      <c r="A970" s="8"/>
      <c r="B970" s="8"/>
      <c r="C970" s="8"/>
    </row>
    <row x14ac:dyDescent="0.25" r="971" customHeight="1" ht="14.25">
      <c r="A971" s="8"/>
      <c r="B971" s="8"/>
      <c r="C971" s="8"/>
    </row>
    <row x14ac:dyDescent="0.25" r="972" customHeight="1" ht="14.25">
      <c r="A972" s="8"/>
      <c r="B972" s="8"/>
      <c r="C972" s="8"/>
    </row>
    <row x14ac:dyDescent="0.25" r="973" customHeight="1" ht="14.25">
      <c r="A973" s="8"/>
      <c r="B973" s="8"/>
      <c r="C973" s="8"/>
    </row>
    <row x14ac:dyDescent="0.25" r="974" customHeight="1" ht="14.25">
      <c r="A974" s="8"/>
      <c r="B974" s="8"/>
      <c r="C974" s="8"/>
    </row>
    <row x14ac:dyDescent="0.25" r="975" customHeight="1" ht="14.25">
      <c r="A975" s="8"/>
      <c r="B975" s="8"/>
      <c r="C975" s="8"/>
    </row>
    <row x14ac:dyDescent="0.25" r="976" customHeight="1" ht="14.25">
      <c r="A976" s="8"/>
      <c r="B976" s="8"/>
      <c r="C976" s="8"/>
    </row>
    <row x14ac:dyDescent="0.25" r="977" customHeight="1" ht="14.25">
      <c r="A977" s="8"/>
      <c r="B977" s="8"/>
      <c r="C977" s="8"/>
    </row>
    <row x14ac:dyDescent="0.25" r="978" customHeight="1" ht="14.25">
      <c r="A978" s="8"/>
      <c r="B978" s="8"/>
      <c r="C978" s="8"/>
    </row>
    <row x14ac:dyDescent="0.25" r="979" customHeight="1" ht="14.25">
      <c r="A979" s="8"/>
      <c r="B979" s="8"/>
      <c r="C979" s="8"/>
    </row>
    <row x14ac:dyDescent="0.25" r="980" customHeight="1" ht="14.25">
      <c r="A980" s="8"/>
      <c r="B980" s="8"/>
      <c r="C980" s="8"/>
    </row>
    <row x14ac:dyDescent="0.25" r="981" customHeight="1" ht="14.25">
      <c r="A981" s="8"/>
      <c r="B981" s="8"/>
      <c r="C981" s="8"/>
    </row>
    <row x14ac:dyDescent="0.25" r="982" customHeight="1" ht="14.25">
      <c r="A982" s="8"/>
      <c r="B982" s="8"/>
      <c r="C982" s="8"/>
    </row>
    <row x14ac:dyDescent="0.25" r="983" customHeight="1" ht="14.25">
      <c r="A983" s="8"/>
      <c r="B983" s="8"/>
      <c r="C983" s="8"/>
    </row>
    <row x14ac:dyDescent="0.25" r="984" customHeight="1" ht="14.25">
      <c r="A984" s="8"/>
      <c r="B984" s="8"/>
      <c r="C984" s="8"/>
    </row>
    <row x14ac:dyDescent="0.25" r="985" customHeight="1" ht="14.25">
      <c r="A985" s="8"/>
      <c r="B985" s="8"/>
      <c r="C985" s="8"/>
    </row>
    <row x14ac:dyDescent="0.25" r="986" customHeight="1" ht="14.25">
      <c r="A986" s="8"/>
      <c r="B986" s="8"/>
      <c r="C986" s="8"/>
    </row>
    <row x14ac:dyDescent="0.25" r="987" customHeight="1" ht="14.25">
      <c r="A987" s="8"/>
      <c r="B987" s="8"/>
      <c r="C987" s="8"/>
    </row>
    <row x14ac:dyDescent="0.25" r="988" customHeight="1" ht="14.25">
      <c r="A988" s="8"/>
      <c r="B988" s="8"/>
      <c r="C988" s="8"/>
    </row>
    <row x14ac:dyDescent="0.25" r="989" customHeight="1" ht="14.25">
      <c r="A989" s="8"/>
      <c r="B989" s="8"/>
      <c r="C989" s="8"/>
    </row>
    <row x14ac:dyDescent="0.25" r="990" customHeight="1" ht="14.25">
      <c r="A990" s="8"/>
      <c r="B990" s="8"/>
      <c r="C990" s="8"/>
    </row>
    <row x14ac:dyDescent="0.25" r="991" customHeight="1" ht="14.25">
      <c r="A991" s="8"/>
      <c r="B991" s="8"/>
      <c r="C991" s="8"/>
    </row>
    <row x14ac:dyDescent="0.25" r="992" customHeight="1" ht="14.25">
      <c r="A992" s="8"/>
      <c r="B992" s="8"/>
      <c r="C992" s="8"/>
    </row>
    <row x14ac:dyDescent="0.25" r="993" customHeight="1" ht="14.25">
      <c r="A993" s="8"/>
      <c r="B993" s="8"/>
      <c r="C993" s="8"/>
    </row>
    <row x14ac:dyDescent="0.25" r="994" customHeight="1" ht="14.25">
      <c r="A994" s="8"/>
      <c r="B994" s="8"/>
      <c r="C994" s="8"/>
    </row>
    <row x14ac:dyDescent="0.25" r="995" customHeight="1" ht="14.25">
      <c r="A995" s="8"/>
      <c r="B995" s="8"/>
      <c r="C995" s="8"/>
    </row>
    <row x14ac:dyDescent="0.25" r="996" customHeight="1" ht="14.25">
      <c r="A996" s="8"/>
      <c r="B996" s="8"/>
      <c r="C996" s="8"/>
    </row>
    <row x14ac:dyDescent="0.25" r="997" customHeight="1" ht="14.25">
      <c r="A997" s="8"/>
      <c r="B997" s="8"/>
      <c r="C997" s="8"/>
    </row>
    <row x14ac:dyDescent="0.25" r="998" customHeight="1" ht="14.25">
      <c r="A998" s="8"/>
      <c r="B998" s="8"/>
      <c r="C998" s="8"/>
    </row>
    <row x14ac:dyDescent="0.25" r="999" customHeight="1" ht="14.25">
      <c r="A999" s="8"/>
      <c r="B999" s="8"/>
      <c r="C999" s="8"/>
    </row>
    <row x14ac:dyDescent="0.25" r="1000" customHeight="1" ht="14.25">
      <c r="A1000" s="8"/>
      <c r="B1000" s="8"/>
      <c r="C1000" s="8"/>
    </row>
  </sheetData>
  <mergeCells count="17">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0:B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sheetViews>
  <sheetFormatPr defaultRowHeight="15" x14ac:dyDescent="0.25"/>
  <cols>
    <col min="1" max="1" style="13" width="26.14785714285714" customWidth="1" bestFit="1"/>
    <col min="2" max="2" style="57" width="13.147857142857141" customWidth="1" bestFit="1"/>
    <col min="3" max="3" style="14" width="4.433571428571429" customWidth="1" bestFit="1"/>
    <col min="4" max="4" style="14" width="30.433571428571426" customWidth="1" bestFit="1"/>
    <col min="5" max="5" style="14" width="15.576428571428572" customWidth="1" bestFit="1"/>
    <col min="6" max="6" style="57" width="8.576428571428572" customWidth="1" bestFit="1"/>
    <col min="7" max="7" style="14" width="4.433571428571429" customWidth="1" bestFit="1"/>
    <col min="8" max="8" style="14" width="28.14785714285714" customWidth="1" bestFit="1"/>
    <col min="9" max="9" style="14" width="17.14785714285714" customWidth="1" bestFit="1"/>
    <col min="10" max="10" style="57" width="13.147857142857141" customWidth="1" bestFit="1"/>
    <col min="11" max="11" style="14" width="4.433571428571429" customWidth="1" bestFit="1"/>
    <col min="12" max="12" style="14" width="19.433571428571426" customWidth="1" bestFit="1"/>
    <col min="13" max="13" style="14" width="16.719285714285714" customWidth="1" bestFit="1"/>
    <col min="14" max="14" style="13" width="13.862142857142858" customWidth="1" bestFit="1"/>
    <col min="15" max="15" style="13" width="13.862142857142858" customWidth="1" bestFit="1"/>
    <col min="16" max="16" style="13" width="13.862142857142858" customWidth="1" bestFit="1"/>
    <col min="17" max="17" style="13" width="13.862142857142858" customWidth="1" bestFit="1"/>
    <col min="18" max="18" style="14" width="4.433571428571429" customWidth="1" bestFit="1"/>
    <col min="19" max="19" style="14" width="9.147857142857141" customWidth="1" bestFit="1"/>
    <col min="20" max="20" style="14" width="17.14785714285714" customWidth="1" bestFit="1"/>
    <col min="21" max="21" style="13" width="8.576428571428572" customWidth="1" bestFit="1"/>
    <col min="22" max="22" style="14" width="4.433571428571429" customWidth="1" bestFit="1"/>
    <col min="23" max="23" style="14" width="9.147857142857141" customWidth="1" bestFit="1"/>
    <col min="24" max="24" style="14" width="22.433571428571426" customWidth="1" bestFit="1"/>
    <col min="25" max="25" style="13" width="10.576428571428572" customWidth="1" bestFit="1"/>
  </cols>
  <sheetData>
    <row x14ac:dyDescent="0.25" r="1" customHeight="1" ht="14.25">
      <c r="A1" s="58" t="s">
        <v>392</v>
      </c>
      <c r="B1" s="59" t="s">
        <v>393</v>
      </c>
      <c r="C1" s="60"/>
      <c r="D1" s="61" t="s">
        <v>394</v>
      </c>
      <c r="E1" s="62" t="s">
        <v>395</v>
      </c>
      <c r="F1" s="59" t="s">
        <v>396</v>
      </c>
      <c r="G1" s="60"/>
      <c r="H1" s="61" t="s">
        <v>397</v>
      </c>
      <c r="I1" s="62" t="s">
        <v>395</v>
      </c>
      <c r="J1" s="59" t="s">
        <v>396</v>
      </c>
      <c r="K1" s="60"/>
      <c r="L1" s="61" t="s">
        <v>398</v>
      </c>
      <c r="M1" s="62" t="s">
        <v>395</v>
      </c>
      <c r="N1" s="58" t="s">
        <v>399</v>
      </c>
      <c r="O1" s="58" t="s">
        <v>400</v>
      </c>
      <c r="P1" s="58" t="s">
        <v>401</v>
      </c>
      <c r="Q1" s="63" t="s">
        <v>402</v>
      </c>
      <c r="R1" s="60"/>
      <c r="S1" s="61" t="s">
        <v>172</v>
      </c>
      <c r="T1" s="64" t="s">
        <v>395</v>
      </c>
      <c r="U1" s="63" t="s">
        <v>396</v>
      </c>
      <c r="V1" s="60"/>
      <c r="W1" s="61" t="s">
        <v>172</v>
      </c>
      <c r="X1" s="64" t="s">
        <v>395</v>
      </c>
      <c r="Y1" s="63" t="s">
        <v>396</v>
      </c>
    </row>
    <row x14ac:dyDescent="0.25" r="2" customHeight="1" ht="14.25">
      <c r="A2" s="1" t="s">
        <v>286</v>
      </c>
      <c r="B2" s="65">
        <f>Summary!B20</f>
      </c>
      <c r="C2" s="60"/>
      <c r="D2" s="51" t="s">
        <v>403</v>
      </c>
      <c r="E2" s="2" t="s">
        <v>404</v>
      </c>
      <c r="F2" s="65">
        <f>SUM('Manufacturing ELEC '!K3:K19)</f>
      </c>
      <c r="G2" s="60"/>
      <c r="H2" s="51" t="s">
        <v>403</v>
      </c>
      <c r="I2" s="2" t="s">
        <v>405</v>
      </c>
      <c r="J2" s="65">
        <f>SUM('Tooling Cost Detail'!H3:H20)</f>
      </c>
      <c r="K2" s="60"/>
      <c r="L2" s="66" t="s">
        <v>406</v>
      </c>
      <c r="M2" s="67" t="s">
        <v>407</v>
      </c>
      <c r="N2" s="68">
        <f>'PCB Details'!$AA4</f>
      </c>
      <c r="O2" s="69">
        <f>'PCB Details'!$AA5</f>
      </c>
      <c r="P2" s="69">
        <f>'PCB Details'!$AA6</f>
      </c>
      <c r="Q2" s="70">
        <f>'PCB Details'!$AA7</f>
      </c>
      <c r="R2" s="60"/>
      <c r="S2" s="71" t="s">
        <v>403</v>
      </c>
      <c r="T2" s="72" t="s">
        <v>408</v>
      </c>
      <c r="U2" s="73">
        <f>SUM(Packaging!H3:H6)</f>
      </c>
      <c r="V2" s="60"/>
      <c r="W2" s="71" t="s">
        <v>403</v>
      </c>
      <c r="X2" s="72" t="s">
        <v>408</v>
      </c>
      <c r="Y2" s="73">
        <f>SUM(Freight!G3:G5)</f>
      </c>
    </row>
    <row x14ac:dyDescent="0.25" r="3" customHeight="1" ht="14.25">
      <c r="A3" s="1" t="s">
        <v>58</v>
      </c>
      <c r="B3" s="65">
        <f>Summary!B21</f>
      </c>
      <c r="C3" s="60"/>
      <c r="D3" s="74" t="s">
        <v>409</v>
      </c>
      <c r="E3" s="75" t="s">
        <v>407</v>
      </c>
      <c r="F3" s="76">
        <f>_xludf.XLOOKUP(D3,'Manufacturing ELEC '!$B:$B,'Manufacturing ELEC '!$K:$K)</f>
      </c>
      <c r="G3" s="60"/>
      <c r="H3" s="74" t="s">
        <v>410</v>
      </c>
      <c r="I3" s="75" t="s">
        <v>411</v>
      </c>
      <c r="J3" s="76">
        <f>_xludf.XLOOKUP(H3,'Tooling Cost Detail'!C:C,'Tooling Cost Detail'!H:H)</f>
      </c>
      <c r="K3" s="60"/>
      <c r="L3" s="77"/>
      <c r="M3" s="67" t="s">
        <v>412</v>
      </c>
      <c r="N3" s="68">
        <f>'PCB Details'!$AB4</f>
      </c>
      <c r="O3" s="69">
        <f>'PCB Details'!$AB5</f>
      </c>
      <c r="P3" s="69">
        <f>'PCB Details'!$AB6</f>
      </c>
      <c r="Q3" s="70">
        <f>'PCB Details'!$AB7</f>
      </c>
      <c r="R3" s="60"/>
      <c r="S3" s="78" t="s">
        <v>413</v>
      </c>
      <c r="T3" s="79" t="s">
        <v>414</v>
      </c>
      <c r="U3" s="80">
        <f>Packaging!H3</f>
      </c>
      <c r="V3" s="60"/>
      <c r="W3" s="78" t="s">
        <v>415</v>
      </c>
      <c r="X3" s="79" t="s">
        <v>416</v>
      </c>
      <c r="Y3" s="80">
        <f>Freight!G3</f>
      </c>
    </row>
    <row x14ac:dyDescent="0.25" r="4" customHeight="1" ht="14.25">
      <c r="A4" s="1" t="s">
        <v>172</v>
      </c>
      <c r="B4" s="65">
        <f>Summary!B22</f>
      </c>
      <c r="C4" s="60"/>
      <c r="D4" s="77"/>
      <c r="E4" s="2" t="s">
        <v>417</v>
      </c>
      <c r="F4" s="81">
        <f>_xludf.XLOOKUP(D3,'Manufacturing ELEC '!$B:$B,'Manufacturing ELEC '!$D:$D)</f>
      </c>
      <c r="G4" s="60"/>
      <c r="H4" s="77"/>
      <c r="I4" s="2" t="s">
        <v>407</v>
      </c>
      <c r="J4" s="81">
        <f>_xludf.XLOOKUP(H3,'Tooling Cost Detail'!C:C,'Tooling Cost Detail'!F:F)</f>
      </c>
      <c r="K4" s="60"/>
      <c r="L4" s="82"/>
      <c r="M4" s="17" t="s">
        <v>411</v>
      </c>
      <c r="N4" s="83">
        <f>'PCB Details'!$AC4</f>
      </c>
      <c r="O4" s="84">
        <f>'PCB Details'!$AC5</f>
      </c>
      <c r="P4" s="84">
        <f>'PCB Details'!$AC6</f>
      </c>
      <c r="Q4" s="85">
        <f>'PCB Details'!$AC7</f>
      </c>
      <c r="R4" s="60"/>
      <c r="S4" s="77"/>
      <c r="T4" s="79" t="s">
        <v>418</v>
      </c>
      <c r="U4" s="80">
        <f>Packaging!G3</f>
      </c>
      <c r="V4" s="60"/>
      <c r="W4" s="77"/>
      <c r="X4" s="79" t="s">
        <v>419</v>
      </c>
      <c r="Y4" s="80">
        <f>Freight!E3</f>
      </c>
    </row>
    <row x14ac:dyDescent="0.25" r="5" customHeight="1" ht="14.25">
      <c r="A5" s="1" t="s">
        <v>70</v>
      </c>
      <c r="B5" s="65">
        <f>Summary!B23</f>
      </c>
      <c r="C5" s="60"/>
      <c r="D5" s="77"/>
      <c r="E5" s="2" t="s">
        <v>420</v>
      </c>
      <c r="F5" s="81">
        <f>_xludf.XLOOKUP(D3,'Manufacturing ELEC '!$B:$B,'Manufacturing ELEC '!$E:$E)</f>
      </c>
      <c r="G5" s="60"/>
      <c r="H5" s="77"/>
      <c r="I5" s="2" t="s">
        <v>421</v>
      </c>
      <c r="J5" s="81">
        <f>_xludf.XLOOKUP(H3,'Tooling Cost Detail'!C:C,'Tooling Cost Detail'!G:G)</f>
      </c>
      <c r="K5" s="60"/>
      <c r="L5" s="86" t="s">
        <v>422</v>
      </c>
      <c r="M5" s="2" t="s">
        <v>9</v>
      </c>
      <c r="N5" s="87">
        <f>'PCB Details'!$A4</f>
      </c>
      <c r="O5" s="88">
        <f>'PCB Details'!$A5</f>
      </c>
      <c r="P5" s="88">
        <f>'PCB Details'!$A6</f>
      </c>
      <c r="Q5" s="89">
        <f>'PCB Details'!$A7</f>
      </c>
      <c r="R5" s="60"/>
      <c r="S5" s="77"/>
      <c r="T5" s="79" t="s">
        <v>423</v>
      </c>
      <c r="U5" s="90">
        <f>Packaging!E3</f>
      </c>
      <c r="V5" s="60"/>
      <c r="W5" s="77"/>
      <c r="X5" s="79" t="s">
        <v>424</v>
      </c>
      <c r="Y5" s="90">
        <f>Freight!B3</f>
      </c>
    </row>
    <row x14ac:dyDescent="0.25" r="6" customHeight="1" ht="14.25">
      <c r="A6" s="1" t="s">
        <v>425</v>
      </c>
      <c r="B6" s="65">
        <f>Summary!B24</f>
      </c>
      <c r="C6" s="60"/>
      <c r="D6" s="77"/>
      <c r="E6" s="2" t="s">
        <v>426</v>
      </c>
      <c r="F6" s="81">
        <f>_xludf.XLOOKUP(D3,'Manufacturing ELEC '!$B:$B,'Manufacturing ELEC '!$F:$F)</f>
      </c>
      <c r="G6" s="60"/>
      <c r="H6" s="77"/>
      <c r="I6" s="2" t="s">
        <v>427</v>
      </c>
      <c r="J6" s="81">
        <f>_xludf.XLOOKUP(H3,'Tooling Cost Detail'!C:C,'Tooling Cost Detail'!E:E)</f>
      </c>
      <c r="K6" s="60"/>
      <c r="L6" s="77"/>
      <c r="M6" s="2" t="s">
        <v>428</v>
      </c>
      <c r="N6" s="87">
        <f>'PCB Details'!$B4</f>
      </c>
      <c r="O6" s="88">
        <f>'PCB Details'!$B5</f>
      </c>
      <c r="P6" s="88">
        <f>'PCB Details'!$B6</f>
      </c>
      <c r="Q6" s="89">
        <f>'PCB Details'!$B7</f>
      </c>
      <c r="R6" s="60"/>
      <c r="S6" s="77"/>
      <c r="T6" s="79" t="s">
        <v>429</v>
      </c>
      <c r="U6" s="90">
        <f>Packaging!B3</f>
      </c>
      <c r="V6" s="60"/>
      <c r="W6" s="77"/>
      <c r="X6" s="79" t="s">
        <v>34</v>
      </c>
      <c r="Y6" s="90">
        <f>Freight!C3</f>
      </c>
    </row>
    <row x14ac:dyDescent="0.25" r="7" customHeight="1" ht="14.25">
      <c r="A7" s="19" t="s">
        <v>430</v>
      </c>
      <c r="B7" s="91">
        <f>Summary!B26</f>
      </c>
      <c r="C7" s="60"/>
      <c r="D7" s="77"/>
      <c r="E7" s="2" t="s">
        <v>431</v>
      </c>
      <c r="F7" s="81">
        <f>_xludf.XLOOKUP(D3,'Manufacturing ELEC '!$B:$B,'Manufacturing ELEC '!$G:$G)</f>
      </c>
      <c r="G7" s="60"/>
      <c r="H7" s="77"/>
      <c r="I7" s="2" t="s">
        <v>432</v>
      </c>
      <c r="J7" s="81">
        <f>_xludf.XLOOKUP(H3,'Tooling Cost Detail'!C:C,'Tooling Cost Detail'!I:I)</f>
      </c>
      <c r="K7" s="60"/>
      <c r="L7" s="77"/>
      <c r="M7" s="2" t="s">
        <v>433</v>
      </c>
      <c r="N7" s="87">
        <f>'PCB Details'!$C4</f>
      </c>
      <c r="O7" s="92">
        <f>'PCB Details'!$C5</f>
      </c>
      <c r="P7" s="92">
        <f>'PCB Details'!$C6</f>
      </c>
      <c r="Q7" s="93">
        <f>'PCB Details'!$C7</f>
      </c>
      <c r="R7" s="60"/>
      <c r="S7" s="77"/>
      <c r="T7" s="79" t="s">
        <v>434</v>
      </c>
      <c r="U7" s="90">
        <f>Packaging!C3</f>
      </c>
      <c r="V7" s="60"/>
      <c r="W7" s="77"/>
      <c r="X7" s="79" t="s">
        <v>435</v>
      </c>
      <c r="Y7" s="90">
        <f>Freight!D3</f>
      </c>
    </row>
    <row x14ac:dyDescent="0.25" r="8" customHeight="1" ht="14.25">
      <c r="A8" s="94" t="s">
        <v>287</v>
      </c>
      <c r="B8" s="95">
        <f>Summary!B49</f>
      </c>
      <c r="C8" s="60"/>
      <c r="D8" s="77"/>
      <c r="E8" s="2" t="s">
        <v>436</v>
      </c>
      <c r="F8" s="81">
        <f>_xludf.XLOOKUP(D3,'Manufacturing ELEC '!$B:$B,'Manufacturing ELEC '!$H:$H)</f>
      </c>
      <c r="G8" s="60"/>
      <c r="H8" s="77"/>
      <c r="I8" s="2" t="s">
        <v>437</v>
      </c>
      <c r="J8" s="81">
        <f>_xludf.XLOOKUP(H3,'Tooling Cost Detail'!C:C,'Tooling Cost Detail'!J:J)</f>
      </c>
      <c r="K8" s="60"/>
      <c r="L8" s="82"/>
      <c r="M8" s="17" t="s">
        <v>3</v>
      </c>
      <c r="N8" s="27">
        <f>'PCB Details'!$D4</f>
      </c>
      <c r="O8" s="96">
        <f>'PCB Details'!$D5</f>
      </c>
      <c r="P8" s="96">
        <f>'PCB Details'!$D6</f>
      </c>
      <c r="Q8" s="97">
        <f>'PCB Details'!$D7</f>
      </c>
      <c r="R8" s="60"/>
      <c r="S8" s="82"/>
      <c r="T8" s="72" t="s">
        <v>438</v>
      </c>
      <c r="U8" s="98">
        <f>Packaging!D3</f>
      </c>
      <c r="V8" s="60"/>
      <c r="W8" s="82"/>
      <c r="X8" s="72" t="s">
        <v>439</v>
      </c>
      <c r="Y8" s="98">
        <f>Freight!F3</f>
      </c>
    </row>
    <row x14ac:dyDescent="0.25" r="9" customHeight="1" ht="14.25">
      <c r="A9" s="10"/>
      <c r="B9" s="99"/>
      <c r="C9" s="60"/>
      <c r="D9" s="77"/>
      <c r="E9" s="2" t="s">
        <v>440</v>
      </c>
      <c r="F9" s="81">
        <f>_xludf.XLOOKUP(D3,'Manufacturing ELEC '!$B:$B,'Manufacturing ELEC '!$I:$I)</f>
      </c>
      <c r="G9" s="60"/>
      <c r="H9" s="82"/>
      <c r="I9" s="17" t="s">
        <v>441</v>
      </c>
      <c r="J9" s="100">
        <f>_xludf.XLOOKUP(H3,'Tooling Cost Detail'!C:C,'Tooling Cost Detail'!D:D)</f>
      </c>
      <c r="K9" s="60"/>
      <c r="L9" s="78" t="s">
        <v>442</v>
      </c>
      <c r="M9" s="2" t="s">
        <v>443</v>
      </c>
      <c r="N9" s="87">
        <f>'PCB Details'!$E4</f>
      </c>
      <c r="O9" s="92">
        <f>'PCB Details'!$E5</f>
      </c>
      <c r="P9" s="92">
        <f>'PCB Details'!$E6</f>
      </c>
      <c r="Q9" s="93">
        <f>'PCB Details'!$E7</f>
      </c>
      <c r="R9" s="60"/>
      <c r="S9" s="78" t="s">
        <v>444</v>
      </c>
      <c r="T9" s="79" t="s">
        <v>445</v>
      </c>
      <c r="U9" s="80">
        <f>Packaging!H4</f>
      </c>
      <c r="V9" s="60"/>
      <c r="W9" s="51" t="s">
        <v>88</v>
      </c>
      <c r="X9" s="79" t="s">
        <v>446</v>
      </c>
      <c r="Y9" s="80">
        <f>Freight!G4</f>
      </c>
    </row>
    <row x14ac:dyDescent="0.25" r="10" customHeight="1" ht="14.25">
      <c r="A10" s="58" t="s">
        <v>447</v>
      </c>
      <c r="B10" s="59" t="s">
        <v>448</v>
      </c>
      <c r="C10" s="60"/>
      <c r="D10" s="82"/>
      <c r="E10" s="17" t="s">
        <v>441</v>
      </c>
      <c r="F10" s="100">
        <f>_xludf.XLOOKUP(D3,'Manufacturing ELEC '!$B:$B,'Manufacturing ELEC '!$C:$C)</f>
      </c>
      <c r="G10" s="60"/>
      <c r="H10" s="74" t="s">
        <v>449</v>
      </c>
      <c r="I10" s="75" t="s">
        <v>411</v>
      </c>
      <c r="J10" s="76">
        <f>_xludf.XLOOKUP(H10,'Tooling Cost Detail'!C:C,'Tooling Cost Detail'!H:H)</f>
      </c>
      <c r="K10" s="60"/>
      <c r="L10" s="77"/>
      <c r="M10" s="67" t="s">
        <v>450</v>
      </c>
      <c r="N10" s="101">
        <f>'PCB Details'!$G4</f>
      </c>
      <c r="O10" s="92">
        <f>'PCB Details'!$G5</f>
      </c>
      <c r="P10" s="92">
        <f>'PCB Details'!$G6</f>
      </c>
      <c r="Q10" s="93">
        <f>'PCB Details'!$G7</f>
      </c>
      <c r="R10" s="60"/>
      <c r="S10" s="77"/>
      <c r="T10" s="79" t="s">
        <v>451</v>
      </c>
      <c r="U10" s="80">
        <f>Packaging!G4</f>
      </c>
      <c r="V10" s="60"/>
      <c r="W10" s="51"/>
      <c r="X10" s="79" t="s">
        <v>452</v>
      </c>
      <c r="Y10" s="80">
        <f>Freight!E4</f>
      </c>
    </row>
    <row x14ac:dyDescent="0.25" r="11" customHeight="1" ht="14.25">
      <c r="A11" s="5">
        <v>1</v>
      </c>
      <c r="B11" s="65">
        <f>IF('Components and Materials'!K3:K202&lt;&gt;0,'Components and Materials'!K3:K202,"")</f>
      </c>
      <c r="C11" s="60"/>
      <c r="D11" s="74" t="s">
        <v>453</v>
      </c>
      <c r="E11" s="75" t="s">
        <v>407</v>
      </c>
      <c r="F11" s="76">
        <f>_xludf.XLOOKUP(D11,'Manufacturing ELEC '!$B:$B,'Manufacturing ELEC '!$K:$K)</f>
      </c>
      <c r="G11" s="60"/>
      <c r="H11" s="77"/>
      <c r="I11" s="2" t="s">
        <v>407</v>
      </c>
      <c r="J11" s="81">
        <f>_xludf.XLOOKUP(H10,'Tooling Cost Detail'!C:C,'Tooling Cost Detail'!F:F)</f>
      </c>
      <c r="K11" s="60"/>
      <c r="L11" s="77"/>
      <c r="M11" s="67" t="s">
        <v>454</v>
      </c>
      <c r="N11" s="101">
        <f>'PCB Details'!$H4</f>
      </c>
      <c r="O11" s="92">
        <f>'PCB Details'!$H5</f>
      </c>
      <c r="P11" s="92">
        <f>'PCB Details'!$H6</f>
      </c>
      <c r="Q11" s="93">
        <f>'PCB Details'!$H7</f>
      </c>
      <c r="R11" s="60"/>
      <c r="S11" s="77"/>
      <c r="T11" s="79" t="s">
        <v>429</v>
      </c>
      <c r="U11" s="90">
        <f>Packaging!B4</f>
      </c>
      <c r="V11" s="60"/>
      <c r="W11" s="71"/>
      <c r="X11" s="72" t="s">
        <v>455</v>
      </c>
      <c r="Y11" s="98">
        <f>Freight!B4</f>
      </c>
    </row>
    <row x14ac:dyDescent="0.25" r="12" customHeight="1" ht="14.25">
      <c r="A12" s="5">
        <v>2</v>
      </c>
      <c r="B12" s="65"/>
      <c r="C12" s="60"/>
      <c r="D12" s="77"/>
      <c r="E12" s="2" t="s">
        <v>417</v>
      </c>
      <c r="F12" s="81">
        <f>_xludf.XLOOKUP(D11,'Manufacturing ELEC '!$B:$B,'Manufacturing ELEC '!$D:$D)</f>
      </c>
      <c r="G12" s="60"/>
      <c r="H12" s="77"/>
      <c r="I12" s="2" t="s">
        <v>421</v>
      </c>
      <c r="J12" s="81">
        <f>_xludf.XLOOKUP(H10,'Tooling Cost Detail'!C:C,'Tooling Cost Detail'!G:G)</f>
      </c>
      <c r="K12" s="60"/>
      <c r="L12" s="77"/>
      <c r="M12" s="2" t="s">
        <v>456</v>
      </c>
      <c r="N12" s="101">
        <f>'PCB Details'!$I4</f>
      </c>
      <c r="O12" s="92">
        <f>'PCB Details'!$I5</f>
      </c>
      <c r="P12" s="92">
        <f>'PCB Details'!$I6</f>
      </c>
      <c r="Q12" s="93">
        <f>'PCB Details'!$I7</f>
      </c>
      <c r="R12" s="60"/>
      <c r="S12" s="77"/>
      <c r="T12" s="79" t="s">
        <v>434</v>
      </c>
      <c r="U12" s="90">
        <f>Packaging!C4</f>
      </c>
      <c r="V12" s="60"/>
      <c r="W12" s="51" t="s">
        <v>457</v>
      </c>
      <c r="X12" s="79" t="s">
        <v>458</v>
      </c>
      <c r="Y12" s="80">
        <f>Freight!G5</f>
      </c>
    </row>
    <row x14ac:dyDescent="0.25" r="13" customHeight="1" ht="14.25">
      <c r="A13" s="5">
        <v>3</v>
      </c>
      <c r="B13" s="65">
        <v>0.257</v>
      </c>
      <c r="C13" s="60"/>
      <c r="D13" s="77"/>
      <c r="E13" s="2" t="s">
        <v>420</v>
      </c>
      <c r="F13" s="81">
        <f>_xludf.XLOOKUP(D11,'Manufacturing ELEC '!$B:$B,'Manufacturing ELEC '!$E:$E)</f>
      </c>
      <c r="G13" s="60"/>
      <c r="H13" s="77"/>
      <c r="I13" s="2" t="s">
        <v>427</v>
      </c>
      <c r="J13" s="81">
        <f>_xludf.XLOOKUP(H10,'Tooling Cost Detail'!C:C,'Tooling Cost Detail'!E:E)</f>
      </c>
      <c r="K13" s="60"/>
      <c r="L13" s="77"/>
      <c r="M13" s="2" t="s">
        <v>459</v>
      </c>
      <c r="N13" s="101">
        <f>'PCB Details'!$J4</f>
      </c>
      <c r="O13" s="92">
        <f>'PCB Details'!$J5</f>
      </c>
      <c r="P13" s="92">
        <f>'PCB Details'!$J6</f>
      </c>
      <c r="Q13" s="93">
        <f>'PCB Details'!$J7</f>
      </c>
      <c r="R13" s="60"/>
      <c r="S13" s="82"/>
      <c r="T13" s="72" t="s">
        <v>438</v>
      </c>
      <c r="U13" s="98">
        <f>Packaging!D4</f>
      </c>
      <c r="V13" s="60"/>
      <c r="W13" s="51"/>
      <c r="X13" s="79" t="s">
        <v>460</v>
      </c>
      <c r="Y13" s="80">
        <f>Freight!E5</f>
      </c>
    </row>
    <row x14ac:dyDescent="0.25" r="14" customHeight="1" ht="14.25">
      <c r="A14" s="5">
        <v>4</v>
      </c>
      <c r="B14" s="65">
        <v>0.257</v>
      </c>
      <c r="C14" s="60"/>
      <c r="D14" s="77"/>
      <c r="E14" s="2" t="s">
        <v>426</v>
      </c>
      <c r="F14" s="81">
        <f>_xludf.XLOOKUP(D11,'Manufacturing ELEC '!$B:$B,'Manufacturing ELEC '!$F:$F)</f>
      </c>
      <c r="G14" s="60"/>
      <c r="H14" s="77"/>
      <c r="I14" s="2" t="s">
        <v>432</v>
      </c>
      <c r="J14" s="81">
        <f>_xludf.XLOOKUP(H10,'Tooling Cost Detail'!C:C,'Tooling Cost Detail'!I:I)</f>
      </c>
      <c r="K14" s="60"/>
      <c r="L14" s="77"/>
      <c r="M14" s="67" t="s">
        <v>461</v>
      </c>
      <c r="N14" s="101">
        <f>'PCB Details'!$K4</f>
      </c>
      <c r="O14" s="92">
        <f>'PCB Details'!$K5</f>
      </c>
      <c r="P14" s="92">
        <f>'PCB Details'!$K6</f>
      </c>
      <c r="Q14" s="93">
        <f>'PCB Details'!$K7</f>
      </c>
      <c r="R14" s="60"/>
      <c r="S14" s="78" t="s">
        <v>462</v>
      </c>
      <c r="T14" s="79" t="s">
        <v>463</v>
      </c>
      <c r="U14" s="80">
        <f>Packaging!H5</f>
      </c>
      <c r="V14" s="60"/>
      <c r="W14" s="102"/>
      <c r="X14" s="103" t="s">
        <v>464</v>
      </c>
      <c r="Y14" s="104">
        <f>Freight!B5</f>
      </c>
    </row>
    <row x14ac:dyDescent="0.25" r="15" customHeight="1" ht="14.25">
      <c r="A15" s="5">
        <v>5</v>
      </c>
      <c r="B15" s="65"/>
      <c r="C15" s="60"/>
      <c r="D15" s="77"/>
      <c r="E15" s="2" t="s">
        <v>431</v>
      </c>
      <c r="F15" s="81">
        <f>_xludf.XLOOKUP(D11,'Manufacturing ELEC '!$B:$B,'Manufacturing ELEC '!$G:$G)</f>
      </c>
      <c r="G15" s="60"/>
      <c r="H15" s="77"/>
      <c r="I15" s="2" t="s">
        <v>437</v>
      </c>
      <c r="J15" s="81">
        <f>_xludf.XLOOKUP(H10,'Tooling Cost Detail'!C:C,'Tooling Cost Detail'!J:J)</f>
      </c>
      <c r="K15" s="60"/>
      <c r="L15" s="77"/>
      <c r="M15" s="2" t="s">
        <v>465</v>
      </c>
      <c r="N15" s="101">
        <f>'PCB Details'!$L4</f>
      </c>
      <c r="O15" s="92">
        <f>'PCB Details'!$L5</f>
      </c>
      <c r="P15" s="92">
        <f>'PCB Details'!$L6</f>
      </c>
      <c r="Q15" s="93">
        <f>'PCB Details'!$L7</f>
      </c>
      <c r="R15" s="60"/>
      <c r="S15" s="77"/>
      <c r="T15" s="79" t="s">
        <v>466</v>
      </c>
      <c r="U15" s="80">
        <f>Packaging!G5</f>
      </c>
      <c r="V15" s="60"/>
      <c r="W15" s="8"/>
      <c r="X15" s="8"/>
      <c r="Y15" s="10"/>
    </row>
    <row x14ac:dyDescent="0.25" r="16" customHeight="1" ht="14.25">
      <c r="A16" s="5">
        <v>6</v>
      </c>
      <c r="B16" s="65"/>
      <c r="C16" s="60"/>
      <c r="D16" s="77"/>
      <c r="E16" s="2" t="s">
        <v>436</v>
      </c>
      <c r="F16" s="81">
        <f>_xludf.XLOOKUP(D11,'Manufacturing ELEC '!$B:$B,'Manufacturing ELEC '!$H:$H)</f>
      </c>
      <c r="G16" s="60"/>
      <c r="H16" s="82"/>
      <c r="I16" s="17" t="s">
        <v>441</v>
      </c>
      <c r="J16" s="100">
        <f>_xludf.XLOOKUP(H10,'Tooling Cost Detail'!C:C,'Tooling Cost Detail'!D:D)</f>
      </c>
      <c r="K16" s="60"/>
      <c r="L16" s="77"/>
      <c r="M16" s="67" t="s">
        <v>467</v>
      </c>
      <c r="N16" s="87">
        <f>'PCB Details'!$M4</f>
      </c>
      <c r="O16" s="92">
        <f>'PCB Details'!$M5</f>
      </c>
      <c r="P16" s="92">
        <f>'PCB Details'!$M6</f>
      </c>
      <c r="Q16" s="93">
        <f>'PCB Details'!$M7</f>
      </c>
      <c r="R16" s="60"/>
      <c r="S16" s="77"/>
      <c r="T16" s="79" t="s">
        <v>429</v>
      </c>
      <c r="U16" s="90">
        <f>Packaging!B5</f>
      </c>
      <c r="V16" s="60"/>
      <c r="W16" s="8"/>
      <c r="X16" s="8"/>
      <c r="Y16" s="10"/>
    </row>
    <row x14ac:dyDescent="0.25" r="17" customHeight="1" ht="14.25">
      <c r="A17" s="5">
        <v>7</v>
      </c>
      <c r="B17" s="65"/>
      <c r="C17" s="60"/>
      <c r="D17" s="77"/>
      <c r="E17" s="2" t="s">
        <v>440</v>
      </c>
      <c r="F17" s="81">
        <f>_xludf.XLOOKUP(D11,'Manufacturing ELEC '!$B:$B,'Manufacturing ELEC '!$I:$I)</f>
      </c>
      <c r="G17" s="60"/>
      <c r="H17" s="74" t="s">
        <v>468</v>
      </c>
      <c r="I17" s="75" t="s">
        <v>411</v>
      </c>
      <c r="J17" s="76">
        <f>_xludf.XLOOKUP(H17,'Tooling Cost Detail'!C:C,'Tooling Cost Detail'!H:H)</f>
      </c>
      <c r="K17" s="60"/>
      <c r="L17" s="82"/>
      <c r="M17" s="105" t="s">
        <v>469</v>
      </c>
      <c r="N17" s="27">
        <f>'PCB Details'!$N4</f>
      </c>
      <c r="O17" s="96">
        <f>'PCB Details'!$N5</f>
      </c>
      <c r="P17" s="96">
        <f>'PCB Details'!$N6</f>
      </c>
      <c r="Q17" s="97">
        <f>'PCB Details'!$N7</f>
      </c>
      <c r="R17" s="60"/>
      <c r="S17" s="77"/>
      <c r="T17" s="79" t="s">
        <v>434</v>
      </c>
      <c r="U17" s="90">
        <f>Packaging!C5</f>
      </c>
      <c r="V17" s="60"/>
      <c r="W17" s="8"/>
      <c r="X17" s="8"/>
      <c r="Y17" s="10"/>
    </row>
    <row x14ac:dyDescent="0.25" r="18" customHeight="1" ht="14.25">
      <c r="A18" s="5">
        <v>8</v>
      </c>
      <c r="B18" s="65"/>
      <c r="C18" s="60"/>
      <c r="D18" s="82"/>
      <c r="E18" s="17" t="s">
        <v>441</v>
      </c>
      <c r="F18" s="100">
        <f>_xludf.XLOOKUP(D11,'Manufacturing ELEC '!$B:$B,'Manufacturing ELEC '!$C:$C)</f>
      </c>
      <c r="G18" s="60"/>
      <c r="H18" s="77"/>
      <c r="I18" s="2" t="s">
        <v>407</v>
      </c>
      <c r="J18" s="81">
        <f>_xludf.XLOOKUP(H17,'Tooling Cost Detail'!C:C,'Tooling Cost Detail'!F:F)</f>
      </c>
      <c r="K18" s="60"/>
      <c r="L18" s="74" t="s">
        <v>470</v>
      </c>
      <c r="M18" s="75" t="s">
        <v>471</v>
      </c>
      <c r="N18" s="106">
        <f>'PCB Details'!$O4</f>
      </c>
      <c r="O18" s="107">
        <f>'PCB Details'!$O5</f>
      </c>
      <c r="P18" s="107">
        <f>'PCB Details'!$O6</f>
      </c>
      <c r="Q18" s="108">
        <f>'PCB Details'!$O7</f>
      </c>
      <c r="R18" s="60"/>
      <c r="S18" s="82"/>
      <c r="T18" s="72" t="s">
        <v>438</v>
      </c>
      <c r="U18" s="98">
        <f>Packaging!D5</f>
      </c>
      <c r="V18" s="60"/>
      <c r="W18" s="8"/>
      <c r="X18" s="8"/>
      <c r="Y18" s="10"/>
    </row>
    <row x14ac:dyDescent="0.25" r="19" customHeight="1" ht="14.25">
      <c r="A19" s="5">
        <v>9</v>
      </c>
      <c r="B19" s="65"/>
      <c r="C19" s="60"/>
      <c r="D19" s="74" t="s">
        <v>472</v>
      </c>
      <c r="E19" s="75" t="s">
        <v>407</v>
      </c>
      <c r="F19" s="76">
        <f>_xludf.XLOOKUP(D19,'Manufacturing ELEC '!$B:$B,'Manufacturing ELEC '!$K:$K)</f>
      </c>
      <c r="G19" s="60"/>
      <c r="H19" s="77"/>
      <c r="I19" s="2" t="s">
        <v>421</v>
      </c>
      <c r="J19" s="81">
        <f>_xludf.XLOOKUP(H17,'Tooling Cost Detail'!C:C,'Tooling Cost Detail'!G:G)</f>
      </c>
      <c r="K19" s="60"/>
      <c r="L19" s="77"/>
      <c r="M19" s="2" t="s">
        <v>473</v>
      </c>
      <c r="N19" s="109">
        <f>'PCB Details'!$P4</f>
      </c>
      <c r="O19" s="110">
        <f>'PCB Details'!$P5</f>
      </c>
      <c r="P19" s="110">
        <f>'PCB Details'!$P6</f>
      </c>
      <c r="Q19" s="111">
        <f>'PCB Details'!$P7</f>
      </c>
      <c r="R19" s="60"/>
      <c r="S19" s="78" t="s">
        <v>474</v>
      </c>
      <c r="T19" s="79" t="s">
        <v>475</v>
      </c>
      <c r="U19" s="80">
        <f>Packaging!H6</f>
      </c>
      <c r="V19" s="60"/>
      <c r="W19" s="8"/>
      <c r="X19" s="8"/>
      <c r="Y19" s="10"/>
    </row>
    <row x14ac:dyDescent="0.25" r="20" customHeight="1" ht="14.25">
      <c r="A20" s="5">
        <v>10</v>
      </c>
      <c r="B20" s="65"/>
      <c r="C20" s="60"/>
      <c r="D20" s="77"/>
      <c r="E20" s="2" t="s">
        <v>417</v>
      </c>
      <c r="F20" s="81">
        <f>_xludf.XLOOKUP(D19,'Manufacturing ELEC '!$B:$B,'Manufacturing ELEC '!$D:$D)</f>
      </c>
      <c r="G20" s="60"/>
      <c r="H20" s="77"/>
      <c r="I20" s="2" t="s">
        <v>427</v>
      </c>
      <c r="J20" s="81">
        <f>_xludf.XLOOKUP(H17,'Tooling Cost Detail'!C:C,'Tooling Cost Detail'!E:E)</f>
      </c>
      <c r="K20" s="60"/>
      <c r="L20" s="82"/>
      <c r="M20" s="17" t="s">
        <v>476</v>
      </c>
      <c r="N20" s="112">
        <f>'PCB Details'!$Q4</f>
      </c>
      <c r="O20" s="113">
        <f>'PCB Details'!$Q5</f>
      </c>
      <c r="P20" s="113">
        <f>'PCB Details'!$Q6</f>
      </c>
      <c r="Q20" s="114">
        <f>'PCB Details'!$Q7</f>
      </c>
      <c r="R20" s="60"/>
      <c r="S20" s="77"/>
      <c r="T20" s="79" t="s">
        <v>477</v>
      </c>
      <c r="U20" s="80">
        <f>Packaging!G6</f>
      </c>
      <c r="V20" s="60"/>
      <c r="W20" s="8"/>
      <c r="X20" s="8"/>
      <c r="Y20" s="10"/>
    </row>
    <row x14ac:dyDescent="0.25" r="21" customHeight="1" ht="14.25">
      <c r="A21" s="5">
        <v>11</v>
      </c>
      <c r="B21" s="65"/>
      <c r="C21" s="60"/>
      <c r="D21" s="77"/>
      <c r="E21" s="2" t="s">
        <v>420</v>
      </c>
      <c r="F21" s="81">
        <f>_xludf.XLOOKUP(D19,'Manufacturing ELEC '!$B:$B,'Manufacturing ELEC '!$E:$E)</f>
      </c>
      <c r="G21" s="60"/>
      <c r="H21" s="77"/>
      <c r="I21" s="2" t="s">
        <v>432</v>
      </c>
      <c r="J21" s="81">
        <f>_xludf.XLOOKUP(H17,'Tooling Cost Detail'!C:C,'Tooling Cost Detail'!I:I)</f>
      </c>
      <c r="K21" s="60"/>
      <c r="L21" s="74" t="s">
        <v>478</v>
      </c>
      <c r="M21" s="75" t="s">
        <v>471</v>
      </c>
      <c r="N21" s="106">
        <f>'PCB Details'!$R4</f>
      </c>
      <c r="O21" s="107">
        <f>'PCB Details'!$R5</f>
      </c>
      <c r="P21" s="107">
        <f>'PCB Details'!$R6</f>
      </c>
      <c r="Q21" s="108">
        <f>'PCB Details'!$R7</f>
      </c>
      <c r="R21" s="60"/>
      <c r="S21" s="77"/>
      <c r="T21" s="79" t="s">
        <v>479</v>
      </c>
      <c r="U21" s="90">
        <f>Packaging!F3</f>
      </c>
      <c r="V21" s="60"/>
      <c r="W21" s="8"/>
      <c r="X21" s="8"/>
      <c r="Y21" s="10"/>
    </row>
    <row x14ac:dyDescent="0.25" r="22" customHeight="1" ht="14.25">
      <c r="A22" s="5">
        <v>12</v>
      </c>
      <c r="B22" s="65"/>
      <c r="C22" s="60"/>
      <c r="D22" s="77"/>
      <c r="E22" s="2" t="s">
        <v>426</v>
      </c>
      <c r="F22" s="81">
        <f>_xludf.XLOOKUP(D19,'Manufacturing ELEC '!$B:$B,'Manufacturing ELEC '!$F:$F)</f>
      </c>
      <c r="G22" s="60"/>
      <c r="H22" s="77"/>
      <c r="I22" s="2" t="s">
        <v>437</v>
      </c>
      <c r="J22" s="81">
        <f>_xludf.XLOOKUP(H17,'Tooling Cost Detail'!C:C,'Tooling Cost Detail'!J:J)</f>
      </c>
      <c r="K22" s="60"/>
      <c r="L22" s="77"/>
      <c r="M22" s="2" t="s">
        <v>473</v>
      </c>
      <c r="N22" s="109">
        <f>'PCB Details'!$S4</f>
      </c>
      <c r="O22" s="110">
        <f>'PCB Details'!$S5</f>
      </c>
      <c r="P22" s="110">
        <f>'PCB Details'!$S6</f>
      </c>
      <c r="Q22" s="111">
        <f>'PCB Details'!$S7</f>
      </c>
      <c r="R22" s="60"/>
      <c r="S22" s="77"/>
      <c r="T22" s="79" t="s">
        <v>429</v>
      </c>
      <c r="U22" s="90">
        <f>Packaging!B6</f>
      </c>
      <c r="V22" s="60"/>
      <c r="W22" s="8"/>
      <c r="X22" s="8"/>
      <c r="Y22" s="10"/>
    </row>
    <row x14ac:dyDescent="0.25" r="23" customHeight="1" ht="14.25">
      <c r="A23" s="5">
        <v>13</v>
      </c>
      <c r="B23" s="65"/>
      <c r="C23" s="60"/>
      <c r="D23" s="77"/>
      <c r="E23" s="2" t="s">
        <v>431</v>
      </c>
      <c r="F23" s="81">
        <f>_xludf.XLOOKUP(D19,'Manufacturing ELEC '!$B:$B,'Manufacturing ELEC '!$G:$G)</f>
      </c>
      <c r="G23" s="60"/>
      <c r="H23" s="82"/>
      <c r="I23" s="17" t="s">
        <v>441</v>
      </c>
      <c r="J23" s="100">
        <f>_xludf.XLOOKUP(H17,'Tooling Cost Detail'!C:C,'Tooling Cost Detail'!D:D)</f>
      </c>
      <c r="K23" s="60"/>
      <c r="L23" s="77"/>
      <c r="M23" s="67" t="s">
        <v>476</v>
      </c>
      <c r="N23" s="109">
        <f>'PCB Details'!$T4</f>
      </c>
      <c r="O23" s="110">
        <f>'PCB Details'!$T5</f>
      </c>
      <c r="P23" s="110">
        <f>'PCB Details'!$T6</f>
      </c>
      <c r="Q23" s="111">
        <f>'PCB Details'!$T7</f>
      </c>
      <c r="R23" s="60"/>
      <c r="S23" s="77"/>
      <c r="T23" s="79" t="s">
        <v>434</v>
      </c>
      <c r="U23" s="90">
        <f>Packaging!C6</f>
      </c>
      <c r="V23" s="60"/>
      <c r="W23" s="8"/>
      <c r="X23" s="8"/>
      <c r="Y23" s="10"/>
    </row>
    <row x14ac:dyDescent="0.25" r="24" customHeight="1" ht="14.25">
      <c r="A24" s="5">
        <v>14</v>
      </c>
      <c r="B24" s="65"/>
      <c r="C24" s="60"/>
      <c r="D24" s="77"/>
      <c r="E24" s="2" t="s">
        <v>436</v>
      </c>
      <c r="F24" s="81">
        <f>_xludf.XLOOKUP(D19,'Manufacturing ELEC '!$B:$B,'Manufacturing ELEC '!$H:$H)</f>
      </c>
      <c r="G24" s="60"/>
      <c r="H24" s="74" t="s">
        <v>480</v>
      </c>
      <c r="I24" s="75" t="s">
        <v>411</v>
      </c>
      <c r="J24" s="76">
        <f>_xludf.XLOOKUP(H24,'Tooling Cost Detail'!C:C,'Tooling Cost Detail'!H:H)</f>
      </c>
      <c r="K24" s="60"/>
      <c r="L24" s="77"/>
      <c r="M24" s="67" t="s">
        <v>481</v>
      </c>
      <c r="N24" s="101">
        <f>'PCB Details'!$U4</f>
      </c>
      <c r="O24" s="92">
        <f>'PCB Details'!$U5</f>
      </c>
      <c r="P24" s="92">
        <f>'PCB Details'!$U6</f>
      </c>
      <c r="Q24" s="93">
        <f>'PCB Details'!$U7</f>
      </c>
      <c r="R24" s="60"/>
      <c r="S24" s="115"/>
      <c r="T24" s="103" t="s">
        <v>438</v>
      </c>
      <c r="U24" s="104">
        <f>Packaging!D6</f>
      </c>
      <c r="V24" s="60"/>
      <c r="W24" s="8"/>
      <c r="X24" s="8"/>
      <c r="Y24" s="10"/>
    </row>
    <row x14ac:dyDescent="0.25" r="25" customHeight="1" ht="14.25">
      <c r="A25" s="5">
        <v>15</v>
      </c>
      <c r="B25" s="65"/>
      <c r="C25" s="60"/>
      <c r="D25" s="77"/>
      <c r="E25" s="2" t="s">
        <v>440</v>
      </c>
      <c r="F25" s="81">
        <f>_xludf.XLOOKUP(D19,'Manufacturing ELEC '!$B:$B,'Manufacturing ELEC '!$I:$I)</f>
      </c>
      <c r="G25" s="60"/>
      <c r="H25" s="77"/>
      <c r="I25" s="2" t="s">
        <v>407</v>
      </c>
      <c r="J25" s="81">
        <f>_xludf.XLOOKUP(H24,'Tooling Cost Detail'!C:C,'Tooling Cost Detail'!F:F)</f>
      </c>
      <c r="K25" s="60"/>
      <c r="L25" s="82"/>
      <c r="M25" s="17" t="s">
        <v>33</v>
      </c>
      <c r="N25" s="116">
        <f>'PCB Details'!$V4</f>
      </c>
      <c r="O25" s="96">
        <f>'PCB Details'!$V5</f>
      </c>
      <c r="P25" s="96">
        <f>'PCB Details'!$V6</f>
      </c>
      <c r="Q25" s="97">
        <f>'PCB Details'!$V7</f>
      </c>
      <c r="R25" s="60"/>
      <c r="S25" s="8"/>
      <c r="T25" s="79"/>
      <c r="U25" s="10"/>
      <c r="V25" s="60"/>
      <c r="W25" s="8"/>
      <c r="X25" s="8"/>
      <c r="Y25" s="10"/>
    </row>
    <row x14ac:dyDescent="0.25" r="26" customHeight="1" ht="14.25">
      <c r="A26" s="5">
        <v>16</v>
      </c>
      <c r="B26" s="65"/>
      <c r="C26" s="60"/>
      <c r="D26" s="82"/>
      <c r="E26" s="17" t="s">
        <v>441</v>
      </c>
      <c r="F26" s="100">
        <f>_xludf.XLOOKUP(D19,'Manufacturing ELEC '!$B:$B,'Manufacturing ELEC '!$C:$C)</f>
      </c>
      <c r="G26" s="60"/>
      <c r="H26" s="77"/>
      <c r="I26" s="2" t="s">
        <v>421</v>
      </c>
      <c r="J26" s="81">
        <f>_xludf.XLOOKUP(H24,'Tooling Cost Detail'!C:C,'Tooling Cost Detail'!G:G)</f>
      </c>
      <c r="K26" s="60"/>
      <c r="L26" s="74" t="s">
        <v>482</v>
      </c>
      <c r="M26" s="75" t="s">
        <v>483</v>
      </c>
      <c r="N26" s="117">
        <f>'PCB Details'!$W4</f>
      </c>
      <c r="O26" s="118">
        <f>'PCB Details'!$W5</f>
      </c>
      <c r="P26" s="118">
        <f>'PCB Details'!$W6</f>
      </c>
      <c r="Q26" s="119">
        <f>'PCB Details'!$W7</f>
      </c>
      <c r="R26" s="60"/>
      <c r="S26" s="8"/>
      <c r="T26" s="79"/>
      <c r="U26" s="10"/>
      <c r="V26" s="60"/>
      <c r="W26" s="8"/>
      <c r="X26" s="8"/>
      <c r="Y26" s="10"/>
    </row>
    <row x14ac:dyDescent="0.25" r="27" customHeight="1" ht="14.25">
      <c r="A27" s="5">
        <v>17</v>
      </c>
      <c r="B27" s="65"/>
      <c r="C27" s="60"/>
      <c r="D27" s="74" t="s">
        <v>484</v>
      </c>
      <c r="E27" s="75" t="s">
        <v>407</v>
      </c>
      <c r="F27" s="76">
        <f>_xludf.XLOOKUP(D27,'Manufacturing ELEC '!$B:$B,'Manufacturing ELEC '!$K:$K)</f>
      </c>
      <c r="G27" s="60"/>
      <c r="H27" s="77"/>
      <c r="I27" s="2" t="s">
        <v>427</v>
      </c>
      <c r="J27" s="81">
        <f>_xludf.XLOOKUP(H24,'Tooling Cost Detail'!C:C,'Tooling Cost Detail'!E:E)</f>
      </c>
      <c r="K27" s="60"/>
      <c r="L27" s="77"/>
      <c r="M27" s="2" t="s">
        <v>485</v>
      </c>
      <c r="N27" s="87">
        <f>'PCB Details'!$X4</f>
      </c>
      <c r="O27" s="120">
        <f>'PCB Details'!$X5</f>
      </c>
      <c r="P27" s="120">
        <f>'PCB Details'!$X6</f>
      </c>
      <c r="Q27" s="121">
        <f>'PCB Details'!$X7</f>
      </c>
      <c r="R27" s="60"/>
      <c r="S27" s="8"/>
      <c r="T27" s="79"/>
      <c r="U27" s="10"/>
      <c r="V27" s="60"/>
      <c r="W27" s="8"/>
      <c r="X27" s="8"/>
      <c r="Y27" s="10"/>
    </row>
    <row x14ac:dyDescent="0.25" r="28" customHeight="1" ht="14.25">
      <c r="A28" s="5">
        <v>18</v>
      </c>
      <c r="B28" s="65"/>
      <c r="C28" s="60"/>
      <c r="D28" s="77"/>
      <c r="E28" s="2" t="s">
        <v>417</v>
      </c>
      <c r="F28" s="81">
        <f>_xludf.XLOOKUP(D27,'Manufacturing ELEC '!$B:$B,'Manufacturing ELEC '!$D:$D)</f>
      </c>
      <c r="G28" s="60"/>
      <c r="H28" s="77"/>
      <c r="I28" s="2" t="s">
        <v>432</v>
      </c>
      <c r="J28" s="81">
        <f>_xludf.XLOOKUP(H24,'Tooling Cost Detail'!C:C,'Tooling Cost Detail'!I:I)</f>
      </c>
      <c r="K28" s="60"/>
      <c r="L28" s="77"/>
      <c r="M28" s="2" t="s">
        <v>486</v>
      </c>
      <c r="N28" s="122">
        <f>'PCB Details'!$Y4</f>
      </c>
      <c r="O28" s="88">
        <f>'PCB Details'!$Y5</f>
      </c>
      <c r="P28" s="88">
        <f>'PCB Details'!$Y6</f>
      </c>
      <c r="Q28" s="89">
        <f>'PCB Details'!$Y7</f>
      </c>
      <c r="R28" s="60"/>
      <c r="S28" s="8"/>
      <c r="T28" s="79"/>
      <c r="U28" s="10"/>
      <c r="V28" s="60"/>
      <c r="W28" s="8"/>
      <c r="X28" s="8"/>
      <c r="Y28" s="10"/>
    </row>
    <row x14ac:dyDescent="0.25" r="29" customHeight="1" ht="14.25">
      <c r="A29" s="5">
        <v>19</v>
      </c>
      <c r="B29" s="65"/>
      <c r="C29" s="60"/>
      <c r="D29" s="77"/>
      <c r="E29" s="2" t="s">
        <v>420</v>
      </c>
      <c r="F29" s="81">
        <f>_xludf.XLOOKUP(D27,'Manufacturing ELEC '!$B:$B,'Manufacturing ELEC '!$E:$E)</f>
      </c>
      <c r="G29" s="60"/>
      <c r="H29" s="77"/>
      <c r="I29" s="2" t="s">
        <v>437</v>
      </c>
      <c r="J29" s="81">
        <f>_xludf.XLOOKUP(H24,'Tooling Cost Detail'!C:C,'Tooling Cost Detail'!J:J)</f>
      </c>
      <c r="K29" s="60"/>
      <c r="L29" s="82"/>
      <c r="M29" s="105" t="s">
        <v>487</v>
      </c>
      <c r="N29" s="123">
        <f>'PCB Details'!$Z4</f>
      </c>
      <c r="O29" s="124">
        <f>'PCB Details'!$Z5</f>
      </c>
      <c r="P29" s="124">
        <f>'PCB Details'!$Z6</f>
      </c>
      <c r="Q29" s="125">
        <f>'PCB Details'!$Z7</f>
      </c>
      <c r="R29" s="60"/>
      <c r="S29" s="8"/>
      <c r="T29" s="79"/>
      <c r="U29" s="10"/>
      <c r="V29" s="60"/>
      <c r="W29" s="8"/>
      <c r="X29" s="8"/>
      <c r="Y29" s="10"/>
    </row>
    <row x14ac:dyDescent="0.25" r="30" customHeight="1" ht="14.25">
      <c r="A30" s="5">
        <v>20</v>
      </c>
      <c r="B30" s="65"/>
      <c r="C30" s="60"/>
      <c r="D30" s="77"/>
      <c r="E30" s="2" t="s">
        <v>426</v>
      </c>
      <c r="F30" s="81">
        <f>_xludf.XLOOKUP(D27,'Manufacturing ELEC '!$B:$B,'Manufacturing ELEC '!$F:$F)</f>
      </c>
      <c r="G30" s="60"/>
      <c r="H30" s="82"/>
      <c r="I30" s="17" t="s">
        <v>441</v>
      </c>
      <c r="J30" s="100">
        <f>_xludf.XLOOKUP(H24,'Tooling Cost Detail'!C:C,'Tooling Cost Detail'!D:D)</f>
      </c>
      <c r="K30" s="60"/>
      <c r="L30" s="102" t="s">
        <v>441</v>
      </c>
      <c r="M30" s="126" t="s">
        <v>441</v>
      </c>
      <c r="N30" s="127">
        <f>'PCB Details'!$AD4</f>
      </c>
      <c r="O30" s="128">
        <f>'PCB Details'!$AD5</f>
      </c>
      <c r="P30" s="128">
        <f>'PCB Details'!$AD6</f>
      </c>
      <c r="Q30" s="129">
        <f>'PCB Details'!$AD7</f>
      </c>
      <c r="R30" s="60"/>
      <c r="S30" s="8"/>
      <c r="T30" s="79"/>
      <c r="U30" s="10"/>
      <c r="V30" s="60"/>
      <c r="W30" s="8"/>
      <c r="X30" s="8"/>
      <c r="Y30" s="10"/>
    </row>
    <row x14ac:dyDescent="0.25" r="31" customHeight="1" ht="14.25">
      <c r="A31" s="5">
        <v>21</v>
      </c>
      <c r="B31" s="65"/>
      <c r="C31" s="60"/>
      <c r="D31" s="77"/>
      <c r="E31" s="2" t="s">
        <v>431</v>
      </c>
      <c r="F31" s="81">
        <f>_xludf.XLOOKUP(D27,'Manufacturing ELEC '!$B:$B,'Manufacturing ELEC '!$G:$G)</f>
      </c>
      <c r="G31" s="60"/>
      <c r="H31" s="74" t="s">
        <v>488</v>
      </c>
      <c r="I31" s="75" t="s">
        <v>411</v>
      </c>
      <c r="J31" s="76">
        <f>_xludf.XLOOKUP(H31,'Tooling Cost Detail'!C:C,'Tooling Cost Detail'!H:H)</f>
      </c>
      <c r="K31" s="60"/>
      <c r="L31" s="8"/>
      <c r="M31" s="8"/>
      <c r="N31" s="10"/>
      <c r="O31" s="10"/>
      <c r="P31" s="10"/>
      <c r="Q31" s="10"/>
      <c r="R31" s="60"/>
      <c r="S31" s="8"/>
      <c r="T31" s="79"/>
      <c r="U31" s="10"/>
      <c r="V31" s="60"/>
      <c r="W31" s="8"/>
      <c r="X31" s="8"/>
      <c r="Y31" s="10"/>
    </row>
    <row x14ac:dyDescent="0.25" r="32" customHeight="1" ht="14.25">
      <c r="A32" s="5">
        <v>22</v>
      </c>
      <c r="B32" s="65"/>
      <c r="C32" s="60"/>
      <c r="D32" s="77"/>
      <c r="E32" s="2" t="s">
        <v>436</v>
      </c>
      <c r="F32" s="81">
        <f>_xludf.XLOOKUP(D27,'Manufacturing ELEC '!$B:$B,'Manufacturing ELEC '!$H:$H)</f>
      </c>
      <c r="G32" s="60"/>
      <c r="H32" s="77"/>
      <c r="I32" s="2" t="s">
        <v>407</v>
      </c>
      <c r="J32" s="81">
        <f>_xludf.XLOOKUP(H31,'Tooling Cost Detail'!C:C,'Tooling Cost Detail'!F:F)</f>
      </c>
      <c r="K32" s="60"/>
      <c r="L32" s="8"/>
      <c r="M32" s="8"/>
      <c r="N32" s="10"/>
      <c r="O32" s="10"/>
      <c r="P32" s="10"/>
      <c r="Q32" s="10"/>
      <c r="R32" s="60"/>
      <c r="S32" s="8"/>
      <c r="T32" s="79"/>
      <c r="U32" s="10"/>
      <c r="V32" s="60"/>
      <c r="W32" s="8"/>
      <c r="X32" s="8"/>
      <c r="Y32" s="10"/>
    </row>
    <row x14ac:dyDescent="0.25" r="33" customHeight="1" ht="14.25">
      <c r="A33" s="5">
        <v>23</v>
      </c>
      <c r="B33" s="65"/>
      <c r="C33" s="60"/>
      <c r="D33" s="77"/>
      <c r="E33" s="2" t="s">
        <v>440</v>
      </c>
      <c r="F33" s="81">
        <f>_xludf.XLOOKUP(D27,'Manufacturing ELEC '!$B:$B,'Manufacturing ELEC '!$I:$I)</f>
      </c>
      <c r="G33" s="60"/>
      <c r="H33" s="77"/>
      <c r="I33" s="2" t="s">
        <v>421</v>
      </c>
      <c r="J33" s="81">
        <f>_xludf.XLOOKUP(H31,'Tooling Cost Detail'!C:C,'Tooling Cost Detail'!G:G)</f>
      </c>
      <c r="K33" s="60"/>
      <c r="L33" s="8"/>
      <c r="M33" s="8"/>
      <c r="N33" s="10"/>
      <c r="O33" s="10"/>
      <c r="P33" s="10"/>
      <c r="Q33" s="10"/>
      <c r="R33" s="60"/>
      <c r="S33" s="8"/>
      <c r="T33" s="79"/>
      <c r="U33" s="10"/>
      <c r="V33" s="60"/>
      <c r="W33" s="8"/>
      <c r="X33" s="8"/>
      <c r="Y33" s="10"/>
    </row>
    <row x14ac:dyDescent="0.25" r="34" customHeight="1" ht="14.25">
      <c r="A34" s="5">
        <v>24</v>
      </c>
      <c r="B34" s="65"/>
      <c r="C34" s="60"/>
      <c r="D34" s="82"/>
      <c r="E34" s="17" t="s">
        <v>441</v>
      </c>
      <c r="F34" s="100">
        <f>_xludf.XLOOKUP(D27,'Manufacturing ELEC '!$B:$B,'Manufacturing ELEC '!$C:$C)</f>
      </c>
      <c r="G34" s="60"/>
      <c r="H34" s="77"/>
      <c r="I34" s="2" t="s">
        <v>427</v>
      </c>
      <c r="J34" s="81">
        <f>_xludf.XLOOKUP(H31,'Tooling Cost Detail'!C:C,'Tooling Cost Detail'!E:E)</f>
      </c>
      <c r="K34" s="60"/>
      <c r="L34" s="8"/>
      <c r="M34" s="8"/>
      <c r="N34" s="10"/>
      <c r="O34" s="10"/>
      <c r="P34" s="10"/>
      <c r="Q34" s="10"/>
      <c r="R34" s="60"/>
      <c r="S34" s="8"/>
      <c r="T34" s="79"/>
      <c r="U34" s="10"/>
      <c r="V34" s="60"/>
      <c r="W34" s="8"/>
      <c r="X34" s="8"/>
      <c r="Y34" s="10"/>
    </row>
    <row x14ac:dyDescent="0.25" r="35" customHeight="1" ht="14.25">
      <c r="A35" s="5">
        <v>25</v>
      </c>
      <c r="B35" s="65"/>
      <c r="C35" s="60"/>
      <c r="D35" s="74" t="s">
        <v>489</v>
      </c>
      <c r="E35" s="75" t="s">
        <v>407</v>
      </c>
      <c r="F35" s="76">
        <f>_xludf.XLOOKUP(D35,'Manufacturing ELEC '!$B:$B,'Manufacturing ELEC '!$K:$K)</f>
      </c>
      <c r="G35" s="60"/>
      <c r="H35" s="77"/>
      <c r="I35" s="2" t="s">
        <v>432</v>
      </c>
      <c r="J35" s="81">
        <f>_xludf.XLOOKUP(H31,'Tooling Cost Detail'!C:C,'Tooling Cost Detail'!I:I)</f>
      </c>
      <c r="K35" s="60"/>
      <c r="L35" s="8"/>
      <c r="M35" s="8"/>
      <c r="N35" s="10"/>
      <c r="O35" s="10"/>
      <c r="P35" s="10"/>
      <c r="Q35" s="10"/>
      <c r="R35" s="60"/>
      <c r="S35" s="8"/>
      <c r="T35" s="79"/>
      <c r="U35" s="10"/>
      <c r="V35" s="60"/>
      <c r="W35" s="8"/>
      <c r="X35" s="8"/>
      <c r="Y35" s="10"/>
    </row>
    <row x14ac:dyDescent="0.25" r="36" customHeight="1" ht="14.25">
      <c r="A36" s="5">
        <v>26</v>
      </c>
      <c r="B36" s="65"/>
      <c r="C36" s="60"/>
      <c r="D36" s="77"/>
      <c r="E36" s="2" t="s">
        <v>417</v>
      </c>
      <c r="F36" s="81">
        <f>_xludf.XLOOKUP(D35,'Manufacturing ELEC '!$B:$B,'Manufacturing ELEC '!$D:$D)</f>
      </c>
      <c r="G36" s="60"/>
      <c r="H36" s="77"/>
      <c r="I36" s="2" t="s">
        <v>437</v>
      </c>
      <c r="J36" s="81">
        <f>_xludf.XLOOKUP(H31,'Tooling Cost Detail'!C:C,'Tooling Cost Detail'!J:J)</f>
      </c>
      <c r="K36" s="60"/>
      <c r="L36" s="8"/>
      <c r="M36" s="8"/>
      <c r="N36" s="10"/>
      <c r="O36" s="10"/>
      <c r="P36" s="10"/>
      <c r="Q36" s="10"/>
      <c r="R36" s="60"/>
      <c r="S36" s="8"/>
      <c r="T36" s="79"/>
      <c r="U36" s="10"/>
      <c r="V36" s="60"/>
      <c r="W36" s="8"/>
      <c r="X36" s="8"/>
      <c r="Y36" s="10"/>
    </row>
    <row x14ac:dyDescent="0.25" r="37" customHeight="1" ht="14.25">
      <c r="A37" s="5">
        <v>27</v>
      </c>
      <c r="B37" s="65"/>
      <c r="C37" s="60"/>
      <c r="D37" s="77"/>
      <c r="E37" s="2" t="s">
        <v>420</v>
      </c>
      <c r="F37" s="81">
        <f>_xludf.XLOOKUP(D35,'Manufacturing ELEC '!$B:$B,'Manufacturing ELEC '!$E:$E)</f>
      </c>
      <c r="G37" s="60"/>
      <c r="H37" s="82"/>
      <c r="I37" s="17" t="s">
        <v>441</v>
      </c>
      <c r="J37" s="100">
        <f>_xludf.XLOOKUP(H31,'Tooling Cost Detail'!C:C,'Tooling Cost Detail'!D:D)</f>
      </c>
      <c r="K37" s="60"/>
      <c r="L37" s="8"/>
      <c r="M37" s="8"/>
      <c r="N37" s="10"/>
      <c r="O37" s="10"/>
      <c r="P37" s="10"/>
      <c r="Q37" s="10"/>
      <c r="R37" s="60"/>
      <c r="S37" s="8"/>
      <c r="T37" s="79"/>
      <c r="U37" s="10"/>
      <c r="V37" s="60"/>
      <c r="W37" s="8"/>
      <c r="X37" s="8"/>
      <c r="Y37" s="10"/>
    </row>
    <row x14ac:dyDescent="0.25" r="38" customHeight="1" ht="14.25">
      <c r="A38" s="5">
        <v>28</v>
      </c>
      <c r="B38" s="65"/>
      <c r="C38" s="60"/>
      <c r="D38" s="77"/>
      <c r="E38" s="2" t="s">
        <v>426</v>
      </c>
      <c r="F38" s="81">
        <f>_xludf.XLOOKUP(D35,'Manufacturing ELEC '!$B:$B,'Manufacturing ELEC '!$F:$F)</f>
      </c>
      <c r="G38" s="60"/>
      <c r="H38" s="74" t="s">
        <v>490</v>
      </c>
      <c r="I38" s="75" t="s">
        <v>411</v>
      </c>
      <c r="J38" s="76">
        <f>_xludf.XLOOKUP(H38,'Tooling Cost Detail'!C:C,'Tooling Cost Detail'!H:H)</f>
      </c>
      <c r="K38" s="60"/>
      <c r="L38" s="8"/>
      <c r="M38" s="8"/>
      <c r="N38" s="10"/>
      <c r="O38" s="10"/>
      <c r="P38" s="10"/>
      <c r="Q38" s="10"/>
      <c r="R38" s="60"/>
      <c r="S38" s="8"/>
      <c r="T38" s="79"/>
      <c r="U38" s="10"/>
      <c r="V38" s="60"/>
      <c r="W38" s="8"/>
      <c r="X38" s="8"/>
      <c r="Y38" s="10"/>
    </row>
    <row x14ac:dyDescent="0.25" r="39" customHeight="1" ht="14.25">
      <c r="A39" s="5">
        <v>29</v>
      </c>
      <c r="B39" s="65"/>
      <c r="C39" s="60"/>
      <c r="D39" s="77"/>
      <c r="E39" s="2" t="s">
        <v>431</v>
      </c>
      <c r="F39" s="81">
        <f>_xludf.XLOOKUP(D35,'Manufacturing ELEC '!$B:$B,'Manufacturing ELEC '!$G:$G)</f>
      </c>
      <c r="G39" s="60"/>
      <c r="H39" s="77"/>
      <c r="I39" s="2" t="s">
        <v>407</v>
      </c>
      <c r="J39" s="81">
        <f>_xludf.XLOOKUP(H38,'Tooling Cost Detail'!C:C,'Tooling Cost Detail'!F:F)</f>
      </c>
      <c r="K39" s="60"/>
      <c r="L39" s="8"/>
      <c r="M39" s="8"/>
      <c r="N39" s="10"/>
      <c r="O39" s="10"/>
      <c r="P39" s="10"/>
      <c r="Q39" s="10"/>
      <c r="R39" s="60"/>
      <c r="S39" s="8"/>
      <c r="T39" s="79"/>
      <c r="U39" s="10"/>
      <c r="V39" s="60"/>
      <c r="W39" s="8"/>
      <c r="X39" s="8"/>
      <c r="Y39" s="10"/>
    </row>
    <row x14ac:dyDescent="0.25" r="40" customHeight="1" ht="14.25">
      <c r="A40" s="5">
        <v>30</v>
      </c>
      <c r="B40" s="65"/>
      <c r="C40" s="60"/>
      <c r="D40" s="77"/>
      <c r="E40" s="2" t="s">
        <v>436</v>
      </c>
      <c r="F40" s="81">
        <f>_xludf.XLOOKUP(D35,'Manufacturing ELEC '!$B:$B,'Manufacturing ELEC '!$H:$H)</f>
      </c>
      <c r="G40" s="60"/>
      <c r="H40" s="77"/>
      <c r="I40" s="2" t="s">
        <v>421</v>
      </c>
      <c r="J40" s="81">
        <f>_xludf.XLOOKUP(H38,'Tooling Cost Detail'!C:C,'Tooling Cost Detail'!G:G)</f>
      </c>
      <c r="K40" s="60"/>
      <c r="L40" s="8"/>
      <c r="M40" s="8"/>
      <c r="N40" s="10"/>
      <c r="O40" s="10"/>
      <c r="P40" s="10"/>
      <c r="Q40" s="10"/>
      <c r="R40" s="60"/>
      <c r="S40" s="8"/>
      <c r="T40" s="79"/>
      <c r="U40" s="10"/>
      <c r="V40" s="60"/>
      <c r="W40" s="8"/>
      <c r="X40" s="8"/>
      <c r="Y40" s="10"/>
    </row>
    <row x14ac:dyDescent="0.25" r="41" customHeight="1" ht="14.25">
      <c r="A41" s="5">
        <v>31</v>
      </c>
      <c r="B41" s="65"/>
      <c r="C41" s="60"/>
      <c r="D41" s="77"/>
      <c r="E41" s="2" t="s">
        <v>440</v>
      </c>
      <c r="F41" s="81">
        <f>_xludf.XLOOKUP(D35,'Manufacturing ELEC '!$B:$B,'Manufacturing ELEC '!$I:$I)</f>
      </c>
      <c r="G41" s="60"/>
      <c r="H41" s="77"/>
      <c r="I41" s="2" t="s">
        <v>427</v>
      </c>
      <c r="J41" s="81">
        <f>_xludf.XLOOKUP(H38,'Tooling Cost Detail'!C:C,'Tooling Cost Detail'!E:E)</f>
      </c>
      <c r="K41" s="60"/>
      <c r="L41" s="8"/>
      <c r="M41" s="8"/>
      <c r="N41" s="10"/>
      <c r="O41" s="10"/>
      <c r="P41" s="10"/>
      <c r="Q41" s="10"/>
      <c r="R41" s="60"/>
      <c r="S41" s="8"/>
      <c r="T41" s="79"/>
      <c r="U41" s="10"/>
      <c r="V41" s="60"/>
      <c r="W41" s="8"/>
      <c r="X41" s="8"/>
      <c r="Y41" s="10"/>
    </row>
    <row x14ac:dyDescent="0.25" r="42" customHeight="1" ht="14.25">
      <c r="A42" s="5">
        <v>32</v>
      </c>
      <c r="B42" s="65"/>
      <c r="C42" s="60"/>
      <c r="D42" s="82"/>
      <c r="E42" s="17" t="s">
        <v>441</v>
      </c>
      <c r="F42" s="100">
        <f>_xludf.XLOOKUP(D35,'Manufacturing ELEC '!$B:$B,'Manufacturing ELEC '!$C:$C)</f>
      </c>
      <c r="G42" s="60"/>
      <c r="H42" s="77"/>
      <c r="I42" s="2" t="s">
        <v>432</v>
      </c>
      <c r="J42" s="81">
        <f>_xludf.XLOOKUP(H38,'Tooling Cost Detail'!C:C,'Tooling Cost Detail'!I:I)</f>
      </c>
      <c r="K42" s="60"/>
      <c r="L42" s="8"/>
      <c r="M42" s="8"/>
      <c r="N42" s="10"/>
      <c r="O42" s="10"/>
      <c r="P42" s="10"/>
      <c r="Q42" s="10"/>
      <c r="R42" s="60"/>
      <c r="S42" s="8"/>
      <c r="T42" s="79"/>
      <c r="U42" s="10"/>
      <c r="V42" s="60"/>
      <c r="W42" s="8"/>
      <c r="X42" s="8"/>
      <c r="Y42" s="10"/>
    </row>
    <row x14ac:dyDescent="0.25" r="43" customHeight="1" ht="14.25">
      <c r="A43" s="5">
        <v>33</v>
      </c>
      <c r="B43" s="65"/>
      <c r="C43" s="60"/>
      <c r="D43" s="74" t="s">
        <v>491</v>
      </c>
      <c r="E43" s="75" t="s">
        <v>407</v>
      </c>
      <c r="F43" s="76">
        <f>_xludf.XLOOKUP(D43,'Manufacturing ELEC '!$B:$B,'Manufacturing ELEC '!$K:$K)</f>
      </c>
      <c r="G43" s="60"/>
      <c r="H43" s="77"/>
      <c r="I43" s="2" t="s">
        <v>437</v>
      </c>
      <c r="J43" s="81">
        <f>_xludf.XLOOKUP(H38,'Tooling Cost Detail'!C:C,'Tooling Cost Detail'!J:J)</f>
      </c>
      <c r="K43" s="60"/>
      <c r="L43" s="8"/>
      <c r="M43" s="8"/>
      <c r="N43" s="10"/>
      <c r="O43" s="10"/>
      <c r="P43" s="10"/>
      <c r="Q43" s="10"/>
      <c r="R43" s="60"/>
      <c r="S43" s="8"/>
      <c r="T43" s="79"/>
      <c r="U43" s="10"/>
      <c r="V43" s="60"/>
      <c r="W43" s="8"/>
      <c r="X43" s="8"/>
      <c r="Y43" s="10"/>
    </row>
    <row x14ac:dyDescent="0.25" r="44" customHeight="1" ht="14.25">
      <c r="A44" s="5">
        <v>34</v>
      </c>
      <c r="B44" s="65"/>
      <c r="C44" s="60"/>
      <c r="D44" s="77"/>
      <c r="E44" s="2" t="s">
        <v>417</v>
      </c>
      <c r="F44" s="81">
        <f>_xludf.XLOOKUP(D43,'Manufacturing ELEC '!$B:$B,'Manufacturing ELEC '!$D:$D)</f>
      </c>
      <c r="G44" s="60"/>
      <c r="H44" s="82"/>
      <c r="I44" s="17" t="s">
        <v>441</v>
      </c>
      <c r="J44" s="100">
        <f>_xludf.XLOOKUP(H38,'Tooling Cost Detail'!C:C,'Tooling Cost Detail'!D:D)</f>
      </c>
      <c r="K44" s="60"/>
      <c r="L44" s="8"/>
      <c r="M44" s="8"/>
      <c r="N44" s="10"/>
      <c r="O44" s="10"/>
      <c r="P44" s="10"/>
      <c r="Q44" s="10"/>
      <c r="R44" s="60"/>
      <c r="S44" s="8"/>
      <c r="T44" s="79"/>
      <c r="U44" s="10"/>
      <c r="V44" s="60"/>
      <c r="W44" s="8"/>
      <c r="X44" s="8"/>
      <c r="Y44" s="10"/>
    </row>
    <row x14ac:dyDescent="0.25" r="45" customHeight="1" ht="14.25">
      <c r="A45" s="5">
        <v>35</v>
      </c>
      <c r="B45" s="65"/>
      <c r="C45" s="60"/>
      <c r="D45" s="77"/>
      <c r="E45" s="2" t="s">
        <v>420</v>
      </c>
      <c r="F45" s="81">
        <f>_xludf.XLOOKUP(D43,'Manufacturing ELEC '!$B:$B,'Manufacturing ELEC '!$E:$E)</f>
      </c>
      <c r="G45" s="60"/>
      <c r="H45" s="74" t="s">
        <v>492</v>
      </c>
      <c r="I45" s="75" t="s">
        <v>411</v>
      </c>
      <c r="J45" s="76">
        <f>_xludf.XLOOKUP(H45,'Tooling Cost Detail'!C:C,'Tooling Cost Detail'!H:H)</f>
      </c>
      <c r="K45" s="60"/>
      <c r="L45" s="8"/>
      <c r="M45" s="8"/>
      <c r="N45" s="10"/>
      <c r="O45" s="10"/>
      <c r="P45" s="10"/>
      <c r="Q45" s="10"/>
      <c r="R45" s="60"/>
      <c r="S45" s="8"/>
      <c r="T45" s="79"/>
      <c r="U45" s="10"/>
      <c r="V45" s="60"/>
      <c r="W45" s="8"/>
      <c r="X45" s="8"/>
      <c r="Y45" s="10"/>
    </row>
    <row x14ac:dyDescent="0.25" r="46" customHeight="1" ht="14.25">
      <c r="A46" s="5">
        <v>36</v>
      </c>
      <c r="B46" s="65"/>
      <c r="C46" s="60"/>
      <c r="D46" s="77"/>
      <c r="E46" s="2" t="s">
        <v>426</v>
      </c>
      <c r="F46" s="81">
        <f>_xludf.XLOOKUP(D43,'Manufacturing ELEC '!$B:$B,'Manufacturing ELEC '!$F:$F)</f>
      </c>
      <c r="G46" s="60"/>
      <c r="H46" s="77"/>
      <c r="I46" s="2" t="s">
        <v>407</v>
      </c>
      <c r="J46" s="81">
        <f>_xludf.XLOOKUP(H45,'Tooling Cost Detail'!C:C,'Tooling Cost Detail'!F:F)</f>
      </c>
      <c r="K46" s="60"/>
      <c r="L46" s="8"/>
      <c r="M46" s="8"/>
      <c r="N46" s="10"/>
      <c r="O46" s="10"/>
      <c r="P46" s="10"/>
      <c r="Q46" s="10"/>
      <c r="R46" s="60"/>
      <c r="S46" s="8"/>
      <c r="T46" s="79"/>
      <c r="U46" s="10"/>
      <c r="V46" s="60"/>
      <c r="W46" s="8"/>
      <c r="X46" s="8"/>
      <c r="Y46" s="10"/>
    </row>
    <row x14ac:dyDescent="0.25" r="47" customHeight="1" ht="14.25">
      <c r="A47" s="5">
        <v>37</v>
      </c>
      <c r="B47" s="65"/>
      <c r="C47" s="60"/>
      <c r="D47" s="77"/>
      <c r="E47" s="2" t="s">
        <v>431</v>
      </c>
      <c r="F47" s="81">
        <f>_xludf.XLOOKUP(D43,'Manufacturing ELEC '!$B:$B,'Manufacturing ELEC '!$G:$G)</f>
      </c>
      <c r="G47" s="60"/>
      <c r="H47" s="77"/>
      <c r="I47" s="2" t="s">
        <v>421</v>
      </c>
      <c r="J47" s="81">
        <f>_xludf.XLOOKUP(H45,'Tooling Cost Detail'!C:C,'Tooling Cost Detail'!G:G)</f>
      </c>
      <c r="K47" s="60"/>
      <c r="L47" s="8"/>
      <c r="M47" s="8"/>
      <c r="N47" s="10"/>
      <c r="O47" s="10"/>
      <c r="P47" s="10"/>
      <c r="Q47" s="10"/>
      <c r="R47" s="60"/>
      <c r="S47" s="8"/>
      <c r="T47" s="79"/>
      <c r="U47" s="10"/>
      <c r="V47" s="60"/>
      <c r="W47" s="8"/>
      <c r="X47" s="8"/>
      <c r="Y47" s="10"/>
    </row>
    <row x14ac:dyDescent="0.25" r="48" customHeight="1" ht="14.25">
      <c r="A48" s="5">
        <v>38</v>
      </c>
      <c r="B48" s="65"/>
      <c r="C48" s="60"/>
      <c r="D48" s="77"/>
      <c r="E48" s="2" t="s">
        <v>436</v>
      </c>
      <c r="F48" s="81">
        <f>_xludf.XLOOKUP(D43,'Manufacturing ELEC '!$B:$B,'Manufacturing ELEC '!$H:$H)</f>
      </c>
      <c r="G48" s="60"/>
      <c r="H48" s="77"/>
      <c r="I48" s="2" t="s">
        <v>427</v>
      </c>
      <c r="J48" s="81">
        <f>_xludf.XLOOKUP(H45,'Tooling Cost Detail'!C:C,'Tooling Cost Detail'!E:E)</f>
      </c>
      <c r="K48" s="60"/>
      <c r="L48" s="8"/>
      <c r="M48" s="8"/>
      <c r="N48" s="10"/>
      <c r="O48" s="10"/>
      <c r="P48" s="10"/>
      <c r="Q48" s="10"/>
      <c r="R48" s="60"/>
      <c r="S48" s="8"/>
      <c r="T48" s="79"/>
      <c r="U48" s="10"/>
      <c r="V48" s="60"/>
      <c r="W48" s="8"/>
      <c r="X48" s="8"/>
      <c r="Y48" s="10"/>
    </row>
    <row x14ac:dyDescent="0.25" r="49" customHeight="1" ht="14.25">
      <c r="A49" s="5">
        <v>39</v>
      </c>
      <c r="B49" s="65"/>
      <c r="C49" s="60"/>
      <c r="D49" s="77"/>
      <c r="E49" s="2" t="s">
        <v>440</v>
      </c>
      <c r="F49" s="81">
        <f>_xludf.XLOOKUP(D43,'Manufacturing ELEC '!$B:$B,'Manufacturing ELEC '!$I:$I)</f>
      </c>
      <c r="G49" s="60"/>
      <c r="H49" s="77"/>
      <c r="I49" s="2" t="s">
        <v>432</v>
      </c>
      <c r="J49" s="81">
        <f>_xludf.XLOOKUP(H45,'Tooling Cost Detail'!C:C,'Tooling Cost Detail'!I:I)</f>
      </c>
      <c r="K49" s="60"/>
      <c r="L49" s="8"/>
      <c r="M49" s="8"/>
      <c r="N49" s="10"/>
      <c r="O49" s="10"/>
      <c r="P49" s="10"/>
      <c r="Q49" s="10"/>
      <c r="R49" s="60"/>
      <c r="S49" s="8"/>
      <c r="T49" s="79"/>
      <c r="U49" s="10"/>
      <c r="V49" s="60"/>
      <c r="W49" s="8"/>
      <c r="X49" s="8"/>
      <c r="Y49" s="10"/>
    </row>
    <row x14ac:dyDescent="0.25" r="50" customHeight="1" ht="14.25">
      <c r="A50" s="5">
        <v>40</v>
      </c>
      <c r="B50" s="65"/>
      <c r="C50" s="60"/>
      <c r="D50" s="82"/>
      <c r="E50" s="17" t="s">
        <v>441</v>
      </c>
      <c r="F50" s="100">
        <f>_xludf.XLOOKUP(D43,'Manufacturing ELEC '!$B:$B,'Manufacturing ELEC '!$C:$C)</f>
      </c>
      <c r="G50" s="60"/>
      <c r="H50" s="77"/>
      <c r="I50" s="2" t="s">
        <v>437</v>
      </c>
      <c r="J50" s="81">
        <f>_xludf.XLOOKUP(H45,'Tooling Cost Detail'!C:C,'Tooling Cost Detail'!J:J)</f>
      </c>
      <c r="K50" s="60"/>
      <c r="L50" s="8"/>
      <c r="M50" s="8"/>
      <c r="N50" s="10"/>
      <c r="O50" s="10"/>
      <c r="P50" s="10"/>
      <c r="Q50" s="10"/>
      <c r="R50" s="60"/>
      <c r="S50" s="8"/>
      <c r="T50" s="79"/>
      <c r="U50" s="10"/>
      <c r="V50" s="60"/>
      <c r="W50" s="8"/>
      <c r="X50" s="8"/>
      <c r="Y50" s="10"/>
    </row>
    <row x14ac:dyDescent="0.25" r="51" customHeight="1" ht="14.25">
      <c r="A51" s="5">
        <v>41</v>
      </c>
      <c r="B51" s="65"/>
      <c r="C51" s="60"/>
      <c r="D51" s="74" t="s">
        <v>493</v>
      </c>
      <c r="E51" s="75" t="s">
        <v>407</v>
      </c>
      <c r="F51" s="76">
        <f>_xludf.XLOOKUP(D51,'Manufacturing ELEC '!$B:$B,'Manufacturing ELEC '!$K:$K)</f>
      </c>
      <c r="G51" s="60"/>
      <c r="H51" s="82"/>
      <c r="I51" s="17" t="s">
        <v>441</v>
      </c>
      <c r="J51" s="100">
        <f>_xludf.XLOOKUP(H45,'Tooling Cost Detail'!C:C,'Tooling Cost Detail'!D:D)</f>
      </c>
      <c r="K51" s="60"/>
      <c r="L51" s="8"/>
      <c r="M51" s="8"/>
      <c r="N51" s="10"/>
      <c r="O51" s="10"/>
      <c r="P51" s="10"/>
      <c r="Q51" s="10"/>
      <c r="R51" s="60"/>
      <c r="S51" s="8"/>
      <c r="T51" s="79"/>
      <c r="U51" s="10"/>
      <c r="V51" s="60"/>
      <c r="W51" s="8"/>
      <c r="X51" s="8"/>
      <c r="Y51" s="10"/>
    </row>
    <row x14ac:dyDescent="0.25" r="52" customHeight="1" ht="14.25">
      <c r="A52" s="5">
        <v>42</v>
      </c>
      <c r="B52" s="65"/>
      <c r="C52" s="60"/>
      <c r="D52" s="77"/>
      <c r="E52" s="2" t="s">
        <v>417</v>
      </c>
      <c r="F52" s="81">
        <f>_xludf.XLOOKUP(D51,'Manufacturing ELEC '!$B:$B,'Manufacturing ELEC '!$D:$D)</f>
      </c>
      <c r="G52" s="60"/>
      <c r="H52" s="74" t="s">
        <v>494</v>
      </c>
      <c r="I52" s="75" t="s">
        <v>411</v>
      </c>
      <c r="J52" s="76">
        <f>_xludf.XLOOKUP(H52,'Tooling Cost Detail'!C:C,'Tooling Cost Detail'!H:H)</f>
      </c>
      <c r="K52" s="60"/>
      <c r="L52" s="8"/>
      <c r="M52" s="8"/>
      <c r="N52" s="10"/>
      <c r="O52" s="10"/>
      <c r="P52" s="10"/>
      <c r="Q52" s="10"/>
      <c r="R52" s="60"/>
      <c r="S52" s="8"/>
      <c r="T52" s="79"/>
      <c r="U52" s="10"/>
      <c r="V52" s="60"/>
      <c r="W52" s="8"/>
      <c r="X52" s="8"/>
      <c r="Y52" s="10"/>
    </row>
    <row x14ac:dyDescent="0.25" r="53" customHeight="1" ht="14.25">
      <c r="A53" s="5">
        <v>43</v>
      </c>
      <c r="B53" s="65"/>
      <c r="C53" s="60"/>
      <c r="D53" s="77"/>
      <c r="E53" s="2" t="s">
        <v>420</v>
      </c>
      <c r="F53" s="81">
        <f>_xludf.XLOOKUP(D51,'Manufacturing ELEC '!$B:$B,'Manufacturing ELEC '!$E:$E)</f>
      </c>
      <c r="G53" s="60"/>
      <c r="H53" s="77"/>
      <c r="I53" s="2" t="s">
        <v>407</v>
      </c>
      <c r="J53" s="81">
        <f>_xludf.XLOOKUP(H52,'Tooling Cost Detail'!C:C,'Tooling Cost Detail'!F:F)</f>
      </c>
      <c r="K53" s="60"/>
      <c r="L53" s="8"/>
      <c r="M53" s="8"/>
      <c r="N53" s="10"/>
      <c r="O53" s="10"/>
      <c r="P53" s="10"/>
      <c r="Q53" s="10"/>
      <c r="R53" s="60"/>
      <c r="S53" s="8"/>
      <c r="T53" s="79"/>
      <c r="U53" s="10"/>
      <c r="V53" s="60"/>
      <c r="W53" s="8"/>
      <c r="X53" s="8"/>
      <c r="Y53" s="10"/>
    </row>
    <row x14ac:dyDescent="0.25" r="54" customHeight="1" ht="14.25">
      <c r="A54" s="5">
        <v>44</v>
      </c>
      <c r="B54" s="65"/>
      <c r="C54" s="60"/>
      <c r="D54" s="77"/>
      <c r="E54" s="2" t="s">
        <v>426</v>
      </c>
      <c r="F54" s="81">
        <f>_xludf.XLOOKUP(D51,'Manufacturing ELEC '!$B:$B,'Manufacturing ELEC '!$F:$F)</f>
      </c>
      <c r="G54" s="60"/>
      <c r="H54" s="77"/>
      <c r="I54" s="2" t="s">
        <v>421</v>
      </c>
      <c r="J54" s="81">
        <f>_xludf.XLOOKUP(H52,'Tooling Cost Detail'!C:C,'Tooling Cost Detail'!G:G)</f>
      </c>
      <c r="K54" s="60"/>
      <c r="L54" s="8"/>
      <c r="M54" s="8"/>
      <c r="N54" s="10"/>
      <c r="O54" s="10"/>
      <c r="P54" s="10"/>
      <c r="Q54" s="10"/>
      <c r="R54" s="60"/>
      <c r="S54" s="8"/>
      <c r="T54" s="79"/>
      <c r="U54" s="10"/>
      <c r="V54" s="60"/>
      <c r="W54" s="8"/>
      <c r="X54" s="8"/>
      <c r="Y54" s="10"/>
    </row>
    <row x14ac:dyDescent="0.25" r="55" customHeight="1" ht="14.25">
      <c r="A55" s="5">
        <v>45</v>
      </c>
      <c r="B55" s="65"/>
      <c r="C55" s="60"/>
      <c r="D55" s="77"/>
      <c r="E55" s="2" t="s">
        <v>431</v>
      </c>
      <c r="F55" s="81">
        <f>_xludf.XLOOKUP(D51,'Manufacturing ELEC '!$B:$B,'Manufacturing ELEC '!$G:$G)</f>
      </c>
      <c r="G55" s="60"/>
      <c r="H55" s="77"/>
      <c r="I55" s="2" t="s">
        <v>427</v>
      </c>
      <c r="J55" s="81">
        <f>_xludf.XLOOKUP(H52,'Tooling Cost Detail'!C:C,'Tooling Cost Detail'!E:E)</f>
      </c>
      <c r="K55" s="60"/>
      <c r="L55" s="8"/>
      <c r="M55" s="8"/>
      <c r="N55" s="10"/>
      <c r="O55" s="10"/>
      <c r="P55" s="10"/>
      <c r="Q55" s="10"/>
      <c r="R55" s="60"/>
      <c r="S55" s="8"/>
      <c r="T55" s="79"/>
      <c r="U55" s="10"/>
      <c r="V55" s="60"/>
      <c r="W55" s="8"/>
      <c r="X55" s="8"/>
      <c r="Y55" s="10"/>
    </row>
    <row x14ac:dyDescent="0.25" r="56" customHeight="1" ht="14.25">
      <c r="A56" s="5">
        <v>46</v>
      </c>
      <c r="B56" s="65"/>
      <c r="C56" s="60"/>
      <c r="D56" s="77"/>
      <c r="E56" s="2" t="s">
        <v>436</v>
      </c>
      <c r="F56" s="81">
        <f>_xludf.XLOOKUP(D51,'Manufacturing ELEC '!$B:$B,'Manufacturing ELEC '!$H:$H)</f>
      </c>
      <c r="G56" s="60"/>
      <c r="H56" s="77"/>
      <c r="I56" s="2" t="s">
        <v>432</v>
      </c>
      <c r="J56" s="81">
        <f>_xludf.XLOOKUP(H52,'Tooling Cost Detail'!C:C,'Tooling Cost Detail'!I:I)</f>
      </c>
      <c r="K56" s="60"/>
      <c r="L56" s="8"/>
      <c r="M56" s="8"/>
      <c r="N56" s="10"/>
      <c r="O56" s="10"/>
      <c r="P56" s="10"/>
      <c r="Q56" s="10"/>
      <c r="R56" s="60"/>
      <c r="S56" s="8"/>
      <c r="T56" s="79"/>
      <c r="U56" s="10"/>
      <c r="V56" s="60"/>
      <c r="W56" s="8"/>
      <c r="X56" s="8"/>
      <c r="Y56" s="10"/>
    </row>
    <row x14ac:dyDescent="0.25" r="57" customHeight="1" ht="14.25">
      <c r="A57" s="5">
        <v>47</v>
      </c>
      <c r="B57" s="65"/>
      <c r="C57" s="60"/>
      <c r="D57" s="77"/>
      <c r="E57" s="2" t="s">
        <v>440</v>
      </c>
      <c r="F57" s="81">
        <f>_xludf.XLOOKUP(D51,'Manufacturing ELEC '!$B:$B,'Manufacturing ELEC '!$I:$I)</f>
      </c>
      <c r="G57" s="60"/>
      <c r="H57" s="77"/>
      <c r="I57" s="2" t="s">
        <v>437</v>
      </c>
      <c r="J57" s="81">
        <f>_xludf.XLOOKUP(H52,'Tooling Cost Detail'!C:C,'Tooling Cost Detail'!J:J)</f>
      </c>
      <c r="K57" s="60"/>
      <c r="L57" s="8"/>
      <c r="M57" s="8"/>
      <c r="N57" s="10"/>
      <c r="O57" s="10"/>
      <c r="P57" s="10"/>
      <c r="Q57" s="10"/>
      <c r="R57" s="60"/>
      <c r="S57" s="8"/>
      <c r="T57" s="79"/>
      <c r="U57" s="10"/>
      <c r="V57" s="60"/>
      <c r="W57" s="8"/>
      <c r="X57" s="8"/>
      <c r="Y57" s="10"/>
    </row>
    <row x14ac:dyDescent="0.25" r="58" customHeight="1" ht="14.25">
      <c r="A58" s="5">
        <v>48</v>
      </c>
      <c r="B58" s="65"/>
      <c r="C58" s="60"/>
      <c r="D58" s="82"/>
      <c r="E58" s="17" t="s">
        <v>441</v>
      </c>
      <c r="F58" s="100">
        <f>_xludf.XLOOKUP(D51,'Manufacturing ELEC '!$B:$B,'Manufacturing ELEC '!$C:$C)</f>
      </c>
      <c r="G58" s="60"/>
      <c r="H58" s="82"/>
      <c r="I58" s="17" t="s">
        <v>441</v>
      </c>
      <c r="J58" s="100">
        <f>_xludf.XLOOKUP(H52,'Tooling Cost Detail'!C:C,'Tooling Cost Detail'!D:D)</f>
      </c>
      <c r="K58" s="60"/>
      <c r="L58" s="8"/>
      <c r="M58" s="8"/>
      <c r="N58" s="10"/>
      <c r="O58" s="10"/>
      <c r="P58" s="10"/>
      <c r="Q58" s="10"/>
      <c r="R58" s="60"/>
      <c r="S58" s="8"/>
      <c r="T58" s="79"/>
      <c r="U58" s="10"/>
      <c r="V58" s="60"/>
      <c r="W58" s="8"/>
      <c r="X58" s="8"/>
      <c r="Y58" s="10"/>
    </row>
    <row x14ac:dyDescent="0.25" r="59" customHeight="1" ht="14.25">
      <c r="A59" s="5">
        <v>49</v>
      </c>
      <c r="B59" s="65"/>
      <c r="C59" s="60"/>
      <c r="D59" s="74" t="s">
        <v>495</v>
      </c>
      <c r="E59" s="75" t="s">
        <v>407</v>
      </c>
      <c r="F59" s="76">
        <f>_xludf.XLOOKUP(D59,'Manufacturing ELEC '!$B:$B,'Manufacturing ELEC '!$K:$K)</f>
      </c>
      <c r="G59" s="60"/>
      <c r="H59" s="74" t="s">
        <v>496</v>
      </c>
      <c r="I59" s="75" t="s">
        <v>411</v>
      </c>
      <c r="J59" s="76">
        <f>_xludf.XLOOKUP(H59,'Tooling Cost Detail'!C:C,'Tooling Cost Detail'!H:H)</f>
      </c>
      <c r="K59" s="60"/>
      <c r="L59" s="8"/>
      <c r="M59" s="8"/>
      <c r="N59" s="10"/>
      <c r="O59" s="10"/>
      <c r="P59" s="10"/>
      <c r="Q59" s="10"/>
      <c r="R59" s="60"/>
      <c r="S59" s="8"/>
      <c r="T59" s="79"/>
      <c r="U59" s="10"/>
      <c r="V59" s="60"/>
      <c r="W59" s="8"/>
      <c r="X59" s="8"/>
      <c r="Y59" s="10"/>
    </row>
    <row x14ac:dyDescent="0.25" r="60" customHeight="1" ht="14.25">
      <c r="A60" s="5">
        <v>50</v>
      </c>
      <c r="B60" s="65"/>
      <c r="C60" s="60"/>
      <c r="D60" s="77"/>
      <c r="E60" s="2" t="s">
        <v>417</v>
      </c>
      <c r="F60" s="81">
        <f>_xludf.XLOOKUP(D59,'Manufacturing ELEC '!$B:$B,'Manufacturing ELEC '!$D:$D)</f>
      </c>
      <c r="G60" s="60"/>
      <c r="H60" s="77"/>
      <c r="I60" s="2" t="s">
        <v>407</v>
      </c>
      <c r="J60" s="81">
        <f>_xludf.XLOOKUP(H59,'Tooling Cost Detail'!C:C,'Tooling Cost Detail'!F:F)</f>
      </c>
      <c r="K60" s="60"/>
      <c r="L60" s="8"/>
      <c r="M60" s="8"/>
      <c r="N60" s="10"/>
      <c r="O60" s="10"/>
      <c r="P60" s="10"/>
      <c r="Q60" s="10"/>
      <c r="R60" s="60"/>
      <c r="S60" s="8"/>
      <c r="T60" s="79"/>
      <c r="U60" s="10"/>
      <c r="V60" s="60"/>
      <c r="W60" s="8"/>
      <c r="X60" s="8"/>
      <c r="Y60" s="10"/>
    </row>
    <row x14ac:dyDescent="0.25" r="61" customHeight="1" ht="14.25">
      <c r="A61" s="5">
        <v>51</v>
      </c>
      <c r="B61" s="65"/>
      <c r="C61" s="60"/>
      <c r="D61" s="77"/>
      <c r="E61" s="2" t="s">
        <v>420</v>
      </c>
      <c r="F61" s="81">
        <f>_xludf.XLOOKUP(D59,'Manufacturing ELEC '!$B:$B,'Manufacturing ELEC '!$E:$E)</f>
      </c>
      <c r="G61" s="60"/>
      <c r="H61" s="77"/>
      <c r="I61" s="2" t="s">
        <v>421</v>
      </c>
      <c r="J61" s="81">
        <f>_xludf.XLOOKUP(H59,'Tooling Cost Detail'!C:C,'Tooling Cost Detail'!G:G)</f>
      </c>
      <c r="K61" s="60"/>
      <c r="L61" s="8"/>
      <c r="M61" s="8"/>
      <c r="N61" s="10"/>
      <c r="O61" s="10"/>
      <c r="P61" s="10"/>
      <c r="Q61" s="10"/>
      <c r="R61" s="60"/>
      <c r="S61" s="8"/>
      <c r="T61" s="79"/>
      <c r="U61" s="10"/>
      <c r="V61" s="60"/>
      <c r="W61" s="8"/>
      <c r="X61" s="8"/>
      <c r="Y61" s="10"/>
    </row>
    <row x14ac:dyDescent="0.25" r="62" customHeight="1" ht="14.25">
      <c r="A62" s="5">
        <v>52</v>
      </c>
      <c r="B62" s="65"/>
      <c r="C62" s="60"/>
      <c r="D62" s="77"/>
      <c r="E62" s="2" t="s">
        <v>426</v>
      </c>
      <c r="F62" s="81">
        <f>_xludf.XLOOKUP(D59,'Manufacturing ELEC '!$B:$B,'Manufacturing ELEC '!$F:$F)</f>
      </c>
      <c r="G62" s="60"/>
      <c r="H62" s="77"/>
      <c r="I62" s="2" t="s">
        <v>427</v>
      </c>
      <c r="J62" s="81">
        <f>_xludf.XLOOKUP(H59,'Tooling Cost Detail'!C:C,'Tooling Cost Detail'!E:E)</f>
      </c>
      <c r="K62" s="60"/>
      <c r="L62" s="8"/>
      <c r="M62" s="8"/>
      <c r="N62" s="10"/>
      <c r="O62" s="10"/>
      <c r="P62" s="10"/>
      <c r="Q62" s="10"/>
      <c r="R62" s="60"/>
      <c r="S62" s="8"/>
      <c r="T62" s="79"/>
      <c r="U62" s="10"/>
      <c r="V62" s="60"/>
      <c r="W62" s="8"/>
      <c r="X62" s="8"/>
      <c r="Y62" s="10"/>
    </row>
    <row x14ac:dyDescent="0.25" r="63" customHeight="1" ht="14.25">
      <c r="A63" s="5">
        <v>53</v>
      </c>
      <c r="B63" s="65"/>
      <c r="C63" s="60"/>
      <c r="D63" s="77"/>
      <c r="E63" s="2" t="s">
        <v>431</v>
      </c>
      <c r="F63" s="81">
        <f>_xludf.XLOOKUP(D59,'Manufacturing ELEC '!$B:$B,'Manufacturing ELEC '!$G:$G)</f>
      </c>
      <c r="G63" s="60"/>
      <c r="H63" s="77"/>
      <c r="I63" s="2" t="s">
        <v>432</v>
      </c>
      <c r="J63" s="81">
        <f>_xludf.XLOOKUP(H59,'Tooling Cost Detail'!C:C,'Tooling Cost Detail'!I:I)</f>
      </c>
      <c r="K63" s="60"/>
      <c r="L63" s="8"/>
      <c r="M63" s="8"/>
      <c r="N63" s="10"/>
      <c r="O63" s="10"/>
      <c r="P63" s="10"/>
      <c r="Q63" s="10"/>
      <c r="R63" s="60"/>
      <c r="S63" s="8"/>
      <c r="T63" s="79"/>
      <c r="U63" s="10"/>
      <c r="V63" s="60"/>
      <c r="W63" s="8"/>
      <c r="X63" s="8"/>
      <c r="Y63" s="10"/>
    </row>
    <row x14ac:dyDescent="0.25" r="64" customHeight="1" ht="14.25">
      <c r="A64" s="5">
        <v>54</v>
      </c>
      <c r="B64" s="65"/>
      <c r="C64" s="60"/>
      <c r="D64" s="77"/>
      <c r="E64" s="2" t="s">
        <v>436</v>
      </c>
      <c r="F64" s="81">
        <f>_xludf.XLOOKUP(D59,'Manufacturing ELEC '!$B:$B,'Manufacturing ELEC '!$H:$H)</f>
      </c>
      <c r="G64" s="60"/>
      <c r="H64" s="77"/>
      <c r="I64" s="2" t="s">
        <v>437</v>
      </c>
      <c r="J64" s="81">
        <f>_xludf.XLOOKUP(H59,'Tooling Cost Detail'!C:C,'Tooling Cost Detail'!J:J)</f>
      </c>
      <c r="K64" s="60"/>
      <c r="L64" s="8"/>
      <c r="M64" s="8"/>
      <c r="N64" s="10"/>
      <c r="O64" s="10"/>
      <c r="P64" s="10"/>
      <c r="Q64" s="10"/>
      <c r="R64" s="60"/>
      <c r="S64" s="8"/>
      <c r="T64" s="79"/>
      <c r="U64" s="10"/>
      <c r="V64" s="60"/>
      <c r="W64" s="8"/>
      <c r="X64" s="8"/>
      <c r="Y64" s="10"/>
    </row>
    <row x14ac:dyDescent="0.25" r="65" customHeight="1" ht="14.25">
      <c r="A65" s="5">
        <v>55</v>
      </c>
      <c r="B65" s="65"/>
      <c r="C65" s="60"/>
      <c r="D65" s="77"/>
      <c r="E65" s="2" t="s">
        <v>440</v>
      </c>
      <c r="F65" s="81">
        <f>_xludf.XLOOKUP(D59,'Manufacturing ELEC '!$B:$B,'Manufacturing ELEC '!$I:$I)</f>
      </c>
      <c r="G65" s="60"/>
      <c r="H65" s="82"/>
      <c r="I65" s="17" t="s">
        <v>441</v>
      </c>
      <c r="J65" s="100">
        <f>_xludf.XLOOKUP(H59,'Tooling Cost Detail'!C:C,'Tooling Cost Detail'!D:D)</f>
      </c>
      <c r="K65" s="60"/>
      <c r="L65" s="8"/>
      <c r="M65" s="8"/>
      <c r="N65" s="10"/>
      <c r="O65" s="10"/>
      <c r="P65" s="10"/>
      <c r="Q65" s="10"/>
      <c r="R65" s="60"/>
      <c r="S65" s="8"/>
      <c r="T65" s="79"/>
      <c r="U65" s="10"/>
      <c r="V65" s="60"/>
      <c r="W65" s="8"/>
      <c r="X65" s="8"/>
      <c r="Y65" s="10"/>
    </row>
    <row x14ac:dyDescent="0.25" r="66" customHeight="1" ht="14.25">
      <c r="A66" s="5">
        <v>56</v>
      </c>
      <c r="B66" s="65"/>
      <c r="C66" s="60"/>
      <c r="D66" s="82"/>
      <c r="E66" s="17" t="s">
        <v>441</v>
      </c>
      <c r="F66" s="100">
        <f>_xludf.XLOOKUP(D59,'Manufacturing ELEC '!$B:$B,'Manufacturing ELEC '!$C:$C)</f>
      </c>
      <c r="G66" s="60"/>
      <c r="H66" s="74" t="s">
        <v>497</v>
      </c>
      <c r="I66" s="75" t="s">
        <v>411</v>
      </c>
      <c r="J66" s="76">
        <f>_xludf.XLOOKUP(H66,'Tooling Cost Detail'!C:C,'Tooling Cost Detail'!H:H)</f>
      </c>
      <c r="K66" s="60"/>
      <c r="L66" s="8"/>
      <c r="M66" s="8"/>
      <c r="N66" s="10"/>
      <c r="O66" s="10"/>
      <c r="P66" s="10"/>
      <c r="Q66" s="10"/>
      <c r="R66" s="60"/>
      <c r="S66" s="8"/>
      <c r="T66" s="79"/>
      <c r="U66" s="10"/>
      <c r="V66" s="60"/>
      <c r="W66" s="8"/>
      <c r="X66" s="8"/>
      <c r="Y66" s="10"/>
    </row>
    <row x14ac:dyDescent="0.25" r="67" customHeight="1" ht="14.25">
      <c r="A67" s="5">
        <v>57</v>
      </c>
      <c r="B67" s="65"/>
      <c r="C67" s="60"/>
      <c r="D67" s="74" t="s">
        <v>498</v>
      </c>
      <c r="E67" s="75" t="s">
        <v>407</v>
      </c>
      <c r="F67" s="76">
        <f>_xludf.XLOOKUP(D67,'Manufacturing ELEC '!$B:$B,'Manufacturing ELEC '!$K:$K)</f>
      </c>
      <c r="G67" s="60"/>
      <c r="H67" s="77"/>
      <c r="I67" s="2" t="s">
        <v>407</v>
      </c>
      <c r="J67" s="81">
        <f>_xludf.XLOOKUP(H66,'Tooling Cost Detail'!C:C,'Tooling Cost Detail'!F:F)</f>
      </c>
      <c r="K67" s="60"/>
      <c r="L67" s="8"/>
      <c r="M67" s="8"/>
      <c r="N67" s="10"/>
      <c r="O67" s="10"/>
      <c r="P67" s="10"/>
      <c r="Q67" s="10"/>
      <c r="R67" s="60"/>
      <c r="S67" s="8"/>
      <c r="T67" s="79"/>
      <c r="U67" s="10"/>
      <c r="V67" s="60"/>
      <c r="W67" s="8"/>
      <c r="X67" s="8"/>
      <c r="Y67" s="10"/>
    </row>
    <row x14ac:dyDescent="0.25" r="68" customHeight="1" ht="14.25">
      <c r="A68" s="5">
        <v>58</v>
      </c>
      <c r="B68" s="65"/>
      <c r="C68" s="60"/>
      <c r="D68" s="77"/>
      <c r="E68" s="2" t="s">
        <v>417</v>
      </c>
      <c r="F68" s="81">
        <f>_xludf.XLOOKUP(D67,'Manufacturing ELEC '!$B:$B,'Manufacturing ELEC '!$D:$D)</f>
      </c>
      <c r="G68" s="60"/>
      <c r="H68" s="77"/>
      <c r="I68" s="2" t="s">
        <v>421</v>
      </c>
      <c r="J68" s="81">
        <f>_xludf.XLOOKUP(H66,'Tooling Cost Detail'!C:C,'Tooling Cost Detail'!G:G)</f>
      </c>
      <c r="K68" s="60"/>
      <c r="L68" s="8"/>
      <c r="M68" s="8"/>
      <c r="N68" s="10"/>
      <c r="O68" s="10"/>
      <c r="P68" s="10"/>
      <c r="Q68" s="10"/>
      <c r="R68" s="60"/>
      <c r="S68" s="8"/>
      <c r="T68" s="79"/>
      <c r="U68" s="10"/>
      <c r="V68" s="60"/>
      <c r="W68" s="8"/>
      <c r="X68" s="8"/>
      <c r="Y68" s="10"/>
    </row>
    <row x14ac:dyDescent="0.25" r="69" customHeight="1" ht="14.25">
      <c r="A69" s="5">
        <v>59</v>
      </c>
      <c r="B69" s="65"/>
      <c r="C69" s="60"/>
      <c r="D69" s="77"/>
      <c r="E69" s="2" t="s">
        <v>420</v>
      </c>
      <c r="F69" s="81">
        <f>_xludf.XLOOKUP(D67,'Manufacturing ELEC '!$B:$B,'Manufacturing ELEC '!$E:$E)</f>
      </c>
      <c r="G69" s="60"/>
      <c r="H69" s="77"/>
      <c r="I69" s="2" t="s">
        <v>427</v>
      </c>
      <c r="J69" s="81">
        <f>_xludf.XLOOKUP(H66,'Tooling Cost Detail'!C:C,'Tooling Cost Detail'!E:E)</f>
      </c>
      <c r="K69" s="60"/>
      <c r="L69" s="8"/>
      <c r="M69" s="8"/>
      <c r="N69" s="10"/>
      <c r="O69" s="10"/>
      <c r="P69" s="10"/>
      <c r="Q69" s="10"/>
      <c r="R69" s="60"/>
      <c r="S69" s="8"/>
      <c r="T69" s="79"/>
      <c r="U69" s="10"/>
      <c r="V69" s="60"/>
      <c r="W69" s="8"/>
      <c r="X69" s="8"/>
      <c r="Y69" s="10"/>
    </row>
    <row x14ac:dyDescent="0.25" r="70" customHeight="1" ht="14.25">
      <c r="A70" s="5">
        <v>60</v>
      </c>
      <c r="B70" s="65"/>
      <c r="C70" s="60"/>
      <c r="D70" s="77"/>
      <c r="E70" s="2" t="s">
        <v>426</v>
      </c>
      <c r="F70" s="81">
        <f>_xludf.XLOOKUP(D67,'Manufacturing ELEC '!$B:$B,'Manufacturing ELEC '!$F:$F)</f>
      </c>
      <c r="G70" s="60"/>
      <c r="H70" s="77"/>
      <c r="I70" s="2" t="s">
        <v>432</v>
      </c>
      <c r="J70" s="81">
        <f>_xludf.XLOOKUP(H66,'Tooling Cost Detail'!C:C,'Tooling Cost Detail'!I:I)</f>
      </c>
      <c r="K70" s="60"/>
      <c r="L70" s="8"/>
      <c r="M70" s="8"/>
      <c r="N70" s="10"/>
      <c r="O70" s="10"/>
      <c r="P70" s="10"/>
      <c r="Q70" s="10"/>
      <c r="R70" s="60"/>
      <c r="S70" s="8"/>
      <c r="T70" s="79"/>
      <c r="U70" s="10"/>
      <c r="V70" s="60"/>
      <c r="W70" s="8"/>
      <c r="X70" s="8"/>
      <c r="Y70" s="10"/>
    </row>
    <row x14ac:dyDescent="0.25" r="71" customHeight="1" ht="14.25">
      <c r="A71" s="5">
        <v>61</v>
      </c>
      <c r="B71" s="65"/>
      <c r="C71" s="60"/>
      <c r="D71" s="77"/>
      <c r="E71" s="2" t="s">
        <v>431</v>
      </c>
      <c r="F71" s="81">
        <f>_xludf.XLOOKUP(D67,'Manufacturing ELEC '!$B:$B,'Manufacturing ELEC '!$G:$G)</f>
      </c>
      <c r="G71" s="60"/>
      <c r="H71" s="77"/>
      <c r="I71" s="2" t="s">
        <v>437</v>
      </c>
      <c r="J71" s="81">
        <f>_xludf.XLOOKUP(H66,'Tooling Cost Detail'!C:C,'Tooling Cost Detail'!J:J)</f>
      </c>
      <c r="K71" s="60"/>
      <c r="L71" s="8"/>
      <c r="M71" s="8"/>
      <c r="N71" s="10"/>
      <c r="O71" s="10"/>
      <c r="P71" s="10"/>
      <c r="Q71" s="10"/>
      <c r="R71" s="60"/>
      <c r="S71" s="8"/>
      <c r="T71" s="79"/>
      <c r="U71" s="10"/>
      <c r="V71" s="60"/>
      <c r="W71" s="8"/>
      <c r="X71" s="8"/>
      <c r="Y71" s="10"/>
    </row>
    <row x14ac:dyDescent="0.25" r="72" customHeight="1" ht="14.25">
      <c r="A72" s="5">
        <v>62</v>
      </c>
      <c r="B72" s="65"/>
      <c r="C72" s="60"/>
      <c r="D72" s="77"/>
      <c r="E72" s="2" t="s">
        <v>436</v>
      </c>
      <c r="F72" s="81">
        <f>_xludf.XLOOKUP(D67,'Manufacturing ELEC '!$B:$B,'Manufacturing ELEC '!$H:$H)</f>
      </c>
      <c r="G72" s="60"/>
      <c r="H72" s="82"/>
      <c r="I72" s="17" t="s">
        <v>441</v>
      </c>
      <c r="J72" s="100">
        <f>_xludf.XLOOKUP(H66,'Tooling Cost Detail'!C:C,'Tooling Cost Detail'!D:D)</f>
      </c>
      <c r="K72" s="60"/>
      <c r="L72" s="8"/>
      <c r="M72" s="8"/>
      <c r="N72" s="10"/>
      <c r="O72" s="10"/>
      <c r="P72" s="10"/>
      <c r="Q72" s="10"/>
      <c r="R72" s="60"/>
      <c r="S72" s="8"/>
      <c r="T72" s="79"/>
      <c r="U72" s="10"/>
      <c r="V72" s="60"/>
      <c r="W72" s="8"/>
      <c r="X72" s="8"/>
      <c r="Y72" s="10"/>
    </row>
    <row x14ac:dyDescent="0.25" r="73" customHeight="1" ht="14.25">
      <c r="A73" s="5">
        <v>63</v>
      </c>
      <c r="B73" s="65"/>
      <c r="C73" s="60"/>
      <c r="D73" s="77"/>
      <c r="E73" s="2" t="s">
        <v>440</v>
      </c>
      <c r="F73" s="81">
        <f>_xludf.XLOOKUP(D67,'Manufacturing ELEC '!$B:$B,'Manufacturing ELEC '!$I:$I)</f>
      </c>
      <c r="G73" s="60"/>
      <c r="H73" s="74" t="s">
        <v>499</v>
      </c>
      <c r="I73" s="75" t="s">
        <v>411</v>
      </c>
      <c r="J73" s="76">
        <f>_xludf.XLOOKUP(H73,'Tooling Cost Detail'!C:C,'Tooling Cost Detail'!H:H)</f>
      </c>
      <c r="K73" s="60"/>
      <c r="L73" s="8"/>
      <c r="M73" s="8"/>
      <c r="N73" s="10"/>
      <c r="O73" s="10"/>
      <c r="P73" s="10"/>
      <c r="Q73" s="10"/>
      <c r="R73" s="60"/>
      <c r="S73" s="8"/>
      <c r="T73" s="79"/>
      <c r="U73" s="10"/>
      <c r="V73" s="60"/>
      <c r="W73" s="8"/>
      <c r="X73" s="8"/>
      <c r="Y73" s="10"/>
    </row>
    <row x14ac:dyDescent="0.25" r="74" customHeight="1" ht="14.25">
      <c r="A74" s="5">
        <v>64</v>
      </c>
      <c r="B74" s="65"/>
      <c r="C74" s="60"/>
      <c r="D74" s="82"/>
      <c r="E74" s="17" t="s">
        <v>441</v>
      </c>
      <c r="F74" s="100">
        <f>_xludf.XLOOKUP(D67,'Manufacturing ELEC '!$B:$B,'Manufacturing ELEC '!$C:$C)</f>
      </c>
      <c r="G74" s="60"/>
      <c r="H74" s="77"/>
      <c r="I74" s="2" t="s">
        <v>407</v>
      </c>
      <c r="J74" s="81">
        <f>_xludf.XLOOKUP(H73,'Tooling Cost Detail'!C:C,'Tooling Cost Detail'!F:F)</f>
      </c>
      <c r="K74" s="60"/>
      <c r="L74" s="8"/>
      <c r="M74" s="8"/>
      <c r="N74" s="10"/>
      <c r="O74" s="10"/>
      <c r="P74" s="10"/>
      <c r="Q74" s="10"/>
      <c r="R74" s="60"/>
      <c r="S74" s="8"/>
      <c r="T74" s="79"/>
      <c r="U74" s="10"/>
      <c r="V74" s="60"/>
      <c r="W74" s="8"/>
      <c r="X74" s="8"/>
      <c r="Y74" s="10"/>
    </row>
    <row x14ac:dyDescent="0.25" r="75" customHeight="1" ht="14.25">
      <c r="A75" s="5">
        <v>65</v>
      </c>
      <c r="B75" s="65"/>
      <c r="C75" s="60"/>
      <c r="D75" s="74" t="s">
        <v>500</v>
      </c>
      <c r="E75" s="75" t="s">
        <v>407</v>
      </c>
      <c r="F75" s="76">
        <f>_xludf.XLOOKUP(D75,'Manufacturing ELEC '!$B:$B,'Manufacturing ELEC '!$K:$K)</f>
      </c>
      <c r="G75" s="60"/>
      <c r="H75" s="77"/>
      <c r="I75" s="2" t="s">
        <v>421</v>
      </c>
      <c r="J75" s="81">
        <f>_xludf.XLOOKUP(H73,'Tooling Cost Detail'!C:C,'Tooling Cost Detail'!G:G)</f>
      </c>
      <c r="K75" s="60"/>
      <c r="L75" s="8"/>
      <c r="M75" s="8"/>
      <c r="N75" s="10"/>
      <c r="O75" s="10"/>
      <c r="P75" s="10"/>
      <c r="Q75" s="10"/>
      <c r="R75" s="60"/>
      <c r="S75" s="8"/>
      <c r="T75" s="79"/>
      <c r="U75" s="10"/>
      <c r="V75" s="60"/>
      <c r="W75" s="8"/>
      <c r="X75" s="8"/>
      <c r="Y75" s="10"/>
    </row>
    <row x14ac:dyDescent="0.25" r="76" customHeight="1" ht="14.25">
      <c r="A76" s="5">
        <v>66</v>
      </c>
      <c r="B76" s="65"/>
      <c r="C76" s="60"/>
      <c r="D76" s="77"/>
      <c r="E76" s="2" t="s">
        <v>417</v>
      </c>
      <c r="F76" s="81">
        <f>_xludf.XLOOKUP(D75,'Manufacturing ELEC '!$B:$B,'Manufacturing ELEC '!$D:$D)</f>
      </c>
      <c r="G76" s="60"/>
      <c r="H76" s="77"/>
      <c r="I76" s="2" t="s">
        <v>427</v>
      </c>
      <c r="J76" s="81">
        <f>_xludf.XLOOKUP(H73,'Tooling Cost Detail'!C:C,'Tooling Cost Detail'!E:E)</f>
      </c>
      <c r="K76" s="60"/>
      <c r="L76" s="8"/>
      <c r="M76" s="8"/>
      <c r="N76" s="10"/>
      <c r="O76" s="10"/>
      <c r="P76" s="10"/>
      <c r="Q76" s="10"/>
      <c r="R76" s="60"/>
      <c r="S76" s="8"/>
      <c r="T76" s="79"/>
      <c r="U76" s="10"/>
      <c r="V76" s="60"/>
      <c r="W76" s="8"/>
      <c r="X76" s="8"/>
      <c r="Y76" s="10"/>
    </row>
    <row x14ac:dyDescent="0.25" r="77" customHeight="1" ht="14.25">
      <c r="A77" s="5">
        <v>67</v>
      </c>
      <c r="B77" s="65"/>
      <c r="C77" s="60"/>
      <c r="D77" s="77"/>
      <c r="E77" s="2" t="s">
        <v>420</v>
      </c>
      <c r="F77" s="81">
        <f>_xludf.XLOOKUP(D75,'Manufacturing ELEC '!$B:$B,'Manufacturing ELEC '!$E:$E)</f>
      </c>
      <c r="G77" s="60"/>
      <c r="H77" s="77"/>
      <c r="I77" s="2" t="s">
        <v>432</v>
      </c>
      <c r="J77" s="81">
        <f>_xludf.XLOOKUP(H73,'Tooling Cost Detail'!C:C,'Tooling Cost Detail'!I:I)</f>
      </c>
      <c r="K77" s="60"/>
      <c r="L77" s="8"/>
      <c r="M77" s="8"/>
      <c r="N77" s="10"/>
      <c r="O77" s="10"/>
      <c r="P77" s="10"/>
      <c r="Q77" s="10"/>
      <c r="R77" s="60"/>
      <c r="S77" s="8"/>
      <c r="T77" s="79"/>
      <c r="U77" s="10"/>
      <c r="V77" s="60"/>
      <c r="W77" s="8"/>
      <c r="X77" s="8"/>
      <c r="Y77" s="10"/>
    </row>
    <row x14ac:dyDescent="0.25" r="78" customHeight="1" ht="14.25">
      <c r="A78" s="5">
        <v>68</v>
      </c>
      <c r="B78" s="65"/>
      <c r="C78" s="60"/>
      <c r="D78" s="77"/>
      <c r="E78" s="2" t="s">
        <v>426</v>
      </c>
      <c r="F78" s="81">
        <f>_xludf.XLOOKUP(D75,'Manufacturing ELEC '!$B:$B,'Manufacturing ELEC '!$F:$F)</f>
      </c>
      <c r="G78" s="60"/>
      <c r="H78" s="77"/>
      <c r="I78" s="2" t="s">
        <v>437</v>
      </c>
      <c r="J78" s="81">
        <f>_xludf.XLOOKUP(H73,'Tooling Cost Detail'!C:C,'Tooling Cost Detail'!J:J)</f>
      </c>
      <c r="K78" s="60"/>
      <c r="L78" s="8"/>
      <c r="M78" s="8"/>
      <c r="N78" s="10"/>
      <c r="O78" s="10"/>
      <c r="P78" s="10"/>
      <c r="Q78" s="10"/>
      <c r="R78" s="60"/>
      <c r="S78" s="8"/>
      <c r="T78" s="79"/>
      <c r="U78" s="10"/>
      <c r="V78" s="60"/>
      <c r="W78" s="8"/>
      <c r="X78" s="8"/>
      <c r="Y78" s="10"/>
    </row>
    <row x14ac:dyDescent="0.25" r="79" customHeight="1" ht="14.25">
      <c r="A79" s="5">
        <v>69</v>
      </c>
      <c r="B79" s="65"/>
      <c r="C79" s="60"/>
      <c r="D79" s="77"/>
      <c r="E79" s="2" t="s">
        <v>431</v>
      </c>
      <c r="F79" s="81">
        <f>_xludf.XLOOKUP(D75,'Manufacturing ELEC '!$B:$B,'Manufacturing ELEC '!$G:$G)</f>
      </c>
      <c r="G79" s="60"/>
      <c r="H79" s="82"/>
      <c r="I79" s="17" t="s">
        <v>441</v>
      </c>
      <c r="J79" s="100">
        <f>_xludf.XLOOKUP(H73,'Tooling Cost Detail'!C:C,'Tooling Cost Detail'!D:D)</f>
      </c>
      <c r="K79" s="60"/>
      <c r="L79" s="8"/>
      <c r="M79" s="8"/>
      <c r="N79" s="10"/>
      <c r="O79" s="10"/>
      <c r="P79" s="10"/>
      <c r="Q79" s="10"/>
      <c r="R79" s="60"/>
      <c r="S79" s="8"/>
      <c r="T79" s="79"/>
      <c r="U79" s="10"/>
      <c r="V79" s="60"/>
      <c r="W79" s="8"/>
      <c r="X79" s="8"/>
      <c r="Y79" s="10"/>
    </row>
    <row x14ac:dyDescent="0.25" r="80" customHeight="1" ht="14.25">
      <c r="A80" s="5">
        <v>70</v>
      </c>
      <c r="B80" s="65"/>
      <c r="C80" s="60"/>
      <c r="D80" s="77"/>
      <c r="E80" s="2" t="s">
        <v>436</v>
      </c>
      <c r="F80" s="81">
        <f>_xludf.XLOOKUP(D75,'Manufacturing ELEC '!$B:$B,'Manufacturing ELEC '!$H:$H)</f>
      </c>
      <c r="G80" s="60"/>
      <c r="H80" s="74" t="s">
        <v>501</v>
      </c>
      <c r="I80" s="75" t="s">
        <v>411</v>
      </c>
      <c r="J80" s="76">
        <f>_xludf.XLOOKUP(H80,'Tooling Cost Detail'!C:C,'Tooling Cost Detail'!H:H)</f>
      </c>
      <c r="K80" s="60"/>
      <c r="L80" s="8"/>
      <c r="M80" s="8"/>
      <c r="N80" s="10"/>
      <c r="O80" s="10"/>
      <c r="P80" s="10"/>
      <c r="Q80" s="10"/>
      <c r="R80" s="60"/>
      <c r="S80" s="8"/>
      <c r="T80" s="79"/>
      <c r="U80" s="10"/>
      <c r="V80" s="60"/>
      <c r="W80" s="8"/>
      <c r="X80" s="8"/>
      <c r="Y80" s="10"/>
    </row>
    <row x14ac:dyDescent="0.25" r="81" customHeight="1" ht="14.25">
      <c r="A81" s="5">
        <v>71</v>
      </c>
      <c r="B81" s="65"/>
      <c r="C81" s="60"/>
      <c r="D81" s="77"/>
      <c r="E81" s="2" t="s">
        <v>440</v>
      </c>
      <c r="F81" s="81">
        <f>_xludf.XLOOKUP(D75,'Manufacturing ELEC '!$B:$B,'Manufacturing ELEC '!$I:$I)</f>
      </c>
      <c r="G81" s="60"/>
      <c r="H81" s="77"/>
      <c r="I81" s="2" t="s">
        <v>407</v>
      </c>
      <c r="J81" s="81">
        <f>_xludf.XLOOKUP(H80,'Tooling Cost Detail'!C:C,'Tooling Cost Detail'!F:F)</f>
      </c>
      <c r="K81" s="60"/>
      <c r="L81" s="8"/>
      <c r="M81" s="8"/>
      <c r="N81" s="10"/>
      <c r="O81" s="10"/>
      <c r="P81" s="10"/>
      <c r="Q81" s="10"/>
      <c r="R81" s="60"/>
      <c r="S81" s="8"/>
      <c r="T81" s="79"/>
      <c r="U81" s="10"/>
      <c r="V81" s="60"/>
      <c r="W81" s="8"/>
      <c r="X81" s="8"/>
      <c r="Y81" s="10"/>
    </row>
    <row x14ac:dyDescent="0.25" r="82" customHeight="1" ht="14.25">
      <c r="A82" s="5">
        <v>72</v>
      </c>
      <c r="B82" s="65"/>
      <c r="C82" s="60"/>
      <c r="D82" s="82"/>
      <c r="E82" s="17" t="s">
        <v>441</v>
      </c>
      <c r="F82" s="100">
        <f>_xludf.XLOOKUP(D75,'Manufacturing ELEC '!$B:$B,'Manufacturing ELEC '!$C:$C)</f>
      </c>
      <c r="G82" s="60"/>
      <c r="H82" s="77"/>
      <c r="I82" s="2" t="s">
        <v>421</v>
      </c>
      <c r="J82" s="81">
        <f>_xludf.XLOOKUP(H80,'Tooling Cost Detail'!C:C,'Tooling Cost Detail'!G:G)</f>
      </c>
      <c r="K82" s="60"/>
      <c r="L82" s="8"/>
      <c r="M82" s="8"/>
      <c r="N82" s="10"/>
      <c r="O82" s="10"/>
      <c r="P82" s="10"/>
      <c r="Q82" s="10"/>
      <c r="R82" s="60"/>
      <c r="S82" s="8"/>
      <c r="T82" s="79"/>
      <c r="U82" s="10"/>
      <c r="V82" s="60"/>
      <c r="W82" s="8"/>
      <c r="X82" s="8"/>
      <c r="Y82" s="10"/>
    </row>
    <row x14ac:dyDescent="0.25" r="83" customHeight="1" ht="14.25">
      <c r="A83" s="5">
        <v>73</v>
      </c>
      <c r="B83" s="65"/>
      <c r="C83" s="60"/>
      <c r="D83" s="74" t="s">
        <v>502</v>
      </c>
      <c r="E83" s="75" t="s">
        <v>407</v>
      </c>
      <c r="F83" s="76">
        <f>_xludf.XLOOKUP(D83,'Manufacturing ELEC '!$A:$A,'Manufacturing ELEC '!$K:$K)</f>
      </c>
      <c r="G83" s="60"/>
      <c r="H83" s="77"/>
      <c r="I83" s="2" t="s">
        <v>427</v>
      </c>
      <c r="J83" s="81">
        <f>_xludf.XLOOKUP(H80,'Tooling Cost Detail'!C:C,'Tooling Cost Detail'!E:E)</f>
      </c>
      <c r="K83" s="60"/>
      <c r="L83" s="8"/>
      <c r="M83" s="8"/>
      <c r="N83" s="10"/>
      <c r="O83" s="10"/>
      <c r="P83" s="10"/>
      <c r="Q83" s="10"/>
      <c r="R83" s="60"/>
      <c r="S83" s="8"/>
      <c r="T83" s="79"/>
      <c r="U83" s="10"/>
      <c r="V83" s="60"/>
      <c r="W83" s="8"/>
      <c r="X83" s="8"/>
      <c r="Y83" s="10"/>
    </row>
    <row x14ac:dyDescent="0.25" r="84" customHeight="1" ht="14.25">
      <c r="A84" s="5">
        <v>74</v>
      </c>
      <c r="B84" s="65"/>
      <c r="C84" s="60"/>
      <c r="D84" s="77"/>
      <c r="E84" s="2" t="s">
        <v>417</v>
      </c>
      <c r="F84" s="81">
        <f>_xludf.XLOOKUP(D83,'Manufacturing ELEC '!$B:$B,'Manufacturing ELEC '!$D:$D)</f>
      </c>
      <c r="G84" s="60"/>
      <c r="H84" s="77"/>
      <c r="I84" s="2" t="s">
        <v>432</v>
      </c>
      <c r="J84" s="81">
        <f>_xludf.XLOOKUP(H80,'Tooling Cost Detail'!C:C,'Tooling Cost Detail'!I:I)</f>
      </c>
      <c r="K84" s="60"/>
      <c r="L84" s="8"/>
      <c r="M84" s="8"/>
      <c r="N84" s="10"/>
      <c r="O84" s="10"/>
      <c r="P84" s="10"/>
      <c r="Q84" s="10"/>
      <c r="R84" s="60"/>
      <c r="S84" s="8"/>
      <c r="T84" s="79"/>
      <c r="U84" s="10"/>
      <c r="V84" s="60"/>
      <c r="W84" s="8"/>
      <c r="X84" s="8"/>
      <c r="Y84" s="10"/>
    </row>
    <row x14ac:dyDescent="0.25" r="85" customHeight="1" ht="14.25">
      <c r="A85" s="5">
        <v>75</v>
      </c>
      <c r="B85" s="65"/>
      <c r="C85" s="60"/>
      <c r="D85" s="77"/>
      <c r="E85" s="2" t="s">
        <v>420</v>
      </c>
      <c r="F85" s="81">
        <f>_xludf.XLOOKUP(D83,'Manufacturing ELEC '!$B:$B,'Manufacturing ELEC '!$E:$E)</f>
      </c>
      <c r="G85" s="60"/>
      <c r="H85" s="77"/>
      <c r="I85" s="2" t="s">
        <v>437</v>
      </c>
      <c r="J85" s="81">
        <f>_xludf.XLOOKUP(H80,'Tooling Cost Detail'!C:C,'Tooling Cost Detail'!J:J)</f>
      </c>
      <c r="K85" s="60"/>
      <c r="L85" s="8"/>
      <c r="M85" s="8"/>
      <c r="N85" s="10"/>
      <c r="O85" s="10"/>
      <c r="P85" s="10"/>
      <c r="Q85" s="10"/>
      <c r="R85" s="60"/>
      <c r="S85" s="8"/>
      <c r="T85" s="79"/>
      <c r="U85" s="10"/>
      <c r="V85" s="60"/>
      <c r="W85" s="8"/>
      <c r="X85" s="8"/>
      <c r="Y85" s="10"/>
    </row>
    <row x14ac:dyDescent="0.25" r="86" customHeight="1" ht="14.25">
      <c r="A86" s="5">
        <v>76</v>
      </c>
      <c r="B86" s="65"/>
      <c r="C86" s="60"/>
      <c r="D86" s="77"/>
      <c r="E86" s="2" t="s">
        <v>426</v>
      </c>
      <c r="F86" s="81">
        <f>_xludf.XLOOKUP(D83,'Manufacturing ELEC '!$B:$B,'Manufacturing ELEC '!$F:$F)</f>
      </c>
      <c r="G86" s="60"/>
      <c r="H86" s="82"/>
      <c r="I86" s="17" t="s">
        <v>441</v>
      </c>
      <c r="J86" s="100">
        <f>_xludf.XLOOKUP(H80,'Tooling Cost Detail'!C:C,'Tooling Cost Detail'!D:D)</f>
      </c>
      <c r="K86" s="60"/>
      <c r="L86" s="8"/>
      <c r="M86" s="8"/>
      <c r="N86" s="10"/>
      <c r="O86" s="10"/>
      <c r="P86" s="10"/>
      <c r="Q86" s="10"/>
      <c r="R86" s="60"/>
      <c r="S86" s="8"/>
      <c r="T86" s="79"/>
      <c r="U86" s="10"/>
      <c r="V86" s="60"/>
      <c r="W86" s="8"/>
      <c r="X86" s="8"/>
      <c r="Y86" s="10"/>
    </row>
    <row x14ac:dyDescent="0.25" r="87" customHeight="1" ht="14.25">
      <c r="A87" s="5">
        <v>77</v>
      </c>
      <c r="B87" s="65"/>
      <c r="C87" s="60"/>
      <c r="D87" s="77"/>
      <c r="E87" s="2" t="s">
        <v>431</v>
      </c>
      <c r="F87" s="81">
        <f>_xludf.XLOOKUP(D83,'Manufacturing ELEC '!$B:$B,'Manufacturing ELEC '!$G:$G)</f>
      </c>
      <c r="G87" s="60"/>
      <c r="H87" s="74" t="s">
        <v>503</v>
      </c>
      <c r="I87" s="75" t="s">
        <v>411</v>
      </c>
      <c r="J87" s="76">
        <f>_xludf.XLOOKUP(H87,'Tooling Cost Detail'!C:C,'Tooling Cost Detail'!H:H)</f>
      </c>
      <c r="K87" s="60"/>
      <c r="L87" s="8"/>
      <c r="M87" s="8"/>
      <c r="N87" s="10"/>
      <c r="O87" s="10"/>
      <c r="P87" s="10"/>
      <c r="Q87" s="10"/>
      <c r="R87" s="60"/>
      <c r="S87" s="8"/>
      <c r="T87" s="79"/>
      <c r="U87" s="10"/>
      <c r="V87" s="60"/>
      <c r="W87" s="8"/>
      <c r="X87" s="8"/>
      <c r="Y87" s="10"/>
    </row>
    <row x14ac:dyDescent="0.25" r="88" customHeight="1" ht="14.25">
      <c r="A88" s="5">
        <v>78</v>
      </c>
      <c r="B88" s="65"/>
      <c r="C88" s="60"/>
      <c r="D88" s="77"/>
      <c r="E88" s="2" t="s">
        <v>436</v>
      </c>
      <c r="F88" s="81">
        <f>_xludf.XLOOKUP(D83,'Manufacturing ELEC '!$B:$B,'Manufacturing ELEC '!$H:$H)</f>
      </c>
      <c r="G88" s="60"/>
      <c r="H88" s="77"/>
      <c r="I88" s="2" t="s">
        <v>407</v>
      </c>
      <c r="J88" s="81">
        <f>_xludf.XLOOKUP(H87,'Tooling Cost Detail'!C:C,'Tooling Cost Detail'!F:F)</f>
      </c>
      <c r="K88" s="60"/>
      <c r="L88" s="8"/>
      <c r="M88" s="8"/>
      <c r="N88" s="10"/>
      <c r="O88" s="10"/>
      <c r="P88" s="10"/>
      <c r="Q88" s="10"/>
      <c r="R88" s="60"/>
      <c r="S88" s="8"/>
      <c r="T88" s="79"/>
      <c r="U88" s="10"/>
      <c r="V88" s="60"/>
      <c r="W88" s="8"/>
      <c r="X88" s="8"/>
      <c r="Y88" s="10"/>
    </row>
    <row x14ac:dyDescent="0.25" r="89" customHeight="1" ht="14.25">
      <c r="A89" s="5">
        <v>79</v>
      </c>
      <c r="B89" s="65"/>
      <c r="C89" s="60"/>
      <c r="D89" s="77"/>
      <c r="E89" s="2" t="s">
        <v>440</v>
      </c>
      <c r="F89" s="81">
        <f>_xludf.XLOOKUP(D83,'Manufacturing ELEC '!$B:$B,'Manufacturing ELEC '!$I:$I)</f>
      </c>
      <c r="G89" s="60"/>
      <c r="H89" s="77"/>
      <c r="I89" s="2" t="s">
        <v>421</v>
      </c>
      <c r="J89" s="81">
        <f>_xludf.XLOOKUP(H87,'Tooling Cost Detail'!C:C,'Tooling Cost Detail'!G:G)</f>
      </c>
      <c r="K89" s="60"/>
      <c r="L89" s="8"/>
      <c r="M89" s="8"/>
      <c r="N89" s="10"/>
      <c r="O89" s="10"/>
      <c r="P89" s="10"/>
      <c r="Q89" s="10"/>
      <c r="R89" s="60"/>
      <c r="S89" s="8"/>
      <c r="T89" s="79"/>
      <c r="U89" s="10"/>
      <c r="V89" s="60"/>
      <c r="W89" s="8"/>
      <c r="X89" s="8"/>
      <c r="Y89" s="10"/>
    </row>
    <row x14ac:dyDescent="0.25" r="90" customHeight="1" ht="14.25">
      <c r="A90" s="5">
        <v>80</v>
      </c>
      <c r="B90" s="65"/>
      <c r="C90" s="60"/>
      <c r="D90" s="82"/>
      <c r="E90" s="17" t="s">
        <v>441</v>
      </c>
      <c r="F90" s="100">
        <f>_xludf.XLOOKUP(D83,'Manufacturing ELEC '!$B:$B,'Manufacturing ELEC '!$C:$C)</f>
      </c>
      <c r="G90" s="60"/>
      <c r="H90" s="77"/>
      <c r="I90" s="2" t="s">
        <v>427</v>
      </c>
      <c r="J90" s="81">
        <f>_xludf.XLOOKUP(H87,'Tooling Cost Detail'!C:C,'Tooling Cost Detail'!E:E)</f>
      </c>
      <c r="K90" s="60"/>
      <c r="L90" s="8"/>
      <c r="M90" s="8"/>
      <c r="N90" s="10"/>
      <c r="O90" s="10"/>
      <c r="P90" s="10"/>
      <c r="Q90" s="10"/>
      <c r="R90" s="60"/>
      <c r="S90" s="8"/>
      <c r="T90" s="79"/>
      <c r="U90" s="10"/>
      <c r="V90" s="60"/>
      <c r="W90" s="8"/>
      <c r="X90" s="8"/>
      <c r="Y90" s="10"/>
    </row>
    <row x14ac:dyDescent="0.25" r="91" customHeight="1" ht="14.25">
      <c r="A91" s="5">
        <v>81</v>
      </c>
      <c r="B91" s="65"/>
      <c r="C91" s="60"/>
      <c r="D91" s="74" t="s">
        <v>504</v>
      </c>
      <c r="E91" s="75" t="s">
        <v>407</v>
      </c>
      <c r="F91" s="76">
        <f>_xludf.XLOOKUP(D91,'Manufacturing ELEC '!$B:$B,'Manufacturing ELEC '!$K:$K)</f>
      </c>
      <c r="G91" s="60"/>
      <c r="H91" s="77"/>
      <c r="I91" s="2" t="s">
        <v>432</v>
      </c>
      <c r="J91" s="81">
        <f>_xludf.XLOOKUP(H87,'Tooling Cost Detail'!C:C,'Tooling Cost Detail'!I:I)</f>
      </c>
      <c r="K91" s="60"/>
      <c r="L91" s="8"/>
      <c r="M91" s="8"/>
      <c r="N91" s="10"/>
      <c r="O91" s="10"/>
      <c r="P91" s="10"/>
      <c r="Q91" s="10"/>
      <c r="R91" s="60"/>
      <c r="S91" s="8"/>
      <c r="T91" s="79"/>
      <c r="U91" s="10"/>
      <c r="V91" s="60"/>
      <c r="W91" s="8"/>
      <c r="X91" s="8"/>
      <c r="Y91" s="10"/>
    </row>
    <row x14ac:dyDescent="0.25" r="92" customHeight="1" ht="14.25">
      <c r="A92" s="5">
        <v>82</v>
      </c>
      <c r="B92" s="65"/>
      <c r="C92" s="60"/>
      <c r="D92" s="77"/>
      <c r="E92" s="2" t="s">
        <v>417</v>
      </c>
      <c r="F92" s="81">
        <f>_xludf.XLOOKUP(D91,'Manufacturing ELEC '!$B:$B,'Manufacturing ELEC '!$D:$D)</f>
      </c>
      <c r="G92" s="60"/>
      <c r="H92" s="77"/>
      <c r="I92" s="2" t="s">
        <v>437</v>
      </c>
      <c r="J92" s="81">
        <f>_xludf.XLOOKUP(H87,'Tooling Cost Detail'!C:C,'Tooling Cost Detail'!J:J)</f>
      </c>
      <c r="K92" s="60"/>
      <c r="L92" s="8"/>
      <c r="M92" s="8"/>
      <c r="N92" s="10"/>
      <c r="O92" s="10"/>
      <c r="P92" s="10"/>
      <c r="Q92" s="10"/>
      <c r="R92" s="60"/>
      <c r="S92" s="8"/>
      <c r="T92" s="79"/>
      <c r="U92" s="10"/>
      <c r="V92" s="60"/>
      <c r="W92" s="8"/>
      <c r="X92" s="8"/>
      <c r="Y92" s="10"/>
    </row>
    <row x14ac:dyDescent="0.25" r="93" customHeight="1" ht="14.25">
      <c r="A93" s="5">
        <v>83</v>
      </c>
      <c r="B93" s="65"/>
      <c r="C93" s="60"/>
      <c r="D93" s="77"/>
      <c r="E93" s="2" t="s">
        <v>420</v>
      </c>
      <c r="F93" s="81">
        <f>_xludf.XLOOKUP(D91,'Manufacturing ELEC '!$B:$B,'Manufacturing ELEC '!$E:$E)</f>
      </c>
      <c r="G93" s="60"/>
      <c r="H93" s="82"/>
      <c r="I93" s="17" t="s">
        <v>441</v>
      </c>
      <c r="J93" s="100">
        <f>_xludf.XLOOKUP(H87,'Tooling Cost Detail'!C:C,'Tooling Cost Detail'!D:D)</f>
      </c>
      <c r="K93" s="60"/>
      <c r="L93" s="8"/>
      <c r="M93" s="8"/>
      <c r="N93" s="10"/>
      <c r="O93" s="10"/>
      <c r="P93" s="10"/>
      <c r="Q93" s="10"/>
      <c r="R93" s="60"/>
      <c r="S93" s="8"/>
      <c r="T93" s="79"/>
      <c r="U93" s="10"/>
      <c r="V93" s="60"/>
      <c r="W93" s="8"/>
      <c r="X93" s="8"/>
      <c r="Y93" s="10"/>
    </row>
    <row x14ac:dyDescent="0.25" r="94" customHeight="1" ht="14.25">
      <c r="A94" s="5">
        <v>84</v>
      </c>
      <c r="B94" s="65"/>
      <c r="C94" s="60"/>
      <c r="D94" s="77"/>
      <c r="E94" s="2" t="s">
        <v>426</v>
      </c>
      <c r="F94" s="81">
        <f>_xludf.XLOOKUP(D91,'Manufacturing ELEC '!$B:$B,'Manufacturing ELEC '!$F:$F)</f>
      </c>
      <c r="G94" s="60"/>
      <c r="H94" s="74" t="s">
        <v>505</v>
      </c>
      <c r="I94" s="75" t="s">
        <v>411</v>
      </c>
      <c r="J94" s="76">
        <f>_xludf.XLOOKUP(H94,'Tooling Cost Detail'!C:C,'Tooling Cost Detail'!H:H)</f>
      </c>
      <c r="K94" s="60"/>
      <c r="L94" s="8"/>
      <c r="M94" s="8"/>
      <c r="N94" s="10"/>
      <c r="O94" s="10"/>
      <c r="P94" s="10"/>
      <c r="Q94" s="10"/>
      <c r="R94" s="60"/>
      <c r="S94" s="8"/>
      <c r="T94" s="79"/>
      <c r="U94" s="10"/>
      <c r="V94" s="60"/>
      <c r="W94" s="8"/>
      <c r="X94" s="8"/>
      <c r="Y94" s="10"/>
    </row>
    <row x14ac:dyDescent="0.25" r="95" customHeight="1" ht="14.25">
      <c r="A95" s="5">
        <v>85</v>
      </c>
      <c r="B95" s="65"/>
      <c r="C95" s="60"/>
      <c r="D95" s="77"/>
      <c r="E95" s="2" t="s">
        <v>431</v>
      </c>
      <c r="F95" s="81">
        <f>_xludf.XLOOKUP(D91,'Manufacturing ELEC '!$B:$B,'Manufacturing ELEC '!$G:$G)</f>
      </c>
      <c r="G95" s="60"/>
      <c r="H95" s="77"/>
      <c r="I95" s="2" t="s">
        <v>407</v>
      </c>
      <c r="J95" s="81">
        <f>_xludf.XLOOKUP(H94,'Tooling Cost Detail'!C:C,'Tooling Cost Detail'!F:F)</f>
      </c>
      <c r="K95" s="60"/>
      <c r="L95" s="8"/>
      <c r="M95" s="8"/>
      <c r="N95" s="10"/>
      <c r="O95" s="10"/>
      <c r="P95" s="10"/>
      <c r="Q95" s="10"/>
      <c r="R95" s="60"/>
      <c r="S95" s="8"/>
      <c r="T95" s="79"/>
      <c r="U95" s="10"/>
      <c r="V95" s="60"/>
      <c r="W95" s="8"/>
      <c r="X95" s="8"/>
      <c r="Y95" s="10"/>
    </row>
    <row x14ac:dyDescent="0.25" r="96" customHeight="1" ht="14.25">
      <c r="A96" s="5">
        <v>86</v>
      </c>
      <c r="B96" s="65"/>
      <c r="C96" s="60"/>
      <c r="D96" s="77"/>
      <c r="E96" s="2" t="s">
        <v>436</v>
      </c>
      <c r="F96" s="81">
        <f>_xludf.XLOOKUP(D91,'Manufacturing ELEC '!$B:$B,'Manufacturing ELEC '!$H:$H)</f>
      </c>
      <c r="G96" s="60"/>
      <c r="H96" s="77"/>
      <c r="I96" s="2" t="s">
        <v>421</v>
      </c>
      <c r="J96" s="81">
        <f>_xludf.XLOOKUP(H94,'Tooling Cost Detail'!C:C,'Tooling Cost Detail'!G:G)</f>
      </c>
      <c r="K96" s="60"/>
      <c r="L96" s="8"/>
      <c r="M96" s="8"/>
      <c r="N96" s="10"/>
      <c r="O96" s="10"/>
      <c r="P96" s="10"/>
      <c r="Q96" s="10"/>
      <c r="R96" s="60"/>
      <c r="S96" s="8"/>
      <c r="T96" s="79"/>
      <c r="U96" s="10"/>
      <c r="V96" s="60"/>
      <c r="W96" s="8"/>
      <c r="X96" s="8"/>
      <c r="Y96" s="10"/>
    </row>
    <row x14ac:dyDescent="0.25" r="97" customHeight="1" ht="14.25">
      <c r="A97" s="5">
        <v>87</v>
      </c>
      <c r="B97" s="65"/>
      <c r="C97" s="60"/>
      <c r="D97" s="77"/>
      <c r="E97" s="2" t="s">
        <v>440</v>
      </c>
      <c r="F97" s="81">
        <f>_xludf.XLOOKUP(D91,'Manufacturing ELEC '!$B:$B,'Manufacturing ELEC '!$I:$I)</f>
      </c>
      <c r="G97" s="60"/>
      <c r="H97" s="77"/>
      <c r="I97" s="2" t="s">
        <v>427</v>
      </c>
      <c r="J97" s="81">
        <f>_xludf.XLOOKUP(H94,'Tooling Cost Detail'!C:C,'Tooling Cost Detail'!E:E)</f>
      </c>
      <c r="K97" s="60"/>
      <c r="L97" s="8"/>
      <c r="M97" s="8"/>
      <c r="N97" s="10"/>
      <c r="O97" s="10"/>
      <c r="P97" s="10"/>
      <c r="Q97" s="10"/>
      <c r="R97" s="60"/>
      <c r="S97" s="8"/>
      <c r="T97" s="79"/>
      <c r="U97" s="10"/>
      <c r="V97" s="60"/>
      <c r="W97" s="8"/>
      <c r="X97" s="8"/>
      <c r="Y97" s="10"/>
    </row>
    <row x14ac:dyDescent="0.25" r="98" customHeight="1" ht="14.25">
      <c r="A98" s="5">
        <v>88</v>
      </c>
      <c r="B98" s="65"/>
      <c r="C98" s="60"/>
      <c r="D98" s="82"/>
      <c r="E98" s="17" t="s">
        <v>441</v>
      </c>
      <c r="F98" s="100">
        <f>_xludf.XLOOKUP(D91,'Manufacturing ELEC '!$B:$B,'Manufacturing ELEC '!$C:$C)</f>
      </c>
      <c r="G98" s="60"/>
      <c r="H98" s="77"/>
      <c r="I98" s="2" t="s">
        <v>432</v>
      </c>
      <c r="J98" s="81">
        <f>_xludf.XLOOKUP(H94,'Tooling Cost Detail'!C:C,'Tooling Cost Detail'!I:I)</f>
      </c>
      <c r="K98" s="60"/>
      <c r="L98" s="8"/>
      <c r="M98" s="8"/>
      <c r="N98" s="10"/>
      <c r="O98" s="10"/>
      <c r="P98" s="10"/>
      <c r="Q98" s="10"/>
      <c r="R98" s="60"/>
      <c r="S98" s="8"/>
      <c r="T98" s="79"/>
      <c r="U98" s="10"/>
      <c r="V98" s="60"/>
      <c r="W98" s="8"/>
      <c r="X98" s="8"/>
      <c r="Y98" s="10"/>
    </row>
    <row x14ac:dyDescent="0.25" r="99" customHeight="1" ht="14.25">
      <c r="A99" s="5">
        <v>89</v>
      </c>
      <c r="B99" s="65"/>
      <c r="C99" s="60"/>
      <c r="D99" s="74" t="s">
        <v>506</v>
      </c>
      <c r="E99" s="75" t="s">
        <v>407</v>
      </c>
      <c r="F99" s="76">
        <f>_xludf.XLOOKUP(D99,'Manufacturing ELEC '!$B:$B,'Manufacturing ELEC '!$K:$K)</f>
      </c>
      <c r="G99" s="60"/>
      <c r="H99" s="77"/>
      <c r="I99" s="2" t="s">
        <v>437</v>
      </c>
      <c r="J99" s="81">
        <f>_xludf.XLOOKUP(H94,'Tooling Cost Detail'!C:C,'Tooling Cost Detail'!J:J)</f>
      </c>
      <c r="K99" s="60"/>
      <c r="L99" s="8"/>
      <c r="M99" s="8"/>
      <c r="N99" s="10"/>
      <c r="O99" s="10"/>
      <c r="P99" s="10"/>
      <c r="Q99" s="10"/>
      <c r="R99" s="60"/>
      <c r="S99" s="8"/>
      <c r="T99" s="79"/>
      <c r="U99" s="10"/>
      <c r="V99" s="60"/>
      <c r="W99" s="8"/>
      <c r="X99" s="8"/>
      <c r="Y99" s="10"/>
    </row>
    <row x14ac:dyDescent="0.25" r="100" customHeight="1" ht="14.25">
      <c r="A100" s="5">
        <v>90</v>
      </c>
      <c r="B100" s="65"/>
      <c r="C100" s="60"/>
      <c r="D100" s="77"/>
      <c r="E100" s="2" t="s">
        <v>417</v>
      </c>
      <c r="F100" s="81">
        <f>_xludf.XLOOKUP(D99,'Manufacturing ELEC '!$B:$B,'Manufacturing ELEC '!$D:$D)</f>
      </c>
      <c r="G100" s="60"/>
      <c r="H100" s="82"/>
      <c r="I100" s="17" t="s">
        <v>441</v>
      </c>
      <c r="J100" s="100">
        <f>_xludf.XLOOKUP(H94,'Tooling Cost Detail'!C:C,'Tooling Cost Detail'!D:D)</f>
      </c>
      <c r="K100" s="60"/>
      <c r="L100" s="8"/>
      <c r="M100" s="8"/>
      <c r="N100" s="10"/>
      <c r="O100" s="10"/>
      <c r="P100" s="10"/>
      <c r="Q100" s="10"/>
      <c r="R100" s="60"/>
      <c r="S100" s="8"/>
      <c r="T100" s="79"/>
      <c r="U100" s="10"/>
      <c r="V100" s="60"/>
      <c r="W100" s="8"/>
      <c r="X100" s="8"/>
      <c r="Y100" s="10"/>
    </row>
    <row x14ac:dyDescent="0.25" r="101" customHeight="1" ht="14.25">
      <c r="A101" s="5">
        <v>91</v>
      </c>
      <c r="B101" s="65"/>
      <c r="C101" s="60"/>
      <c r="D101" s="77"/>
      <c r="E101" s="2" t="s">
        <v>420</v>
      </c>
      <c r="F101" s="81">
        <f>_xludf.XLOOKUP(D99,'Manufacturing ELEC '!$B:$B,'Manufacturing ELEC '!$E:$E)</f>
      </c>
      <c r="G101" s="60"/>
      <c r="H101" s="74" t="s">
        <v>507</v>
      </c>
      <c r="I101" s="75" t="s">
        <v>411</v>
      </c>
      <c r="J101" s="76">
        <f>_xludf.XLOOKUP(H101,'Tooling Cost Detail'!C:C,'Tooling Cost Detail'!H:H)</f>
      </c>
      <c r="K101" s="60"/>
      <c r="L101" s="8"/>
      <c r="M101" s="8"/>
      <c r="N101" s="10"/>
      <c r="O101" s="10"/>
      <c r="P101" s="10"/>
      <c r="Q101" s="10"/>
      <c r="R101" s="60"/>
      <c r="S101" s="8"/>
      <c r="T101" s="79"/>
      <c r="U101" s="10"/>
      <c r="V101" s="60"/>
      <c r="W101" s="8"/>
      <c r="X101" s="8"/>
      <c r="Y101" s="10"/>
    </row>
    <row x14ac:dyDescent="0.25" r="102" customHeight="1" ht="14.25">
      <c r="A102" s="5">
        <v>92</v>
      </c>
      <c r="B102" s="65"/>
      <c r="C102" s="60"/>
      <c r="D102" s="77"/>
      <c r="E102" s="2" t="s">
        <v>426</v>
      </c>
      <c r="F102" s="81">
        <f>_xludf.XLOOKUP(D99,'Manufacturing ELEC '!$B:$B,'Manufacturing ELEC '!$F:$F)</f>
      </c>
      <c r="G102" s="60"/>
      <c r="H102" s="77"/>
      <c r="I102" s="2" t="s">
        <v>407</v>
      </c>
      <c r="J102" s="81">
        <f>_xludf.XLOOKUP(H101,'Tooling Cost Detail'!C:C,'Tooling Cost Detail'!F:F)</f>
      </c>
      <c r="K102" s="60"/>
      <c r="L102" s="8"/>
      <c r="M102" s="8"/>
      <c r="N102" s="10"/>
      <c r="O102" s="10"/>
      <c r="P102" s="10"/>
      <c r="Q102" s="10"/>
      <c r="R102" s="60"/>
      <c r="S102" s="8"/>
      <c r="T102" s="79"/>
      <c r="U102" s="10"/>
      <c r="V102" s="60"/>
      <c r="W102" s="8"/>
      <c r="X102" s="8"/>
      <c r="Y102" s="10"/>
    </row>
    <row x14ac:dyDescent="0.25" r="103" customHeight="1" ht="14.25">
      <c r="A103" s="5">
        <v>93</v>
      </c>
      <c r="B103" s="65"/>
      <c r="C103" s="60"/>
      <c r="D103" s="77"/>
      <c r="E103" s="2" t="s">
        <v>431</v>
      </c>
      <c r="F103" s="81">
        <f>_xludf.XLOOKUP(D99,'Manufacturing ELEC '!$B:$B,'Manufacturing ELEC '!$G:$G)</f>
      </c>
      <c r="G103" s="60"/>
      <c r="H103" s="77"/>
      <c r="I103" s="2" t="s">
        <v>421</v>
      </c>
      <c r="J103" s="81">
        <f>_xludf.XLOOKUP(H101,'Tooling Cost Detail'!C:C,'Tooling Cost Detail'!G:G)</f>
      </c>
      <c r="K103" s="60"/>
      <c r="L103" s="8"/>
      <c r="M103" s="8"/>
      <c r="N103" s="10"/>
      <c r="O103" s="10"/>
      <c r="P103" s="10"/>
      <c r="Q103" s="10"/>
      <c r="R103" s="60"/>
      <c r="S103" s="8"/>
      <c r="T103" s="79"/>
      <c r="U103" s="10"/>
      <c r="V103" s="60"/>
      <c r="W103" s="8"/>
      <c r="X103" s="8"/>
      <c r="Y103" s="10"/>
    </row>
    <row x14ac:dyDescent="0.25" r="104" customHeight="1" ht="14.25">
      <c r="A104" s="5">
        <v>94</v>
      </c>
      <c r="B104" s="65"/>
      <c r="C104" s="60"/>
      <c r="D104" s="77"/>
      <c r="E104" s="2" t="s">
        <v>436</v>
      </c>
      <c r="F104" s="81">
        <f>_xludf.XLOOKUP(D99,'Manufacturing ELEC '!$B:$B,'Manufacturing ELEC '!$H:$H)</f>
      </c>
      <c r="G104" s="60"/>
      <c r="H104" s="77"/>
      <c r="I104" s="2" t="s">
        <v>427</v>
      </c>
      <c r="J104" s="81">
        <f>_xludf.XLOOKUP(H101,'Tooling Cost Detail'!C:C,'Tooling Cost Detail'!E:E)</f>
      </c>
      <c r="K104" s="60"/>
      <c r="L104" s="8"/>
      <c r="M104" s="8"/>
      <c r="N104" s="10"/>
      <c r="O104" s="10"/>
      <c r="P104" s="10"/>
      <c r="Q104" s="10"/>
      <c r="R104" s="60"/>
      <c r="S104" s="8"/>
      <c r="T104" s="79"/>
      <c r="U104" s="10"/>
      <c r="V104" s="60"/>
      <c r="W104" s="8"/>
      <c r="X104" s="8"/>
      <c r="Y104" s="10"/>
    </row>
    <row x14ac:dyDescent="0.25" r="105" customHeight="1" ht="14.25">
      <c r="A105" s="5">
        <v>95</v>
      </c>
      <c r="B105" s="65"/>
      <c r="C105" s="60"/>
      <c r="D105" s="77"/>
      <c r="E105" s="2" t="s">
        <v>440</v>
      </c>
      <c r="F105" s="81">
        <f>_xludf.XLOOKUP(D99,'Manufacturing ELEC '!$B:$B,'Manufacturing ELEC '!$I:$I)</f>
      </c>
      <c r="G105" s="60"/>
      <c r="H105" s="77"/>
      <c r="I105" s="2" t="s">
        <v>432</v>
      </c>
      <c r="J105" s="81">
        <f>_xludf.XLOOKUP(H101,'Tooling Cost Detail'!C:C,'Tooling Cost Detail'!I:I)</f>
      </c>
      <c r="K105" s="60"/>
      <c r="L105" s="8"/>
      <c r="M105" s="8"/>
      <c r="N105" s="10"/>
      <c r="O105" s="10"/>
      <c r="P105" s="10"/>
      <c r="Q105" s="10"/>
      <c r="R105" s="60"/>
      <c r="S105" s="8"/>
      <c r="T105" s="79"/>
      <c r="U105" s="10"/>
      <c r="V105" s="60"/>
      <c r="W105" s="8"/>
      <c r="X105" s="8"/>
      <c r="Y105" s="10"/>
    </row>
    <row x14ac:dyDescent="0.25" r="106" customHeight="1" ht="14.25">
      <c r="A106" s="5">
        <v>96</v>
      </c>
      <c r="B106" s="65"/>
      <c r="C106" s="60"/>
      <c r="D106" s="82"/>
      <c r="E106" s="17" t="s">
        <v>441</v>
      </c>
      <c r="F106" s="100">
        <f>_xludf.XLOOKUP(D99,'Manufacturing ELEC '!$B:$B,'Manufacturing ELEC '!$C:$C)</f>
      </c>
      <c r="G106" s="60"/>
      <c r="H106" s="77"/>
      <c r="I106" s="2" t="s">
        <v>437</v>
      </c>
      <c r="J106" s="81">
        <f>_xludf.XLOOKUP(H101,'Tooling Cost Detail'!C:C,'Tooling Cost Detail'!J:J)</f>
      </c>
      <c r="K106" s="60"/>
      <c r="L106" s="8"/>
      <c r="M106" s="8"/>
      <c r="N106" s="10"/>
      <c r="O106" s="10"/>
      <c r="P106" s="10"/>
      <c r="Q106" s="10"/>
      <c r="R106" s="60"/>
      <c r="S106" s="8"/>
      <c r="T106" s="79"/>
      <c r="U106" s="10"/>
      <c r="V106" s="60"/>
      <c r="W106" s="8"/>
      <c r="X106" s="8"/>
      <c r="Y106" s="10"/>
    </row>
    <row x14ac:dyDescent="0.25" r="107" customHeight="1" ht="14.25">
      <c r="A107" s="5">
        <v>97</v>
      </c>
      <c r="B107" s="65"/>
      <c r="C107" s="60"/>
      <c r="D107" s="74" t="s">
        <v>501</v>
      </c>
      <c r="E107" s="75" t="s">
        <v>407</v>
      </c>
      <c r="F107" s="76">
        <f>_xludf.XLOOKUP(D107,'Manufacturing ELEC '!$B:$B,'Manufacturing ELEC '!$K:$K)</f>
      </c>
      <c r="G107" s="60"/>
      <c r="H107" s="82"/>
      <c r="I107" s="17" t="s">
        <v>441</v>
      </c>
      <c r="J107" s="100">
        <f>_xludf.XLOOKUP(H101,'Tooling Cost Detail'!C:C,'Tooling Cost Detail'!D:D)</f>
      </c>
      <c r="K107" s="60"/>
      <c r="L107" s="8"/>
      <c r="M107" s="8"/>
      <c r="N107" s="10"/>
      <c r="O107" s="10"/>
      <c r="P107" s="10"/>
      <c r="Q107" s="10"/>
      <c r="R107" s="60"/>
      <c r="S107" s="8"/>
      <c r="T107" s="79"/>
      <c r="U107" s="10"/>
      <c r="V107" s="60"/>
      <c r="W107" s="8"/>
      <c r="X107" s="8"/>
      <c r="Y107" s="10"/>
    </row>
    <row x14ac:dyDescent="0.25" r="108" customHeight="1" ht="14.25">
      <c r="A108" s="5">
        <v>98</v>
      </c>
      <c r="B108" s="65"/>
      <c r="C108" s="60"/>
      <c r="D108" s="77"/>
      <c r="E108" s="2" t="s">
        <v>417</v>
      </c>
      <c r="F108" s="81">
        <f>_xludf.XLOOKUP(D107,'Manufacturing ELEC '!$B:$B,'Manufacturing ELEC '!$D:$D)</f>
      </c>
      <c r="G108" s="60"/>
      <c r="H108" s="74" t="s">
        <v>508</v>
      </c>
      <c r="I108" s="75" t="s">
        <v>411</v>
      </c>
      <c r="J108" s="76">
        <f>_xludf.XLOOKUP(H108,'Tooling Cost Detail'!C:C,'Tooling Cost Detail'!H:H)</f>
      </c>
      <c r="K108" s="60"/>
      <c r="L108" s="8"/>
      <c r="M108" s="8"/>
      <c r="N108" s="10"/>
      <c r="O108" s="10"/>
      <c r="P108" s="10"/>
      <c r="Q108" s="10"/>
      <c r="R108" s="60"/>
      <c r="S108" s="8"/>
      <c r="T108" s="79"/>
      <c r="U108" s="10"/>
      <c r="V108" s="60"/>
      <c r="W108" s="8"/>
      <c r="X108" s="8"/>
      <c r="Y108" s="10"/>
    </row>
    <row x14ac:dyDescent="0.25" r="109" customHeight="1" ht="14.25">
      <c r="A109" s="5">
        <v>99</v>
      </c>
      <c r="B109" s="65"/>
      <c r="C109" s="60"/>
      <c r="D109" s="77"/>
      <c r="E109" s="2" t="s">
        <v>420</v>
      </c>
      <c r="F109" s="81">
        <f>_xludf.XLOOKUP(D107,'Manufacturing ELEC '!$B:$B,'Manufacturing ELEC '!$E:$E)</f>
      </c>
      <c r="G109" s="60"/>
      <c r="H109" s="77"/>
      <c r="I109" s="2" t="s">
        <v>407</v>
      </c>
      <c r="J109" s="81">
        <f>_xludf.XLOOKUP(H108,'Tooling Cost Detail'!C:C,'Tooling Cost Detail'!F:F)</f>
      </c>
      <c r="K109" s="60"/>
      <c r="L109" s="8"/>
      <c r="M109" s="8"/>
      <c r="N109" s="10"/>
      <c r="O109" s="10"/>
      <c r="P109" s="10"/>
      <c r="Q109" s="10"/>
      <c r="R109" s="60"/>
      <c r="S109" s="8"/>
      <c r="T109" s="79"/>
      <c r="U109" s="10"/>
      <c r="V109" s="60"/>
      <c r="W109" s="8"/>
      <c r="X109" s="8"/>
      <c r="Y109" s="10"/>
    </row>
    <row x14ac:dyDescent="0.25" r="110" customHeight="1" ht="14.25">
      <c r="A110" s="5">
        <v>100</v>
      </c>
      <c r="B110" s="65"/>
      <c r="C110" s="60"/>
      <c r="D110" s="77"/>
      <c r="E110" s="2" t="s">
        <v>426</v>
      </c>
      <c r="F110" s="81">
        <f>_xludf.XLOOKUP(D107,'Manufacturing ELEC '!$B:$B,'Manufacturing ELEC '!$F:$F)</f>
      </c>
      <c r="G110" s="60"/>
      <c r="H110" s="77"/>
      <c r="I110" s="2" t="s">
        <v>421</v>
      </c>
      <c r="J110" s="81">
        <f>_xludf.XLOOKUP(H108,'Tooling Cost Detail'!C:C,'Tooling Cost Detail'!G:G)</f>
      </c>
      <c r="K110" s="60"/>
      <c r="L110" s="8"/>
      <c r="M110" s="8"/>
      <c r="N110" s="10"/>
      <c r="O110" s="10"/>
      <c r="P110" s="10"/>
      <c r="Q110" s="10"/>
      <c r="R110" s="60"/>
      <c r="S110" s="8"/>
      <c r="T110" s="79"/>
      <c r="U110" s="10"/>
      <c r="V110" s="60"/>
      <c r="W110" s="8"/>
      <c r="X110" s="8"/>
      <c r="Y110" s="10"/>
    </row>
    <row x14ac:dyDescent="0.25" r="111" customHeight="1" ht="14.25">
      <c r="A111" s="5">
        <v>101</v>
      </c>
      <c r="B111" s="65"/>
      <c r="C111" s="60"/>
      <c r="D111" s="77"/>
      <c r="E111" s="2" t="s">
        <v>431</v>
      </c>
      <c r="F111" s="81">
        <f>_xludf.XLOOKUP(D107,'Manufacturing ELEC '!$B:$B,'Manufacturing ELEC '!$G:$G)</f>
      </c>
      <c r="G111" s="60"/>
      <c r="H111" s="77"/>
      <c r="I111" s="2" t="s">
        <v>427</v>
      </c>
      <c r="J111" s="81">
        <f>_xludf.XLOOKUP(H108,'Tooling Cost Detail'!C:C,'Tooling Cost Detail'!E:E)</f>
      </c>
      <c r="K111" s="60"/>
      <c r="L111" s="8"/>
      <c r="M111" s="8"/>
      <c r="N111" s="10"/>
      <c r="O111" s="10"/>
      <c r="P111" s="10"/>
      <c r="Q111" s="10"/>
      <c r="R111" s="60"/>
      <c r="S111" s="8"/>
      <c r="T111" s="79"/>
      <c r="U111" s="10"/>
      <c r="V111" s="60"/>
      <c r="W111" s="8"/>
      <c r="X111" s="8"/>
      <c r="Y111" s="10"/>
    </row>
    <row x14ac:dyDescent="0.25" r="112" customHeight="1" ht="14.25">
      <c r="A112" s="5">
        <v>102</v>
      </c>
      <c r="B112" s="65"/>
      <c r="C112" s="60"/>
      <c r="D112" s="77"/>
      <c r="E112" s="2" t="s">
        <v>436</v>
      </c>
      <c r="F112" s="81">
        <f>_xludf.XLOOKUP(D107,'Manufacturing ELEC '!$B:$B,'Manufacturing ELEC '!$H:$H)</f>
      </c>
      <c r="G112" s="60"/>
      <c r="H112" s="77"/>
      <c r="I112" s="2" t="s">
        <v>432</v>
      </c>
      <c r="J112" s="81">
        <f>_xludf.XLOOKUP(H108,'Tooling Cost Detail'!C:C,'Tooling Cost Detail'!I:I)</f>
      </c>
      <c r="K112" s="60"/>
      <c r="L112" s="8"/>
      <c r="M112" s="8"/>
      <c r="N112" s="10"/>
      <c r="O112" s="10"/>
      <c r="P112" s="10"/>
      <c r="Q112" s="10"/>
      <c r="R112" s="60"/>
      <c r="S112" s="8"/>
      <c r="T112" s="79"/>
      <c r="U112" s="10"/>
      <c r="V112" s="60"/>
      <c r="W112" s="8"/>
      <c r="X112" s="8"/>
      <c r="Y112" s="10"/>
    </row>
    <row x14ac:dyDescent="0.25" r="113" customHeight="1" ht="14.25">
      <c r="A113" s="5">
        <v>103</v>
      </c>
      <c r="B113" s="65"/>
      <c r="C113" s="60"/>
      <c r="D113" s="77"/>
      <c r="E113" s="2" t="s">
        <v>440</v>
      </c>
      <c r="F113" s="81">
        <f>_xludf.XLOOKUP(D107,'Manufacturing ELEC '!$B:$B,'Manufacturing ELEC '!$I:$I)</f>
      </c>
      <c r="G113" s="60"/>
      <c r="H113" s="77"/>
      <c r="I113" s="2" t="s">
        <v>437</v>
      </c>
      <c r="J113" s="81">
        <f>_xludf.XLOOKUP(H108,'Tooling Cost Detail'!C:C,'Tooling Cost Detail'!J:J)</f>
      </c>
      <c r="K113" s="60"/>
      <c r="L113" s="8"/>
      <c r="M113" s="8"/>
      <c r="N113" s="10"/>
      <c r="O113" s="10"/>
      <c r="P113" s="10"/>
      <c r="Q113" s="10"/>
      <c r="R113" s="60"/>
      <c r="S113" s="8"/>
      <c r="T113" s="79"/>
      <c r="U113" s="10"/>
      <c r="V113" s="60"/>
      <c r="W113" s="8"/>
      <c r="X113" s="8"/>
      <c r="Y113" s="10"/>
    </row>
    <row x14ac:dyDescent="0.25" r="114" customHeight="1" ht="14.25">
      <c r="A114" s="5">
        <v>104</v>
      </c>
      <c r="B114" s="65"/>
      <c r="C114" s="60"/>
      <c r="D114" s="82"/>
      <c r="E114" s="17" t="s">
        <v>441</v>
      </c>
      <c r="F114" s="100">
        <f>_xludf.XLOOKUP(D107,'Manufacturing ELEC '!$B:$B,'Manufacturing ELEC '!$C:$C)</f>
      </c>
      <c r="G114" s="60"/>
      <c r="H114" s="82"/>
      <c r="I114" s="17" t="s">
        <v>441</v>
      </c>
      <c r="J114" s="100">
        <f>_xludf.XLOOKUP(H108,'Tooling Cost Detail'!C:C,'Tooling Cost Detail'!D:D)</f>
      </c>
      <c r="K114" s="60"/>
      <c r="L114" s="8"/>
      <c r="M114" s="8"/>
      <c r="N114" s="10"/>
      <c r="O114" s="10"/>
      <c r="P114" s="10"/>
      <c r="Q114" s="10"/>
      <c r="R114" s="60"/>
      <c r="S114" s="8"/>
      <c r="T114" s="79"/>
      <c r="U114" s="10"/>
      <c r="V114" s="60"/>
      <c r="W114" s="8"/>
      <c r="X114" s="8"/>
      <c r="Y114" s="10"/>
    </row>
    <row x14ac:dyDescent="0.25" r="115" customHeight="1" ht="14.25">
      <c r="A115" s="5">
        <v>105</v>
      </c>
      <c r="B115" s="65"/>
      <c r="C115" s="60"/>
      <c r="D115" s="74" t="s">
        <v>509</v>
      </c>
      <c r="E115" s="75" t="s">
        <v>407</v>
      </c>
      <c r="F115" s="76">
        <f>_xludf.XLOOKUP(D115,'Manufacturing ELEC '!$B:$B,'Manufacturing ELEC '!$K:$K)</f>
      </c>
      <c r="G115" s="60"/>
      <c r="H115" s="74" t="s">
        <v>510</v>
      </c>
      <c r="I115" s="75" t="s">
        <v>411</v>
      </c>
      <c r="J115" s="76">
        <f>_xludf.XLOOKUP(H115,'Tooling Cost Detail'!C:C,'Tooling Cost Detail'!H:H)</f>
      </c>
      <c r="K115" s="60"/>
      <c r="L115" s="8"/>
      <c r="M115" s="8"/>
      <c r="N115" s="10"/>
      <c r="O115" s="10"/>
      <c r="P115" s="10"/>
      <c r="Q115" s="10"/>
      <c r="R115" s="60"/>
      <c r="S115" s="8"/>
      <c r="T115" s="79"/>
      <c r="U115" s="10"/>
      <c r="V115" s="60"/>
      <c r="W115" s="8"/>
      <c r="X115" s="8"/>
      <c r="Y115" s="10"/>
    </row>
    <row x14ac:dyDescent="0.25" r="116" customHeight="1" ht="14.25">
      <c r="A116" s="5">
        <v>106</v>
      </c>
      <c r="B116" s="65"/>
      <c r="C116" s="60"/>
      <c r="D116" s="77"/>
      <c r="E116" s="2" t="s">
        <v>417</v>
      </c>
      <c r="F116" s="81">
        <f>_xludf.XLOOKUP(D115,'Manufacturing ELEC '!$B:$B,'Manufacturing ELEC '!$D:$D)</f>
      </c>
      <c r="G116" s="60"/>
      <c r="H116" s="77"/>
      <c r="I116" s="2" t="s">
        <v>407</v>
      </c>
      <c r="J116" s="81">
        <f>_xludf.XLOOKUP(H115,'Tooling Cost Detail'!C:C,'Tooling Cost Detail'!F:F)</f>
      </c>
      <c r="K116" s="60"/>
      <c r="L116" s="8"/>
      <c r="M116" s="8"/>
      <c r="N116" s="10"/>
      <c r="O116" s="10"/>
      <c r="P116" s="10"/>
      <c r="Q116" s="10"/>
      <c r="R116" s="60"/>
      <c r="S116" s="8"/>
      <c r="T116" s="79"/>
      <c r="U116" s="10"/>
      <c r="V116" s="60"/>
      <c r="W116" s="8"/>
      <c r="X116" s="8"/>
      <c r="Y116" s="10"/>
    </row>
    <row x14ac:dyDescent="0.25" r="117" customHeight="1" ht="14.25">
      <c r="A117" s="5">
        <v>107</v>
      </c>
      <c r="B117" s="65"/>
      <c r="C117" s="60"/>
      <c r="D117" s="77"/>
      <c r="E117" s="2" t="s">
        <v>420</v>
      </c>
      <c r="F117" s="81">
        <f>_xludf.XLOOKUP(D115,'Manufacturing ELEC '!$B:$B,'Manufacturing ELEC '!$E:$E)</f>
      </c>
      <c r="G117" s="60"/>
      <c r="H117" s="77"/>
      <c r="I117" s="2" t="s">
        <v>421</v>
      </c>
      <c r="J117" s="81">
        <f>_xludf.XLOOKUP(H115,'Tooling Cost Detail'!C:C,'Tooling Cost Detail'!G:G)</f>
      </c>
      <c r="K117" s="60"/>
      <c r="L117" s="8"/>
      <c r="M117" s="8"/>
      <c r="N117" s="10"/>
      <c r="O117" s="10"/>
      <c r="P117" s="10"/>
      <c r="Q117" s="10"/>
      <c r="R117" s="60"/>
      <c r="S117" s="8"/>
      <c r="T117" s="79"/>
      <c r="U117" s="10"/>
      <c r="V117" s="60"/>
      <c r="W117" s="8"/>
      <c r="X117" s="8"/>
      <c r="Y117" s="10"/>
    </row>
    <row x14ac:dyDescent="0.25" r="118" customHeight="1" ht="14.25">
      <c r="A118" s="5">
        <v>108</v>
      </c>
      <c r="B118" s="65"/>
      <c r="C118" s="60"/>
      <c r="D118" s="77"/>
      <c r="E118" s="2" t="s">
        <v>426</v>
      </c>
      <c r="F118" s="81">
        <f>_xludf.XLOOKUP(D115,'Manufacturing ELEC '!$B:$B,'Manufacturing ELEC '!$F:$F)</f>
      </c>
      <c r="G118" s="60"/>
      <c r="H118" s="77"/>
      <c r="I118" s="2" t="s">
        <v>427</v>
      </c>
      <c r="J118" s="81">
        <f>_xludf.XLOOKUP(H115,'Tooling Cost Detail'!C:C,'Tooling Cost Detail'!E:E)</f>
      </c>
      <c r="K118" s="60"/>
      <c r="L118" s="8"/>
      <c r="M118" s="8"/>
      <c r="N118" s="10"/>
      <c r="O118" s="10"/>
      <c r="P118" s="10"/>
      <c r="Q118" s="10"/>
      <c r="R118" s="60"/>
      <c r="S118" s="8"/>
      <c r="T118" s="79"/>
      <c r="U118" s="10"/>
      <c r="V118" s="60"/>
      <c r="W118" s="8"/>
      <c r="X118" s="8"/>
      <c r="Y118" s="10"/>
    </row>
    <row x14ac:dyDescent="0.25" r="119" customHeight="1" ht="14.25">
      <c r="A119" s="5">
        <v>109</v>
      </c>
      <c r="B119" s="65"/>
      <c r="C119" s="60"/>
      <c r="D119" s="77"/>
      <c r="E119" s="2" t="s">
        <v>431</v>
      </c>
      <c r="F119" s="81">
        <f>_xludf.XLOOKUP(D115,'Manufacturing ELEC '!$B:$B,'Manufacturing ELEC '!$G:$G)</f>
      </c>
      <c r="G119" s="60"/>
      <c r="H119" s="77"/>
      <c r="I119" s="2" t="s">
        <v>432</v>
      </c>
      <c r="J119" s="81">
        <f>_xludf.XLOOKUP(H115,'Tooling Cost Detail'!C:C,'Tooling Cost Detail'!I:I)</f>
      </c>
      <c r="K119" s="60"/>
      <c r="L119" s="8"/>
      <c r="M119" s="8"/>
      <c r="N119" s="10"/>
      <c r="O119" s="10"/>
      <c r="P119" s="10"/>
      <c r="Q119" s="10"/>
      <c r="R119" s="60"/>
      <c r="S119" s="8"/>
      <c r="T119" s="79"/>
      <c r="U119" s="10"/>
      <c r="V119" s="60"/>
      <c r="W119" s="8"/>
      <c r="X119" s="8"/>
      <c r="Y119" s="10"/>
    </row>
    <row x14ac:dyDescent="0.25" r="120" customHeight="1" ht="14.25">
      <c r="A120" s="5">
        <v>110</v>
      </c>
      <c r="B120" s="65"/>
      <c r="C120" s="60"/>
      <c r="D120" s="77"/>
      <c r="E120" s="2" t="s">
        <v>436</v>
      </c>
      <c r="F120" s="81">
        <f>_xludf.XLOOKUP(D115,'Manufacturing ELEC '!$B:$B,'Manufacturing ELEC '!$H:$H)</f>
      </c>
      <c r="G120" s="60"/>
      <c r="H120" s="77"/>
      <c r="I120" s="2" t="s">
        <v>437</v>
      </c>
      <c r="J120" s="81">
        <f>_xludf.XLOOKUP(H115,'Tooling Cost Detail'!C:C,'Tooling Cost Detail'!J:J)</f>
      </c>
      <c r="K120" s="60"/>
      <c r="L120" s="8"/>
      <c r="M120" s="8"/>
      <c r="N120" s="10"/>
      <c r="O120" s="10"/>
      <c r="P120" s="10"/>
      <c r="Q120" s="10"/>
      <c r="R120" s="60"/>
      <c r="S120" s="8"/>
      <c r="T120" s="79"/>
      <c r="U120" s="10"/>
      <c r="V120" s="60"/>
      <c r="W120" s="8"/>
      <c r="X120" s="8"/>
      <c r="Y120" s="10"/>
    </row>
    <row x14ac:dyDescent="0.25" r="121" customHeight="1" ht="14.25">
      <c r="A121" s="5">
        <v>111</v>
      </c>
      <c r="B121" s="65"/>
      <c r="C121" s="60"/>
      <c r="D121" s="77"/>
      <c r="E121" s="2" t="s">
        <v>440</v>
      </c>
      <c r="F121" s="81">
        <f>_xludf.XLOOKUP(D115,'Manufacturing ELEC '!$B:$B,'Manufacturing ELEC '!$I:$I)</f>
      </c>
      <c r="G121" s="60"/>
      <c r="H121" s="82"/>
      <c r="I121" s="17" t="s">
        <v>441</v>
      </c>
      <c r="J121" s="100">
        <f>_xludf.XLOOKUP(H115,'Tooling Cost Detail'!C:C,'Tooling Cost Detail'!D:D)</f>
      </c>
      <c r="K121" s="60"/>
      <c r="L121" s="8"/>
      <c r="M121" s="8"/>
      <c r="N121" s="10"/>
      <c r="O121" s="10"/>
      <c r="P121" s="10"/>
      <c r="Q121" s="10"/>
      <c r="R121" s="60"/>
      <c r="S121" s="8"/>
      <c r="T121" s="79"/>
      <c r="U121" s="10"/>
      <c r="V121" s="60"/>
      <c r="W121" s="8"/>
      <c r="X121" s="8"/>
      <c r="Y121" s="10"/>
    </row>
    <row x14ac:dyDescent="0.25" r="122" customHeight="1" ht="14.25">
      <c r="A122" s="5">
        <v>112</v>
      </c>
      <c r="B122" s="65"/>
      <c r="C122" s="60"/>
      <c r="D122" s="82"/>
      <c r="E122" s="17" t="s">
        <v>441</v>
      </c>
      <c r="F122" s="100">
        <f>_xludf.XLOOKUP(D115,'Manufacturing ELEC '!$B:$B,'Manufacturing ELEC '!$C:$C)</f>
      </c>
      <c r="G122" s="60"/>
      <c r="H122" s="74" t="s">
        <v>511</v>
      </c>
      <c r="I122" s="75" t="s">
        <v>411</v>
      </c>
      <c r="J122" s="76">
        <f>_xludf.XLOOKUP(H122,'Tooling Cost Detail'!C:C,'Tooling Cost Detail'!H:H)</f>
      </c>
      <c r="K122" s="60"/>
      <c r="L122" s="8"/>
      <c r="M122" s="8"/>
      <c r="N122" s="10"/>
      <c r="O122" s="10"/>
      <c r="P122" s="10"/>
      <c r="Q122" s="10"/>
      <c r="R122" s="60"/>
      <c r="S122" s="8"/>
      <c r="T122" s="79"/>
      <c r="U122" s="10"/>
      <c r="V122" s="60"/>
      <c r="W122" s="8"/>
      <c r="X122" s="8"/>
      <c r="Y122" s="10"/>
    </row>
    <row x14ac:dyDescent="0.25" r="123" customHeight="1" ht="14.25">
      <c r="A123" s="5">
        <v>113</v>
      </c>
      <c r="B123" s="65"/>
      <c r="C123" s="60"/>
      <c r="D123" s="74" t="s">
        <v>512</v>
      </c>
      <c r="E123" s="75" t="s">
        <v>407</v>
      </c>
      <c r="F123" s="76">
        <f>_xludf.XLOOKUP(D123,'Manufacturing ELEC '!$B:$B,'Manufacturing ELEC '!$K:$K)</f>
      </c>
      <c r="G123" s="60"/>
      <c r="H123" s="77"/>
      <c r="I123" s="2" t="s">
        <v>407</v>
      </c>
      <c r="J123" s="81">
        <f>_xludf.XLOOKUP(H122,'Tooling Cost Detail'!C:C,'Tooling Cost Detail'!F:F)</f>
      </c>
      <c r="K123" s="60"/>
      <c r="L123" s="8"/>
      <c r="M123" s="8"/>
      <c r="N123" s="10"/>
      <c r="O123" s="10"/>
      <c r="P123" s="10"/>
      <c r="Q123" s="10"/>
      <c r="R123" s="60"/>
      <c r="S123" s="8"/>
      <c r="T123" s="79"/>
      <c r="U123" s="10"/>
      <c r="V123" s="60"/>
      <c r="W123" s="8"/>
      <c r="X123" s="8"/>
      <c r="Y123" s="10"/>
    </row>
    <row x14ac:dyDescent="0.25" r="124" customHeight="1" ht="14.25">
      <c r="A124" s="5">
        <v>114</v>
      </c>
      <c r="B124" s="65"/>
      <c r="C124" s="60"/>
      <c r="D124" s="77"/>
      <c r="E124" s="2" t="s">
        <v>417</v>
      </c>
      <c r="F124" s="81">
        <f>_xludf.XLOOKUP(D123,'Manufacturing ELEC '!$B:$B,'Manufacturing ELEC '!$D:$D)</f>
      </c>
      <c r="G124" s="60"/>
      <c r="H124" s="77"/>
      <c r="I124" s="2" t="s">
        <v>421</v>
      </c>
      <c r="J124" s="81">
        <f>_xludf.XLOOKUP(H122,'Tooling Cost Detail'!C:C,'Tooling Cost Detail'!G:G)</f>
      </c>
      <c r="K124" s="60"/>
      <c r="L124" s="8"/>
      <c r="M124" s="8"/>
      <c r="N124" s="10"/>
      <c r="O124" s="10"/>
      <c r="P124" s="10"/>
      <c r="Q124" s="10"/>
      <c r="R124" s="60"/>
      <c r="S124" s="8"/>
      <c r="T124" s="79"/>
      <c r="U124" s="10"/>
      <c r="V124" s="60"/>
      <c r="W124" s="8"/>
      <c r="X124" s="8"/>
      <c r="Y124" s="10"/>
    </row>
    <row x14ac:dyDescent="0.25" r="125" customHeight="1" ht="14.25">
      <c r="A125" s="5">
        <v>115</v>
      </c>
      <c r="B125" s="65"/>
      <c r="C125" s="60"/>
      <c r="D125" s="77"/>
      <c r="E125" s="2" t="s">
        <v>420</v>
      </c>
      <c r="F125" s="81">
        <f>_xludf.XLOOKUP(D123,'Manufacturing ELEC '!$B:$B,'Manufacturing ELEC '!$E:$E)</f>
      </c>
      <c r="G125" s="60"/>
      <c r="H125" s="77"/>
      <c r="I125" s="2" t="s">
        <v>427</v>
      </c>
      <c r="J125" s="81">
        <f>_xludf.XLOOKUP(H122,'Tooling Cost Detail'!C:C,'Tooling Cost Detail'!E:E)</f>
      </c>
      <c r="K125" s="60"/>
      <c r="L125" s="8"/>
      <c r="M125" s="8"/>
      <c r="N125" s="10"/>
      <c r="O125" s="10"/>
      <c r="P125" s="10"/>
      <c r="Q125" s="10"/>
      <c r="R125" s="60"/>
      <c r="S125" s="8"/>
      <c r="T125" s="79"/>
      <c r="U125" s="10"/>
      <c r="V125" s="60"/>
      <c r="W125" s="8"/>
      <c r="X125" s="8"/>
      <c r="Y125" s="10"/>
    </row>
    <row x14ac:dyDescent="0.25" r="126" customHeight="1" ht="14.25">
      <c r="A126" s="5">
        <v>116</v>
      </c>
      <c r="B126" s="65"/>
      <c r="C126" s="60"/>
      <c r="D126" s="77"/>
      <c r="E126" s="2" t="s">
        <v>426</v>
      </c>
      <c r="F126" s="81">
        <f>_xludf.XLOOKUP(D123,'Manufacturing ELEC '!$B:$B,'Manufacturing ELEC '!$F:$F)</f>
      </c>
      <c r="G126" s="60"/>
      <c r="H126" s="77"/>
      <c r="I126" s="2" t="s">
        <v>432</v>
      </c>
      <c r="J126" s="81">
        <f>_xludf.XLOOKUP(H122,'Tooling Cost Detail'!C:C,'Tooling Cost Detail'!I:I)</f>
      </c>
      <c r="K126" s="60"/>
      <c r="L126" s="8"/>
      <c r="M126" s="8"/>
      <c r="N126" s="10"/>
      <c r="O126" s="10"/>
      <c r="P126" s="10"/>
      <c r="Q126" s="10"/>
      <c r="R126" s="60"/>
      <c r="S126" s="8"/>
      <c r="T126" s="79"/>
      <c r="U126" s="10"/>
      <c r="V126" s="60"/>
      <c r="W126" s="8"/>
      <c r="X126" s="8"/>
      <c r="Y126" s="10"/>
    </row>
    <row x14ac:dyDescent="0.25" r="127" customHeight="1" ht="14.25">
      <c r="A127" s="5">
        <v>117</v>
      </c>
      <c r="B127" s="65"/>
      <c r="C127" s="60"/>
      <c r="D127" s="77"/>
      <c r="E127" s="2" t="s">
        <v>431</v>
      </c>
      <c r="F127" s="81">
        <f>_xludf.XLOOKUP(D123,'Manufacturing ELEC '!$B:$B,'Manufacturing ELEC '!$G:$G)</f>
      </c>
      <c r="G127" s="60"/>
      <c r="H127" s="77"/>
      <c r="I127" s="2" t="s">
        <v>437</v>
      </c>
      <c r="J127" s="81">
        <f>_xludf.XLOOKUP(H122,'Tooling Cost Detail'!C:C,'Tooling Cost Detail'!J:J)</f>
      </c>
      <c r="K127" s="60"/>
      <c r="L127" s="8"/>
      <c r="M127" s="8"/>
      <c r="N127" s="10"/>
      <c r="O127" s="10"/>
      <c r="P127" s="10"/>
      <c r="Q127" s="10"/>
      <c r="R127" s="60"/>
      <c r="S127" s="8"/>
      <c r="T127" s="79"/>
      <c r="U127" s="10"/>
      <c r="V127" s="60"/>
      <c r="W127" s="8"/>
      <c r="X127" s="8"/>
      <c r="Y127" s="10"/>
    </row>
    <row x14ac:dyDescent="0.25" r="128" customHeight="1" ht="14.25">
      <c r="A128" s="5">
        <v>118</v>
      </c>
      <c r="B128" s="65"/>
      <c r="C128" s="60"/>
      <c r="D128" s="77"/>
      <c r="E128" s="2" t="s">
        <v>436</v>
      </c>
      <c r="F128" s="81">
        <f>_xludf.XLOOKUP(D123,'Manufacturing ELEC '!$B:$B,'Manufacturing ELEC '!$H:$H)</f>
      </c>
      <c r="G128" s="60"/>
      <c r="H128" s="115"/>
      <c r="I128" s="126" t="s">
        <v>441</v>
      </c>
      <c r="J128" s="130">
        <f>_xludf.XLOOKUP(H122,'Tooling Cost Detail'!C:C,'Tooling Cost Detail'!D:D)</f>
      </c>
      <c r="K128" s="60"/>
      <c r="L128" s="8"/>
      <c r="M128" s="8"/>
      <c r="N128" s="10"/>
      <c r="O128" s="10"/>
      <c r="P128" s="10"/>
      <c r="Q128" s="10"/>
      <c r="R128" s="60"/>
      <c r="S128" s="8"/>
      <c r="T128" s="79"/>
      <c r="U128" s="10"/>
      <c r="V128" s="60"/>
      <c r="W128" s="8"/>
      <c r="X128" s="8"/>
      <c r="Y128" s="10"/>
    </row>
    <row x14ac:dyDescent="0.25" r="129" customHeight="1" ht="14.25">
      <c r="A129" s="5">
        <v>119</v>
      </c>
      <c r="B129" s="65"/>
      <c r="C129" s="60"/>
      <c r="D129" s="77"/>
      <c r="E129" s="2" t="s">
        <v>440</v>
      </c>
      <c r="F129" s="81">
        <f>_xludf.XLOOKUP(D123,'Manufacturing ELEC '!$B:$B,'Manufacturing ELEC '!$I:$I)</f>
      </c>
      <c r="G129" s="60"/>
      <c r="H129" s="8"/>
      <c r="I129" s="8"/>
      <c r="J129" s="131"/>
      <c r="K129" s="60"/>
      <c r="L129" s="8"/>
      <c r="M129" s="8"/>
      <c r="N129" s="10"/>
      <c r="O129" s="10"/>
      <c r="P129" s="10"/>
      <c r="Q129" s="10"/>
      <c r="R129" s="60"/>
      <c r="S129" s="8"/>
      <c r="T129" s="79"/>
      <c r="U129" s="10"/>
      <c r="V129" s="60"/>
      <c r="W129" s="8"/>
      <c r="X129" s="8"/>
      <c r="Y129" s="10"/>
    </row>
    <row x14ac:dyDescent="0.25" r="130" customHeight="1" ht="14.25">
      <c r="A130" s="5">
        <v>120</v>
      </c>
      <c r="B130" s="65"/>
      <c r="C130" s="60"/>
      <c r="D130" s="82"/>
      <c r="E130" s="17" t="s">
        <v>441</v>
      </c>
      <c r="F130" s="100">
        <f>_xludf.XLOOKUP(D123,'Manufacturing ELEC '!$B:$B,'Manufacturing ELEC '!$C:$C)</f>
      </c>
      <c r="G130" s="60"/>
      <c r="H130" s="8"/>
      <c r="I130" s="8"/>
      <c r="J130" s="131"/>
      <c r="K130" s="60"/>
      <c r="L130" s="8"/>
      <c r="M130" s="8"/>
      <c r="N130" s="10"/>
      <c r="O130" s="10"/>
      <c r="P130" s="10"/>
      <c r="Q130" s="10"/>
      <c r="R130" s="60"/>
      <c r="S130" s="8"/>
      <c r="T130" s="79"/>
      <c r="U130" s="10"/>
      <c r="V130" s="60"/>
      <c r="W130" s="8"/>
      <c r="X130" s="8"/>
      <c r="Y130" s="10"/>
    </row>
    <row x14ac:dyDescent="0.25" r="131" customHeight="1" ht="14.25">
      <c r="A131" s="5">
        <v>121</v>
      </c>
      <c r="B131" s="65"/>
      <c r="C131" s="60"/>
      <c r="D131" s="74" t="s">
        <v>513</v>
      </c>
      <c r="E131" s="75" t="s">
        <v>407</v>
      </c>
      <c r="F131" s="76">
        <f>_xludf.XLOOKUP(D131,'Manufacturing ELEC '!$B:$B,'Manufacturing ELEC '!$K:$K)</f>
      </c>
      <c r="G131" s="60"/>
      <c r="H131" s="8"/>
      <c r="I131" s="8"/>
      <c r="J131" s="131"/>
      <c r="K131" s="60"/>
      <c r="L131" s="8"/>
      <c r="M131" s="8"/>
      <c r="N131" s="10"/>
      <c r="O131" s="10"/>
      <c r="P131" s="10"/>
      <c r="Q131" s="10"/>
      <c r="R131" s="60"/>
      <c r="S131" s="8"/>
      <c r="T131" s="79"/>
      <c r="U131" s="10"/>
      <c r="V131" s="60"/>
      <c r="W131" s="8"/>
      <c r="X131" s="8"/>
      <c r="Y131" s="10"/>
    </row>
    <row x14ac:dyDescent="0.25" r="132" customHeight="1" ht="14.25">
      <c r="A132" s="5">
        <v>122</v>
      </c>
      <c r="B132" s="65"/>
      <c r="C132" s="60"/>
      <c r="D132" s="77"/>
      <c r="E132" s="2" t="s">
        <v>417</v>
      </c>
      <c r="F132" s="81">
        <f>_xludf.XLOOKUP(D131,'Manufacturing ELEC '!$B:$B,'Manufacturing ELEC '!$D:$D)</f>
      </c>
      <c r="G132" s="60"/>
      <c r="H132" s="8"/>
      <c r="I132" s="8"/>
      <c r="J132" s="131"/>
      <c r="K132" s="60"/>
      <c r="L132" s="8"/>
      <c r="M132" s="8"/>
      <c r="N132" s="10"/>
      <c r="O132" s="10"/>
      <c r="P132" s="10"/>
      <c r="Q132" s="10"/>
      <c r="R132" s="60"/>
      <c r="S132" s="8"/>
      <c r="T132" s="79"/>
      <c r="U132" s="10"/>
      <c r="V132" s="60"/>
      <c r="W132" s="8"/>
      <c r="X132" s="8"/>
      <c r="Y132" s="10"/>
    </row>
    <row x14ac:dyDescent="0.25" r="133" customHeight="1" ht="14.25">
      <c r="A133" s="5">
        <v>123</v>
      </c>
      <c r="B133" s="65"/>
      <c r="C133" s="60"/>
      <c r="D133" s="77"/>
      <c r="E133" s="2" t="s">
        <v>420</v>
      </c>
      <c r="F133" s="81">
        <f>_xludf.XLOOKUP(D131,'Manufacturing ELEC '!$B:$B,'Manufacturing ELEC '!$E:$E)</f>
      </c>
      <c r="G133" s="60"/>
      <c r="H133" s="8"/>
      <c r="I133" s="8"/>
      <c r="J133" s="131"/>
      <c r="K133" s="60"/>
      <c r="L133" s="8"/>
      <c r="M133" s="8"/>
      <c r="N133" s="10"/>
      <c r="O133" s="10"/>
      <c r="P133" s="10"/>
      <c r="Q133" s="10"/>
      <c r="R133" s="60"/>
      <c r="S133" s="8"/>
      <c r="T133" s="79"/>
      <c r="U133" s="10"/>
      <c r="V133" s="60"/>
      <c r="W133" s="8"/>
      <c r="X133" s="8"/>
      <c r="Y133" s="10"/>
    </row>
    <row x14ac:dyDescent="0.25" r="134" customHeight="1" ht="14.25">
      <c r="A134" s="5">
        <v>124</v>
      </c>
      <c r="B134" s="65"/>
      <c r="C134" s="60"/>
      <c r="D134" s="77"/>
      <c r="E134" s="2" t="s">
        <v>426</v>
      </c>
      <c r="F134" s="81">
        <f>_xludf.XLOOKUP(D131,'Manufacturing ELEC '!$B:$B,'Manufacturing ELEC '!$F:$F)</f>
      </c>
      <c r="G134" s="60"/>
      <c r="H134" s="8"/>
      <c r="I134" s="8"/>
      <c r="J134" s="131"/>
      <c r="K134" s="60"/>
      <c r="L134" s="8"/>
      <c r="M134" s="8"/>
      <c r="N134" s="10"/>
      <c r="O134" s="10"/>
      <c r="P134" s="10"/>
      <c r="Q134" s="10"/>
      <c r="R134" s="60"/>
      <c r="S134" s="8"/>
      <c r="T134" s="79"/>
      <c r="U134" s="10"/>
      <c r="V134" s="60"/>
      <c r="W134" s="8"/>
      <c r="X134" s="8"/>
      <c r="Y134" s="10"/>
    </row>
    <row x14ac:dyDescent="0.25" r="135" customHeight="1" ht="14.25">
      <c r="A135" s="5">
        <v>125</v>
      </c>
      <c r="B135" s="65"/>
      <c r="C135" s="60"/>
      <c r="D135" s="77"/>
      <c r="E135" s="2" t="s">
        <v>431</v>
      </c>
      <c r="F135" s="81">
        <f>_xludf.XLOOKUP(D131,'Manufacturing ELEC '!$B:$B,'Manufacturing ELEC '!$G:$G)</f>
      </c>
      <c r="G135" s="60"/>
      <c r="H135" s="8"/>
      <c r="I135" s="8"/>
      <c r="J135" s="131"/>
      <c r="K135" s="60"/>
      <c r="L135" s="8"/>
      <c r="M135" s="8"/>
      <c r="N135" s="10"/>
      <c r="O135" s="10"/>
      <c r="P135" s="10"/>
      <c r="Q135" s="10"/>
      <c r="R135" s="60"/>
      <c r="S135" s="8"/>
      <c r="T135" s="79"/>
      <c r="U135" s="10"/>
      <c r="V135" s="60"/>
      <c r="W135" s="8"/>
      <c r="X135" s="8"/>
      <c r="Y135" s="10"/>
    </row>
    <row x14ac:dyDescent="0.25" r="136" customHeight="1" ht="14.25">
      <c r="A136" s="5">
        <v>126</v>
      </c>
      <c r="B136" s="65"/>
      <c r="C136" s="60"/>
      <c r="D136" s="77"/>
      <c r="E136" s="2" t="s">
        <v>436</v>
      </c>
      <c r="F136" s="81">
        <f>_xludf.XLOOKUP(D131,'Manufacturing ELEC '!$B:$B,'Manufacturing ELEC '!$H:$H)</f>
      </c>
      <c r="G136" s="60"/>
      <c r="H136" s="8"/>
      <c r="I136" s="8"/>
      <c r="J136" s="131"/>
      <c r="K136" s="60"/>
      <c r="L136" s="8"/>
      <c r="M136" s="8"/>
      <c r="N136" s="10"/>
      <c r="O136" s="10"/>
      <c r="P136" s="10"/>
      <c r="Q136" s="10"/>
      <c r="R136" s="60"/>
      <c r="S136" s="8"/>
      <c r="T136" s="79"/>
      <c r="U136" s="10"/>
      <c r="V136" s="60"/>
      <c r="W136" s="8"/>
      <c r="X136" s="8"/>
      <c r="Y136" s="10"/>
    </row>
    <row x14ac:dyDescent="0.25" r="137" customHeight="1" ht="14.25">
      <c r="A137" s="5">
        <v>127</v>
      </c>
      <c r="B137" s="65"/>
      <c r="C137" s="60"/>
      <c r="D137" s="77"/>
      <c r="E137" s="2" t="s">
        <v>440</v>
      </c>
      <c r="F137" s="81">
        <f>_xludf.XLOOKUP(D131,'Manufacturing ELEC '!$B:$B,'Manufacturing ELEC '!$I:$I)</f>
      </c>
      <c r="G137" s="60"/>
      <c r="H137" s="8"/>
      <c r="I137" s="8"/>
      <c r="J137" s="131"/>
      <c r="K137" s="60"/>
      <c r="L137" s="8"/>
      <c r="M137" s="8"/>
      <c r="N137" s="10"/>
      <c r="O137" s="10"/>
      <c r="P137" s="10"/>
      <c r="Q137" s="10"/>
      <c r="R137" s="60"/>
      <c r="S137" s="8"/>
      <c r="T137" s="79"/>
      <c r="U137" s="10"/>
      <c r="V137" s="60"/>
      <c r="W137" s="8"/>
      <c r="X137" s="8"/>
      <c r="Y137" s="10"/>
    </row>
    <row x14ac:dyDescent="0.25" r="138" customHeight="1" ht="14.25">
      <c r="A138" s="5">
        <v>128</v>
      </c>
      <c r="B138" s="65"/>
      <c r="C138" s="60"/>
      <c r="D138" s="115"/>
      <c r="E138" s="126" t="s">
        <v>441</v>
      </c>
      <c r="F138" s="100">
        <f>_xludf.XLOOKUP(D131,'Manufacturing ELEC '!$B:$B,'Manufacturing ELEC '!$C:$C)</f>
      </c>
      <c r="G138" s="60"/>
      <c r="H138" s="8"/>
      <c r="I138" s="8"/>
      <c r="J138" s="131"/>
      <c r="K138" s="60"/>
      <c r="L138" s="8"/>
      <c r="M138" s="8"/>
      <c r="N138" s="10"/>
      <c r="O138" s="10"/>
      <c r="P138" s="10"/>
      <c r="Q138" s="10"/>
      <c r="R138" s="60"/>
      <c r="S138" s="8"/>
      <c r="T138" s="79"/>
      <c r="U138" s="10"/>
      <c r="V138" s="60"/>
      <c r="W138" s="8"/>
      <c r="X138" s="8"/>
      <c r="Y138" s="10"/>
    </row>
    <row x14ac:dyDescent="0.25" r="139" customHeight="1" ht="14.25">
      <c r="A139" s="5">
        <v>129</v>
      </c>
      <c r="B139" s="65"/>
      <c r="C139" s="60"/>
      <c r="D139" s="8"/>
      <c r="E139" s="8"/>
      <c r="F139" s="131"/>
      <c r="G139" s="60"/>
      <c r="H139" s="8"/>
      <c r="I139" s="8"/>
      <c r="J139" s="131"/>
      <c r="K139" s="60"/>
      <c r="L139" s="8"/>
      <c r="M139" s="8"/>
      <c r="N139" s="10"/>
      <c r="O139" s="10"/>
      <c r="P139" s="10"/>
      <c r="Q139" s="10"/>
      <c r="R139" s="60"/>
      <c r="S139" s="8"/>
      <c r="T139" s="79"/>
      <c r="U139" s="10"/>
      <c r="V139" s="60"/>
      <c r="W139" s="8"/>
      <c r="X139" s="8"/>
      <c r="Y139" s="10"/>
    </row>
    <row x14ac:dyDescent="0.25" r="140" customHeight="1" ht="14.25">
      <c r="A140" s="5">
        <v>130</v>
      </c>
      <c r="B140" s="65"/>
      <c r="C140" s="60"/>
      <c r="D140" s="8"/>
      <c r="E140" s="8"/>
      <c r="F140" s="131"/>
      <c r="G140" s="60"/>
      <c r="H140" s="8"/>
      <c r="I140" s="8"/>
      <c r="J140" s="131"/>
      <c r="K140" s="60"/>
      <c r="L140" s="8"/>
      <c r="M140" s="8"/>
      <c r="N140" s="10"/>
      <c r="O140" s="10"/>
      <c r="P140" s="10"/>
      <c r="Q140" s="10"/>
      <c r="R140" s="60"/>
      <c r="S140" s="8"/>
      <c r="T140" s="79"/>
      <c r="U140" s="10"/>
      <c r="V140" s="60"/>
      <c r="W140" s="8"/>
      <c r="X140" s="8"/>
      <c r="Y140" s="10"/>
    </row>
    <row x14ac:dyDescent="0.25" r="141" customHeight="1" ht="14.25">
      <c r="A141" s="5">
        <v>131</v>
      </c>
      <c r="B141" s="65"/>
      <c r="C141" s="60"/>
      <c r="D141" s="8"/>
      <c r="E141" s="8"/>
      <c r="F141" s="131"/>
      <c r="G141" s="60"/>
      <c r="H141" s="8"/>
      <c r="I141" s="8"/>
      <c r="J141" s="131"/>
      <c r="K141" s="60"/>
      <c r="L141" s="8"/>
      <c r="M141" s="8"/>
      <c r="N141" s="10"/>
      <c r="O141" s="10"/>
      <c r="P141" s="10"/>
      <c r="Q141" s="10"/>
      <c r="R141" s="60"/>
      <c r="S141" s="8"/>
      <c r="T141" s="79"/>
      <c r="U141" s="10"/>
      <c r="V141" s="60"/>
      <c r="W141" s="8"/>
      <c r="X141" s="8"/>
      <c r="Y141" s="10"/>
    </row>
    <row x14ac:dyDescent="0.25" r="142" customHeight="1" ht="14.25">
      <c r="A142" s="5">
        <v>132</v>
      </c>
      <c r="B142" s="65"/>
      <c r="C142" s="60"/>
      <c r="D142" s="8"/>
      <c r="E142" s="8"/>
      <c r="F142" s="131"/>
      <c r="G142" s="60"/>
      <c r="H142" s="8"/>
      <c r="I142" s="8"/>
      <c r="J142" s="131"/>
      <c r="K142" s="60"/>
      <c r="L142" s="8"/>
      <c r="M142" s="8"/>
      <c r="N142" s="10"/>
      <c r="O142" s="10"/>
      <c r="P142" s="10"/>
      <c r="Q142" s="10"/>
      <c r="R142" s="60"/>
      <c r="S142" s="8"/>
      <c r="T142" s="79"/>
      <c r="U142" s="10"/>
      <c r="V142" s="60"/>
      <c r="W142" s="8"/>
      <c r="X142" s="8"/>
      <c r="Y142" s="10"/>
    </row>
    <row x14ac:dyDescent="0.25" r="143" customHeight="1" ht="14.25">
      <c r="A143" s="5">
        <v>133</v>
      </c>
      <c r="B143" s="65"/>
      <c r="C143" s="60"/>
      <c r="D143" s="8"/>
      <c r="E143" s="8"/>
      <c r="F143" s="131"/>
      <c r="G143" s="60"/>
      <c r="H143" s="8"/>
      <c r="I143" s="8"/>
      <c r="J143" s="131"/>
      <c r="K143" s="60"/>
      <c r="L143" s="8"/>
      <c r="M143" s="8"/>
      <c r="N143" s="10"/>
      <c r="O143" s="10"/>
      <c r="P143" s="10"/>
      <c r="Q143" s="10"/>
      <c r="R143" s="60"/>
      <c r="S143" s="8"/>
      <c r="T143" s="79"/>
      <c r="U143" s="10"/>
      <c r="V143" s="60"/>
      <c r="W143" s="8"/>
      <c r="X143" s="8"/>
      <c r="Y143" s="10"/>
    </row>
    <row x14ac:dyDescent="0.25" r="144" customHeight="1" ht="14.25">
      <c r="A144" s="5">
        <v>134</v>
      </c>
      <c r="B144" s="65"/>
      <c r="C144" s="60"/>
      <c r="D144" s="8"/>
      <c r="E144" s="8"/>
      <c r="F144" s="131"/>
      <c r="G144" s="60"/>
      <c r="H144" s="8"/>
      <c r="I144" s="8"/>
      <c r="J144" s="131"/>
      <c r="K144" s="60"/>
      <c r="L144" s="8"/>
      <c r="M144" s="8"/>
      <c r="N144" s="10"/>
      <c r="O144" s="10"/>
      <c r="P144" s="10"/>
      <c r="Q144" s="10"/>
      <c r="R144" s="60"/>
      <c r="S144" s="8"/>
      <c r="T144" s="79"/>
      <c r="U144" s="10"/>
      <c r="V144" s="60"/>
      <c r="W144" s="8"/>
      <c r="X144" s="8"/>
      <c r="Y144" s="10"/>
    </row>
    <row x14ac:dyDescent="0.25" r="145" customHeight="1" ht="14.25">
      <c r="A145" s="5">
        <v>135</v>
      </c>
      <c r="B145" s="65"/>
      <c r="C145" s="60"/>
      <c r="D145" s="8"/>
      <c r="E145" s="8"/>
      <c r="F145" s="131"/>
      <c r="G145" s="60"/>
      <c r="H145" s="8"/>
      <c r="I145" s="8"/>
      <c r="J145" s="131"/>
      <c r="K145" s="60"/>
      <c r="L145" s="8"/>
      <c r="M145" s="8"/>
      <c r="N145" s="10"/>
      <c r="O145" s="10"/>
      <c r="P145" s="10"/>
      <c r="Q145" s="10"/>
      <c r="R145" s="60"/>
      <c r="S145" s="8"/>
      <c r="T145" s="79"/>
      <c r="U145" s="10"/>
      <c r="V145" s="60"/>
      <c r="W145" s="8"/>
      <c r="X145" s="8"/>
      <c r="Y145" s="10"/>
    </row>
    <row x14ac:dyDescent="0.25" r="146" customHeight="1" ht="14.25">
      <c r="A146" s="5">
        <v>136</v>
      </c>
      <c r="B146" s="65"/>
      <c r="C146" s="60"/>
      <c r="D146" s="8"/>
      <c r="E146" s="8"/>
      <c r="F146" s="131"/>
      <c r="G146" s="60"/>
      <c r="H146" s="8"/>
      <c r="I146" s="8"/>
      <c r="J146" s="131"/>
      <c r="K146" s="60"/>
      <c r="L146" s="8"/>
      <c r="M146" s="8"/>
      <c r="N146" s="10"/>
      <c r="O146" s="10"/>
      <c r="P146" s="10"/>
      <c r="Q146" s="10"/>
      <c r="R146" s="60"/>
      <c r="S146" s="8"/>
      <c r="T146" s="79"/>
      <c r="U146" s="10"/>
      <c r="V146" s="60"/>
      <c r="W146" s="8"/>
      <c r="X146" s="8"/>
      <c r="Y146" s="10"/>
    </row>
    <row x14ac:dyDescent="0.25" r="147" customHeight="1" ht="14.25">
      <c r="A147" s="5">
        <v>137</v>
      </c>
      <c r="B147" s="65"/>
      <c r="C147" s="60"/>
      <c r="D147" s="8"/>
      <c r="E147" s="8"/>
      <c r="F147" s="131"/>
      <c r="G147" s="60"/>
      <c r="H147" s="8"/>
      <c r="I147" s="8"/>
      <c r="J147" s="131"/>
      <c r="K147" s="60"/>
      <c r="L147" s="8"/>
      <c r="M147" s="8"/>
      <c r="N147" s="10"/>
      <c r="O147" s="10"/>
      <c r="P147" s="10"/>
      <c r="Q147" s="10"/>
      <c r="R147" s="60"/>
      <c r="S147" s="8"/>
      <c r="T147" s="79"/>
      <c r="U147" s="10"/>
      <c r="V147" s="60"/>
      <c r="W147" s="8"/>
      <c r="X147" s="8"/>
      <c r="Y147" s="10"/>
    </row>
    <row x14ac:dyDescent="0.25" r="148" customHeight="1" ht="14.25">
      <c r="A148" s="5">
        <v>138</v>
      </c>
      <c r="B148" s="65"/>
      <c r="C148" s="60"/>
      <c r="D148" s="8"/>
      <c r="E148" s="8"/>
      <c r="F148" s="131"/>
      <c r="G148" s="60"/>
      <c r="H148" s="8"/>
      <c r="I148" s="8"/>
      <c r="J148" s="131"/>
      <c r="K148" s="60"/>
      <c r="L148" s="8"/>
      <c r="M148" s="8"/>
      <c r="N148" s="10"/>
      <c r="O148" s="10"/>
      <c r="P148" s="10"/>
      <c r="Q148" s="10"/>
      <c r="R148" s="60"/>
      <c r="S148" s="8"/>
      <c r="T148" s="79"/>
      <c r="U148" s="10"/>
      <c r="V148" s="60"/>
      <c r="W148" s="8"/>
      <c r="X148" s="8"/>
      <c r="Y148" s="10"/>
    </row>
    <row x14ac:dyDescent="0.25" r="149" customHeight="1" ht="14.25">
      <c r="A149" s="5">
        <v>139</v>
      </c>
      <c r="B149" s="65"/>
      <c r="C149" s="60"/>
      <c r="D149" s="8"/>
      <c r="E149" s="8"/>
      <c r="F149" s="131"/>
      <c r="G149" s="60"/>
      <c r="H149" s="8"/>
      <c r="I149" s="8"/>
      <c r="J149" s="131"/>
      <c r="K149" s="60"/>
      <c r="L149" s="8"/>
      <c r="M149" s="8"/>
      <c r="N149" s="10"/>
      <c r="O149" s="10"/>
      <c r="P149" s="10"/>
      <c r="Q149" s="10"/>
      <c r="R149" s="60"/>
      <c r="S149" s="8"/>
      <c r="T149" s="79"/>
      <c r="U149" s="10"/>
      <c r="V149" s="60"/>
      <c r="W149" s="8"/>
      <c r="X149" s="8"/>
      <c r="Y149" s="10"/>
    </row>
    <row x14ac:dyDescent="0.25" r="150" customHeight="1" ht="14.25">
      <c r="A150" s="5">
        <v>140</v>
      </c>
      <c r="B150" s="65"/>
      <c r="C150" s="60"/>
      <c r="D150" s="8"/>
      <c r="E150" s="8"/>
      <c r="F150" s="131"/>
      <c r="G150" s="60"/>
      <c r="H150" s="8"/>
      <c r="I150" s="8"/>
      <c r="J150" s="131"/>
      <c r="K150" s="60"/>
      <c r="L150" s="8"/>
      <c r="M150" s="8"/>
      <c r="N150" s="10"/>
      <c r="O150" s="10"/>
      <c r="P150" s="10"/>
      <c r="Q150" s="10"/>
      <c r="R150" s="60"/>
      <c r="S150" s="8"/>
      <c r="T150" s="79"/>
      <c r="U150" s="10"/>
      <c r="V150" s="60"/>
      <c r="W150" s="8"/>
      <c r="X150" s="8"/>
      <c r="Y150" s="10"/>
    </row>
    <row x14ac:dyDescent="0.25" r="151" customHeight="1" ht="14.25">
      <c r="A151" s="5">
        <v>141</v>
      </c>
      <c r="B151" s="65"/>
      <c r="C151" s="60"/>
      <c r="D151" s="8"/>
      <c r="E151" s="8"/>
      <c r="F151" s="131"/>
      <c r="G151" s="60"/>
      <c r="H151" s="8"/>
      <c r="I151" s="8"/>
      <c r="J151" s="131"/>
      <c r="K151" s="60"/>
      <c r="L151" s="8"/>
      <c r="M151" s="8"/>
      <c r="N151" s="10"/>
      <c r="O151" s="10"/>
      <c r="P151" s="10"/>
      <c r="Q151" s="10"/>
      <c r="R151" s="60"/>
      <c r="S151" s="8"/>
      <c r="T151" s="79"/>
      <c r="U151" s="10"/>
      <c r="V151" s="60"/>
      <c r="W151" s="8"/>
      <c r="X151" s="8"/>
      <c r="Y151" s="10"/>
    </row>
    <row x14ac:dyDescent="0.25" r="152" customHeight="1" ht="14.25">
      <c r="A152" s="5">
        <v>142</v>
      </c>
      <c r="B152" s="65"/>
      <c r="C152" s="60"/>
      <c r="D152" s="8"/>
      <c r="E152" s="8"/>
      <c r="F152" s="131"/>
      <c r="G152" s="60"/>
      <c r="H152" s="8"/>
      <c r="I152" s="8"/>
      <c r="J152" s="131"/>
      <c r="K152" s="60"/>
      <c r="L152" s="8"/>
      <c r="M152" s="8"/>
      <c r="N152" s="10"/>
      <c r="O152" s="10"/>
      <c r="P152" s="10"/>
      <c r="Q152" s="10"/>
      <c r="R152" s="60"/>
      <c r="S152" s="8"/>
      <c r="T152" s="79"/>
      <c r="U152" s="10"/>
      <c r="V152" s="60"/>
      <c r="W152" s="8"/>
      <c r="X152" s="8"/>
      <c r="Y152" s="10"/>
    </row>
    <row x14ac:dyDescent="0.25" r="153" customHeight="1" ht="14.25">
      <c r="A153" s="5">
        <v>143</v>
      </c>
      <c r="B153" s="65"/>
      <c r="C153" s="60"/>
      <c r="D153" s="8"/>
      <c r="E153" s="8"/>
      <c r="F153" s="131"/>
      <c r="G153" s="60"/>
      <c r="H153" s="8"/>
      <c r="I153" s="8"/>
      <c r="J153" s="131"/>
      <c r="K153" s="60"/>
      <c r="L153" s="8"/>
      <c r="M153" s="8"/>
      <c r="N153" s="10"/>
      <c r="O153" s="10"/>
      <c r="P153" s="10"/>
      <c r="Q153" s="10"/>
      <c r="R153" s="60"/>
      <c r="S153" s="8"/>
      <c r="T153" s="79"/>
      <c r="U153" s="10"/>
      <c r="V153" s="60"/>
      <c r="W153" s="8"/>
      <c r="X153" s="8"/>
      <c r="Y153" s="10"/>
    </row>
    <row x14ac:dyDescent="0.25" r="154" customHeight="1" ht="14.25">
      <c r="A154" s="5">
        <v>144</v>
      </c>
      <c r="B154" s="65"/>
      <c r="C154" s="60"/>
      <c r="D154" s="8"/>
      <c r="E154" s="8"/>
      <c r="F154" s="131"/>
      <c r="G154" s="60"/>
      <c r="H154" s="8"/>
      <c r="I154" s="8"/>
      <c r="J154" s="131"/>
      <c r="K154" s="60"/>
      <c r="L154" s="8"/>
      <c r="M154" s="8"/>
      <c r="N154" s="10"/>
      <c r="O154" s="10"/>
      <c r="P154" s="10"/>
      <c r="Q154" s="10"/>
      <c r="R154" s="60"/>
      <c r="S154" s="8"/>
      <c r="T154" s="79"/>
      <c r="U154" s="10"/>
      <c r="V154" s="60"/>
      <c r="W154" s="8"/>
      <c r="X154" s="8"/>
      <c r="Y154" s="10"/>
    </row>
    <row x14ac:dyDescent="0.25" r="155" customHeight="1" ht="14.25">
      <c r="A155" s="5">
        <v>145</v>
      </c>
      <c r="B155" s="65"/>
      <c r="C155" s="60"/>
      <c r="D155" s="8"/>
      <c r="E155" s="8"/>
      <c r="F155" s="131"/>
      <c r="G155" s="60"/>
      <c r="H155" s="8"/>
      <c r="I155" s="8"/>
      <c r="J155" s="131"/>
      <c r="K155" s="60"/>
      <c r="L155" s="8"/>
      <c r="M155" s="8"/>
      <c r="N155" s="10"/>
      <c r="O155" s="10"/>
      <c r="P155" s="10"/>
      <c r="Q155" s="10"/>
      <c r="R155" s="60"/>
      <c r="S155" s="8"/>
      <c r="T155" s="79"/>
      <c r="U155" s="10"/>
      <c r="V155" s="60"/>
      <c r="W155" s="8"/>
      <c r="X155" s="8"/>
      <c r="Y155" s="10"/>
    </row>
    <row x14ac:dyDescent="0.25" r="156" customHeight="1" ht="14.25">
      <c r="A156" s="5">
        <v>146</v>
      </c>
      <c r="B156" s="65"/>
      <c r="C156" s="60"/>
      <c r="D156" s="8"/>
      <c r="E156" s="8"/>
      <c r="F156" s="131"/>
      <c r="G156" s="60"/>
      <c r="H156" s="8"/>
      <c r="I156" s="8"/>
      <c r="J156" s="131"/>
      <c r="K156" s="60"/>
      <c r="L156" s="8"/>
      <c r="M156" s="8"/>
      <c r="N156" s="10"/>
      <c r="O156" s="10"/>
      <c r="P156" s="10"/>
      <c r="Q156" s="10"/>
      <c r="R156" s="60"/>
      <c r="S156" s="8"/>
      <c r="T156" s="79"/>
      <c r="U156" s="10"/>
      <c r="V156" s="60"/>
      <c r="W156" s="8"/>
      <c r="X156" s="8"/>
      <c r="Y156" s="10"/>
    </row>
    <row x14ac:dyDescent="0.25" r="157" customHeight="1" ht="14.25">
      <c r="A157" s="5">
        <v>147</v>
      </c>
      <c r="B157" s="65"/>
      <c r="C157" s="60"/>
      <c r="D157" s="8"/>
      <c r="E157" s="8"/>
      <c r="F157" s="131"/>
      <c r="G157" s="60"/>
      <c r="H157" s="8"/>
      <c r="I157" s="8"/>
      <c r="J157" s="131"/>
      <c r="K157" s="60"/>
      <c r="L157" s="8"/>
      <c r="M157" s="8"/>
      <c r="N157" s="10"/>
      <c r="O157" s="10"/>
      <c r="P157" s="10"/>
      <c r="Q157" s="10"/>
      <c r="R157" s="60"/>
      <c r="S157" s="8"/>
      <c r="T157" s="79"/>
      <c r="U157" s="10"/>
      <c r="V157" s="60"/>
      <c r="W157" s="8"/>
      <c r="X157" s="8"/>
      <c r="Y157" s="10"/>
    </row>
    <row x14ac:dyDescent="0.25" r="158" customHeight="1" ht="14.25">
      <c r="A158" s="5">
        <v>148</v>
      </c>
      <c r="B158" s="65"/>
      <c r="C158" s="60"/>
      <c r="D158" s="8"/>
      <c r="E158" s="8"/>
      <c r="F158" s="131"/>
      <c r="G158" s="60"/>
      <c r="H158" s="8"/>
      <c r="I158" s="8"/>
      <c r="J158" s="131"/>
      <c r="K158" s="60"/>
      <c r="L158" s="8"/>
      <c r="M158" s="8"/>
      <c r="N158" s="10"/>
      <c r="O158" s="10"/>
      <c r="P158" s="10"/>
      <c r="Q158" s="10"/>
      <c r="R158" s="60"/>
      <c r="S158" s="8"/>
      <c r="T158" s="79"/>
      <c r="U158" s="10"/>
      <c r="V158" s="60"/>
      <c r="W158" s="8"/>
      <c r="X158" s="8"/>
      <c r="Y158" s="10"/>
    </row>
    <row x14ac:dyDescent="0.25" r="159" customHeight="1" ht="14.25">
      <c r="A159" s="5">
        <v>149</v>
      </c>
      <c r="B159" s="65"/>
      <c r="C159" s="60"/>
      <c r="D159" s="8"/>
      <c r="E159" s="8"/>
      <c r="F159" s="131"/>
      <c r="G159" s="60"/>
      <c r="H159" s="8"/>
      <c r="I159" s="8"/>
      <c r="J159" s="131"/>
      <c r="K159" s="60"/>
      <c r="L159" s="8"/>
      <c r="M159" s="8"/>
      <c r="N159" s="10"/>
      <c r="O159" s="10"/>
      <c r="P159" s="10"/>
      <c r="Q159" s="10"/>
      <c r="R159" s="60"/>
      <c r="S159" s="8"/>
      <c r="T159" s="79"/>
      <c r="U159" s="10"/>
      <c r="V159" s="60"/>
      <c r="W159" s="8"/>
      <c r="X159" s="8"/>
      <c r="Y159" s="10"/>
    </row>
    <row x14ac:dyDescent="0.25" r="160" customHeight="1" ht="14.25">
      <c r="A160" s="5">
        <v>150</v>
      </c>
      <c r="B160" s="65"/>
      <c r="C160" s="60"/>
      <c r="D160" s="8"/>
      <c r="E160" s="8"/>
      <c r="F160" s="131"/>
      <c r="G160" s="60"/>
      <c r="H160" s="8"/>
      <c r="I160" s="8"/>
      <c r="J160" s="131"/>
      <c r="K160" s="60"/>
      <c r="L160" s="8"/>
      <c r="M160" s="8"/>
      <c r="N160" s="10"/>
      <c r="O160" s="10"/>
      <c r="P160" s="10"/>
      <c r="Q160" s="10"/>
      <c r="R160" s="60"/>
      <c r="S160" s="8"/>
      <c r="T160" s="79"/>
      <c r="U160" s="10"/>
      <c r="V160" s="60"/>
      <c r="W160" s="8"/>
      <c r="X160" s="8"/>
      <c r="Y160" s="10"/>
    </row>
    <row x14ac:dyDescent="0.25" r="161" customHeight="1" ht="14.25">
      <c r="A161" s="5">
        <v>151</v>
      </c>
      <c r="B161" s="65"/>
      <c r="C161" s="60"/>
      <c r="D161" s="8"/>
      <c r="E161" s="8"/>
      <c r="F161" s="131"/>
      <c r="G161" s="60"/>
      <c r="H161" s="8"/>
      <c r="I161" s="8"/>
      <c r="J161" s="131"/>
      <c r="K161" s="60"/>
      <c r="L161" s="8"/>
      <c r="M161" s="8"/>
      <c r="N161" s="10"/>
      <c r="O161" s="10"/>
      <c r="P161" s="10"/>
      <c r="Q161" s="10"/>
      <c r="R161" s="60"/>
      <c r="S161" s="8"/>
      <c r="T161" s="79"/>
      <c r="U161" s="10"/>
      <c r="V161" s="60"/>
      <c r="W161" s="8"/>
      <c r="X161" s="8"/>
      <c r="Y161" s="10"/>
    </row>
    <row x14ac:dyDescent="0.25" r="162" customHeight="1" ht="14.25">
      <c r="A162" s="5">
        <v>152</v>
      </c>
      <c r="B162" s="65"/>
      <c r="C162" s="60"/>
      <c r="D162" s="8"/>
      <c r="E162" s="8"/>
      <c r="F162" s="131"/>
      <c r="G162" s="60"/>
      <c r="H162" s="8"/>
      <c r="I162" s="8"/>
      <c r="J162" s="131"/>
      <c r="K162" s="60"/>
      <c r="L162" s="8"/>
      <c r="M162" s="8"/>
      <c r="N162" s="10"/>
      <c r="O162" s="10"/>
      <c r="P162" s="10"/>
      <c r="Q162" s="10"/>
      <c r="R162" s="60"/>
      <c r="S162" s="8"/>
      <c r="T162" s="79"/>
      <c r="U162" s="10"/>
      <c r="V162" s="60"/>
      <c r="W162" s="8"/>
      <c r="X162" s="8"/>
      <c r="Y162" s="10"/>
    </row>
    <row x14ac:dyDescent="0.25" r="163" customHeight="1" ht="14.25">
      <c r="A163" s="5">
        <v>153</v>
      </c>
      <c r="B163" s="65"/>
      <c r="C163" s="60"/>
      <c r="D163" s="8"/>
      <c r="E163" s="8"/>
      <c r="F163" s="131"/>
      <c r="G163" s="60"/>
      <c r="H163" s="8"/>
      <c r="I163" s="8"/>
      <c r="J163" s="131"/>
      <c r="K163" s="60"/>
      <c r="L163" s="8"/>
      <c r="M163" s="8"/>
      <c r="N163" s="10"/>
      <c r="O163" s="10"/>
      <c r="P163" s="10"/>
      <c r="Q163" s="10"/>
      <c r="R163" s="60"/>
      <c r="S163" s="8"/>
      <c r="T163" s="79"/>
      <c r="U163" s="10"/>
      <c r="V163" s="60"/>
      <c r="W163" s="8"/>
      <c r="X163" s="8"/>
      <c r="Y163" s="10"/>
    </row>
    <row x14ac:dyDescent="0.25" r="164" customHeight="1" ht="14.25">
      <c r="A164" s="5">
        <v>154</v>
      </c>
      <c r="B164" s="65"/>
      <c r="C164" s="60"/>
      <c r="D164" s="8"/>
      <c r="E164" s="8"/>
      <c r="F164" s="131"/>
      <c r="G164" s="60"/>
      <c r="H164" s="8"/>
      <c r="I164" s="8"/>
      <c r="J164" s="131"/>
      <c r="K164" s="60"/>
      <c r="L164" s="8"/>
      <c r="M164" s="8"/>
      <c r="N164" s="10"/>
      <c r="O164" s="10"/>
      <c r="P164" s="10"/>
      <c r="Q164" s="10"/>
      <c r="R164" s="60"/>
      <c r="S164" s="8"/>
      <c r="T164" s="79"/>
      <c r="U164" s="10"/>
      <c r="V164" s="60"/>
      <c r="W164" s="8"/>
      <c r="X164" s="8"/>
      <c r="Y164" s="10"/>
    </row>
    <row x14ac:dyDescent="0.25" r="165" customHeight="1" ht="14.25">
      <c r="A165" s="5">
        <v>155</v>
      </c>
      <c r="B165" s="65"/>
      <c r="C165" s="60"/>
      <c r="D165" s="8"/>
      <c r="E165" s="8"/>
      <c r="F165" s="131"/>
      <c r="G165" s="60"/>
      <c r="H165" s="8"/>
      <c r="I165" s="8"/>
      <c r="J165" s="131"/>
      <c r="K165" s="60"/>
      <c r="L165" s="8"/>
      <c r="M165" s="8"/>
      <c r="N165" s="10"/>
      <c r="O165" s="10"/>
      <c r="P165" s="10"/>
      <c r="Q165" s="10"/>
      <c r="R165" s="60"/>
      <c r="S165" s="8"/>
      <c r="T165" s="79"/>
      <c r="U165" s="10"/>
      <c r="V165" s="60"/>
      <c r="W165" s="8"/>
      <c r="X165" s="8"/>
      <c r="Y165" s="10"/>
    </row>
    <row x14ac:dyDescent="0.25" r="166" customHeight="1" ht="14.25">
      <c r="A166" s="5">
        <v>156</v>
      </c>
      <c r="B166" s="65"/>
      <c r="C166" s="60"/>
      <c r="D166" s="8"/>
      <c r="E166" s="8"/>
      <c r="F166" s="131"/>
      <c r="G166" s="60"/>
      <c r="H166" s="8"/>
      <c r="I166" s="8"/>
      <c r="J166" s="131"/>
      <c r="K166" s="60"/>
      <c r="L166" s="8"/>
      <c r="M166" s="8"/>
      <c r="N166" s="10"/>
      <c r="O166" s="10"/>
      <c r="P166" s="10"/>
      <c r="Q166" s="10"/>
      <c r="R166" s="60"/>
      <c r="S166" s="8"/>
      <c r="T166" s="79"/>
      <c r="U166" s="10"/>
      <c r="V166" s="60"/>
      <c r="W166" s="8"/>
      <c r="X166" s="8"/>
      <c r="Y166" s="10"/>
    </row>
    <row x14ac:dyDescent="0.25" r="167" customHeight="1" ht="14.25">
      <c r="A167" s="5">
        <v>157</v>
      </c>
      <c r="B167" s="65"/>
      <c r="C167" s="60"/>
      <c r="D167" s="8"/>
      <c r="E167" s="8"/>
      <c r="F167" s="131"/>
      <c r="G167" s="60"/>
      <c r="H167" s="8"/>
      <c r="I167" s="8"/>
      <c r="J167" s="131"/>
      <c r="K167" s="60"/>
      <c r="L167" s="8"/>
      <c r="M167" s="8"/>
      <c r="N167" s="10"/>
      <c r="O167" s="10"/>
      <c r="P167" s="10"/>
      <c r="Q167" s="10"/>
      <c r="R167" s="60"/>
      <c r="S167" s="8"/>
      <c r="T167" s="79"/>
      <c r="U167" s="10"/>
      <c r="V167" s="60"/>
      <c r="W167" s="8"/>
      <c r="X167" s="8"/>
      <c r="Y167" s="10"/>
    </row>
    <row x14ac:dyDescent="0.25" r="168" customHeight="1" ht="14.25">
      <c r="A168" s="5">
        <v>158</v>
      </c>
      <c r="B168" s="65"/>
      <c r="C168" s="60"/>
      <c r="D168" s="8"/>
      <c r="E168" s="8"/>
      <c r="F168" s="131"/>
      <c r="G168" s="60"/>
      <c r="H168" s="8"/>
      <c r="I168" s="8"/>
      <c r="J168" s="131"/>
      <c r="K168" s="60"/>
      <c r="L168" s="8"/>
      <c r="M168" s="8"/>
      <c r="N168" s="10"/>
      <c r="O168" s="10"/>
      <c r="P168" s="10"/>
      <c r="Q168" s="10"/>
      <c r="R168" s="60"/>
      <c r="S168" s="8"/>
      <c r="T168" s="79"/>
      <c r="U168" s="10"/>
      <c r="V168" s="60"/>
      <c r="W168" s="8"/>
      <c r="X168" s="8"/>
      <c r="Y168" s="10"/>
    </row>
    <row x14ac:dyDescent="0.25" r="169" customHeight="1" ht="14.25">
      <c r="A169" s="5">
        <v>159</v>
      </c>
      <c r="B169" s="65"/>
      <c r="C169" s="60"/>
      <c r="D169" s="8"/>
      <c r="E169" s="8"/>
      <c r="F169" s="131"/>
      <c r="G169" s="60"/>
      <c r="H169" s="8"/>
      <c r="I169" s="8"/>
      <c r="J169" s="131"/>
      <c r="K169" s="60"/>
      <c r="L169" s="8"/>
      <c r="M169" s="8"/>
      <c r="N169" s="10"/>
      <c r="O169" s="10"/>
      <c r="P169" s="10"/>
      <c r="Q169" s="10"/>
      <c r="R169" s="60"/>
      <c r="S169" s="8"/>
      <c r="T169" s="79"/>
      <c r="U169" s="10"/>
      <c r="V169" s="60"/>
      <c r="W169" s="8"/>
      <c r="X169" s="8"/>
      <c r="Y169" s="10"/>
    </row>
    <row x14ac:dyDescent="0.25" r="170" customHeight="1" ht="14.25">
      <c r="A170" s="5">
        <v>160</v>
      </c>
      <c r="B170" s="65"/>
      <c r="C170" s="60"/>
      <c r="D170" s="8"/>
      <c r="E170" s="8"/>
      <c r="F170" s="131"/>
      <c r="G170" s="60"/>
      <c r="H170" s="8"/>
      <c r="I170" s="8"/>
      <c r="J170" s="131"/>
      <c r="K170" s="60"/>
      <c r="L170" s="8"/>
      <c r="M170" s="8"/>
      <c r="N170" s="10"/>
      <c r="O170" s="10"/>
      <c r="P170" s="10"/>
      <c r="Q170" s="10"/>
      <c r="R170" s="60"/>
      <c r="S170" s="8"/>
      <c r="T170" s="79"/>
      <c r="U170" s="10"/>
      <c r="V170" s="60"/>
      <c r="W170" s="8"/>
      <c r="X170" s="8"/>
      <c r="Y170" s="10"/>
    </row>
    <row x14ac:dyDescent="0.25" r="171" customHeight="1" ht="14.25">
      <c r="A171" s="5">
        <v>161</v>
      </c>
      <c r="B171" s="65"/>
      <c r="C171" s="60"/>
      <c r="D171" s="8"/>
      <c r="E171" s="8"/>
      <c r="F171" s="131"/>
      <c r="G171" s="60"/>
      <c r="H171" s="8"/>
      <c r="I171" s="8"/>
      <c r="J171" s="131"/>
      <c r="K171" s="60"/>
      <c r="L171" s="8"/>
      <c r="M171" s="8"/>
      <c r="N171" s="10"/>
      <c r="O171" s="10"/>
      <c r="P171" s="10"/>
      <c r="Q171" s="10"/>
      <c r="R171" s="60"/>
      <c r="S171" s="8"/>
      <c r="T171" s="79"/>
      <c r="U171" s="10"/>
      <c r="V171" s="60"/>
      <c r="W171" s="8"/>
      <c r="X171" s="8"/>
      <c r="Y171" s="10"/>
    </row>
    <row x14ac:dyDescent="0.25" r="172" customHeight="1" ht="14.25">
      <c r="A172" s="5">
        <v>162</v>
      </c>
      <c r="B172" s="65"/>
      <c r="C172" s="60"/>
      <c r="D172" s="8"/>
      <c r="E172" s="8"/>
      <c r="F172" s="131"/>
      <c r="G172" s="60"/>
      <c r="H172" s="8"/>
      <c r="I172" s="8"/>
      <c r="J172" s="131"/>
      <c r="K172" s="60"/>
      <c r="L172" s="8"/>
      <c r="M172" s="8"/>
      <c r="N172" s="10"/>
      <c r="O172" s="10"/>
      <c r="P172" s="10"/>
      <c r="Q172" s="10"/>
      <c r="R172" s="60"/>
      <c r="S172" s="8"/>
      <c r="T172" s="79"/>
      <c r="U172" s="10"/>
      <c r="V172" s="60"/>
      <c r="W172" s="8"/>
      <c r="X172" s="8"/>
      <c r="Y172" s="10"/>
    </row>
    <row x14ac:dyDescent="0.25" r="173" customHeight="1" ht="14.25">
      <c r="A173" s="5">
        <v>163</v>
      </c>
      <c r="B173" s="65"/>
      <c r="C173" s="60"/>
      <c r="D173" s="8"/>
      <c r="E173" s="8"/>
      <c r="F173" s="131"/>
      <c r="G173" s="60"/>
      <c r="H173" s="8"/>
      <c r="I173" s="8"/>
      <c r="J173" s="131"/>
      <c r="K173" s="60"/>
      <c r="L173" s="8"/>
      <c r="M173" s="8"/>
      <c r="N173" s="10"/>
      <c r="O173" s="10"/>
      <c r="P173" s="10"/>
      <c r="Q173" s="10"/>
      <c r="R173" s="60"/>
      <c r="S173" s="8"/>
      <c r="T173" s="79"/>
      <c r="U173" s="10"/>
      <c r="V173" s="60"/>
      <c r="W173" s="8"/>
      <c r="X173" s="8"/>
      <c r="Y173" s="10"/>
    </row>
    <row x14ac:dyDescent="0.25" r="174" customHeight="1" ht="14.25">
      <c r="A174" s="5">
        <v>164</v>
      </c>
      <c r="B174" s="65"/>
      <c r="C174" s="60"/>
      <c r="D174" s="8"/>
      <c r="E174" s="8"/>
      <c r="F174" s="131"/>
      <c r="G174" s="60"/>
      <c r="H174" s="8"/>
      <c r="I174" s="8"/>
      <c r="J174" s="131"/>
      <c r="K174" s="60"/>
      <c r="L174" s="8"/>
      <c r="M174" s="8"/>
      <c r="N174" s="10"/>
      <c r="O174" s="10"/>
      <c r="P174" s="10"/>
      <c r="Q174" s="10"/>
      <c r="R174" s="60"/>
      <c r="S174" s="8"/>
      <c r="T174" s="79"/>
      <c r="U174" s="10"/>
      <c r="V174" s="60"/>
      <c r="W174" s="8"/>
      <c r="X174" s="8"/>
      <c r="Y174" s="10"/>
    </row>
    <row x14ac:dyDescent="0.25" r="175" customHeight="1" ht="14.25">
      <c r="A175" s="5">
        <v>165</v>
      </c>
      <c r="B175" s="65"/>
      <c r="C175" s="60"/>
      <c r="D175" s="8"/>
      <c r="E175" s="8"/>
      <c r="F175" s="131"/>
      <c r="G175" s="60"/>
      <c r="H175" s="8"/>
      <c r="I175" s="8"/>
      <c r="J175" s="131"/>
      <c r="K175" s="60"/>
      <c r="L175" s="8"/>
      <c r="M175" s="8"/>
      <c r="N175" s="10"/>
      <c r="O175" s="10"/>
      <c r="P175" s="10"/>
      <c r="Q175" s="10"/>
      <c r="R175" s="60"/>
      <c r="S175" s="8"/>
      <c r="T175" s="79"/>
      <c r="U175" s="10"/>
      <c r="V175" s="60"/>
      <c r="W175" s="8"/>
      <c r="X175" s="8"/>
      <c r="Y175" s="10"/>
    </row>
    <row x14ac:dyDescent="0.25" r="176" customHeight="1" ht="14.25">
      <c r="A176" s="5">
        <v>166</v>
      </c>
      <c r="B176" s="65"/>
      <c r="C176" s="60"/>
      <c r="D176" s="8"/>
      <c r="E176" s="8"/>
      <c r="F176" s="131"/>
      <c r="G176" s="60"/>
      <c r="H176" s="8"/>
      <c r="I176" s="8"/>
      <c r="J176" s="131"/>
      <c r="K176" s="60"/>
      <c r="L176" s="8"/>
      <c r="M176" s="8"/>
      <c r="N176" s="10"/>
      <c r="O176" s="10"/>
      <c r="P176" s="10"/>
      <c r="Q176" s="10"/>
      <c r="R176" s="60"/>
      <c r="S176" s="8"/>
      <c r="T176" s="79"/>
      <c r="U176" s="10"/>
      <c r="V176" s="60"/>
      <c r="W176" s="8"/>
      <c r="X176" s="8"/>
      <c r="Y176" s="10"/>
    </row>
    <row x14ac:dyDescent="0.25" r="177" customHeight="1" ht="14.25">
      <c r="A177" s="5">
        <v>167</v>
      </c>
      <c r="B177" s="65"/>
      <c r="C177" s="60"/>
      <c r="D177" s="8"/>
      <c r="E177" s="8"/>
      <c r="F177" s="131"/>
      <c r="G177" s="60"/>
      <c r="H177" s="8"/>
      <c r="I177" s="8"/>
      <c r="J177" s="131"/>
      <c r="K177" s="60"/>
      <c r="L177" s="8"/>
      <c r="M177" s="8"/>
      <c r="N177" s="10"/>
      <c r="O177" s="10"/>
      <c r="P177" s="10"/>
      <c r="Q177" s="10"/>
      <c r="R177" s="60"/>
      <c r="S177" s="8"/>
      <c r="T177" s="79"/>
      <c r="U177" s="10"/>
      <c r="V177" s="60"/>
      <c r="W177" s="8"/>
      <c r="X177" s="8"/>
      <c r="Y177" s="10"/>
    </row>
    <row x14ac:dyDescent="0.25" r="178" customHeight="1" ht="14.25">
      <c r="A178" s="5">
        <v>168</v>
      </c>
      <c r="B178" s="65"/>
      <c r="C178" s="60"/>
      <c r="D178" s="8"/>
      <c r="E178" s="8"/>
      <c r="F178" s="131"/>
      <c r="G178" s="60"/>
      <c r="H178" s="8"/>
      <c r="I178" s="8"/>
      <c r="J178" s="131"/>
      <c r="K178" s="60"/>
      <c r="L178" s="8"/>
      <c r="M178" s="8"/>
      <c r="N178" s="10"/>
      <c r="O178" s="10"/>
      <c r="P178" s="10"/>
      <c r="Q178" s="10"/>
      <c r="R178" s="60"/>
      <c r="S178" s="8"/>
      <c r="T178" s="79"/>
      <c r="U178" s="10"/>
      <c r="V178" s="60"/>
      <c r="W178" s="8"/>
      <c r="X178" s="8"/>
      <c r="Y178" s="10"/>
    </row>
    <row x14ac:dyDescent="0.25" r="179" customHeight="1" ht="14.25">
      <c r="A179" s="5">
        <v>169</v>
      </c>
      <c r="B179" s="65"/>
      <c r="C179" s="60"/>
      <c r="D179" s="8"/>
      <c r="E179" s="8"/>
      <c r="F179" s="131"/>
      <c r="G179" s="60"/>
      <c r="H179" s="8"/>
      <c r="I179" s="8"/>
      <c r="J179" s="131"/>
      <c r="K179" s="60"/>
      <c r="L179" s="8"/>
      <c r="M179" s="8"/>
      <c r="N179" s="10"/>
      <c r="O179" s="10"/>
      <c r="P179" s="10"/>
      <c r="Q179" s="10"/>
      <c r="R179" s="60"/>
      <c r="S179" s="8"/>
      <c r="T179" s="79"/>
      <c r="U179" s="10"/>
      <c r="V179" s="60"/>
      <c r="W179" s="8"/>
      <c r="X179" s="8"/>
      <c r="Y179" s="10"/>
    </row>
    <row x14ac:dyDescent="0.25" r="180" customHeight="1" ht="14.25">
      <c r="A180" s="5">
        <v>170</v>
      </c>
      <c r="B180" s="65"/>
      <c r="C180" s="60"/>
      <c r="D180" s="8"/>
      <c r="E180" s="8"/>
      <c r="F180" s="131"/>
      <c r="G180" s="60"/>
      <c r="H180" s="8"/>
      <c r="I180" s="8"/>
      <c r="J180" s="131"/>
      <c r="K180" s="60"/>
      <c r="L180" s="8"/>
      <c r="M180" s="8"/>
      <c r="N180" s="10"/>
      <c r="O180" s="10"/>
      <c r="P180" s="10"/>
      <c r="Q180" s="10"/>
      <c r="R180" s="60"/>
      <c r="S180" s="8"/>
      <c r="T180" s="79"/>
      <c r="U180" s="10"/>
      <c r="V180" s="60"/>
      <c r="W180" s="8"/>
      <c r="X180" s="8"/>
      <c r="Y180" s="10"/>
    </row>
    <row x14ac:dyDescent="0.25" r="181" customHeight="1" ht="14.25">
      <c r="A181" s="5">
        <v>171</v>
      </c>
      <c r="B181" s="65"/>
      <c r="C181" s="60"/>
      <c r="D181" s="8"/>
      <c r="E181" s="8"/>
      <c r="F181" s="131"/>
      <c r="G181" s="60"/>
      <c r="H181" s="8"/>
      <c r="I181" s="8"/>
      <c r="J181" s="131"/>
      <c r="K181" s="60"/>
      <c r="L181" s="8"/>
      <c r="M181" s="8"/>
      <c r="N181" s="10"/>
      <c r="O181" s="10"/>
      <c r="P181" s="10"/>
      <c r="Q181" s="10"/>
      <c r="R181" s="60"/>
      <c r="S181" s="8"/>
      <c r="T181" s="79"/>
      <c r="U181" s="10"/>
      <c r="V181" s="60"/>
      <c r="W181" s="8"/>
      <c r="X181" s="8"/>
      <c r="Y181" s="10"/>
    </row>
    <row x14ac:dyDescent="0.25" r="182" customHeight="1" ht="14.25">
      <c r="A182" s="5">
        <v>172</v>
      </c>
      <c r="B182" s="65"/>
      <c r="C182" s="60"/>
      <c r="D182" s="8"/>
      <c r="E182" s="8"/>
      <c r="F182" s="131"/>
      <c r="G182" s="60"/>
      <c r="H182" s="8"/>
      <c r="I182" s="8"/>
      <c r="J182" s="131"/>
      <c r="K182" s="60"/>
      <c r="L182" s="8"/>
      <c r="M182" s="8"/>
      <c r="N182" s="10"/>
      <c r="O182" s="10"/>
      <c r="P182" s="10"/>
      <c r="Q182" s="10"/>
      <c r="R182" s="60"/>
      <c r="S182" s="8"/>
      <c r="T182" s="79"/>
      <c r="U182" s="10"/>
      <c r="V182" s="60"/>
      <c r="W182" s="8"/>
      <c r="X182" s="8"/>
      <c r="Y182" s="10"/>
    </row>
    <row x14ac:dyDescent="0.25" r="183" customHeight="1" ht="14.25">
      <c r="A183" s="5">
        <v>173</v>
      </c>
      <c r="B183" s="65"/>
      <c r="C183" s="60"/>
      <c r="D183" s="8"/>
      <c r="E183" s="8"/>
      <c r="F183" s="131"/>
      <c r="G183" s="60"/>
      <c r="H183" s="8"/>
      <c r="I183" s="8"/>
      <c r="J183" s="131"/>
      <c r="K183" s="60"/>
      <c r="L183" s="8"/>
      <c r="M183" s="8"/>
      <c r="N183" s="10"/>
      <c r="O183" s="10"/>
      <c r="P183" s="10"/>
      <c r="Q183" s="10"/>
      <c r="R183" s="60"/>
      <c r="S183" s="8"/>
      <c r="T183" s="79"/>
      <c r="U183" s="10"/>
      <c r="V183" s="60"/>
      <c r="W183" s="8"/>
      <c r="X183" s="8"/>
      <c r="Y183" s="10"/>
    </row>
    <row x14ac:dyDescent="0.25" r="184" customHeight="1" ht="14.25">
      <c r="A184" s="5">
        <v>174</v>
      </c>
      <c r="B184" s="65"/>
      <c r="C184" s="60"/>
      <c r="D184" s="8"/>
      <c r="E184" s="8"/>
      <c r="F184" s="131"/>
      <c r="G184" s="60"/>
      <c r="H184" s="8"/>
      <c r="I184" s="8"/>
      <c r="J184" s="131"/>
      <c r="K184" s="60"/>
      <c r="L184" s="8"/>
      <c r="M184" s="8"/>
      <c r="N184" s="10"/>
      <c r="O184" s="10"/>
      <c r="P184" s="10"/>
      <c r="Q184" s="10"/>
      <c r="R184" s="60"/>
      <c r="S184" s="8"/>
      <c r="T184" s="79"/>
      <c r="U184" s="10"/>
      <c r="V184" s="60"/>
      <c r="W184" s="8"/>
      <c r="X184" s="8"/>
      <c r="Y184" s="10"/>
    </row>
    <row x14ac:dyDescent="0.25" r="185" customHeight="1" ht="14.25">
      <c r="A185" s="5">
        <v>175</v>
      </c>
      <c r="B185" s="65"/>
      <c r="C185" s="60"/>
      <c r="D185" s="8"/>
      <c r="E185" s="8"/>
      <c r="F185" s="131"/>
      <c r="G185" s="60"/>
      <c r="H185" s="8"/>
      <c r="I185" s="8"/>
      <c r="J185" s="131"/>
      <c r="K185" s="60"/>
      <c r="L185" s="8"/>
      <c r="M185" s="8"/>
      <c r="N185" s="10"/>
      <c r="O185" s="10"/>
      <c r="P185" s="10"/>
      <c r="Q185" s="10"/>
      <c r="R185" s="60"/>
      <c r="S185" s="8"/>
      <c r="T185" s="79"/>
      <c r="U185" s="10"/>
      <c r="V185" s="60"/>
      <c r="W185" s="8"/>
      <c r="X185" s="8"/>
      <c r="Y185" s="10"/>
    </row>
    <row x14ac:dyDescent="0.25" r="186" customHeight="1" ht="14.25">
      <c r="A186" s="5">
        <v>176</v>
      </c>
      <c r="B186" s="65"/>
      <c r="C186" s="60"/>
      <c r="D186" s="8"/>
      <c r="E186" s="8"/>
      <c r="F186" s="131"/>
      <c r="G186" s="60"/>
      <c r="H186" s="8"/>
      <c r="I186" s="8"/>
      <c r="J186" s="131"/>
      <c r="K186" s="60"/>
      <c r="L186" s="8"/>
      <c r="M186" s="8"/>
      <c r="N186" s="10"/>
      <c r="O186" s="10"/>
      <c r="P186" s="10"/>
      <c r="Q186" s="10"/>
      <c r="R186" s="60"/>
      <c r="S186" s="8"/>
      <c r="T186" s="79"/>
      <c r="U186" s="10"/>
      <c r="V186" s="60"/>
      <c r="W186" s="8"/>
      <c r="X186" s="8"/>
      <c r="Y186" s="10"/>
    </row>
    <row x14ac:dyDescent="0.25" r="187" customHeight="1" ht="14.25">
      <c r="A187" s="5">
        <v>177</v>
      </c>
      <c r="B187" s="65"/>
      <c r="C187" s="60"/>
      <c r="D187" s="8"/>
      <c r="E187" s="8"/>
      <c r="F187" s="131"/>
      <c r="G187" s="60"/>
      <c r="H187" s="8"/>
      <c r="I187" s="8"/>
      <c r="J187" s="131"/>
      <c r="K187" s="60"/>
      <c r="L187" s="8"/>
      <c r="M187" s="8"/>
      <c r="N187" s="10"/>
      <c r="O187" s="10"/>
      <c r="P187" s="10"/>
      <c r="Q187" s="10"/>
      <c r="R187" s="60"/>
      <c r="S187" s="8"/>
      <c r="T187" s="79"/>
      <c r="U187" s="10"/>
      <c r="V187" s="60"/>
      <c r="W187" s="8"/>
      <c r="X187" s="8"/>
      <c r="Y187" s="10"/>
    </row>
    <row x14ac:dyDescent="0.25" r="188" customHeight="1" ht="14.25">
      <c r="A188" s="5">
        <v>178</v>
      </c>
      <c r="B188" s="65"/>
      <c r="C188" s="60"/>
      <c r="D188" s="8"/>
      <c r="E188" s="8"/>
      <c r="F188" s="131"/>
      <c r="G188" s="60"/>
      <c r="H188" s="8"/>
      <c r="I188" s="8"/>
      <c r="J188" s="131"/>
      <c r="K188" s="60"/>
      <c r="L188" s="8"/>
      <c r="M188" s="8"/>
      <c r="N188" s="10"/>
      <c r="O188" s="10"/>
      <c r="P188" s="10"/>
      <c r="Q188" s="10"/>
      <c r="R188" s="60"/>
      <c r="S188" s="8"/>
      <c r="T188" s="79"/>
      <c r="U188" s="10"/>
      <c r="V188" s="60"/>
      <c r="W188" s="8"/>
      <c r="X188" s="8"/>
      <c r="Y188" s="10"/>
    </row>
    <row x14ac:dyDescent="0.25" r="189" customHeight="1" ht="14.25">
      <c r="A189" s="5">
        <v>179</v>
      </c>
      <c r="B189" s="65"/>
      <c r="C189" s="60"/>
      <c r="D189" s="8"/>
      <c r="E189" s="8"/>
      <c r="F189" s="131"/>
      <c r="G189" s="60"/>
      <c r="H189" s="8"/>
      <c r="I189" s="8"/>
      <c r="J189" s="131"/>
      <c r="K189" s="60"/>
      <c r="L189" s="8"/>
      <c r="M189" s="8"/>
      <c r="N189" s="10"/>
      <c r="O189" s="10"/>
      <c r="P189" s="10"/>
      <c r="Q189" s="10"/>
      <c r="R189" s="60"/>
      <c r="S189" s="8"/>
      <c r="T189" s="79"/>
      <c r="U189" s="10"/>
      <c r="V189" s="60"/>
      <c r="W189" s="8"/>
      <c r="X189" s="8"/>
      <c r="Y189" s="10"/>
    </row>
    <row x14ac:dyDescent="0.25" r="190" customHeight="1" ht="14.25">
      <c r="A190" s="5">
        <v>180</v>
      </c>
      <c r="B190" s="65"/>
      <c r="C190" s="60"/>
      <c r="D190" s="8"/>
      <c r="E190" s="8"/>
      <c r="F190" s="131"/>
      <c r="G190" s="60"/>
      <c r="H190" s="8"/>
      <c r="I190" s="8"/>
      <c r="J190" s="131"/>
      <c r="K190" s="60"/>
      <c r="L190" s="8"/>
      <c r="M190" s="8"/>
      <c r="N190" s="10"/>
      <c r="O190" s="10"/>
      <c r="P190" s="10"/>
      <c r="Q190" s="10"/>
      <c r="R190" s="60"/>
      <c r="S190" s="8"/>
      <c r="T190" s="79"/>
      <c r="U190" s="10"/>
      <c r="V190" s="60"/>
      <c r="W190" s="8"/>
      <c r="X190" s="8"/>
      <c r="Y190" s="10"/>
    </row>
    <row x14ac:dyDescent="0.25" r="191" customHeight="1" ht="14.25">
      <c r="A191" s="5">
        <v>181</v>
      </c>
      <c r="B191" s="65"/>
      <c r="C191" s="60"/>
      <c r="D191" s="8"/>
      <c r="E191" s="8"/>
      <c r="F191" s="131"/>
      <c r="G191" s="60"/>
      <c r="H191" s="8"/>
      <c r="I191" s="8"/>
      <c r="J191" s="131"/>
      <c r="K191" s="60"/>
      <c r="L191" s="8"/>
      <c r="M191" s="8"/>
      <c r="N191" s="10"/>
      <c r="O191" s="10"/>
      <c r="P191" s="10"/>
      <c r="Q191" s="10"/>
      <c r="R191" s="60"/>
      <c r="S191" s="8"/>
      <c r="T191" s="79"/>
      <c r="U191" s="10"/>
      <c r="V191" s="60"/>
      <c r="W191" s="8"/>
      <c r="X191" s="8"/>
      <c r="Y191" s="10"/>
    </row>
    <row x14ac:dyDescent="0.25" r="192" customHeight="1" ht="14.25">
      <c r="A192" s="5">
        <v>182</v>
      </c>
      <c r="B192" s="65"/>
      <c r="C192" s="60"/>
      <c r="D192" s="8"/>
      <c r="E192" s="8"/>
      <c r="F192" s="131"/>
      <c r="G192" s="60"/>
      <c r="H192" s="8"/>
      <c r="I192" s="8"/>
      <c r="J192" s="131"/>
      <c r="K192" s="60"/>
      <c r="L192" s="8"/>
      <c r="M192" s="8"/>
      <c r="N192" s="10"/>
      <c r="O192" s="10"/>
      <c r="P192" s="10"/>
      <c r="Q192" s="10"/>
      <c r="R192" s="60"/>
      <c r="S192" s="8"/>
      <c r="T192" s="79"/>
      <c r="U192" s="10"/>
      <c r="V192" s="60"/>
      <c r="W192" s="8"/>
      <c r="X192" s="8"/>
      <c r="Y192" s="10"/>
    </row>
    <row x14ac:dyDescent="0.25" r="193" customHeight="1" ht="14.25">
      <c r="A193" s="5">
        <v>183</v>
      </c>
      <c r="B193" s="65"/>
      <c r="C193" s="60"/>
      <c r="D193" s="8"/>
      <c r="E193" s="8"/>
      <c r="F193" s="131"/>
      <c r="G193" s="60"/>
      <c r="H193" s="8"/>
      <c r="I193" s="8"/>
      <c r="J193" s="131"/>
      <c r="K193" s="60"/>
      <c r="L193" s="8"/>
      <c r="M193" s="8"/>
      <c r="N193" s="10"/>
      <c r="O193" s="10"/>
      <c r="P193" s="10"/>
      <c r="Q193" s="10"/>
      <c r="R193" s="60"/>
      <c r="S193" s="8"/>
      <c r="T193" s="79"/>
      <c r="U193" s="10"/>
      <c r="V193" s="60"/>
      <c r="W193" s="8"/>
      <c r="X193" s="8"/>
      <c r="Y193" s="10"/>
    </row>
    <row x14ac:dyDescent="0.25" r="194" customHeight="1" ht="14.25">
      <c r="A194" s="5">
        <v>184</v>
      </c>
      <c r="B194" s="65"/>
      <c r="C194" s="60"/>
      <c r="D194" s="8"/>
      <c r="E194" s="8"/>
      <c r="F194" s="131"/>
      <c r="G194" s="60"/>
      <c r="H194" s="8"/>
      <c r="I194" s="8"/>
      <c r="J194" s="131"/>
      <c r="K194" s="60"/>
      <c r="L194" s="8"/>
      <c r="M194" s="8"/>
      <c r="N194" s="10"/>
      <c r="O194" s="10"/>
      <c r="P194" s="10"/>
      <c r="Q194" s="10"/>
      <c r="R194" s="60"/>
      <c r="S194" s="8"/>
      <c r="T194" s="79"/>
      <c r="U194" s="10"/>
      <c r="V194" s="60"/>
      <c r="W194" s="8"/>
      <c r="X194" s="8"/>
      <c r="Y194" s="10"/>
    </row>
    <row x14ac:dyDescent="0.25" r="195" customHeight="1" ht="14.25">
      <c r="A195" s="5">
        <v>185</v>
      </c>
      <c r="B195" s="65"/>
      <c r="C195" s="60"/>
      <c r="D195" s="8"/>
      <c r="E195" s="8"/>
      <c r="F195" s="131"/>
      <c r="G195" s="60"/>
      <c r="H195" s="8"/>
      <c r="I195" s="8"/>
      <c r="J195" s="131"/>
      <c r="K195" s="60"/>
      <c r="L195" s="8"/>
      <c r="M195" s="8"/>
      <c r="N195" s="10"/>
      <c r="O195" s="10"/>
      <c r="P195" s="10"/>
      <c r="Q195" s="10"/>
      <c r="R195" s="60"/>
      <c r="S195" s="8"/>
      <c r="T195" s="79"/>
      <c r="U195" s="10"/>
      <c r="V195" s="60"/>
      <c r="W195" s="8"/>
      <c r="X195" s="8"/>
      <c r="Y195" s="10"/>
    </row>
    <row x14ac:dyDescent="0.25" r="196" customHeight="1" ht="14.25">
      <c r="A196" s="5">
        <v>186</v>
      </c>
      <c r="B196" s="65"/>
      <c r="C196" s="60"/>
      <c r="D196" s="8"/>
      <c r="E196" s="8"/>
      <c r="F196" s="131"/>
      <c r="G196" s="60"/>
      <c r="H196" s="8"/>
      <c r="I196" s="8"/>
      <c r="J196" s="131"/>
      <c r="K196" s="60"/>
      <c r="L196" s="8"/>
      <c r="M196" s="8"/>
      <c r="N196" s="10"/>
      <c r="O196" s="10"/>
      <c r="P196" s="10"/>
      <c r="Q196" s="10"/>
      <c r="R196" s="60"/>
      <c r="S196" s="8"/>
      <c r="T196" s="79"/>
      <c r="U196" s="10"/>
      <c r="V196" s="60"/>
      <c r="W196" s="8"/>
      <c r="X196" s="8"/>
      <c r="Y196" s="10"/>
    </row>
    <row x14ac:dyDescent="0.25" r="197" customHeight="1" ht="14.25">
      <c r="A197" s="5">
        <v>187</v>
      </c>
      <c r="B197" s="65"/>
      <c r="C197" s="60"/>
      <c r="D197" s="8"/>
      <c r="E197" s="8"/>
      <c r="F197" s="131"/>
      <c r="G197" s="60"/>
      <c r="H197" s="8"/>
      <c r="I197" s="8"/>
      <c r="J197" s="131"/>
      <c r="K197" s="60"/>
      <c r="L197" s="8"/>
      <c r="M197" s="8"/>
      <c r="N197" s="10"/>
      <c r="O197" s="10"/>
      <c r="P197" s="10"/>
      <c r="Q197" s="10"/>
      <c r="R197" s="60"/>
      <c r="S197" s="8"/>
      <c r="T197" s="79"/>
      <c r="U197" s="10"/>
      <c r="V197" s="60"/>
      <c r="W197" s="8"/>
      <c r="X197" s="8"/>
      <c r="Y197" s="10"/>
    </row>
    <row x14ac:dyDescent="0.25" r="198" customHeight="1" ht="14.25">
      <c r="A198" s="5">
        <v>188</v>
      </c>
      <c r="B198" s="65"/>
      <c r="C198" s="60"/>
      <c r="D198" s="8"/>
      <c r="E198" s="8"/>
      <c r="F198" s="131"/>
      <c r="G198" s="60"/>
      <c r="H198" s="8"/>
      <c r="I198" s="8"/>
      <c r="J198" s="131"/>
      <c r="K198" s="60"/>
      <c r="L198" s="8"/>
      <c r="M198" s="8"/>
      <c r="N198" s="10"/>
      <c r="O198" s="10"/>
      <c r="P198" s="10"/>
      <c r="Q198" s="10"/>
      <c r="R198" s="60"/>
      <c r="S198" s="8"/>
      <c r="T198" s="79"/>
      <c r="U198" s="10"/>
      <c r="V198" s="60"/>
      <c r="W198" s="8"/>
      <c r="X198" s="8"/>
      <c r="Y198" s="10"/>
    </row>
    <row x14ac:dyDescent="0.25" r="199" customHeight="1" ht="14.25">
      <c r="A199" s="5">
        <v>189</v>
      </c>
      <c r="B199" s="65"/>
      <c r="C199" s="60"/>
      <c r="D199" s="8"/>
      <c r="E199" s="8"/>
      <c r="F199" s="131"/>
      <c r="G199" s="60"/>
      <c r="H199" s="8"/>
      <c r="I199" s="8"/>
      <c r="J199" s="131"/>
      <c r="K199" s="60"/>
      <c r="L199" s="8"/>
      <c r="M199" s="8"/>
      <c r="N199" s="10"/>
      <c r="O199" s="10"/>
      <c r="P199" s="10"/>
      <c r="Q199" s="10"/>
      <c r="R199" s="60"/>
      <c r="S199" s="8"/>
      <c r="T199" s="79"/>
      <c r="U199" s="10"/>
      <c r="V199" s="60"/>
      <c r="W199" s="8"/>
      <c r="X199" s="8"/>
      <c r="Y199" s="10"/>
    </row>
    <row x14ac:dyDescent="0.25" r="200" customHeight="1" ht="14.25">
      <c r="A200" s="5">
        <v>190</v>
      </c>
      <c r="B200" s="65"/>
      <c r="C200" s="60"/>
      <c r="D200" s="8"/>
      <c r="E200" s="8"/>
      <c r="F200" s="131"/>
      <c r="G200" s="60"/>
      <c r="H200" s="8"/>
      <c r="I200" s="8"/>
      <c r="J200" s="131"/>
      <c r="K200" s="60"/>
      <c r="L200" s="8"/>
      <c r="M200" s="8"/>
      <c r="N200" s="10"/>
      <c r="O200" s="10"/>
      <c r="P200" s="10"/>
      <c r="Q200" s="10"/>
      <c r="R200" s="60"/>
      <c r="S200" s="8"/>
      <c r="T200" s="79"/>
      <c r="U200" s="10"/>
      <c r="V200" s="60"/>
      <c r="W200" s="8"/>
      <c r="X200" s="8"/>
      <c r="Y200" s="10"/>
    </row>
    <row x14ac:dyDescent="0.25" r="201" customHeight="1" ht="14.25">
      <c r="A201" s="5">
        <v>191</v>
      </c>
      <c r="B201" s="65"/>
      <c r="C201" s="60"/>
      <c r="D201" s="8"/>
      <c r="E201" s="8"/>
      <c r="F201" s="131"/>
      <c r="G201" s="60"/>
      <c r="H201" s="8"/>
      <c r="I201" s="8"/>
      <c r="J201" s="131"/>
      <c r="K201" s="60"/>
      <c r="L201" s="8"/>
      <c r="M201" s="8"/>
      <c r="N201" s="10"/>
      <c r="O201" s="10"/>
      <c r="P201" s="10"/>
      <c r="Q201" s="10"/>
      <c r="R201" s="60"/>
      <c r="S201" s="8"/>
      <c r="T201" s="79"/>
      <c r="U201" s="10"/>
      <c r="V201" s="60"/>
      <c r="W201" s="8"/>
      <c r="X201" s="8"/>
      <c r="Y201" s="10"/>
    </row>
    <row x14ac:dyDescent="0.25" r="202" customHeight="1" ht="14.25">
      <c r="A202" s="5">
        <v>192</v>
      </c>
      <c r="B202" s="65"/>
      <c r="C202" s="60"/>
      <c r="D202" s="8"/>
      <c r="E202" s="8"/>
      <c r="F202" s="131"/>
      <c r="G202" s="60"/>
      <c r="H202" s="8"/>
      <c r="I202" s="8"/>
      <c r="J202" s="131"/>
      <c r="K202" s="60"/>
      <c r="L202" s="8"/>
      <c r="M202" s="8"/>
      <c r="N202" s="10"/>
      <c r="O202" s="10"/>
      <c r="P202" s="10"/>
      <c r="Q202" s="10"/>
      <c r="R202" s="60"/>
      <c r="S202" s="8"/>
      <c r="T202" s="79"/>
      <c r="U202" s="10"/>
      <c r="V202" s="60"/>
      <c r="W202" s="8"/>
      <c r="X202" s="8"/>
      <c r="Y202" s="10"/>
    </row>
    <row x14ac:dyDescent="0.25" r="203" customHeight="1" ht="14.25">
      <c r="A203" s="5">
        <v>193</v>
      </c>
      <c r="B203" s="65"/>
      <c r="C203" s="60"/>
      <c r="D203" s="8"/>
      <c r="E203" s="8"/>
      <c r="F203" s="131"/>
      <c r="G203" s="60"/>
      <c r="H203" s="8"/>
      <c r="I203" s="8"/>
      <c r="J203" s="131"/>
      <c r="K203" s="60"/>
      <c r="L203" s="8"/>
      <c r="M203" s="8"/>
      <c r="N203" s="10"/>
      <c r="O203" s="10"/>
      <c r="P203" s="10"/>
      <c r="Q203" s="10"/>
      <c r="R203" s="60"/>
      <c r="S203" s="8"/>
      <c r="T203" s="79"/>
      <c r="U203" s="10"/>
      <c r="V203" s="60"/>
      <c r="W203" s="8"/>
      <c r="X203" s="8"/>
      <c r="Y203" s="10"/>
    </row>
    <row x14ac:dyDescent="0.25" r="204" customHeight="1" ht="14.25">
      <c r="A204" s="5">
        <v>194</v>
      </c>
      <c r="B204" s="65"/>
      <c r="C204" s="60"/>
      <c r="D204" s="8"/>
      <c r="E204" s="8"/>
      <c r="F204" s="131"/>
      <c r="G204" s="60"/>
      <c r="H204" s="8"/>
      <c r="I204" s="8"/>
      <c r="J204" s="131"/>
      <c r="K204" s="60"/>
      <c r="L204" s="8"/>
      <c r="M204" s="8"/>
      <c r="N204" s="10"/>
      <c r="O204" s="10"/>
      <c r="P204" s="10"/>
      <c r="Q204" s="10"/>
      <c r="R204" s="60"/>
      <c r="S204" s="8"/>
      <c r="T204" s="79"/>
      <c r="U204" s="10"/>
      <c r="V204" s="60"/>
      <c r="W204" s="8"/>
      <c r="X204" s="8"/>
      <c r="Y204" s="10"/>
    </row>
    <row x14ac:dyDescent="0.25" r="205" customHeight="1" ht="14.25">
      <c r="A205" s="5">
        <v>195</v>
      </c>
      <c r="B205" s="65"/>
      <c r="C205" s="60"/>
      <c r="D205" s="8"/>
      <c r="E205" s="8"/>
      <c r="F205" s="131"/>
      <c r="G205" s="60"/>
      <c r="H205" s="8"/>
      <c r="I205" s="8"/>
      <c r="J205" s="131"/>
      <c r="K205" s="60"/>
      <c r="L205" s="8"/>
      <c r="M205" s="8"/>
      <c r="N205" s="10"/>
      <c r="O205" s="10"/>
      <c r="P205" s="10"/>
      <c r="Q205" s="10"/>
      <c r="R205" s="60"/>
      <c r="S205" s="8"/>
      <c r="T205" s="79"/>
      <c r="U205" s="10"/>
      <c r="V205" s="60"/>
      <c r="W205" s="8"/>
      <c r="X205" s="8"/>
      <c r="Y205" s="10"/>
    </row>
    <row x14ac:dyDescent="0.25" r="206" customHeight="1" ht="14.25">
      <c r="A206" s="5">
        <v>196</v>
      </c>
      <c r="B206" s="65"/>
      <c r="C206" s="60"/>
      <c r="D206" s="8"/>
      <c r="E206" s="8"/>
      <c r="F206" s="131"/>
      <c r="G206" s="60"/>
      <c r="H206" s="8"/>
      <c r="I206" s="8"/>
      <c r="J206" s="131"/>
      <c r="K206" s="60"/>
      <c r="L206" s="8"/>
      <c r="M206" s="8"/>
      <c r="N206" s="10"/>
      <c r="O206" s="10"/>
      <c r="P206" s="10"/>
      <c r="Q206" s="10"/>
      <c r="R206" s="60"/>
      <c r="S206" s="8"/>
      <c r="T206" s="79"/>
      <c r="U206" s="10"/>
      <c r="V206" s="60"/>
      <c r="W206" s="8"/>
      <c r="X206" s="8"/>
      <c r="Y206" s="10"/>
    </row>
    <row x14ac:dyDescent="0.25" r="207" customHeight="1" ht="14.25">
      <c r="A207" s="5">
        <v>197</v>
      </c>
      <c r="B207" s="65"/>
      <c r="C207" s="60"/>
      <c r="D207" s="8"/>
      <c r="E207" s="8"/>
      <c r="F207" s="131"/>
      <c r="G207" s="60"/>
      <c r="H207" s="8"/>
      <c r="I207" s="8"/>
      <c r="J207" s="131"/>
      <c r="K207" s="60"/>
      <c r="L207" s="8"/>
      <c r="M207" s="8"/>
      <c r="N207" s="10"/>
      <c r="O207" s="10"/>
      <c r="P207" s="10"/>
      <c r="Q207" s="10"/>
      <c r="R207" s="60"/>
      <c r="S207" s="8"/>
      <c r="T207" s="79"/>
      <c r="U207" s="10"/>
      <c r="V207" s="60"/>
      <c r="W207" s="8"/>
      <c r="X207" s="8"/>
      <c r="Y207" s="10"/>
    </row>
    <row x14ac:dyDescent="0.25" r="208" customHeight="1" ht="14.25">
      <c r="A208" s="5">
        <v>198</v>
      </c>
      <c r="B208" s="65"/>
      <c r="C208" s="60"/>
      <c r="D208" s="8"/>
      <c r="E208" s="8"/>
      <c r="F208" s="131"/>
      <c r="G208" s="60"/>
      <c r="H208" s="8"/>
      <c r="I208" s="8"/>
      <c r="J208" s="131"/>
      <c r="K208" s="60"/>
      <c r="L208" s="8"/>
      <c r="M208" s="8"/>
      <c r="N208" s="10"/>
      <c r="O208" s="10"/>
      <c r="P208" s="10"/>
      <c r="Q208" s="10"/>
      <c r="R208" s="60"/>
      <c r="S208" s="8"/>
      <c r="T208" s="79"/>
      <c r="U208" s="10"/>
      <c r="V208" s="60"/>
      <c r="W208" s="8"/>
      <c r="X208" s="8"/>
      <c r="Y208" s="10"/>
    </row>
    <row x14ac:dyDescent="0.25" r="209" customHeight="1" ht="14.25">
      <c r="A209" s="5">
        <v>199</v>
      </c>
      <c r="B209" s="65"/>
      <c r="C209" s="60"/>
      <c r="D209" s="8"/>
      <c r="E209" s="8"/>
      <c r="F209" s="131"/>
      <c r="G209" s="60"/>
      <c r="H209" s="8"/>
      <c r="I209" s="8"/>
      <c r="J209" s="131"/>
      <c r="K209" s="60"/>
      <c r="L209" s="8"/>
      <c r="M209" s="8"/>
      <c r="N209" s="10"/>
      <c r="O209" s="10"/>
      <c r="P209" s="10"/>
      <c r="Q209" s="10"/>
      <c r="R209" s="60"/>
      <c r="S209" s="8"/>
      <c r="T209" s="79"/>
      <c r="U209" s="10"/>
      <c r="V209" s="60"/>
      <c r="W209" s="8"/>
      <c r="X209" s="8"/>
      <c r="Y209" s="10"/>
    </row>
    <row x14ac:dyDescent="0.25" r="210" customHeight="1" ht="14.25">
      <c r="A210" s="132">
        <v>200</v>
      </c>
      <c r="B210" s="95"/>
      <c r="C210" s="60"/>
      <c r="D210" s="8"/>
      <c r="E210" s="8"/>
      <c r="F210" s="131"/>
      <c r="G210" s="60"/>
      <c r="H210" s="8"/>
      <c r="I210" s="8"/>
      <c r="J210" s="131"/>
      <c r="K210" s="60"/>
      <c r="L210" s="8"/>
      <c r="M210" s="8"/>
      <c r="N210" s="10"/>
      <c r="O210" s="10"/>
      <c r="P210" s="10"/>
      <c r="Q210" s="10"/>
      <c r="R210" s="60"/>
      <c r="S210" s="8"/>
      <c r="T210" s="79"/>
      <c r="U210" s="10"/>
      <c r="V210" s="60"/>
      <c r="W210" s="8"/>
      <c r="X210" s="8"/>
      <c r="Y210" s="10"/>
    </row>
    <row x14ac:dyDescent="0.25" r="211" customHeight="1" ht="14.25">
      <c r="A211" s="10"/>
      <c r="B211" s="133"/>
      <c r="C211" s="60"/>
      <c r="D211" s="8"/>
      <c r="E211" s="8"/>
      <c r="F211" s="131"/>
      <c r="G211" s="60"/>
      <c r="H211" s="8"/>
      <c r="I211" s="8"/>
      <c r="J211" s="131"/>
      <c r="K211" s="60"/>
      <c r="L211" s="8"/>
      <c r="M211" s="8"/>
      <c r="N211" s="10"/>
      <c r="O211" s="10"/>
      <c r="P211" s="10"/>
      <c r="Q211" s="10"/>
      <c r="R211" s="60"/>
      <c r="S211" s="8"/>
      <c r="T211" s="79"/>
      <c r="U211" s="10"/>
      <c r="V211" s="60"/>
      <c r="W211" s="8"/>
      <c r="X211" s="8"/>
      <c r="Y211" s="10"/>
    </row>
    <row x14ac:dyDescent="0.25" r="212" customHeight="1" ht="14.25">
      <c r="A212" s="10"/>
      <c r="B212" s="133"/>
      <c r="C212" s="60"/>
      <c r="D212" s="8"/>
      <c r="E212" s="8"/>
      <c r="F212" s="131"/>
      <c r="G212" s="60"/>
      <c r="H212" s="8"/>
      <c r="I212" s="8"/>
      <c r="J212" s="131"/>
      <c r="K212" s="60"/>
      <c r="L212" s="8"/>
      <c r="M212" s="8"/>
      <c r="N212" s="10"/>
      <c r="O212" s="10"/>
      <c r="P212" s="10"/>
      <c r="Q212" s="10"/>
      <c r="R212" s="60"/>
      <c r="S212" s="8"/>
      <c r="T212" s="79"/>
      <c r="U212" s="10"/>
      <c r="V212" s="60"/>
      <c r="W212" s="8"/>
      <c r="X212" s="8"/>
      <c r="Y212" s="10"/>
    </row>
    <row x14ac:dyDescent="0.25" r="213" customHeight="1" ht="14.25">
      <c r="A213" s="10"/>
      <c r="B213" s="133"/>
      <c r="C213" s="60"/>
      <c r="D213" s="8"/>
      <c r="E213" s="8"/>
      <c r="F213" s="131"/>
      <c r="G213" s="60"/>
      <c r="H213" s="8"/>
      <c r="I213" s="8"/>
      <c r="J213" s="131"/>
      <c r="K213" s="60"/>
      <c r="L213" s="8"/>
      <c r="M213" s="8"/>
      <c r="N213" s="10"/>
      <c r="O213" s="10"/>
      <c r="P213" s="10"/>
      <c r="Q213" s="10"/>
      <c r="R213" s="60"/>
      <c r="S213" s="8"/>
      <c r="T213" s="79"/>
      <c r="U213" s="10"/>
      <c r="V213" s="60"/>
      <c r="W213" s="8"/>
      <c r="X213" s="8"/>
      <c r="Y213" s="10"/>
    </row>
    <row x14ac:dyDescent="0.25" r="214" customHeight="1" ht="14.25">
      <c r="A214" s="10"/>
      <c r="B214" s="133"/>
      <c r="C214" s="60"/>
      <c r="D214" s="8"/>
      <c r="E214" s="8"/>
      <c r="F214" s="131"/>
      <c r="G214" s="60"/>
      <c r="H214" s="8"/>
      <c r="I214" s="8"/>
      <c r="J214" s="131"/>
      <c r="K214" s="60"/>
      <c r="L214" s="8"/>
      <c r="M214" s="8"/>
      <c r="N214" s="10"/>
      <c r="O214" s="10"/>
      <c r="P214" s="10"/>
      <c r="Q214" s="10"/>
      <c r="R214" s="60"/>
      <c r="S214" s="8"/>
      <c r="T214" s="79"/>
      <c r="U214" s="10"/>
      <c r="V214" s="60"/>
      <c r="W214" s="8"/>
      <c r="X214" s="8"/>
      <c r="Y214" s="10"/>
    </row>
    <row x14ac:dyDescent="0.25" r="215" customHeight="1" ht="14.25">
      <c r="A215" s="10"/>
      <c r="B215" s="133"/>
      <c r="C215" s="60"/>
      <c r="D215" s="8"/>
      <c r="E215" s="8"/>
      <c r="F215" s="131"/>
      <c r="G215" s="60"/>
      <c r="H215" s="8"/>
      <c r="I215" s="8"/>
      <c r="J215" s="131"/>
      <c r="K215" s="60"/>
      <c r="L215" s="8"/>
      <c r="M215" s="8"/>
      <c r="N215" s="10"/>
      <c r="O215" s="10"/>
      <c r="P215" s="10"/>
      <c r="Q215" s="10"/>
      <c r="R215" s="60"/>
      <c r="S215" s="8"/>
      <c r="T215" s="79"/>
      <c r="U215" s="10"/>
      <c r="V215" s="60"/>
      <c r="W215" s="8"/>
      <c r="X215" s="8"/>
      <c r="Y215" s="10"/>
    </row>
    <row x14ac:dyDescent="0.25" r="216" customHeight="1" ht="14.25">
      <c r="A216" s="10"/>
      <c r="B216" s="133"/>
      <c r="C216" s="60"/>
      <c r="D216" s="8"/>
      <c r="E216" s="8"/>
      <c r="F216" s="131"/>
      <c r="G216" s="60"/>
      <c r="H216" s="8"/>
      <c r="I216" s="8"/>
      <c r="J216" s="131"/>
      <c r="K216" s="60"/>
      <c r="L216" s="8"/>
      <c r="M216" s="8"/>
      <c r="N216" s="10"/>
      <c r="O216" s="10"/>
      <c r="P216" s="10"/>
      <c r="Q216" s="10"/>
      <c r="R216" s="60"/>
      <c r="S216" s="8"/>
      <c r="T216" s="79"/>
      <c r="U216" s="10"/>
      <c r="V216" s="60"/>
      <c r="W216" s="8"/>
      <c r="X216" s="8"/>
      <c r="Y216" s="10"/>
    </row>
    <row x14ac:dyDescent="0.25" r="217" customHeight="1" ht="14.25">
      <c r="A217" s="10"/>
      <c r="B217" s="133"/>
      <c r="C217" s="60"/>
      <c r="D217" s="8"/>
      <c r="E217" s="8"/>
      <c r="F217" s="131"/>
      <c r="G217" s="60"/>
      <c r="H217" s="8"/>
      <c r="I217" s="8"/>
      <c r="J217" s="131"/>
      <c r="K217" s="60"/>
      <c r="L217" s="8"/>
      <c r="M217" s="8"/>
      <c r="N217" s="10"/>
      <c r="O217" s="10"/>
      <c r="P217" s="10"/>
      <c r="Q217" s="10"/>
      <c r="R217" s="60"/>
      <c r="S217" s="8"/>
      <c r="T217" s="79"/>
      <c r="U217" s="10"/>
      <c r="V217" s="60"/>
      <c r="W217" s="8"/>
      <c r="X217" s="8"/>
      <c r="Y217" s="10"/>
    </row>
    <row x14ac:dyDescent="0.25" r="218" customHeight="1" ht="14.25">
      <c r="A218" s="10"/>
      <c r="B218" s="133"/>
      <c r="C218" s="60"/>
      <c r="D218" s="8"/>
      <c r="E218" s="8"/>
      <c r="F218" s="131"/>
      <c r="G218" s="60"/>
      <c r="H218" s="8"/>
      <c r="I218" s="8"/>
      <c r="J218" s="131"/>
      <c r="K218" s="60"/>
      <c r="L218" s="8"/>
      <c r="M218" s="8"/>
      <c r="N218" s="10"/>
      <c r="O218" s="10"/>
      <c r="P218" s="10"/>
      <c r="Q218" s="10"/>
      <c r="R218" s="60"/>
      <c r="S218" s="8"/>
      <c r="T218" s="79"/>
      <c r="U218" s="10"/>
      <c r="V218" s="60"/>
      <c r="W218" s="8"/>
      <c r="X218" s="8"/>
      <c r="Y218" s="10"/>
    </row>
    <row x14ac:dyDescent="0.25" r="219" customHeight="1" ht="14.25">
      <c r="A219" s="10"/>
      <c r="B219" s="133"/>
      <c r="C219" s="60"/>
      <c r="D219" s="8"/>
      <c r="E219" s="8"/>
      <c r="F219" s="131"/>
      <c r="G219" s="60"/>
      <c r="H219" s="8"/>
      <c r="I219" s="8"/>
      <c r="J219" s="131"/>
      <c r="K219" s="60"/>
      <c r="L219" s="8"/>
      <c r="M219" s="8"/>
      <c r="N219" s="10"/>
      <c r="O219" s="10"/>
      <c r="P219" s="10"/>
      <c r="Q219" s="10"/>
      <c r="R219" s="60"/>
      <c r="S219" s="8"/>
      <c r="T219" s="79"/>
      <c r="U219" s="10"/>
      <c r="V219" s="60"/>
      <c r="W219" s="8"/>
      <c r="X219" s="8"/>
      <c r="Y219" s="10"/>
    </row>
    <row x14ac:dyDescent="0.25" r="220" customHeight="1" ht="14.25">
      <c r="A220" s="10"/>
      <c r="B220" s="133"/>
      <c r="C220" s="60"/>
      <c r="D220" s="8"/>
      <c r="E220" s="8"/>
      <c r="F220" s="131"/>
      <c r="G220" s="60"/>
      <c r="H220" s="8"/>
      <c r="I220" s="8"/>
      <c r="J220" s="131"/>
      <c r="K220" s="60"/>
      <c r="L220" s="8"/>
      <c r="M220" s="8"/>
      <c r="N220" s="10"/>
      <c r="O220" s="10"/>
      <c r="P220" s="10"/>
      <c r="Q220" s="10"/>
      <c r="R220" s="60"/>
      <c r="S220" s="8"/>
      <c r="T220" s="79"/>
      <c r="U220" s="10"/>
      <c r="V220" s="60"/>
      <c r="W220" s="8"/>
      <c r="X220" s="8"/>
      <c r="Y220" s="10"/>
    </row>
    <row x14ac:dyDescent="0.25" r="221" customHeight="1" ht="14.25">
      <c r="A221" s="10"/>
      <c r="B221" s="133"/>
      <c r="C221" s="60"/>
      <c r="D221" s="8"/>
      <c r="E221" s="8"/>
      <c r="F221" s="131"/>
      <c r="G221" s="60"/>
      <c r="H221" s="8"/>
      <c r="I221" s="8"/>
      <c r="J221" s="131"/>
      <c r="K221" s="60"/>
      <c r="L221" s="8"/>
      <c r="M221" s="8"/>
      <c r="N221" s="10"/>
      <c r="O221" s="10"/>
      <c r="P221" s="10"/>
      <c r="Q221" s="10"/>
      <c r="R221" s="60"/>
      <c r="S221" s="8"/>
      <c r="T221" s="79"/>
      <c r="U221" s="10"/>
      <c r="V221" s="60"/>
      <c r="W221" s="8"/>
      <c r="X221" s="8"/>
      <c r="Y221" s="10"/>
    </row>
    <row x14ac:dyDescent="0.25" r="222" customHeight="1" ht="14.25">
      <c r="A222" s="10"/>
      <c r="B222" s="133"/>
      <c r="C222" s="60"/>
      <c r="D222" s="8"/>
      <c r="E222" s="8"/>
      <c r="F222" s="131"/>
      <c r="G222" s="60"/>
      <c r="H222" s="8"/>
      <c r="I222" s="8"/>
      <c r="J222" s="131"/>
      <c r="K222" s="60"/>
      <c r="L222" s="8"/>
      <c r="M222" s="8"/>
      <c r="N222" s="10"/>
      <c r="O222" s="10"/>
      <c r="P222" s="10"/>
      <c r="Q222" s="10"/>
      <c r="R222" s="60"/>
      <c r="S222" s="8"/>
      <c r="T222" s="79"/>
      <c r="U222" s="10"/>
      <c r="V222" s="60"/>
      <c r="W222" s="8"/>
      <c r="X222" s="8"/>
      <c r="Y222" s="10"/>
    </row>
    <row x14ac:dyDescent="0.25" r="223" customHeight="1" ht="14.25">
      <c r="A223" s="10"/>
      <c r="B223" s="133"/>
      <c r="C223" s="60"/>
      <c r="D223" s="8"/>
      <c r="E223" s="8"/>
      <c r="F223" s="131"/>
      <c r="G223" s="60"/>
      <c r="H223" s="8"/>
      <c r="I223" s="8"/>
      <c r="J223" s="131"/>
      <c r="K223" s="60"/>
      <c r="L223" s="8"/>
      <c r="M223" s="8"/>
      <c r="N223" s="10"/>
      <c r="O223" s="10"/>
      <c r="P223" s="10"/>
      <c r="Q223" s="10"/>
      <c r="R223" s="60"/>
      <c r="S223" s="8"/>
      <c r="T223" s="79"/>
      <c r="U223" s="10"/>
      <c r="V223" s="60"/>
      <c r="W223" s="8"/>
      <c r="X223" s="8"/>
      <c r="Y223" s="10"/>
    </row>
    <row x14ac:dyDescent="0.25" r="224" customHeight="1" ht="14.25">
      <c r="A224" s="10"/>
      <c r="B224" s="133"/>
      <c r="C224" s="60"/>
      <c r="D224" s="8"/>
      <c r="E224" s="8"/>
      <c r="F224" s="131"/>
      <c r="G224" s="60"/>
      <c r="H224" s="8"/>
      <c r="I224" s="8"/>
      <c r="J224" s="131"/>
      <c r="K224" s="60"/>
      <c r="L224" s="8"/>
      <c r="M224" s="8"/>
      <c r="N224" s="10"/>
      <c r="O224" s="10"/>
      <c r="P224" s="10"/>
      <c r="Q224" s="10"/>
      <c r="R224" s="60"/>
      <c r="S224" s="8"/>
      <c r="T224" s="79"/>
      <c r="U224" s="10"/>
      <c r="V224" s="60"/>
      <c r="W224" s="8"/>
      <c r="X224" s="8"/>
      <c r="Y224" s="10"/>
    </row>
    <row x14ac:dyDescent="0.25" r="225" customHeight="1" ht="14.25">
      <c r="A225" s="10"/>
      <c r="B225" s="133"/>
      <c r="C225" s="60"/>
      <c r="D225" s="8"/>
      <c r="E225" s="8"/>
      <c r="F225" s="131"/>
      <c r="G225" s="60"/>
      <c r="H225" s="8"/>
      <c r="I225" s="8"/>
      <c r="J225" s="131"/>
      <c r="K225" s="60"/>
      <c r="L225" s="8"/>
      <c r="M225" s="8"/>
      <c r="N225" s="10"/>
      <c r="O225" s="10"/>
      <c r="P225" s="10"/>
      <c r="Q225" s="10"/>
      <c r="R225" s="60"/>
      <c r="S225" s="8"/>
      <c r="T225" s="79"/>
      <c r="U225" s="10"/>
      <c r="V225" s="60"/>
      <c r="W225" s="8"/>
      <c r="X225" s="8"/>
      <c r="Y225" s="10"/>
    </row>
    <row x14ac:dyDescent="0.25" r="226" customHeight="1" ht="14.25">
      <c r="A226" s="10"/>
      <c r="B226" s="133"/>
      <c r="C226" s="60"/>
      <c r="D226" s="8"/>
      <c r="E226" s="8"/>
      <c r="F226" s="131"/>
      <c r="G226" s="60"/>
      <c r="H226" s="8"/>
      <c r="I226" s="8"/>
      <c r="J226" s="131"/>
      <c r="K226" s="60"/>
      <c r="L226" s="8"/>
      <c r="M226" s="8"/>
      <c r="N226" s="10"/>
      <c r="O226" s="10"/>
      <c r="P226" s="10"/>
      <c r="Q226" s="10"/>
      <c r="R226" s="60"/>
      <c r="S226" s="8"/>
      <c r="T226" s="79"/>
      <c r="U226" s="10"/>
      <c r="V226" s="60"/>
      <c r="W226" s="8"/>
      <c r="X226" s="8"/>
      <c r="Y226" s="10"/>
    </row>
    <row x14ac:dyDescent="0.25" r="227" customHeight="1" ht="14.25">
      <c r="A227" s="10"/>
      <c r="B227" s="133"/>
      <c r="C227" s="60"/>
      <c r="D227" s="8"/>
      <c r="E227" s="8"/>
      <c r="F227" s="131"/>
      <c r="G227" s="60"/>
      <c r="H227" s="8"/>
      <c r="I227" s="8"/>
      <c r="J227" s="131"/>
      <c r="K227" s="60"/>
      <c r="L227" s="8"/>
      <c r="M227" s="8"/>
      <c r="N227" s="10"/>
      <c r="O227" s="10"/>
      <c r="P227" s="10"/>
      <c r="Q227" s="10"/>
      <c r="R227" s="60"/>
      <c r="S227" s="8"/>
      <c r="T227" s="79"/>
      <c r="U227" s="10"/>
      <c r="V227" s="60"/>
      <c r="W227" s="8"/>
      <c r="X227" s="8"/>
      <c r="Y227" s="10"/>
    </row>
    <row x14ac:dyDescent="0.25" r="228" customHeight="1" ht="14.25">
      <c r="A228" s="10"/>
      <c r="B228" s="133"/>
      <c r="C228" s="60"/>
      <c r="D228" s="8"/>
      <c r="E228" s="8"/>
      <c r="F228" s="131"/>
      <c r="G228" s="60"/>
      <c r="H228" s="8"/>
      <c r="I228" s="8"/>
      <c r="J228" s="131"/>
      <c r="K228" s="60"/>
      <c r="L228" s="8"/>
      <c r="M228" s="8"/>
      <c r="N228" s="10"/>
      <c r="O228" s="10"/>
      <c r="P228" s="10"/>
      <c r="Q228" s="10"/>
      <c r="R228" s="60"/>
      <c r="S228" s="8"/>
      <c r="T228" s="79"/>
      <c r="U228" s="10"/>
      <c r="V228" s="60"/>
      <c r="W228" s="8"/>
      <c r="X228" s="8"/>
      <c r="Y228" s="10"/>
    </row>
    <row x14ac:dyDescent="0.25" r="229" customHeight="1" ht="14.25">
      <c r="A229" s="10"/>
      <c r="B229" s="133"/>
      <c r="C229" s="60"/>
      <c r="D229" s="8"/>
      <c r="E229" s="8"/>
      <c r="F229" s="131"/>
      <c r="G229" s="60"/>
      <c r="H229" s="8"/>
      <c r="I229" s="8"/>
      <c r="J229" s="131"/>
      <c r="K229" s="60"/>
      <c r="L229" s="8"/>
      <c r="M229" s="8"/>
      <c r="N229" s="10"/>
      <c r="O229" s="10"/>
      <c r="P229" s="10"/>
      <c r="Q229" s="10"/>
      <c r="R229" s="60"/>
      <c r="S229" s="8"/>
      <c r="T229" s="79"/>
      <c r="U229" s="10"/>
      <c r="V229" s="60"/>
      <c r="W229" s="8"/>
      <c r="X229" s="8"/>
      <c r="Y229" s="10"/>
    </row>
    <row x14ac:dyDescent="0.25" r="230" customHeight="1" ht="14.25">
      <c r="A230" s="10"/>
      <c r="B230" s="133"/>
      <c r="C230" s="60"/>
      <c r="D230" s="8"/>
      <c r="E230" s="8"/>
      <c r="F230" s="131"/>
      <c r="G230" s="60"/>
      <c r="H230" s="8"/>
      <c r="I230" s="8"/>
      <c r="J230" s="131"/>
      <c r="K230" s="60"/>
      <c r="L230" s="8"/>
      <c r="M230" s="8"/>
      <c r="N230" s="10"/>
      <c r="O230" s="10"/>
      <c r="P230" s="10"/>
      <c r="Q230" s="10"/>
      <c r="R230" s="60"/>
      <c r="S230" s="8"/>
      <c r="T230" s="79"/>
      <c r="U230" s="10"/>
      <c r="V230" s="60"/>
      <c r="W230" s="8"/>
      <c r="X230" s="8"/>
      <c r="Y230" s="10"/>
    </row>
    <row x14ac:dyDescent="0.25" r="231" customHeight="1" ht="14.25">
      <c r="A231" s="10"/>
      <c r="B231" s="133"/>
      <c r="C231" s="60"/>
      <c r="D231" s="8"/>
      <c r="E231" s="8"/>
      <c r="F231" s="131"/>
      <c r="G231" s="60"/>
      <c r="H231" s="8"/>
      <c r="I231" s="8"/>
      <c r="J231" s="131"/>
      <c r="K231" s="60"/>
      <c r="L231" s="8"/>
      <c r="M231" s="8"/>
      <c r="N231" s="10"/>
      <c r="O231" s="10"/>
      <c r="P231" s="10"/>
      <c r="Q231" s="10"/>
      <c r="R231" s="60"/>
      <c r="S231" s="8"/>
      <c r="T231" s="79"/>
      <c r="U231" s="10"/>
      <c r="V231" s="60"/>
      <c r="W231" s="8"/>
      <c r="X231" s="8"/>
      <c r="Y231" s="10"/>
    </row>
    <row x14ac:dyDescent="0.25" r="232" customHeight="1" ht="14.25">
      <c r="A232" s="10"/>
      <c r="B232" s="133"/>
      <c r="C232" s="60"/>
      <c r="D232" s="8"/>
      <c r="E232" s="8"/>
      <c r="F232" s="131"/>
      <c r="G232" s="60"/>
      <c r="H232" s="8"/>
      <c r="I232" s="8"/>
      <c r="J232" s="131"/>
      <c r="K232" s="60"/>
      <c r="L232" s="8"/>
      <c r="M232" s="8"/>
      <c r="N232" s="10"/>
      <c r="O232" s="10"/>
      <c r="P232" s="10"/>
      <c r="Q232" s="10"/>
      <c r="R232" s="60"/>
      <c r="S232" s="8"/>
      <c r="T232" s="79"/>
      <c r="U232" s="10"/>
      <c r="V232" s="60"/>
      <c r="W232" s="8"/>
      <c r="X232" s="8"/>
      <c r="Y232" s="10"/>
    </row>
    <row x14ac:dyDescent="0.25" r="233" customHeight="1" ht="14.25">
      <c r="A233" s="10"/>
      <c r="B233" s="133"/>
      <c r="C233" s="60"/>
      <c r="D233" s="8"/>
      <c r="E233" s="8"/>
      <c r="F233" s="131"/>
      <c r="G233" s="60"/>
      <c r="H233" s="8"/>
      <c r="I233" s="8"/>
      <c r="J233" s="131"/>
      <c r="K233" s="60"/>
      <c r="L233" s="8"/>
      <c r="M233" s="8"/>
      <c r="N233" s="10"/>
      <c r="O233" s="10"/>
      <c r="P233" s="10"/>
      <c r="Q233" s="10"/>
      <c r="R233" s="60"/>
      <c r="S233" s="8"/>
      <c r="T233" s="79"/>
      <c r="U233" s="10"/>
      <c r="V233" s="60"/>
      <c r="W233" s="8"/>
      <c r="X233" s="8"/>
      <c r="Y233" s="10"/>
    </row>
    <row x14ac:dyDescent="0.25" r="234" customHeight="1" ht="14.25">
      <c r="A234" s="10"/>
      <c r="B234" s="133"/>
      <c r="C234" s="60"/>
      <c r="D234" s="8"/>
      <c r="E234" s="8"/>
      <c r="F234" s="131"/>
      <c r="G234" s="60"/>
      <c r="H234" s="8"/>
      <c r="I234" s="8"/>
      <c r="J234" s="131"/>
      <c r="K234" s="60"/>
      <c r="L234" s="8"/>
      <c r="M234" s="8"/>
      <c r="N234" s="10"/>
      <c r="O234" s="10"/>
      <c r="P234" s="10"/>
      <c r="Q234" s="10"/>
      <c r="R234" s="60"/>
      <c r="S234" s="8"/>
      <c r="T234" s="79"/>
      <c r="U234" s="10"/>
      <c r="V234" s="60"/>
      <c r="W234" s="8"/>
      <c r="X234" s="8"/>
      <c r="Y234" s="10"/>
    </row>
    <row x14ac:dyDescent="0.25" r="235" customHeight="1" ht="14.25">
      <c r="A235" s="10"/>
      <c r="B235" s="133"/>
      <c r="C235" s="60"/>
      <c r="D235" s="8"/>
      <c r="E235" s="8"/>
      <c r="F235" s="131"/>
      <c r="G235" s="60"/>
      <c r="H235" s="8"/>
      <c r="I235" s="8"/>
      <c r="J235" s="131"/>
      <c r="K235" s="60"/>
      <c r="L235" s="8"/>
      <c r="M235" s="8"/>
      <c r="N235" s="10"/>
      <c r="O235" s="10"/>
      <c r="P235" s="10"/>
      <c r="Q235" s="10"/>
      <c r="R235" s="60"/>
      <c r="S235" s="8"/>
      <c r="T235" s="79"/>
      <c r="U235" s="10"/>
      <c r="V235" s="60"/>
      <c r="W235" s="8"/>
      <c r="X235" s="8"/>
      <c r="Y235" s="10"/>
    </row>
    <row x14ac:dyDescent="0.25" r="236" customHeight="1" ht="14.25">
      <c r="A236" s="10"/>
      <c r="B236" s="133"/>
      <c r="C236" s="60"/>
      <c r="D236" s="8"/>
      <c r="E236" s="8"/>
      <c r="F236" s="131"/>
      <c r="G236" s="60"/>
      <c r="H236" s="8"/>
      <c r="I236" s="8"/>
      <c r="J236" s="131"/>
      <c r="K236" s="60"/>
      <c r="L236" s="8"/>
      <c r="M236" s="8"/>
      <c r="N236" s="10"/>
      <c r="O236" s="10"/>
      <c r="P236" s="10"/>
      <c r="Q236" s="10"/>
      <c r="R236" s="60"/>
      <c r="S236" s="8"/>
      <c r="T236" s="79"/>
      <c r="U236" s="10"/>
      <c r="V236" s="60"/>
      <c r="W236" s="8"/>
      <c r="X236" s="8"/>
      <c r="Y236" s="10"/>
    </row>
    <row x14ac:dyDescent="0.25" r="237" customHeight="1" ht="14.25">
      <c r="A237" s="10"/>
      <c r="B237" s="133"/>
      <c r="C237" s="60"/>
      <c r="D237" s="8"/>
      <c r="E237" s="8"/>
      <c r="F237" s="131"/>
      <c r="G237" s="60"/>
      <c r="H237" s="8"/>
      <c r="I237" s="8"/>
      <c r="J237" s="131"/>
      <c r="K237" s="60"/>
      <c r="L237" s="8"/>
      <c r="M237" s="8"/>
      <c r="N237" s="10"/>
      <c r="O237" s="10"/>
      <c r="P237" s="10"/>
      <c r="Q237" s="10"/>
      <c r="R237" s="60"/>
      <c r="S237" s="8"/>
      <c r="T237" s="79"/>
      <c r="U237" s="10"/>
      <c r="V237" s="60"/>
      <c r="W237" s="8"/>
      <c r="X237" s="8"/>
      <c r="Y237" s="10"/>
    </row>
    <row x14ac:dyDescent="0.25" r="238" customHeight="1" ht="14.25">
      <c r="A238" s="10"/>
      <c r="B238" s="133"/>
      <c r="C238" s="60"/>
      <c r="D238" s="8"/>
      <c r="E238" s="8"/>
      <c r="F238" s="131"/>
      <c r="G238" s="60"/>
      <c r="H238" s="8"/>
      <c r="I238" s="8"/>
      <c r="J238" s="131"/>
      <c r="K238" s="60"/>
      <c r="L238" s="8"/>
      <c r="M238" s="8"/>
      <c r="N238" s="10"/>
      <c r="O238" s="10"/>
      <c r="P238" s="10"/>
      <c r="Q238" s="10"/>
      <c r="R238" s="60"/>
      <c r="S238" s="8"/>
      <c r="T238" s="79"/>
      <c r="U238" s="10"/>
      <c r="V238" s="60"/>
      <c r="W238" s="8"/>
      <c r="X238" s="8"/>
      <c r="Y238" s="10"/>
    </row>
    <row x14ac:dyDescent="0.25" r="239" customHeight="1" ht="14.25">
      <c r="A239" s="10"/>
      <c r="B239" s="133"/>
      <c r="C239" s="60"/>
      <c r="D239" s="8"/>
      <c r="E239" s="8"/>
      <c r="F239" s="131"/>
      <c r="G239" s="60"/>
      <c r="H239" s="8"/>
      <c r="I239" s="8"/>
      <c r="J239" s="131"/>
      <c r="K239" s="60"/>
      <c r="L239" s="8"/>
      <c r="M239" s="8"/>
      <c r="N239" s="10"/>
      <c r="O239" s="10"/>
      <c r="P239" s="10"/>
      <c r="Q239" s="10"/>
      <c r="R239" s="60"/>
      <c r="S239" s="8"/>
      <c r="T239" s="79"/>
      <c r="U239" s="10"/>
      <c r="V239" s="60"/>
      <c r="W239" s="8"/>
      <c r="X239" s="8"/>
      <c r="Y239" s="10"/>
    </row>
    <row x14ac:dyDescent="0.25" r="240" customHeight="1" ht="14.25">
      <c r="A240" s="10"/>
      <c r="B240" s="133"/>
      <c r="C240" s="60"/>
      <c r="D240" s="8"/>
      <c r="E240" s="8"/>
      <c r="F240" s="131"/>
      <c r="G240" s="60"/>
      <c r="H240" s="8"/>
      <c r="I240" s="8"/>
      <c r="J240" s="131"/>
      <c r="K240" s="60"/>
      <c r="L240" s="8"/>
      <c r="M240" s="8"/>
      <c r="N240" s="10"/>
      <c r="O240" s="10"/>
      <c r="P240" s="10"/>
      <c r="Q240" s="10"/>
      <c r="R240" s="60"/>
      <c r="S240" s="8"/>
      <c r="T240" s="79"/>
      <c r="U240" s="10"/>
      <c r="V240" s="60"/>
      <c r="W240" s="8"/>
      <c r="X240" s="8"/>
      <c r="Y240" s="10"/>
    </row>
    <row x14ac:dyDescent="0.25" r="241" customHeight="1" ht="14.25">
      <c r="A241" s="10"/>
      <c r="B241" s="133"/>
      <c r="C241" s="60"/>
      <c r="D241" s="8"/>
      <c r="E241" s="8"/>
      <c r="F241" s="131"/>
      <c r="G241" s="60"/>
      <c r="H241" s="8"/>
      <c r="I241" s="8"/>
      <c r="J241" s="131"/>
      <c r="K241" s="60"/>
      <c r="L241" s="8"/>
      <c r="M241" s="8"/>
      <c r="N241" s="10"/>
      <c r="O241" s="10"/>
      <c r="P241" s="10"/>
      <c r="Q241" s="10"/>
      <c r="R241" s="60"/>
      <c r="S241" s="8"/>
      <c r="T241" s="79"/>
      <c r="U241" s="10"/>
      <c r="V241" s="60"/>
      <c r="W241" s="8"/>
      <c r="X241" s="8"/>
      <c r="Y241" s="10"/>
    </row>
    <row x14ac:dyDescent="0.25" r="242" customHeight="1" ht="14.25">
      <c r="A242" s="10"/>
      <c r="B242" s="133"/>
      <c r="C242" s="60"/>
      <c r="D242" s="8"/>
      <c r="E242" s="8"/>
      <c r="F242" s="131"/>
      <c r="G242" s="60"/>
      <c r="H242" s="8"/>
      <c r="I242" s="8"/>
      <c r="J242" s="131"/>
      <c r="K242" s="60"/>
      <c r="L242" s="8"/>
      <c r="M242" s="8"/>
      <c r="N242" s="10"/>
      <c r="O242" s="10"/>
      <c r="P242" s="10"/>
      <c r="Q242" s="10"/>
      <c r="R242" s="60"/>
      <c r="S242" s="8"/>
      <c r="T242" s="79"/>
      <c r="U242" s="10"/>
      <c r="V242" s="60"/>
      <c r="W242" s="8"/>
      <c r="X242" s="8"/>
      <c r="Y242" s="10"/>
    </row>
    <row x14ac:dyDescent="0.25" r="243" customHeight="1" ht="14.25">
      <c r="A243" s="10"/>
      <c r="B243" s="133"/>
      <c r="C243" s="60"/>
      <c r="D243" s="8"/>
      <c r="E243" s="8"/>
      <c r="F243" s="131"/>
      <c r="G243" s="60"/>
      <c r="H243" s="8"/>
      <c r="I243" s="8"/>
      <c r="J243" s="131"/>
      <c r="K243" s="60"/>
      <c r="L243" s="8"/>
      <c r="M243" s="8"/>
      <c r="N243" s="10"/>
      <c r="O243" s="10"/>
      <c r="P243" s="10"/>
      <c r="Q243" s="10"/>
      <c r="R243" s="60"/>
      <c r="S243" s="8"/>
      <c r="T243" s="79"/>
      <c r="U243" s="10"/>
      <c r="V243" s="60"/>
      <c r="W243" s="8"/>
      <c r="X243" s="8"/>
      <c r="Y243" s="10"/>
    </row>
    <row x14ac:dyDescent="0.25" r="244" customHeight="1" ht="14.25">
      <c r="A244" s="10"/>
      <c r="B244" s="133"/>
      <c r="C244" s="60"/>
      <c r="D244" s="8"/>
      <c r="E244" s="8"/>
      <c r="F244" s="131"/>
      <c r="G244" s="60"/>
      <c r="H244" s="8"/>
      <c r="I244" s="8"/>
      <c r="J244" s="131"/>
      <c r="K244" s="60"/>
      <c r="L244" s="8"/>
      <c r="M244" s="8"/>
      <c r="N244" s="10"/>
      <c r="O244" s="10"/>
      <c r="P244" s="10"/>
      <c r="Q244" s="10"/>
      <c r="R244" s="60"/>
      <c r="S244" s="8"/>
      <c r="T244" s="79"/>
      <c r="U244" s="10"/>
      <c r="V244" s="60"/>
      <c r="W244" s="8"/>
      <c r="X244" s="8"/>
      <c r="Y244" s="10"/>
    </row>
    <row x14ac:dyDescent="0.25" r="245" customHeight="1" ht="14.25">
      <c r="A245" s="10"/>
      <c r="B245" s="133"/>
      <c r="C245" s="60"/>
      <c r="D245" s="8"/>
      <c r="E245" s="8"/>
      <c r="F245" s="131"/>
      <c r="G245" s="60"/>
      <c r="H245" s="8"/>
      <c r="I245" s="8"/>
      <c r="J245" s="131"/>
      <c r="K245" s="60"/>
      <c r="L245" s="8"/>
      <c r="M245" s="8"/>
      <c r="N245" s="10"/>
      <c r="O245" s="10"/>
      <c r="P245" s="10"/>
      <c r="Q245" s="10"/>
      <c r="R245" s="60"/>
      <c r="S245" s="8"/>
      <c r="T245" s="79"/>
      <c r="U245" s="10"/>
      <c r="V245" s="60"/>
      <c r="W245" s="8"/>
      <c r="X245" s="8"/>
      <c r="Y245" s="10"/>
    </row>
    <row x14ac:dyDescent="0.25" r="246" customHeight="1" ht="14.25">
      <c r="A246" s="10"/>
      <c r="B246" s="133"/>
      <c r="C246" s="60"/>
      <c r="D246" s="8"/>
      <c r="E246" s="8"/>
      <c r="F246" s="131"/>
      <c r="G246" s="60"/>
      <c r="H246" s="8"/>
      <c r="I246" s="8"/>
      <c r="J246" s="131"/>
      <c r="K246" s="60"/>
      <c r="L246" s="8"/>
      <c r="M246" s="8"/>
      <c r="N246" s="10"/>
      <c r="O246" s="10"/>
      <c r="P246" s="10"/>
      <c r="Q246" s="10"/>
      <c r="R246" s="60"/>
      <c r="S246" s="8"/>
      <c r="T246" s="79"/>
      <c r="U246" s="10"/>
      <c r="V246" s="60"/>
      <c r="W246" s="8"/>
      <c r="X246" s="8"/>
      <c r="Y246" s="10"/>
    </row>
    <row x14ac:dyDescent="0.25" r="247" customHeight="1" ht="14.25">
      <c r="A247" s="10"/>
      <c r="B247" s="133"/>
      <c r="C247" s="60"/>
      <c r="D247" s="8"/>
      <c r="E247" s="8"/>
      <c r="F247" s="131"/>
      <c r="G247" s="60"/>
      <c r="H247" s="8"/>
      <c r="I247" s="8"/>
      <c r="J247" s="131"/>
      <c r="K247" s="60"/>
      <c r="L247" s="8"/>
      <c r="M247" s="8"/>
      <c r="N247" s="10"/>
      <c r="O247" s="10"/>
      <c r="P247" s="10"/>
      <c r="Q247" s="10"/>
      <c r="R247" s="60"/>
      <c r="S247" s="8"/>
      <c r="T247" s="79"/>
      <c r="U247" s="10"/>
      <c r="V247" s="60"/>
      <c r="W247" s="8"/>
      <c r="X247" s="8"/>
      <c r="Y247" s="10"/>
    </row>
    <row x14ac:dyDescent="0.25" r="248" customHeight="1" ht="14.25">
      <c r="A248" s="10"/>
      <c r="B248" s="133"/>
      <c r="C248" s="60"/>
      <c r="D248" s="8"/>
      <c r="E248" s="8"/>
      <c r="F248" s="131"/>
      <c r="G248" s="60"/>
      <c r="H248" s="8"/>
      <c r="I248" s="8"/>
      <c r="J248" s="131"/>
      <c r="K248" s="60"/>
      <c r="L248" s="8"/>
      <c r="M248" s="8"/>
      <c r="N248" s="10"/>
      <c r="O248" s="10"/>
      <c r="P248" s="10"/>
      <c r="Q248" s="10"/>
      <c r="R248" s="60"/>
      <c r="S248" s="8"/>
      <c r="T248" s="79"/>
      <c r="U248" s="10"/>
      <c r="V248" s="60"/>
      <c r="W248" s="8"/>
      <c r="X248" s="8"/>
      <c r="Y248" s="10"/>
    </row>
    <row x14ac:dyDescent="0.25" r="249" customHeight="1" ht="14.25">
      <c r="A249" s="10"/>
      <c r="B249" s="133"/>
      <c r="C249" s="60"/>
      <c r="D249" s="8"/>
      <c r="E249" s="8"/>
      <c r="F249" s="131"/>
      <c r="G249" s="60"/>
      <c r="H249" s="8"/>
      <c r="I249" s="8"/>
      <c r="J249" s="131"/>
      <c r="K249" s="60"/>
      <c r="L249" s="8"/>
      <c r="M249" s="8"/>
      <c r="N249" s="10"/>
      <c r="O249" s="10"/>
      <c r="P249" s="10"/>
      <c r="Q249" s="10"/>
      <c r="R249" s="60"/>
      <c r="S249" s="8"/>
      <c r="T249" s="79"/>
      <c r="U249" s="10"/>
      <c r="V249" s="60"/>
      <c r="W249" s="8"/>
      <c r="X249" s="8"/>
      <c r="Y249" s="10"/>
    </row>
    <row x14ac:dyDescent="0.25" r="250" customHeight="1" ht="14.25">
      <c r="A250" s="10"/>
      <c r="B250" s="133"/>
      <c r="C250" s="60"/>
      <c r="D250" s="8"/>
      <c r="E250" s="8"/>
      <c r="F250" s="131"/>
      <c r="G250" s="60"/>
      <c r="H250" s="8"/>
      <c r="I250" s="8"/>
      <c r="J250" s="131"/>
      <c r="K250" s="60"/>
      <c r="L250" s="8"/>
      <c r="M250" s="8"/>
      <c r="N250" s="10"/>
      <c r="O250" s="10"/>
      <c r="P250" s="10"/>
      <c r="Q250" s="10"/>
      <c r="R250" s="60"/>
      <c r="S250" s="8"/>
      <c r="T250" s="79"/>
      <c r="U250" s="10"/>
      <c r="V250" s="60"/>
      <c r="W250" s="8"/>
      <c r="X250" s="8"/>
      <c r="Y250" s="10"/>
    </row>
    <row x14ac:dyDescent="0.25" r="251" customHeight="1" ht="14.25">
      <c r="A251" s="10"/>
      <c r="B251" s="133"/>
      <c r="C251" s="60"/>
      <c r="D251" s="8"/>
      <c r="E251" s="8"/>
      <c r="F251" s="131"/>
      <c r="G251" s="60"/>
      <c r="H251" s="8"/>
      <c r="I251" s="8"/>
      <c r="J251" s="131"/>
      <c r="K251" s="60"/>
      <c r="L251" s="8"/>
      <c r="M251" s="8"/>
      <c r="N251" s="10"/>
      <c r="O251" s="10"/>
      <c r="P251" s="10"/>
      <c r="Q251" s="10"/>
      <c r="R251" s="60"/>
      <c r="S251" s="8"/>
      <c r="T251" s="79"/>
      <c r="U251" s="10"/>
      <c r="V251" s="60"/>
      <c r="W251" s="8"/>
      <c r="X251" s="8"/>
      <c r="Y251" s="10"/>
    </row>
    <row x14ac:dyDescent="0.25" r="252" customHeight="1" ht="14.25">
      <c r="A252" s="10"/>
      <c r="B252" s="133"/>
      <c r="C252" s="60"/>
      <c r="D252" s="8"/>
      <c r="E252" s="8"/>
      <c r="F252" s="131"/>
      <c r="G252" s="60"/>
      <c r="H252" s="8"/>
      <c r="I252" s="8"/>
      <c r="J252" s="131"/>
      <c r="K252" s="60"/>
      <c r="L252" s="8"/>
      <c r="M252" s="8"/>
      <c r="N252" s="10"/>
      <c r="O252" s="10"/>
      <c r="P252" s="10"/>
      <c r="Q252" s="10"/>
      <c r="R252" s="60"/>
      <c r="S252" s="8"/>
      <c r="T252" s="79"/>
      <c r="U252" s="10"/>
      <c r="V252" s="60"/>
      <c r="W252" s="8"/>
      <c r="X252" s="8"/>
      <c r="Y252" s="10"/>
    </row>
    <row x14ac:dyDescent="0.25" r="253" customHeight="1" ht="14.25">
      <c r="A253" s="10"/>
      <c r="B253" s="133"/>
      <c r="C253" s="60"/>
      <c r="D253" s="8"/>
      <c r="E253" s="8"/>
      <c r="F253" s="131"/>
      <c r="G253" s="60"/>
      <c r="H253" s="8"/>
      <c r="I253" s="8"/>
      <c r="J253" s="131"/>
      <c r="K253" s="60"/>
      <c r="L253" s="8"/>
      <c r="M253" s="8"/>
      <c r="N253" s="10"/>
      <c r="O253" s="10"/>
      <c r="P253" s="10"/>
      <c r="Q253" s="10"/>
      <c r="R253" s="60"/>
      <c r="S253" s="8"/>
      <c r="T253" s="79"/>
      <c r="U253" s="10"/>
      <c r="V253" s="60"/>
      <c r="W253" s="8"/>
      <c r="X253" s="8"/>
      <c r="Y253" s="10"/>
    </row>
    <row x14ac:dyDescent="0.25" r="254" customHeight="1" ht="14.25">
      <c r="A254" s="10"/>
      <c r="B254" s="133"/>
      <c r="C254" s="60"/>
      <c r="D254" s="8"/>
      <c r="E254" s="8"/>
      <c r="F254" s="131"/>
      <c r="G254" s="60"/>
      <c r="H254" s="8"/>
      <c r="I254" s="8"/>
      <c r="J254" s="131"/>
      <c r="K254" s="60"/>
      <c r="L254" s="8"/>
      <c r="M254" s="8"/>
      <c r="N254" s="10"/>
      <c r="O254" s="10"/>
      <c r="P254" s="10"/>
      <c r="Q254" s="10"/>
      <c r="R254" s="60"/>
      <c r="S254" s="8"/>
      <c r="T254" s="79"/>
      <c r="U254" s="10"/>
      <c r="V254" s="60"/>
      <c r="W254" s="8"/>
      <c r="X254" s="8"/>
      <c r="Y254" s="10"/>
    </row>
    <row x14ac:dyDescent="0.25" r="255" customHeight="1" ht="14.25">
      <c r="A255" s="10"/>
      <c r="B255" s="133"/>
      <c r="C255" s="60"/>
      <c r="D255" s="8"/>
      <c r="E255" s="8"/>
      <c r="F255" s="131"/>
      <c r="G255" s="60"/>
      <c r="H255" s="8"/>
      <c r="I255" s="8"/>
      <c r="J255" s="131"/>
      <c r="K255" s="60"/>
      <c r="L255" s="8"/>
      <c r="M255" s="8"/>
      <c r="N255" s="10"/>
      <c r="O255" s="10"/>
      <c r="P255" s="10"/>
      <c r="Q255" s="10"/>
      <c r="R255" s="60"/>
      <c r="S255" s="8"/>
      <c r="T255" s="79"/>
      <c r="U255" s="10"/>
      <c r="V255" s="60"/>
      <c r="W255" s="8"/>
      <c r="X255" s="8"/>
      <c r="Y255" s="10"/>
    </row>
    <row x14ac:dyDescent="0.25" r="256" customHeight="1" ht="14.25">
      <c r="A256" s="10"/>
      <c r="B256" s="133"/>
      <c r="C256" s="60"/>
      <c r="D256" s="8"/>
      <c r="E256" s="8"/>
      <c r="F256" s="131"/>
      <c r="G256" s="60"/>
      <c r="H256" s="8"/>
      <c r="I256" s="8"/>
      <c r="J256" s="131"/>
      <c r="K256" s="60"/>
      <c r="L256" s="8"/>
      <c r="M256" s="8"/>
      <c r="N256" s="10"/>
      <c r="O256" s="10"/>
      <c r="P256" s="10"/>
      <c r="Q256" s="10"/>
      <c r="R256" s="60"/>
      <c r="S256" s="8"/>
      <c r="T256" s="79"/>
      <c r="U256" s="10"/>
      <c r="V256" s="60"/>
      <c r="W256" s="8"/>
      <c r="X256" s="8"/>
      <c r="Y256" s="10"/>
    </row>
    <row x14ac:dyDescent="0.25" r="257" customHeight="1" ht="14.25">
      <c r="A257" s="10"/>
      <c r="B257" s="133"/>
      <c r="C257" s="60"/>
      <c r="D257" s="8"/>
      <c r="E257" s="8"/>
      <c r="F257" s="131"/>
      <c r="G257" s="60"/>
      <c r="H257" s="8"/>
      <c r="I257" s="8"/>
      <c r="J257" s="131"/>
      <c r="K257" s="60"/>
      <c r="L257" s="8"/>
      <c r="M257" s="8"/>
      <c r="N257" s="10"/>
      <c r="O257" s="10"/>
      <c r="P257" s="10"/>
      <c r="Q257" s="10"/>
      <c r="R257" s="60"/>
      <c r="S257" s="8"/>
      <c r="T257" s="79"/>
      <c r="U257" s="10"/>
      <c r="V257" s="60"/>
      <c r="W257" s="8"/>
      <c r="X257" s="8"/>
      <c r="Y257" s="10"/>
    </row>
    <row x14ac:dyDescent="0.25" r="258" customHeight="1" ht="14.25">
      <c r="A258" s="10"/>
      <c r="B258" s="133"/>
      <c r="C258" s="60"/>
      <c r="D258" s="8"/>
      <c r="E258" s="8"/>
      <c r="F258" s="131"/>
      <c r="G258" s="60"/>
      <c r="H258" s="8"/>
      <c r="I258" s="8"/>
      <c r="J258" s="131"/>
      <c r="K258" s="60"/>
      <c r="L258" s="8"/>
      <c r="M258" s="8"/>
      <c r="N258" s="10"/>
      <c r="O258" s="10"/>
      <c r="P258" s="10"/>
      <c r="Q258" s="10"/>
      <c r="R258" s="60"/>
      <c r="S258" s="8"/>
      <c r="T258" s="79"/>
      <c r="U258" s="10"/>
      <c r="V258" s="60"/>
      <c r="W258" s="8"/>
      <c r="X258" s="8"/>
      <c r="Y258" s="10"/>
    </row>
    <row x14ac:dyDescent="0.25" r="259" customHeight="1" ht="14.25">
      <c r="A259" s="10"/>
      <c r="B259" s="133"/>
      <c r="C259" s="60"/>
      <c r="D259" s="8"/>
      <c r="E259" s="8"/>
      <c r="F259" s="131"/>
      <c r="G259" s="60"/>
      <c r="H259" s="8"/>
      <c r="I259" s="8"/>
      <c r="J259" s="131"/>
      <c r="K259" s="60"/>
      <c r="L259" s="8"/>
      <c r="M259" s="8"/>
      <c r="N259" s="10"/>
      <c r="O259" s="10"/>
      <c r="P259" s="10"/>
      <c r="Q259" s="10"/>
      <c r="R259" s="60"/>
      <c r="S259" s="8"/>
      <c r="T259" s="79"/>
      <c r="U259" s="10"/>
      <c r="V259" s="60"/>
      <c r="W259" s="8"/>
      <c r="X259" s="8"/>
      <c r="Y259" s="10"/>
    </row>
    <row x14ac:dyDescent="0.25" r="260" customHeight="1" ht="14.25">
      <c r="A260" s="10"/>
      <c r="B260" s="133"/>
      <c r="C260" s="60"/>
      <c r="D260" s="8"/>
      <c r="E260" s="8"/>
      <c r="F260" s="131"/>
      <c r="G260" s="60"/>
      <c r="H260" s="8"/>
      <c r="I260" s="8"/>
      <c r="J260" s="131"/>
      <c r="K260" s="60"/>
      <c r="L260" s="8"/>
      <c r="M260" s="8"/>
      <c r="N260" s="10"/>
      <c r="O260" s="10"/>
      <c r="P260" s="10"/>
      <c r="Q260" s="10"/>
      <c r="R260" s="60"/>
      <c r="S260" s="8"/>
      <c r="T260" s="79"/>
      <c r="U260" s="10"/>
      <c r="V260" s="60"/>
      <c r="W260" s="8"/>
      <c r="X260" s="8"/>
      <c r="Y260" s="10"/>
    </row>
    <row x14ac:dyDescent="0.25" r="261" customHeight="1" ht="14.25">
      <c r="A261" s="10"/>
      <c r="B261" s="133"/>
      <c r="C261" s="60"/>
      <c r="D261" s="8"/>
      <c r="E261" s="8"/>
      <c r="F261" s="131"/>
      <c r="G261" s="60"/>
      <c r="H261" s="8"/>
      <c r="I261" s="8"/>
      <c r="J261" s="131"/>
      <c r="K261" s="60"/>
      <c r="L261" s="8"/>
      <c r="M261" s="8"/>
      <c r="N261" s="10"/>
      <c r="O261" s="10"/>
      <c r="P261" s="10"/>
      <c r="Q261" s="10"/>
      <c r="R261" s="60"/>
      <c r="S261" s="8"/>
      <c r="T261" s="79"/>
      <c r="U261" s="10"/>
      <c r="V261" s="60"/>
      <c r="W261" s="8"/>
      <c r="X261" s="8"/>
      <c r="Y261" s="10"/>
    </row>
    <row x14ac:dyDescent="0.25" r="262" customHeight="1" ht="14.25">
      <c r="A262" s="10"/>
      <c r="B262" s="133"/>
      <c r="C262" s="60"/>
      <c r="D262" s="8"/>
      <c r="E262" s="8"/>
      <c r="F262" s="131"/>
      <c r="G262" s="60"/>
      <c r="H262" s="8"/>
      <c r="I262" s="8"/>
      <c r="J262" s="131"/>
      <c r="K262" s="60"/>
      <c r="L262" s="8"/>
      <c r="M262" s="8"/>
      <c r="N262" s="10"/>
      <c r="O262" s="10"/>
      <c r="P262" s="10"/>
      <c r="Q262" s="10"/>
      <c r="R262" s="60"/>
      <c r="S262" s="8"/>
      <c r="T262" s="79"/>
      <c r="U262" s="10"/>
      <c r="V262" s="60"/>
      <c r="W262" s="8"/>
      <c r="X262" s="8"/>
      <c r="Y262" s="10"/>
    </row>
    <row x14ac:dyDescent="0.25" r="263" customHeight="1" ht="14.25">
      <c r="A263" s="10"/>
      <c r="B263" s="133"/>
      <c r="C263" s="60"/>
      <c r="D263" s="8"/>
      <c r="E263" s="8"/>
      <c r="F263" s="131"/>
      <c r="G263" s="60"/>
      <c r="H263" s="8"/>
      <c r="I263" s="8"/>
      <c r="J263" s="131"/>
      <c r="K263" s="60"/>
      <c r="L263" s="8"/>
      <c r="M263" s="8"/>
      <c r="N263" s="10"/>
      <c r="O263" s="10"/>
      <c r="P263" s="10"/>
      <c r="Q263" s="10"/>
      <c r="R263" s="60"/>
      <c r="S263" s="8"/>
      <c r="T263" s="79"/>
      <c r="U263" s="10"/>
      <c r="V263" s="60"/>
      <c r="W263" s="8"/>
      <c r="X263" s="8"/>
      <c r="Y263" s="10"/>
    </row>
    <row x14ac:dyDescent="0.25" r="264" customHeight="1" ht="14.25">
      <c r="A264" s="10"/>
      <c r="B264" s="133"/>
      <c r="C264" s="60"/>
      <c r="D264" s="8"/>
      <c r="E264" s="8"/>
      <c r="F264" s="131"/>
      <c r="G264" s="60"/>
      <c r="H264" s="8"/>
      <c r="I264" s="8"/>
      <c r="J264" s="131"/>
      <c r="K264" s="60"/>
      <c r="L264" s="8"/>
      <c r="M264" s="8"/>
      <c r="N264" s="10"/>
      <c r="O264" s="10"/>
      <c r="P264" s="10"/>
      <c r="Q264" s="10"/>
      <c r="R264" s="60"/>
      <c r="S264" s="8"/>
      <c r="T264" s="79"/>
      <c r="U264" s="10"/>
      <c r="V264" s="60"/>
      <c r="W264" s="8"/>
      <c r="X264" s="8"/>
      <c r="Y264" s="10"/>
    </row>
    <row x14ac:dyDescent="0.25" r="265" customHeight="1" ht="14.25">
      <c r="A265" s="10"/>
      <c r="B265" s="133"/>
      <c r="C265" s="60"/>
      <c r="D265" s="8"/>
      <c r="E265" s="8"/>
      <c r="F265" s="131"/>
      <c r="G265" s="60"/>
      <c r="H265" s="8"/>
      <c r="I265" s="8"/>
      <c r="J265" s="131"/>
      <c r="K265" s="60"/>
      <c r="L265" s="8"/>
      <c r="M265" s="8"/>
      <c r="N265" s="10"/>
      <c r="O265" s="10"/>
      <c r="P265" s="10"/>
      <c r="Q265" s="10"/>
      <c r="R265" s="60"/>
      <c r="S265" s="8"/>
      <c r="T265" s="79"/>
      <c r="U265" s="10"/>
      <c r="V265" s="60"/>
      <c r="W265" s="8"/>
      <c r="X265" s="8"/>
      <c r="Y265" s="10"/>
    </row>
    <row x14ac:dyDescent="0.25" r="266" customHeight="1" ht="14.25">
      <c r="A266" s="10"/>
      <c r="B266" s="133"/>
      <c r="C266" s="60"/>
      <c r="D266" s="8"/>
      <c r="E266" s="8"/>
      <c r="F266" s="131"/>
      <c r="G266" s="60"/>
      <c r="H266" s="8"/>
      <c r="I266" s="8"/>
      <c r="J266" s="131"/>
      <c r="K266" s="60"/>
      <c r="L266" s="8"/>
      <c r="M266" s="8"/>
      <c r="N266" s="10"/>
      <c r="O266" s="10"/>
      <c r="P266" s="10"/>
      <c r="Q266" s="10"/>
      <c r="R266" s="60"/>
      <c r="S266" s="8"/>
      <c r="T266" s="79"/>
      <c r="U266" s="10"/>
      <c r="V266" s="60"/>
      <c r="W266" s="8"/>
      <c r="X266" s="8"/>
      <c r="Y266" s="10"/>
    </row>
    <row x14ac:dyDescent="0.25" r="267" customHeight="1" ht="14.25">
      <c r="A267" s="10"/>
      <c r="B267" s="133"/>
      <c r="C267" s="60"/>
      <c r="D267" s="8"/>
      <c r="E267" s="8"/>
      <c r="F267" s="131"/>
      <c r="G267" s="60"/>
      <c r="H267" s="8"/>
      <c r="I267" s="8"/>
      <c r="J267" s="131"/>
      <c r="K267" s="60"/>
      <c r="L267" s="8"/>
      <c r="M267" s="8"/>
      <c r="N267" s="10"/>
      <c r="O267" s="10"/>
      <c r="P267" s="10"/>
      <c r="Q267" s="10"/>
      <c r="R267" s="60"/>
      <c r="S267" s="8"/>
      <c r="T267" s="79"/>
      <c r="U267" s="10"/>
      <c r="V267" s="60"/>
      <c r="W267" s="8"/>
      <c r="X267" s="8"/>
      <c r="Y267" s="10"/>
    </row>
    <row x14ac:dyDescent="0.25" r="268" customHeight="1" ht="14.25">
      <c r="A268" s="10"/>
      <c r="B268" s="133"/>
      <c r="C268" s="60"/>
      <c r="D268" s="8"/>
      <c r="E268" s="8"/>
      <c r="F268" s="131"/>
      <c r="G268" s="60"/>
      <c r="H268" s="8"/>
      <c r="I268" s="8"/>
      <c r="J268" s="131"/>
      <c r="K268" s="60"/>
      <c r="L268" s="8"/>
      <c r="M268" s="8"/>
      <c r="N268" s="10"/>
      <c r="O268" s="10"/>
      <c r="P268" s="10"/>
      <c r="Q268" s="10"/>
      <c r="R268" s="60"/>
      <c r="S268" s="8"/>
      <c r="T268" s="79"/>
      <c r="U268" s="10"/>
      <c r="V268" s="60"/>
      <c r="W268" s="8"/>
      <c r="X268" s="8"/>
      <c r="Y268" s="10"/>
    </row>
    <row x14ac:dyDescent="0.25" r="269" customHeight="1" ht="14.25">
      <c r="A269" s="10"/>
      <c r="B269" s="133"/>
      <c r="C269" s="60"/>
      <c r="D269" s="8"/>
      <c r="E269" s="8"/>
      <c r="F269" s="131"/>
      <c r="G269" s="60"/>
      <c r="H269" s="8"/>
      <c r="I269" s="8"/>
      <c r="J269" s="131"/>
      <c r="K269" s="60"/>
      <c r="L269" s="8"/>
      <c r="M269" s="8"/>
      <c r="N269" s="10"/>
      <c r="O269" s="10"/>
      <c r="P269" s="10"/>
      <c r="Q269" s="10"/>
      <c r="R269" s="60"/>
      <c r="S269" s="8"/>
      <c r="T269" s="79"/>
      <c r="U269" s="10"/>
      <c r="V269" s="60"/>
      <c r="W269" s="8"/>
      <c r="X269" s="8"/>
      <c r="Y269" s="10"/>
    </row>
    <row x14ac:dyDescent="0.25" r="270" customHeight="1" ht="14.25">
      <c r="A270" s="10"/>
      <c r="B270" s="133"/>
      <c r="C270" s="60"/>
      <c r="D270" s="8"/>
      <c r="E270" s="8"/>
      <c r="F270" s="131"/>
      <c r="G270" s="60"/>
      <c r="H270" s="8"/>
      <c r="I270" s="8"/>
      <c r="J270" s="131"/>
      <c r="K270" s="60"/>
      <c r="L270" s="8"/>
      <c r="M270" s="8"/>
      <c r="N270" s="10"/>
      <c r="O270" s="10"/>
      <c r="P270" s="10"/>
      <c r="Q270" s="10"/>
      <c r="R270" s="60"/>
      <c r="S270" s="8"/>
      <c r="T270" s="79"/>
      <c r="U270" s="10"/>
      <c r="V270" s="60"/>
      <c r="W270" s="8"/>
      <c r="X270" s="8"/>
      <c r="Y270" s="10"/>
    </row>
    <row x14ac:dyDescent="0.25" r="271" customHeight="1" ht="14.25">
      <c r="A271" s="10"/>
      <c r="B271" s="133"/>
      <c r="C271" s="60"/>
      <c r="D271" s="8"/>
      <c r="E271" s="8"/>
      <c r="F271" s="131"/>
      <c r="G271" s="60"/>
      <c r="H271" s="8"/>
      <c r="I271" s="8"/>
      <c r="J271" s="131"/>
      <c r="K271" s="60"/>
      <c r="L271" s="8"/>
      <c r="M271" s="8"/>
      <c r="N271" s="10"/>
      <c r="O271" s="10"/>
      <c r="P271" s="10"/>
      <c r="Q271" s="10"/>
      <c r="R271" s="60"/>
      <c r="S271" s="8"/>
      <c r="T271" s="79"/>
      <c r="U271" s="10"/>
      <c r="V271" s="60"/>
      <c r="W271" s="8"/>
      <c r="X271" s="8"/>
      <c r="Y271" s="10"/>
    </row>
    <row x14ac:dyDescent="0.25" r="272" customHeight="1" ht="14.25">
      <c r="A272" s="10"/>
      <c r="B272" s="133"/>
      <c r="C272" s="60"/>
      <c r="D272" s="8"/>
      <c r="E272" s="8"/>
      <c r="F272" s="131"/>
      <c r="G272" s="60"/>
      <c r="H272" s="8"/>
      <c r="I272" s="8"/>
      <c r="J272" s="131"/>
      <c r="K272" s="60"/>
      <c r="L272" s="8"/>
      <c r="M272" s="8"/>
      <c r="N272" s="10"/>
      <c r="O272" s="10"/>
      <c r="P272" s="10"/>
      <c r="Q272" s="10"/>
      <c r="R272" s="60"/>
      <c r="S272" s="8"/>
      <c r="T272" s="79"/>
      <c r="U272" s="10"/>
      <c r="V272" s="60"/>
      <c r="W272" s="8"/>
      <c r="X272" s="8"/>
      <c r="Y272" s="10"/>
    </row>
    <row x14ac:dyDescent="0.25" r="273" customHeight="1" ht="14.25">
      <c r="A273" s="10"/>
      <c r="B273" s="133"/>
      <c r="C273" s="60"/>
      <c r="D273" s="8"/>
      <c r="E273" s="8"/>
      <c r="F273" s="131"/>
      <c r="G273" s="60"/>
      <c r="H273" s="8"/>
      <c r="I273" s="8"/>
      <c r="J273" s="131"/>
      <c r="K273" s="60"/>
      <c r="L273" s="8"/>
      <c r="M273" s="8"/>
      <c r="N273" s="10"/>
      <c r="O273" s="10"/>
      <c r="P273" s="10"/>
      <c r="Q273" s="10"/>
      <c r="R273" s="60"/>
      <c r="S273" s="8"/>
      <c r="T273" s="79"/>
      <c r="U273" s="10"/>
      <c r="V273" s="60"/>
      <c r="W273" s="8"/>
      <c r="X273" s="8"/>
      <c r="Y273" s="10"/>
    </row>
    <row x14ac:dyDescent="0.25" r="274" customHeight="1" ht="14.25">
      <c r="A274" s="10"/>
      <c r="B274" s="133"/>
      <c r="C274" s="60"/>
      <c r="D274" s="8"/>
      <c r="E274" s="8"/>
      <c r="F274" s="131"/>
      <c r="G274" s="60"/>
      <c r="H274" s="8"/>
      <c r="I274" s="8"/>
      <c r="J274" s="131"/>
      <c r="K274" s="60"/>
      <c r="L274" s="8"/>
      <c r="M274" s="8"/>
      <c r="N274" s="10"/>
      <c r="O274" s="10"/>
      <c r="P274" s="10"/>
      <c r="Q274" s="10"/>
      <c r="R274" s="60"/>
      <c r="S274" s="8"/>
      <c r="T274" s="79"/>
      <c r="U274" s="10"/>
      <c r="V274" s="60"/>
      <c r="W274" s="8"/>
      <c r="X274" s="8"/>
      <c r="Y274" s="10"/>
    </row>
    <row x14ac:dyDescent="0.25" r="275" customHeight="1" ht="14.25">
      <c r="A275" s="10"/>
      <c r="B275" s="133"/>
      <c r="C275" s="60"/>
      <c r="D275" s="8"/>
      <c r="E275" s="8"/>
      <c r="F275" s="131"/>
      <c r="G275" s="60"/>
      <c r="H275" s="8"/>
      <c r="I275" s="8"/>
      <c r="J275" s="131"/>
      <c r="K275" s="60"/>
      <c r="L275" s="8"/>
      <c r="M275" s="8"/>
      <c r="N275" s="10"/>
      <c r="O275" s="10"/>
      <c r="P275" s="10"/>
      <c r="Q275" s="10"/>
      <c r="R275" s="60"/>
      <c r="S275" s="8"/>
      <c r="T275" s="79"/>
      <c r="U275" s="10"/>
      <c r="V275" s="60"/>
      <c r="W275" s="8"/>
      <c r="X275" s="8"/>
      <c r="Y275" s="10"/>
    </row>
    <row x14ac:dyDescent="0.25" r="276" customHeight="1" ht="14.25">
      <c r="A276" s="10"/>
      <c r="B276" s="133"/>
      <c r="C276" s="60"/>
      <c r="D276" s="8"/>
      <c r="E276" s="8"/>
      <c r="F276" s="131"/>
      <c r="G276" s="60"/>
      <c r="H276" s="8"/>
      <c r="I276" s="8"/>
      <c r="J276" s="131"/>
      <c r="K276" s="60"/>
      <c r="L276" s="8"/>
      <c r="M276" s="8"/>
      <c r="N276" s="10"/>
      <c r="O276" s="10"/>
      <c r="P276" s="10"/>
      <c r="Q276" s="10"/>
      <c r="R276" s="60"/>
      <c r="S276" s="8"/>
      <c r="T276" s="79"/>
      <c r="U276" s="10"/>
      <c r="V276" s="60"/>
      <c r="W276" s="8"/>
      <c r="X276" s="8"/>
      <c r="Y276" s="10"/>
    </row>
    <row x14ac:dyDescent="0.25" r="277" customHeight="1" ht="14.25">
      <c r="A277" s="10"/>
      <c r="B277" s="133"/>
      <c r="C277" s="60"/>
      <c r="D277" s="8"/>
      <c r="E277" s="8"/>
      <c r="F277" s="131"/>
      <c r="G277" s="60"/>
      <c r="H277" s="8"/>
      <c r="I277" s="8"/>
      <c r="J277" s="131"/>
      <c r="K277" s="60"/>
      <c r="L277" s="8"/>
      <c r="M277" s="8"/>
      <c r="N277" s="10"/>
      <c r="O277" s="10"/>
      <c r="P277" s="10"/>
      <c r="Q277" s="10"/>
      <c r="R277" s="60"/>
      <c r="S277" s="8"/>
      <c r="T277" s="79"/>
      <c r="U277" s="10"/>
      <c r="V277" s="60"/>
      <c r="W277" s="8"/>
      <c r="X277" s="8"/>
      <c r="Y277" s="10"/>
    </row>
    <row x14ac:dyDescent="0.25" r="278" customHeight="1" ht="14.25">
      <c r="A278" s="10"/>
      <c r="B278" s="133"/>
      <c r="C278" s="60"/>
      <c r="D278" s="8"/>
      <c r="E278" s="8"/>
      <c r="F278" s="131"/>
      <c r="G278" s="60"/>
      <c r="H278" s="8"/>
      <c r="I278" s="8"/>
      <c r="J278" s="131"/>
      <c r="K278" s="60"/>
      <c r="L278" s="8"/>
      <c r="M278" s="8"/>
      <c r="N278" s="10"/>
      <c r="O278" s="10"/>
      <c r="P278" s="10"/>
      <c r="Q278" s="10"/>
      <c r="R278" s="60"/>
      <c r="S278" s="8"/>
      <c r="T278" s="79"/>
      <c r="U278" s="10"/>
      <c r="V278" s="60"/>
      <c r="W278" s="8"/>
      <c r="X278" s="8"/>
      <c r="Y278" s="10"/>
    </row>
    <row x14ac:dyDescent="0.25" r="279" customHeight="1" ht="14.25">
      <c r="A279" s="10"/>
      <c r="B279" s="133"/>
      <c r="C279" s="60"/>
      <c r="D279" s="8"/>
      <c r="E279" s="8"/>
      <c r="F279" s="131"/>
      <c r="G279" s="60"/>
      <c r="H279" s="8"/>
      <c r="I279" s="8"/>
      <c r="J279" s="131"/>
      <c r="K279" s="60"/>
      <c r="L279" s="8"/>
      <c r="M279" s="8"/>
      <c r="N279" s="10"/>
      <c r="O279" s="10"/>
      <c r="P279" s="10"/>
      <c r="Q279" s="10"/>
      <c r="R279" s="60"/>
      <c r="S279" s="8"/>
      <c r="T279" s="79"/>
      <c r="U279" s="10"/>
      <c r="V279" s="60"/>
      <c r="W279" s="8"/>
      <c r="X279" s="8"/>
      <c r="Y279" s="10"/>
    </row>
    <row x14ac:dyDescent="0.25" r="280" customHeight="1" ht="14.25">
      <c r="A280" s="10"/>
      <c r="B280" s="133"/>
      <c r="C280" s="60"/>
      <c r="D280" s="8"/>
      <c r="E280" s="8"/>
      <c r="F280" s="131"/>
      <c r="G280" s="60"/>
      <c r="H280" s="8"/>
      <c r="I280" s="8"/>
      <c r="J280" s="131"/>
      <c r="K280" s="60"/>
      <c r="L280" s="8"/>
      <c r="M280" s="8"/>
      <c r="N280" s="10"/>
      <c r="O280" s="10"/>
      <c r="P280" s="10"/>
      <c r="Q280" s="10"/>
      <c r="R280" s="60"/>
      <c r="S280" s="8"/>
      <c r="T280" s="79"/>
      <c r="U280" s="10"/>
      <c r="V280" s="60"/>
      <c r="W280" s="8"/>
      <c r="X280" s="8"/>
      <c r="Y280" s="10"/>
    </row>
    <row x14ac:dyDescent="0.25" r="281" customHeight="1" ht="14.25">
      <c r="A281" s="10"/>
      <c r="B281" s="133"/>
      <c r="C281" s="60"/>
      <c r="D281" s="8"/>
      <c r="E281" s="8"/>
      <c r="F281" s="131"/>
      <c r="G281" s="60"/>
      <c r="H281" s="8"/>
      <c r="I281" s="8"/>
      <c r="J281" s="131"/>
      <c r="K281" s="60"/>
      <c r="L281" s="8"/>
      <c r="M281" s="8"/>
      <c r="N281" s="10"/>
      <c r="O281" s="10"/>
      <c r="P281" s="10"/>
      <c r="Q281" s="10"/>
      <c r="R281" s="60"/>
      <c r="S281" s="8"/>
      <c r="T281" s="79"/>
      <c r="U281" s="10"/>
      <c r="V281" s="60"/>
      <c r="W281" s="8"/>
      <c r="X281" s="8"/>
      <c r="Y281" s="10"/>
    </row>
    <row x14ac:dyDescent="0.25" r="282" customHeight="1" ht="14.25">
      <c r="A282" s="10"/>
      <c r="B282" s="133"/>
      <c r="C282" s="60"/>
      <c r="D282" s="8"/>
      <c r="E282" s="8"/>
      <c r="F282" s="131"/>
      <c r="G282" s="60"/>
      <c r="H282" s="8"/>
      <c r="I282" s="8"/>
      <c r="J282" s="131"/>
      <c r="K282" s="60"/>
      <c r="L282" s="8"/>
      <c r="M282" s="8"/>
      <c r="N282" s="10"/>
      <c r="O282" s="10"/>
      <c r="P282" s="10"/>
      <c r="Q282" s="10"/>
      <c r="R282" s="60"/>
      <c r="S282" s="8"/>
      <c r="T282" s="79"/>
      <c r="U282" s="10"/>
      <c r="V282" s="60"/>
      <c r="W282" s="8"/>
      <c r="X282" s="8"/>
      <c r="Y282" s="10"/>
    </row>
    <row x14ac:dyDescent="0.25" r="283" customHeight="1" ht="14.25">
      <c r="A283" s="10"/>
      <c r="B283" s="133"/>
      <c r="C283" s="60"/>
      <c r="D283" s="8"/>
      <c r="E283" s="8"/>
      <c r="F283" s="131"/>
      <c r="G283" s="60"/>
      <c r="H283" s="8"/>
      <c r="I283" s="8"/>
      <c r="J283" s="131"/>
      <c r="K283" s="60"/>
      <c r="L283" s="8"/>
      <c r="M283" s="8"/>
      <c r="N283" s="10"/>
      <c r="O283" s="10"/>
      <c r="P283" s="10"/>
      <c r="Q283" s="10"/>
      <c r="R283" s="60"/>
      <c r="S283" s="8"/>
      <c r="T283" s="79"/>
      <c r="U283" s="10"/>
      <c r="V283" s="60"/>
      <c r="W283" s="8"/>
      <c r="X283" s="8"/>
      <c r="Y283" s="10"/>
    </row>
    <row x14ac:dyDescent="0.25" r="284" customHeight="1" ht="14.25">
      <c r="A284" s="10"/>
      <c r="B284" s="133"/>
      <c r="C284" s="60"/>
      <c r="D284" s="8"/>
      <c r="E284" s="8"/>
      <c r="F284" s="131"/>
      <c r="G284" s="60"/>
      <c r="H284" s="8"/>
      <c r="I284" s="8"/>
      <c r="J284" s="131"/>
      <c r="K284" s="60"/>
      <c r="L284" s="8"/>
      <c r="M284" s="8"/>
      <c r="N284" s="10"/>
      <c r="O284" s="10"/>
      <c r="P284" s="10"/>
      <c r="Q284" s="10"/>
      <c r="R284" s="60"/>
      <c r="S284" s="8"/>
      <c r="T284" s="79"/>
      <c r="U284" s="10"/>
      <c r="V284" s="60"/>
      <c r="W284" s="8"/>
      <c r="X284" s="8"/>
      <c r="Y284" s="10"/>
    </row>
    <row x14ac:dyDescent="0.25" r="285" customHeight="1" ht="14.25">
      <c r="A285" s="10"/>
      <c r="B285" s="133"/>
      <c r="C285" s="60"/>
      <c r="D285" s="8"/>
      <c r="E285" s="8"/>
      <c r="F285" s="131"/>
      <c r="G285" s="60"/>
      <c r="H285" s="8"/>
      <c r="I285" s="8"/>
      <c r="J285" s="131"/>
      <c r="K285" s="60"/>
      <c r="L285" s="8"/>
      <c r="M285" s="8"/>
      <c r="N285" s="10"/>
      <c r="O285" s="10"/>
      <c r="P285" s="10"/>
      <c r="Q285" s="10"/>
      <c r="R285" s="60"/>
      <c r="S285" s="8"/>
      <c r="T285" s="79"/>
      <c r="U285" s="10"/>
      <c r="V285" s="60"/>
      <c r="W285" s="8"/>
      <c r="X285" s="8"/>
      <c r="Y285" s="10"/>
    </row>
    <row x14ac:dyDescent="0.25" r="286" customHeight="1" ht="14.25">
      <c r="A286" s="10"/>
      <c r="B286" s="133"/>
      <c r="C286" s="60"/>
      <c r="D286" s="8"/>
      <c r="E286" s="8"/>
      <c r="F286" s="131"/>
      <c r="G286" s="60"/>
      <c r="H286" s="8"/>
      <c r="I286" s="8"/>
      <c r="J286" s="131"/>
      <c r="K286" s="60"/>
      <c r="L286" s="8"/>
      <c r="M286" s="8"/>
      <c r="N286" s="10"/>
      <c r="O286" s="10"/>
      <c r="P286" s="10"/>
      <c r="Q286" s="10"/>
      <c r="R286" s="60"/>
      <c r="S286" s="8"/>
      <c r="T286" s="79"/>
      <c r="U286" s="10"/>
      <c r="V286" s="60"/>
      <c r="W286" s="8"/>
      <c r="X286" s="8"/>
      <c r="Y286" s="10"/>
    </row>
    <row x14ac:dyDescent="0.25" r="287" customHeight="1" ht="14.25">
      <c r="A287" s="10"/>
      <c r="B287" s="133"/>
      <c r="C287" s="60"/>
      <c r="D287" s="8"/>
      <c r="E287" s="8"/>
      <c r="F287" s="131"/>
      <c r="G287" s="60"/>
      <c r="H287" s="8"/>
      <c r="I287" s="8"/>
      <c r="J287" s="131"/>
      <c r="K287" s="60"/>
      <c r="L287" s="8"/>
      <c r="M287" s="8"/>
      <c r="N287" s="10"/>
      <c r="O287" s="10"/>
      <c r="P287" s="10"/>
      <c r="Q287" s="10"/>
      <c r="R287" s="60"/>
      <c r="S287" s="8"/>
      <c r="T287" s="79"/>
      <c r="U287" s="10"/>
      <c r="V287" s="60"/>
      <c r="W287" s="8"/>
      <c r="X287" s="8"/>
      <c r="Y287" s="10"/>
    </row>
    <row x14ac:dyDescent="0.25" r="288" customHeight="1" ht="14.25">
      <c r="A288" s="10"/>
      <c r="B288" s="133"/>
      <c r="C288" s="60"/>
      <c r="D288" s="8"/>
      <c r="E288" s="8"/>
      <c r="F288" s="131"/>
      <c r="G288" s="60"/>
      <c r="H288" s="8"/>
      <c r="I288" s="8"/>
      <c r="J288" s="131"/>
      <c r="K288" s="60"/>
      <c r="L288" s="8"/>
      <c r="M288" s="8"/>
      <c r="N288" s="10"/>
      <c r="O288" s="10"/>
      <c r="P288" s="10"/>
      <c r="Q288" s="10"/>
      <c r="R288" s="60"/>
      <c r="S288" s="8"/>
      <c r="T288" s="79"/>
      <c r="U288" s="10"/>
      <c r="V288" s="60"/>
      <c r="W288" s="8"/>
      <c r="X288" s="8"/>
      <c r="Y288" s="10"/>
    </row>
    <row x14ac:dyDescent="0.25" r="289" customHeight="1" ht="14.25">
      <c r="A289" s="10"/>
      <c r="B289" s="133"/>
      <c r="C289" s="60"/>
      <c r="D289" s="8"/>
      <c r="E289" s="8"/>
      <c r="F289" s="131"/>
      <c r="G289" s="60"/>
      <c r="H289" s="8"/>
      <c r="I289" s="8"/>
      <c r="J289" s="131"/>
      <c r="K289" s="60"/>
      <c r="L289" s="8"/>
      <c r="M289" s="8"/>
      <c r="N289" s="10"/>
      <c r="O289" s="10"/>
      <c r="P289" s="10"/>
      <c r="Q289" s="10"/>
      <c r="R289" s="60"/>
      <c r="S289" s="8"/>
      <c r="T289" s="79"/>
      <c r="U289" s="10"/>
      <c r="V289" s="60"/>
      <c r="W289" s="8"/>
      <c r="X289" s="8"/>
      <c r="Y289" s="10"/>
    </row>
    <row x14ac:dyDescent="0.25" r="290" customHeight="1" ht="14.25">
      <c r="A290" s="10"/>
      <c r="B290" s="133"/>
      <c r="C290" s="60"/>
      <c r="D290" s="8"/>
      <c r="E290" s="8"/>
      <c r="F290" s="131"/>
      <c r="G290" s="60"/>
      <c r="H290" s="8"/>
      <c r="I290" s="8"/>
      <c r="J290" s="131"/>
      <c r="K290" s="60"/>
      <c r="L290" s="8"/>
      <c r="M290" s="8"/>
      <c r="N290" s="10"/>
      <c r="O290" s="10"/>
      <c r="P290" s="10"/>
      <c r="Q290" s="10"/>
      <c r="R290" s="60"/>
      <c r="S290" s="8"/>
      <c r="T290" s="79"/>
      <c r="U290" s="10"/>
      <c r="V290" s="60"/>
      <c r="W290" s="8"/>
      <c r="X290" s="8"/>
      <c r="Y290" s="10"/>
    </row>
    <row x14ac:dyDescent="0.25" r="291" customHeight="1" ht="14.25">
      <c r="A291" s="10"/>
      <c r="B291" s="133"/>
      <c r="C291" s="60"/>
      <c r="D291" s="8"/>
      <c r="E291" s="8"/>
      <c r="F291" s="131"/>
      <c r="G291" s="60"/>
      <c r="H291" s="8"/>
      <c r="I291" s="8"/>
      <c r="J291" s="131"/>
      <c r="K291" s="60"/>
      <c r="L291" s="8"/>
      <c r="M291" s="8"/>
      <c r="N291" s="10"/>
      <c r="O291" s="10"/>
      <c r="P291" s="10"/>
      <c r="Q291" s="10"/>
      <c r="R291" s="60"/>
      <c r="S291" s="8"/>
      <c r="T291" s="79"/>
      <c r="U291" s="10"/>
      <c r="V291" s="60"/>
      <c r="W291" s="8"/>
      <c r="X291" s="8"/>
      <c r="Y291" s="10"/>
    </row>
    <row x14ac:dyDescent="0.25" r="292" customHeight="1" ht="14.25">
      <c r="A292" s="10"/>
      <c r="B292" s="133"/>
      <c r="C292" s="60"/>
      <c r="D292" s="8"/>
      <c r="E292" s="8"/>
      <c r="F292" s="131"/>
      <c r="G292" s="60"/>
      <c r="H292" s="8"/>
      <c r="I292" s="8"/>
      <c r="J292" s="131"/>
      <c r="K292" s="60"/>
      <c r="L292" s="8"/>
      <c r="M292" s="8"/>
      <c r="N292" s="10"/>
      <c r="O292" s="10"/>
      <c r="P292" s="10"/>
      <c r="Q292" s="10"/>
      <c r="R292" s="60"/>
      <c r="S292" s="8"/>
      <c r="T292" s="79"/>
      <c r="U292" s="10"/>
      <c r="V292" s="60"/>
      <c r="W292" s="8"/>
      <c r="X292" s="8"/>
      <c r="Y292" s="10"/>
    </row>
    <row x14ac:dyDescent="0.25" r="293" customHeight="1" ht="14.25">
      <c r="A293" s="10"/>
      <c r="B293" s="133"/>
      <c r="C293" s="60"/>
      <c r="D293" s="8"/>
      <c r="E293" s="8"/>
      <c r="F293" s="131"/>
      <c r="G293" s="60"/>
      <c r="H293" s="8"/>
      <c r="I293" s="8"/>
      <c r="J293" s="131"/>
      <c r="K293" s="60"/>
      <c r="L293" s="8"/>
      <c r="M293" s="8"/>
      <c r="N293" s="10"/>
      <c r="O293" s="10"/>
      <c r="P293" s="10"/>
      <c r="Q293" s="10"/>
      <c r="R293" s="60"/>
      <c r="S293" s="8"/>
      <c r="T293" s="79"/>
      <c r="U293" s="10"/>
      <c r="V293" s="60"/>
      <c r="W293" s="8"/>
      <c r="X293" s="8"/>
      <c r="Y293" s="10"/>
    </row>
    <row x14ac:dyDescent="0.25" r="294" customHeight="1" ht="14.25">
      <c r="A294" s="10"/>
      <c r="B294" s="133"/>
      <c r="C294" s="60"/>
      <c r="D294" s="8"/>
      <c r="E294" s="8"/>
      <c r="F294" s="131"/>
      <c r="G294" s="60"/>
      <c r="H294" s="8"/>
      <c r="I294" s="8"/>
      <c r="J294" s="131"/>
      <c r="K294" s="60"/>
      <c r="L294" s="8"/>
      <c r="M294" s="8"/>
      <c r="N294" s="10"/>
      <c r="O294" s="10"/>
      <c r="P294" s="10"/>
      <c r="Q294" s="10"/>
      <c r="R294" s="60"/>
      <c r="S294" s="8"/>
      <c r="T294" s="79"/>
      <c r="U294" s="10"/>
      <c r="V294" s="60"/>
      <c r="W294" s="8"/>
      <c r="X294" s="8"/>
      <c r="Y294" s="10"/>
    </row>
    <row x14ac:dyDescent="0.25" r="295" customHeight="1" ht="14.25">
      <c r="A295" s="10"/>
      <c r="B295" s="133"/>
      <c r="C295" s="60"/>
      <c r="D295" s="8"/>
      <c r="E295" s="8"/>
      <c r="F295" s="131"/>
      <c r="G295" s="60"/>
      <c r="H295" s="8"/>
      <c r="I295" s="8"/>
      <c r="J295" s="131"/>
      <c r="K295" s="60"/>
      <c r="L295" s="8"/>
      <c r="M295" s="8"/>
      <c r="N295" s="10"/>
      <c r="O295" s="10"/>
      <c r="P295" s="10"/>
      <c r="Q295" s="10"/>
      <c r="R295" s="60"/>
      <c r="S295" s="8"/>
      <c r="T295" s="79"/>
      <c r="U295" s="10"/>
      <c r="V295" s="60"/>
      <c r="W295" s="8"/>
      <c r="X295" s="8"/>
      <c r="Y295" s="10"/>
    </row>
    <row x14ac:dyDescent="0.25" r="296" customHeight="1" ht="14.25">
      <c r="A296" s="10"/>
      <c r="B296" s="133"/>
      <c r="C296" s="60"/>
      <c r="D296" s="8"/>
      <c r="E296" s="8"/>
      <c r="F296" s="131"/>
      <c r="G296" s="60"/>
      <c r="H296" s="8"/>
      <c r="I296" s="8"/>
      <c r="J296" s="131"/>
      <c r="K296" s="60"/>
      <c r="L296" s="8"/>
      <c r="M296" s="8"/>
      <c r="N296" s="10"/>
      <c r="O296" s="10"/>
      <c r="P296" s="10"/>
      <c r="Q296" s="10"/>
      <c r="R296" s="60"/>
      <c r="S296" s="8"/>
      <c r="T296" s="79"/>
      <c r="U296" s="10"/>
      <c r="V296" s="60"/>
      <c r="W296" s="8"/>
      <c r="X296" s="8"/>
      <c r="Y296" s="10"/>
    </row>
    <row x14ac:dyDescent="0.25" r="297" customHeight="1" ht="14.25">
      <c r="A297" s="10"/>
      <c r="B297" s="133"/>
      <c r="C297" s="60"/>
      <c r="D297" s="8"/>
      <c r="E297" s="8"/>
      <c r="F297" s="131"/>
      <c r="G297" s="60"/>
      <c r="H297" s="8"/>
      <c r="I297" s="8"/>
      <c r="J297" s="131"/>
      <c r="K297" s="60"/>
      <c r="L297" s="8"/>
      <c r="M297" s="8"/>
      <c r="N297" s="10"/>
      <c r="O297" s="10"/>
      <c r="P297" s="10"/>
      <c r="Q297" s="10"/>
      <c r="R297" s="60"/>
      <c r="S297" s="8"/>
      <c r="T297" s="79"/>
      <c r="U297" s="10"/>
      <c r="V297" s="60"/>
      <c r="W297" s="8"/>
      <c r="X297" s="8"/>
      <c r="Y297" s="10"/>
    </row>
    <row x14ac:dyDescent="0.25" r="298" customHeight="1" ht="14.25">
      <c r="A298" s="10"/>
      <c r="B298" s="133"/>
      <c r="C298" s="60"/>
      <c r="D298" s="8"/>
      <c r="E298" s="8"/>
      <c r="F298" s="131"/>
      <c r="G298" s="60"/>
      <c r="H298" s="8"/>
      <c r="I298" s="8"/>
      <c r="J298" s="131"/>
      <c r="K298" s="60"/>
      <c r="L298" s="8"/>
      <c r="M298" s="8"/>
      <c r="N298" s="10"/>
      <c r="O298" s="10"/>
      <c r="P298" s="10"/>
      <c r="Q298" s="10"/>
      <c r="R298" s="60"/>
      <c r="S298" s="8"/>
      <c r="T298" s="79"/>
      <c r="U298" s="10"/>
      <c r="V298" s="60"/>
      <c r="W298" s="8"/>
      <c r="X298" s="8"/>
      <c r="Y298" s="10"/>
    </row>
    <row x14ac:dyDescent="0.25" r="299" customHeight="1" ht="14.25">
      <c r="A299" s="10"/>
      <c r="B299" s="133"/>
      <c r="C299" s="60"/>
      <c r="D299" s="8"/>
      <c r="E299" s="8"/>
      <c r="F299" s="131"/>
      <c r="G299" s="60"/>
      <c r="H299" s="8"/>
      <c r="I299" s="8"/>
      <c r="J299" s="131"/>
      <c r="K299" s="60"/>
      <c r="L299" s="8"/>
      <c r="M299" s="8"/>
      <c r="N299" s="10"/>
      <c r="O299" s="10"/>
      <c r="P299" s="10"/>
      <c r="Q299" s="10"/>
      <c r="R299" s="60"/>
      <c r="S299" s="8"/>
      <c r="T299" s="79"/>
      <c r="U299" s="10"/>
      <c r="V299" s="60"/>
      <c r="W299" s="8"/>
      <c r="X299" s="8"/>
      <c r="Y299" s="10"/>
    </row>
    <row x14ac:dyDescent="0.25" r="300" customHeight="1" ht="14.25">
      <c r="A300" s="10"/>
      <c r="B300" s="133"/>
      <c r="C300" s="60"/>
      <c r="D300" s="8"/>
      <c r="E300" s="8"/>
      <c r="F300" s="131"/>
      <c r="G300" s="60"/>
      <c r="H300" s="8"/>
      <c r="I300" s="8"/>
      <c r="J300" s="131"/>
      <c r="K300" s="60"/>
      <c r="L300" s="8"/>
      <c r="M300" s="8"/>
      <c r="N300" s="10"/>
      <c r="O300" s="10"/>
      <c r="P300" s="10"/>
      <c r="Q300" s="10"/>
      <c r="R300" s="60"/>
      <c r="S300" s="8"/>
      <c r="T300" s="79"/>
      <c r="U300" s="10"/>
      <c r="V300" s="60"/>
      <c r="W300" s="8"/>
      <c r="X300" s="8"/>
      <c r="Y300" s="10"/>
    </row>
    <row x14ac:dyDescent="0.25" r="301" customHeight="1" ht="14.25">
      <c r="A301" s="10"/>
      <c r="B301" s="133"/>
      <c r="C301" s="60"/>
      <c r="D301" s="8"/>
      <c r="E301" s="8"/>
      <c r="F301" s="131"/>
      <c r="G301" s="60"/>
      <c r="H301" s="8"/>
      <c r="I301" s="8"/>
      <c r="J301" s="131"/>
      <c r="K301" s="60"/>
      <c r="L301" s="8"/>
      <c r="M301" s="8"/>
      <c r="N301" s="10"/>
      <c r="O301" s="10"/>
      <c r="P301" s="10"/>
      <c r="Q301" s="10"/>
      <c r="R301" s="60"/>
      <c r="S301" s="8"/>
      <c r="T301" s="79"/>
      <c r="U301" s="10"/>
      <c r="V301" s="60"/>
      <c r="W301" s="8"/>
      <c r="X301" s="8"/>
      <c r="Y301" s="10"/>
    </row>
    <row x14ac:dyDescent="0.25" r="302" customHeight="1" ht="14.25">
      <c r="A302" s="10"/>
      <c r="B302" s="133"/>
      <c r="C302" s="60"/>
      <c r="D302" s="8"/>
      <c r="E302" s="8"/>
      <c r="F302" s="131"/>
      <c r="G302" s="60"/>
      <c r="H302" s="8"/>
      <c r="I302" s="8"/>
      <c r="J302" s="131"/>
      <c r="K302" s="60"/>
      <c r="L302" s="8"/>
      <c r="M302" s="8"/>
      <c r="N302" s="10"/>
      <c r="O302" s="10"/>
      <c r="P302" s="10"/>
      <c r="Q302" s="10"/>
      <c r="R302" s="60"/>
      <c r="S302" s="8"/>
      <c r="T302" s="79"/>
      <c r="U302" s="10"/>
      <c r="V302" s="60"/>
      <c r="W302" s="8"/>
      <c r="X302" s="8"/>
      <c r="Y302" s="10"/>
    </row>
    <row x14ac:dyDescent="0.25" r="303" customHeight="1" ht="14.25">
      <c r="A303" s="10"/>
      <c r="B303" s="133"/>
      <c r="C303" s="60"/>
      <c r="D303" s="8"/>
      <c r="E303" s="8"/>
      <c r="F303" s="131"/>
      <c r="G303" s="60"/>
      <c r="H303" s="8"/>
      <c r="I303" s="8"/>
      <c r="J303" s="131"/>
      <c r="K303" s="60"/>
      <c r="L303" s="8"/>
      <c r="M303" s="8"/>
      <c r="N303" s="10"/>
      <c r="O303" s="10"/>
      <c r="P303" s="10"/>
      <c r="Q303" s="10"/>
      <c r="R303" s="60"/>
      <c r="S303" s="8"/>
      <c r="T303" s="79"/>
      <c r="U303" s="10"/>
      <c r="V303" s="60"/>
      <c r="W303" s="8"/>
      <c r="X303" s="8"/>
      <c r="Y303" s="10"/>
    </row>
    <row x14ac:dyDescent="0.25" r="304" customHeight="1" ht="14.25">
      <c r="A304" s="10"/>
      <c r="B304" s="133"/>
      <c r="C304" s="60"/>
      <c r="D304" s="8"/>
      <c r="E304" s="8"/>
      <c r="F304" s="131"/>
      <c r="G304" s="60"/>
      <c r="H304" s="8"/>
      <c r="I304" s="8"/>
      <c r="J304" s="131"/>
      <c r="K304" s="60"/>
      <c r="L304" s="8"/>
      <c r="M304" s="8"/>
      <c r="N304" s="10"/>
      <c r="O304" s="10"/>
      <c r="P304" s="10"/>
      <c r="Q304" s="10"/>
      <c r="R304" s="60"/>
      <c r="S304" s="8"/>
      <c r="T304" s="79"/>
      <c r="U304" s="10"/>
      <c r="V304" s="60"/>
      <c r="W304" s="8"/>
      <c r="X304" s="8"/>
      <c r="Y304" s="10"/>
    </row>
    <row x14ac:dyDescent="0.25" r="305" customHeight="1" ht="14.25">
      <c r="A305" s="10"/>
      <c r="B305" s="133"/>
      <c r="C305" s="60"/>
      <c r="D305" s="8"/>
      <c r="E305" s="8"/>
      <c r="F305" s="131"/>
      <c r="G305" s="60"/>
      <c r="H305" s="8"/>
      <c r="I305" s="8"/>
      <c r="J305" s="131"/>
      <c r="K305" s="60"/>
      <c r="L305" s="8"/>
      <c r="M305" s="8"/>
      <c r="N305" s="10"/>
      <c r="O305" s="10"/>
      <c r="P305" s="10"/>
      <c r="Q305" s="10"/>
      <c r="R305" s="60"/>
      <c r="S305" s="8"/>
      <c r="T305" s="79"/>
      <c r="U305" s="10"/>
      <c r="V305" s="60"/>
      <c r="W305" s="8"/>
      <c r="X305" s="8"/>
      <c r="Y305" s="10"/>
    </row>
    <row x14ac:dyDescent="0.25" r="306" customHeight="1" ht="14.25">
      <c r="A306" s="10"/>
      <c r="B306" s="133"/>
      <c r="C306" s="60"/>
      <c r="D306" s="8"/>
      <c r="E306" s="8"/>
      <c r="F306" s="131"/>
      <c r="G306" s="60"/>
      <c r="H306" s="8"/>
      <c r="I306" s="8"/>
      <c r="J306" s="131"/>
      <c r="K306" s="60"/>
      <c r="L306" s="8"/>
      <c r="M306" s="8"/>
      <c r="N306" s="10"/>
      <c r="O306" s="10"/>
      <c r="P306" s="10"/>
      <c r="Q306" s="10"/>
      <c r="R306" s="60"/>
      <c r="S306" s="8"/>
      <c r="T306" s="79"/>
      <c r="U306" s="10"/>
      <c r="V306" s="60"/>
      <c r="W306" s="8"/>
      <c r="X306" s="8"/>
      <c r="Y306" s="10"/>
    </row>
    <row x14ac:dyDescent="0.25" r="307" customHeight="1" ht="14.25">
      <c r="A307" s="10"/>
      <c r="B307" s="133"/>
      <c r="C307" s="60"/>
      <c r="D307" s="8"/>
      <c r="E307" s="8"/>
      <c r="F307" s="131"/>
      <c r="G307" s="60"/>
      <c r="H307" s="8"/>
      <c r="I307" s="8"/>
      <c r="J307" s="131"/>
      <c r="K307" s="60"/>
      <c r="L307" s="8"/>
      <c r="M307" s="8"/>
      <c r="N307" s="10"/>
      <c r="O307" s="10"/>
      <c r="P307" s="10"/>
      <c r="Q307" s="10"/>
      <c r="R307" s="60"/>
      <c r="S307" s="8"/>
      <c r="T307" s="79"/>
      <c r="U307" s="10"/>
      <c r="V307" s="60"/>
      <c r="W307" s="8"/>
      <c r="X307" s="8"/>
      <c r="Y307" s="10"/>
    </row>
    <row x14ac:dyDescent="0.25" r="308" customHeight="1" ht="14.25">
      <c r="A308" s="10"/>
      <c r="B308" s="133"/>
      <c r="C308" s="60"/>
      <c r="D308" s="8"/>
      <c r="E308" s="8"/>
      <c r="F308" s="131"/>
      <c r="G308" s="60"/>
      <c r="H308" s="8"/>
      <c r="I308" s="8"/>
      <c r="J308" s="131"/>
      <c r="K308" s="60"/>
      <c r="L308" s="8"/>
      <c r="M308" s="8"/>
      <c r="N308" s="10"/>
      <c r="O308" s="10"/>
      <c r="P308" s="10"/>
      <c r="Q308" s="10"/>
      <c r="R308" s="60"/>
      <c r="S308" s="8"/>
      <c r="T308" s="79"/>
      <c r="U308" s="10"/>
      <c r="V308" s="60"/>
      <c r="W308" s="8"/>
      <c r="X308" s="8"/>
      <c r="Y308" s="10"/>
    </row>
    <row x14ac:dyDescent="0.25" r="309" customHeight="1" ht="14.25">
      <c r="A309" s="10"/>
      <c r="B309" s="133"/>
      <c r="C309" s="60"/>
      <c r="D309" s="8"/>
      <c r="E309" s="8"/>
      <c r="F309" s="131"/>
      <c r="G309" s="60"/>
      <c r="H309" s="8"/>
      <c r="I309" s="8"/>
      <c r="J309" s="131"/>
      <c r="K309" s="60"/>
      <c r="L309" s="8"/>
      <c r="M309" s="8"/>
      <c r="N309" s="10"/>
      <c r="O309" s="10"/>
      <c r="P309" s="10"/>
      <c r="Q309" s="10"/>
      <c r="R309" s="60"/>
      <c r="S309" s="8"/>
      <c r="T309" s="79"/>
      <c r="U309" s="10"/>
      <c r="V309" s="60"/>
      <c r="W309" s="8"/>
      <c r="X309" s="8"/>
      <c r="Y309" s="10"/>
    </row>
    <row x14ac:dyDescent="0.25" r="310" customHeight="1" ht="14.25">
      <c r="A310" s="10"/>
      <c r="B310" s="133"/>
      <c r="C310" s="60"/>
      <c r="D310" s="8"/>
      <c r="E310" s="8"/>
      <c r="F310" s="131"/>
      <c r="G310" s="60"/>
      <c r="H310" s="8"/>
      <c r="I310" s="8"/>
      <c r="J310" s="131"/>
      <c r="K310" s="60"/>
      <c r="L310" s="8"/>
      <c r="M310" s="8"/>
      <c r="N310" s="10"/>
      <c r="O310" s="10"/>
      <c r="P310" s="10"/>
      <c r="Q310" s="10"/>
      <c r="R310" s="60"/>
      <c r="S310" s="8"/>
      <c r="T310" s="79"/>
      <c r="U310" s="10"/>
      <c r="V310" s="60"/>
      <c r="W310" s="8"/>
      <c r="X310" s="8"/>
      <c r="Y310" s="10"/>
    </row>
    <row x14ac:dyDescent="0.25" r="311" customHeight="1" ht="14.25">
      <c r="A311" s="10"/>
      <c r="B311" s="133"/>
      <c r="C311" s="60"/>
      <c r="D311" s="8"/>
      <c r="E311" s="8"/>
      <c r="F311" s="131"/>
      <c r="G311" s="60"/>
      <c r="H311" s="8"/>
      <c r="I311" s="8"/>
      <c r="J311" s="131"/>
      <c r="K311" s="60"/>
      <c r="L311" s="8"/>
      <c r="M311" s="8"/>
      <c r="N311" s="10"/>
      <c r="O311" s="10"/>
      <c r="P311" s="10"/>
      <c r="Q311" s="10"/>
      <c r="R311" s="60"/>
      <c r="S311" s="8"/>
      <c r="T311" s="79"/>
      <c r="U311" s="10"/>
      <c r="V311" s="60"/>
      <c r="W311" s="8"/>
      <c r="X311" s="8"/>
      <c r="Y311" s="10"/>
    </row>
    <row x14ac:dyDescent="0.25" r="312" customHeight="1" ht="14.25">
      <c r="A312" s="10"/>
      <c r="B312" s="133"/>
      <c r="C312" s="60"/>
      <c r="D312" s="8"/>
      <c r="E312" s="8"/>
      <c r="F312" s="131"/>
      <c r="G312" s="60"/>
      <c r="H312" s="8"/>
      <c r="I312" s="8"/>
      <c r="J312" s="131"/>
      <c r="K312" s="60"/>
      <c r="L312" s="8"/>
      <c r="M312" s="8"/>
      <c r="N312" s="10"/>
      <c r="O312" s="10"/>
      <c r="P312" s="10"/>
      <c r="Q312" s="10"/>
      <c r="R312" s="60"/>
      <c r="S312" s="8"/>
      <c r="T312" s="79"/>
      <c r="U312" s="10"/>
      <c r="V312" s="60"/>
      <c r="W312" s="8"/>
      <c r="X312" s="8"/>
      <c r="Y312" s="10"/>
    </row>
    <row x14ac:dyDescent="0.25" r="313" customHeight="1" ht="14.25">
      <c r="A313" s="10"/>
      <c r="B313" s="133"/>
      <c r="C313" s="60"/>
      <c r="D313" s="8"/>
      <c r="E313" s="8"/>
      <c r="F313" s="131"/>
      <c r="G313" s="60"/>
      <c r="H313" s="8"/>
      <c r="I313" s="8"/>
      <c r="J313" s="131"/>
      <c r="K313" s="60"/>
      <c r="L313" s="8"/>
      <c r="M313" s="8"/>
      <c r="N313" s="10"/>
      <c r="O313" s="10"/>
      <c r="P313" s="10"/>
      <c r="Q313" s="10"/>
      <c r="R313" s="60"/>
      <c r="S313" s="8"/>
      <c r="T313" s="79"/>
      <c r="U313" s="10"/>
      <c r="V313" s="60"/>
      <c r="W313" s="8"/>
      <c r="X313" s="8"/>
      <c r="Y313" s="10"/>
    </row>
    <row x14ac:dyDescent="0.25" r="314" customHeight="1" ht="14.25">
      <c r="A314" s="10"/>
      <c r="B314" s="133"/>
      <c r="C314" s="60"/>
      <c r="D314" s="8"/>
      <c r="E314" s="8"/>
      <c r="F314" s="131"/>
      <c r="G314" s="60"/>
      <c r="H314" s="8"/>
      <c r="I314" s="8"/>
      <c r="J314" s="131"/>
      <c r="K314" s="60"/>
      <c r="L314" s="8"/>
      <c r="M314" s="8"/>
      <c r="N314" s="10"/>
      <c r="O314" s="10"/>
      <c r="P314" s="10"/>
      <c r="Q314" s="10"/>
      <c r="R314" s="60"/>
      <c r="S314" s="8"/>
      <c r="T314" s="79"/>
      <c r="U314" s="10"/>
      <c r="V314" s="60"/>
      <c r="W314" s="8"/>
      <c r="X314" s="8"/>
      <c r="Y314" s="10"/>
    </row>
    <row x14ac:dyDescent="0.25" r="315" customHeight="1" ht="14.25">
      <c r="A315" s="10"/>
      <c r="B315" s="133"/>
      <c r="C315" s="60"/>
      <c r="D315" s="8"/>
      <c r="E315" s="8"/>
      <c r="F315" s="131"/>
      <c r="G315" s="60"/>
      <c r="H315" s="8"/>
      <c r="I315" s="8"/>
      <c r="J315" s="131"/>
      <c r="K315" s="60"/>
      <c r="L315" s="8"/>
      <c r="M315" s="8"/>
      <c r="N315" s="10"/>
      <c r="O315" s="10"/>
      <c r="P315" s="10"/>
      <c r="Q315" s="10"/>
      <c r="R315" s="60"/>
      <c r="S315" s="8"/>
      <c r="T315" s="79"/>
      <c r="U315" s="10"/>
      <c r="V315" s="60"/>
      <c r="W315" s="8"/>
      <c r="X315" s="8"/>
      <c r="Y315" s="10"/>
    </row>
    <row x14ac:dyDescent="0.25" r="316" customHeight="1" ht="14.25">
      <c r="A316" s="10"/>
      <c r="B316" s="133"/>
      <c r="C316" s="60"/>
      <c r="D316" s="8"/>
      <c r="E316" s="8"/>
      <c r="F316" s="131"/>
      <c r="G316" s="60"/>
      <c r="H316" s="8"/>
      <c r="I316" s="8"/>
      <c r="J316" s="131"/>
      <c r="K316" s="60"/>
      <c r="L316" s="8"/>
      <c r="M316" s="8"/>
      <c r="N316" s="10"/>
      <c r="O316" s="10"/>
      <c r="P316" s="10"/>
      <c r="Q316" s="10"/>
      <c r="R316" s="60"/>
      <c r="S316" s="8"/>
      <c r="T316" s="79"/>
      <c r="U316" s="10"/>
      <c r="V316" s="60"/>
      <c r="W316" s="8"/>
      <c r="X316" s="8"/>
      <c r="Y316" s="10"/>
    </row>
    <row x14ac:dyDescent="0.25" r="317" customHeight="1" ht="14.25">
      <c r="A317" s="10"/>
      <c r="B317" s="133"/>
      <c r="C317" s="60"/>
      <c r="D317" s="8"/>
      <c r="E317" s="8"/>
      <c r="F317" s="131"/>
      <c r="G317" s="60"/>
      <c r="H317" s="8"/>
      <c r="I317" s="8"/>
      <c r="J317" s="131"/>
      <c r="K317" s="60"/>
      <c r="L317" s="8"/>
      <c r="M317" s="8"/>
      <c r="N317" s="10"/>
      <c r="O317" s="10"/>
      <c r="P317" s="10"/>
      <c r="Q317" s="10"/>
      <c r="R317" s="60"/>
      <c r="S317" s="8"/>
      <c r="T317" s="79"/>
      <c r="U317" s="10"/>
      <c r="V317" s="60"/>
      <c r="W317" s="8"/>
      <c r="X317" s="8"/>
      <c r="Y317" s="10"/>
    </row>
    <row x14ac:dyDescent="0.25" r="318" customHeight="1" ht="14.25">
      <c r="A318" s="10"/>
      <c r="B318" s="133"/>
      <c r="C318" s="60"/>
      <c r="D318" s="8"/>
      <c r="E318" s="8"/>
      <c r="F318" s="131"/>
      <c r="G318" s="60"/>
      <c r="H318" s="8"/>
      <c r="I318" s="8"/>
      <c r="J318" s="131"/>
      <c r="K318" s="60"/>
      <c r="L318" s="8"/>
      <c r="M318" s="8"/>
      <c r="N318" s="10"/>
      <c r="O318" s="10"/>
      <c r="P318" s="10"/>
      <c r="Q318" s="10"/>
      <c r="R318" s="60"/>
      <c r="S318" s="8"/>
      <c r="T318" s="79"/>
      <c r="U318" s="10"/>
      <c r="V318" s="60"/>
      <c r="W318" s="8"/>
      <c r="X318" s="8"/>
      <c r="Y318" s="10"/>
    </row>
    <row x14ac:dyDescent="0.25" r="319" customHeight="1" ht="14.25">
      <c r="A319" s="10"/>
      <c r="B319" s="133"/>
      <c r="C319" s="60"/>
      <c r="D319" s="8"/>
      <c r="E319" s="8"/>
      <c r="F319" s="131"/>
      <c r="G319" s="60"/>
      <c r="H319" s="8"/>
      <c r="I319" s="8"/>
      <c r="J319" s="131"/>
      <c r="K319" s="60"/>
      <c r="L319" s="8"/>
      <c r="M319" s="8"/>
      <c r="N319" s="10"/>
      <c r="O319" s="10"/>
      <c r="P319" s="10"/>
      <c r="Q319" s="10"/>
      <c r="R319" s="60"/>
      <c r="S319" s="8"/>
      <c r="T319" s="79"/>
      <c r="U319" s="10"/>
      <c r="V319" s="60"/>
      <c r="W319" s="8"/>
      <c r="X319" s="8"/>
      <c r="Y319" s="10"/>
    </row>
    <row x14ac:dyDescent="0.25" r="320" customHeight="1" ht="14.25">
      <c r="A320" s="10"/>
      <c r="B320" s="133"/>
      <c r="C320" s="60"/>
      <c r="D320" s="8"/>
      <c r="E320" s="8"/>
      <c r="F320" s="131"/>
      <c r="G320" s="60"/>
      <c r="H320" s="8"/>
      <c r="I320" s="8"/>
      <c r="J320" s="131"/>
      <c r="K320" s="60"/>
      <c r="L320" s="8"/>
      <c r="M320" s="8"/>
      <c r="N320" s="10"/>
      <c r="O320" s="10"/>
      <c r="P320" s="10"/>
      <c r="Q320" s="10"/>
      <c r="R320" s="60"/>
      <c r="S320" s="8"/>
      <c r="T320" s="79"/>
      <c r="U320" s="10"/>
      <c r="V320" s="60"/>
      <c r="W320" s="8"/>
      <c r="X320" s="8"/>
      <c r="Y320" s="10"/>
    </row>
    <row x14ac:dyDescent="0.25" r="321" customHeight="1" ht="14.25">
      <c r="A321" s="10"/>
      <c r="B321" s="133"/>
      <c r="C321" s="60"/>
      <c r="D321" s="8"/>
      <c r="E321" s="8"/>
      <c r="F321" s="131"/>
      <c r="G321" s="60"/>
      <c r="H321" s="8"/>
      <c r="I321" s="8"/>
      <c r="J321" s="131"/>
      <c r="K321" s="60"/>
      <c r="L321" s="8"/>
      <c r="M321" s="8"/>
      <c r="N321" s="10"/>
      <c r="O321" s="10"/>
      <c r="P321" s="10"/>
      <c r="Q321" s="10"/>
      <c r="R321" s="60"/>
      <c r="S321" s="8"/>
      <c r="T321" s="79"/>
      <c r="U321" s="10"/>
      <c r="V321" s="60"/>
      <c r="W321" s="8"/>
      <c r="X321" s="8"/>
      <c r="Y321" s="10"/>
    </row>
    <row x14ac:dyDescent="0.25" r="322" customHeight="1" ht="14.25">
      <c r="A322" s="10"/>
      <c r="B322" s="133"/>
      <c r="C322" s="60"/>
      <c r="D322" s="8"/>
      <c r="E322" s="8"/>
      <c r="F322" s="131"/>
      <c r="G322" s="60"/>
      <c r="H322" s="8"/>
      <c r="I322" s="8"/>
      <c r="J322" s="131"/>
      <c r="K322" s="60"/>
      <c r="L322" s="8"/>
      <c r="M322" s="8"/>
      <c r="N322" s="10"/>
      <c r="O322" s="10"/>
      <c r="P322" s="10"/>
      <c r="Q322" s="10"/>
      <c r="R322" s="60"/>
      <c r="S322" s="8"/>
      <c r="T322" s="79"/>
      <c r="U322" s="10"/>
      <c r="V322" s="60"/>
      <c r="W322" s="8"/>
      <c r="X322" s="8"/>
      <c r="Y322" s="10"/>
    </row>
    <row x14ac:dyDescent="0.25" r="323" customHeight="1" ht="14.25">
      <c r="A323" s="10"/>
      <c r="B323" s="133"/>
      <c r="C323" s="60"/>
      <c r="D323" s="8"/>
      <c r="E323" s="8"/>
      <c r="F323" s="131"/>
      <c r="G323" s="60"/>
      <c r="H323" s="8"/>
      <c r="I323" s="8"/>
      <c r="J323" s="131"/>
      <c r="K323" s="60"/>
      <c r="L323" s="8"/>
      <c r="M323" s="8"/>
      <c r="N323" s="10"/>
      <c r="O323" s="10"/>
      <c r="P323" s="10"/>
      <c r="Q323" s="10"/>
      <c r="R323" s="60"/>
      <c r="S323" s="8"/>
      <c r="T323" s="79"/>
      <c r="U323" s="10"/>
      <c r="V323" s="60"/>
      <c r="W323" s="8"/>
      <c r="X323" s="8"/>
      <c r="Y323" s="10"/>
    </row>
    <row x14ac:dyDescent="0.25" r="324" customHeight="1" ht="14.25">
      <c r="A324" s="10"/>
      <c r="B324" s="133"/>
      <c r="C324" s="60"/>
      <c r="D324" s="8"/>
      <c r="E324" s="8"/>
      <c r="F324" s="131"/>
      <c r="G324" s="60"/>
      <c r="H324" s="8"/>
      <c r="I324" s="8"/>
      <c r="J324" s="131"/>
      <c r="K324" s="60"/>
      <c r="L324" s="8"/>
      <c r="M324" s="8"/>
      <c r="N324" s="10"/>
      <c r="O324" s="10"/>
      <c r="P324" s="10"/>
      <c r="Q324" s="10"/>
      <c r="R324" s="60"/>
      <c r="S324" s="8"/>
      <c r="T324" s="79"/>
      <c r="U324" s="10"/>
      <c r="V324" s="60"/>
      <c r="W324" s="8"/>
      <c r="X324" s="8"/>
      <c r="Y324" s="10"/>
    </row>
    <row x14ac:dyDescent="0.25" r="325" customHeight="1" ht="14.25">
      <c r="A325" s="10"/>
      <c r="B325" s="133"/>
      <c r="C325" s="60"/>
      <c r="D325" s="8"/>
      <c r="E325" s="8"/>
      <c r="F325" s="131"/>
      <c r="G325" s="60"/>
      <c r="H325" s="8"/>
      <c r="I325" s="8"/>
      <c r="J325" s="131"/>
      <c r="K325" s="60"/>
      <c r="L325" s="8"/>
      <c r="M325" s="8"/>
      <c r="N325" s="10"/>
      <c r="O325" s="10"/>
      <c r="P325" s="10"/>
      <c r="Q325" s="10"/>
      <c r="R325" s="60"/>
      <c r="S325" s="8"/>
      <c r="T325" s="79"/>
      <c r="U325" s="10"/>
      <c r="V325" s="60"/>
      <c r="W325" s="8"/>
      <c r="X325" s="8"/>
      <c r="Y325" s="10"/>
    </row>
    <row x14ac:dyDescent="0.25" r="326" customHeight="1" ht="14.25">
      <c r="A326" s="10"/>
      <c r="B326" s="133"/>
      <c r="C326" s="60"/>
      <c r="D326" s="8"/>
      <c r="E326" s="8"/>
      <c r="F326" s="131"/>
      <c r="G326" s="60"/>
      <c r="H326" s="8"/>
      <c r="I326" s="8"/>
      <c r="J326" s="131"/>
      <c r="K326" s="60"/>
      <c r="L326" s="8"/>
      <c r="M326" s="8"/>
      <c r="N326" s="10"/>
      <c r="O326" s="10"/>
      <c r="P326" s="10"/>
      <c r="Q326" s="10"/>
      <c r="R326" s="60"/>
      <c r="S326" s="8"/>
      <c r="T326" s="79"/>
      <c r="U326" s="10"/>
      <c r="V326" s="60"/>
      <c r="W326" s="8"/>
      <c r="X326" s="8"/>
      <c r="Y326" s="10"/>
    </row>
    <row x14ac:dyDescent="0.25" r="327" customHeight="1" ht="14.25">
      <c r="A327" s="10"/>
      <c r="B327" s="133"/>
      <c r="C327" s="60"/>
      <c r="D327" s="8"/>
      <c r="E327" s="8"/>
      <c r="F327" s="131"/>
      <c r="G327" s="60"/>
      <c r="H327" s="8"/>
      <c r="I327" s="8"/>
      <c r="J327" s="131"/>
      <c r="K327" s="60"/>
      <c r="L327" s="8"/>
      <c r="M327" s="8"/>
      <c r="N327" s="10"/>
      <c r="O327" s="10"/>
      <c r="P327" s="10"/>
      <c r="Q327" s="10"/>
      <c r="R327" s="60"/>
      <c r="S327" s="8"/>
      <c r="T327" s="79"/>
      <c r="U327" s="10"/>
      <c r="V327" s="60"/>
      <c r="W327" s="8"/>
      <c r="X327" s="8"/>
      <c r="Y327" s="10"/>
    </row>
    <row x14ac:dyDescent="0.25" r="328" customHeight="1" ht="14.25">
      <c r="A328" s="10"/>
      <c r="B328" s="133"/>
      <c r="C328" s="60"/>
      <c r="D328" s="8"/>
      <c r="E328" s="8"/>
      <c r="F328" s="131"/>
      <c r="G328" s="60"/>
      <c r="H328" s="8"/>
      <c r="I328" s="8"/>
      <c r="J328" s="131"/>
      <c r="K328" s="60"/>
      <c r="L328" s="8"/>
      <c r="M328" s="8"/>
      <c r="N328" s="10"/>
      <c r="O328" s="10"/>
      <c r="P328" s="10"/>
      <c r="Q328" s="10"/>
      <c r="R328" s="60"/>
      <c r="S328" s="8"/>
      <c r="T328" s="79"/>
      <c r="U328" s="10"/>
      <c r="V328" s="60"/>
      <c r="W328" s="8"/>
      <c r="X328" s="8"/>
      <c r="Y328" s="10"/>
    </row>
    <row x14ac:dyDescent="0.25" r="329" customHeight="1" ht="14.25">
      <c r="A329" s="10"/>
      <c r="B329" s="133"/>
      <c r="C329" s="60"/>
      <c r="D329" s="8"/>
      <c r="E329" s="8"/>
      <c r="F329" s="131"/>
      <c r="G329" s="60"/>
      <c r="H329" s="8"/>
      <c r="I329" s="8"/>
      <c r="J329" s="131"/>
      <c r="K329" s="60"/>
      <c r="L329" s="8"/>
      <c r="M329" s="8"/>
      <c r="N329" s="10"/>
      <c r="O329" s="10"/>
      <c r="P329" s="10"/>
      <c r="Q329" s="10"/>
      <c r="R329" s="60"/>
      <c r="S329" s="8"/>
      <c r="T329" s="79"/>
      <c r="U329" s="10"/>
      <c r="V329" s="60"/>
      <c r="W329" s="8"/>
      <c r="X329" s="8"/>
      <c r="Y329" s="10"/>
    </row>
    <row x14ac:dyDescent="0.25" r="330" customHeight="1" ht="14.25">
      <c r="A330" s="10"/>
      <c r="B330" s="133"/>
      <c r="C330" s="60"/>
      <c r="D330" s="8"/>
      <c r="E330" s="8"/>
      <c r="F330" s="131"/>
      <c r="G330" s="60"/>
      <c r="H330" s="8"/>
      <c r="I330" s="8"/>
      <c r="J330" s="131"/>
      <c r="K330" s="60"/>
      <c r="L330" s="8"/>
      <c r="M330" s="8"/>
      <c r="N330" s="10"/>
      <c r="O330" s="10"/>
      <c r="P330" s="10"/>
      <c r="Q330" s="10"/>
      <c r="R330" s="60"/>
      <c r="S330" s="8"/>
      <c r="T330" s="79"/>
      <c r="U330" s="10"/>
      <c r="V330" s="60"/>
      <c r="W330" s="8"/>
      <c r="X330" s="8"/>
      <c r="Y330" s="10"/>
    </row>
    <row x14ac:dyDescent="0.25" r="331" customHeight="1" ht="14.25">
      <c r="A331" s="10"/>
      <c r="B331" s="133"/>
      <c r="C331" s="60"/>
      <c r="D331" s="8"/>
      <c r="E331" s="8"/>
      <c r="F331" s="131"/>
      <c r="G331" s="60"/>
      <c r="H331" s="8"/>
      <c r="I331" s="8"/>
      <c r="J331" s="131"/>
      <c r="K331" s="60"/>
      <c r="L331" s="8"/>
      <c r="M331" s="8"/>
      <c r="N331" s="10"/>
      <c r="O331" s="10"/>
      <c r="P331" s="10"/>
      <c r="Q331" s="10"/>
      <c r="R331" s="60"/>
      <c r="S331" s="8"/>
      <c r="T331" s="79"/>
      <c r="U331" s="10"/>
      <c r="V331" s="60"/>
      <c r="W331" s="8"/>
      <c r="X331" s="8"/>
      <c r="Y331" s="10"/>
    </row>
    <row x14ac:dyDescent="0.25" r="332" customHeight="1" ht="14.25">
      <c r="A332" s="10"/>
      <c r="B332" s="133"/>
      <c r="C332" s="60"/>
      <c r="D332" s="8"/>
      <c r="E332" s="8"/>
      <c r="F332" s="131"/>
      <c r="G332" s="60"/>
      <c r="H332" s="8"/>
      <c r="I332" s="8"/>
      <c r="J332" s="131"/>
      <c r="K332" s="60"/>
      <c r="L332" s="8"/>
      <c r="M332" s="8"/>
      <c r="N332" s="10"/>
      <c r="O332" s="10"/>
      <c r="P332" s="10"/>
      <c r="Q332" s="10"/>
      <c r="R332" s="60"/>
      <c r="S332" s="8"/>
      <c r="T332" s="79"/>
      <c r="U332" s="10"/>
      <c r="V332" s="60"/>
      <c r="W332" s="8"/>
      <c r="X332" s="8"/>
      <c r="Y332" s="10"/>
    </row>
    <row x14ac:dyDescent="0.25" r="333" customHeight="1" ht="14.25">
      <c r="A333" s="10"/>
      <c r="B333" s="133"/>
      <c r="C333" s="60"/>
      <c r="D333" s="8"/>
      <c r="E333" s="8"/>
      <c r="F333" s="131"/>
      <c r="G333" s="60"/>
      <c r="H333" s="8"/>
      <c r="I333" s="8"/>
      <c r="J333" s="131"/>
      <c r="K333" s="60"/>
      <c r="L333" s="8"/>
      <c r="M333" s="8"/>
      <c r="N333" s="10"/>
      <c r="O333" s="10"/>
      <c r="P333" s="10"/>
      <c r="Q333" s="10"/>
      <c r="R333" s="60"/>
      <c r="S333" s="8"/>
      <c r="T333" s="79"/>
      <c r="U333" s="10"/>
      <c r="V333" s="60"/>
      <c r="W333" s="8"/>
      <c r="X333" s="8"/>
      <c r="Y333" s="10"/>
    </row>
    <row x14ac:dyDescent="0.25" r="334" customHeight="1" ht="14.25">
      <c r="A334" s="10"/>
      <c r="B334" s="133"/>
      <c r="C334" s="60"/>
      <c r="D334" s="8"/>
      <c r="E334" s="8"/>
      <c r="F334" s="131"/>
      <c r="G334" s="60"/>
      <c r="H334" s="8"/>
      <c r="I334" s="8"/>
      <c r="J334" s="131"/>
      <c r="K334" s="60"/>
      <c r="L334" s="8"/>
      <c r="M334" s="8"/>
      <c r="N334" s="10"/>
      <c r="O334" s="10"/>
      <c r="P334" s="10"/>
      <c r="Q334" s="10"/>
      <c r="R334" s="60"/>
      <c r="S334" s="8"/>
      <c r="T334" s="79"/>
      <c r="U334" s="10"/>
      <c r="V334" s="60"/>
      <c r="W334" s="8"/>
      <c r="X334" s="8"/>
      <c r="Y334" s="10"/>
    </row>
    <row x14ac:dyDescent="0.25" r="335" customHeight="1" ht="14.25">
      <c r="A335" s="10"/>
      <c r="B335" s="133"/>
      <c r="C335" s="60"/>
      <c r="D335" s="8"/>
      <c r="E335" s="8"/>
      <c r="F335" s="131"/>
      <c r="G335" s="60"/>
      <c r="H335" s="8"/>
      <c r="I335" s="8"/>
      <c r="J335" s="131"/>
      <c r="K335" s="60"/>
      <c r="L335" s="8"/>
      <c r="M335" s="8"/>
      <c r="N335" s="10"/>
      <c r="O335" s="10"/>
      <c r="P335" s="10"/>
      <c r="Q335" s="10"/>
      <c r="R335" s="60"/>
      <c r="S335" s="8"/>
      <c r="T335" s="79"/>
      <c r="U335" s="10"/>
      <c r="V335" s="60"/>
      <c r="W335" s="8"/>
      <c r="X335" s="8"/>
      <c r="Y335" s="10"/>
    </row>
    <row x14ac:dyDescent="0.25" r="336" customHeight="1" ht="14.25">
      <c r="A336" s="10"/>
      <c r="B336" s="133"/>
      <c r="C336" s="60"/>
      <c r="D336" s="8"/>
      <c r="E336" s="8"/>
      <c r="F336" s="131"/>
      <c r="G336" s="60"/>
      <c r="H336" s="8"/>
      <c r="I336" s="8"/>
      <c r="J336" s="131"/>
      <c r="K336" s="60"/>
      <c r="L336" s="8"/>
      <c r="M336" s="8"/>
      <c r="N336" s="10"/>
      <c r="O336" s="10"/>
      <c r="P336" s="10"/>
      <c r="Q336" s="10"/>
      <c r="R336" s="60"/>
      <c r="S336" s="8"/>
      <c r="T336" s="79"/>
      <c r="U336" s="10"/>
      <c r="V336" s="60"/>
      <c r="W336" s="8"/>
      <c r="X336" s="8"/>
      <c r="Y336" s="10"/>
    </row>
    <row x14ac:dyDescent="0.25" r="337" customHeight="1" ht="14.25">
      <c r="A337" s="10"/>
      <c r="B337" s="133"/>
      <c r="C337" s="60"/>
      <c r="D337" s="8"/>
      <c r="E337" s="8"/>
      <c r="F337" s="131"/>
      <c r="G337" s="60"/>
      <c r="H337" s="8"/>
      <c r="I337" s="8"/>
      <c r="J337" s="131"/>
      <c r="K337" s="60"/>
      <c r="L337" s="8"/>
      <c r="M337" s="8"/>
      <c r="N337" s="10"/>
      <c r="O337" s="10"/>
      <c r="P337" s="10"/>
      <c r="Q337" s="10"/>
      <c r="R337" s="60"/>
      <c r="S337" s="8"/>
      <c r="T337" s="79"/>
      <c r="U337" s="10"/>
      <c r="V337" s="60"/>
      <c r="W337" s="8"/>
      <c r="X337" s="8"/>
      <c r="Y337" s="10"/>
    </row>
    <row x14ac:dyDescent="0.25" r="338" customHeight="1" ht="14.25">
      <c r="A338" s="10"/>
      <c r="B338" s="133"/>
      <c r="C338" s="60"/>
      <c r="D338" s="8"/>
      <c r="E338" s="8"/>
      <c r="F338" s="131"/>
      <c r="G338" s="60"/>
      <c r="H338" s="8"/>
      <c r="I338" s="8"/>
      <c r="J338" s="131"/>
      <c r="K338" s="60"/>
      <c r="L338" s="8"/>
      <c r="M338" s="8"/>
      <c r="N338" s="10"/>
      <c r="O338" s="10"/>
      <c r="P338" s="10"/>
      <c r="Q338" s="10"/>
      <c r="R338" s="60"/>
      <c r="S338" s="8"/>
      <c r="T338" s="79"/>
      <c r="U338" s="10"/>
      <c r="V338" s="60"/>
      <c r="W338" s="8"/>
      <c r="X338" s="8"/>
      <c r="Y338" s="10"/>
    </row>
    <row x14ac:dyDescent="0.25" r="339" customHeight="1" ht="14.25">
      <c r="A339" s="10"/>
      <c r="B339" s="133"/>
      <c r="C339" s="60"/>
      <c r="D339" s="8"/>
      <c r="E339" s="8"/>
      <c r="F339" s="131"/>
      <c r="G339" s="60"/>
      <c r="H339" s="8"/>
      <c r="I339" s="8"/>
      <c r="J339" s="131"/>
      <c r="K339" s="60"/>
      <c r="L339" s="8"/>
      <c r="M339" s="8"/>
      <c r="N339" s="10"/>
      <c r="O339" s="10"/>
      <c r="P339" s="10"/>
      <c r="Q339" s="10"/>
      <c r="R339" s="60"/>
      <c r="S339" s="8"/>
      <c r="T339" s="79"/>
      <c r="U339" s="10"/>
      <c r="V339" s="60"/>
      <c r="W339" s="8"/>
      <c r="X339" s="8"/>
      <c r="Y339" s="10"/>
    </row>
    <row x14ac:dyDescent="0.25" r="340" customHeight="1" ht="14.25">
      <c r="A340" s="10"/>
      <c r="B340" s="133"/>
      <c r="C340" s="60"/>
      <c r="D340" s="8"/>
      <c r="E340" s="8"/>
      <c r="F340" s="131"/>
      <c r="G340" s="60"/>
      <c r="H340" s="8"/>
      <c r="I340" s="8"/>
      <c r="J340" s="131"/>
      <c r="K340" s="60"/>
      <c r="L340" s="8"/>
      <c r="M340" s="8"/>
      <c r="N340" s="10"/>
      <c r="O340" s="10"/>
      <c r="P340" s="10"/>
      <c r="Q340" s="10"/>
      <c r="R340" s="60"/>
      <c r="S340" s="8"/>
      <c r="T340" s="79"/>
      <c r="U340" s="10"/>
      <c r="V340" s="60"/>
      <c r="W340" s="8"/>
      <c r="X340" s="8"/>
      <c r="Y340" s="10"/>
    </row>
    <row x14ac:dyDescent="0.25" r="341" customHeight="1" ht="14.25">
      <c r="A341" s="10"/>
      <c r="B341" s="133"/>
      <c r="C341" s="60"/>
      <c r="D341" s="8"/>
      <c r="E341" s="8"/>
      <c r="F341" s="131"/>
      <c r="G341" s="60"/>
      <c r="H341" s="8"/>
      <c r="I341" s="8"/>
      <c r="J341" s="131"/>
      <c r="K341" s="60"/>
      <c r="L341" s="8"/>
      <c r="M341" s="8"/>
      <c r="N341" s="10"/>
      <c r="O341" s="10"/>
      <c r="P341" s="10"/>
      <c r="Q341" s="10"/>
      <c r="R341" s="60"/>
      <c r="S341" s="8"/>
      <c r="T341" s="79"/>
      <c r="U341" s="10"/>
      <c r="V341" s="60"/>
      <c r="W341" s="8"/>
      <c r="X341" s="8"/>
      <c r="Y341" s="10"/>
    </row>
    <row x14ac:dyDescent="0.25" r="342" customHeight="1" ht="14.25">
      <c r="A342" s="10"/>
      <c r="B342" s="133"/>
      <c r="C342" s="60"/>
      <c r="D342" s="8"/>
      <c r="E342" s="8"/>
      <c r="F342" s="131"/>
      <c r="G342" s="60"/>
      <c r="H342" s="8"/>
      <c r="I342" s="8"/>
      <c r="J342" s="131"/>
      <c r="K342" s="60"/>
      <c r="L342" s="8"/>
      <c r="M342" s="8"/>
      <c r="N342" s="10"/>
      <c r="O342" s="10"/>
      <c r="P342" s="10"/>
      <c r="Q342" s="10"/>
      <c r="R342" s="60"/>
      <c r="S342" s="8"/>
      <c r="T342" s="79"/>
      <c r="U342" s="10"/>
      <c r="V342" s="60"/>
      <c r="W342" s="8"/>
      <c r="X342" s="8"/>
      <c r="Y342" s="10"/>
    </row>
    <row x14ac:dyDescent="0.25" r="343" customHeight="1" ht="14.25">
      <c r="A343" s="10"/>
      <c r="B343" s="133"/>
      <c r="C343" s="60"/>
      <c r="D343" s="8"/>
      <c r="E343" s="8"/>
      <c r="F343" s="131"/>
      <c r="G343" s="60"/>
      <c r="H343" s="8"/>
      <c r="I343" s="8"/>
      <c r="J343" s="131"/>
      <c r="K343" s="60"/>
      <c r="L343" s="8"/>
      <c r="M343" s="8"/>
      <c r="N343" s="10"/>
      <c r="O343" s="10"/>
      <c r="P343" s="10"/>
      <c r="Q343" s="10"/>
      <c r="R343" s="60"/>
      <c r="S343" s="8"/>
      <c r="T343" s="79"/>
      <c r="U343" s="10"/>
      <c r="V343" s="60"/>
      <c r="W343" s="8"/>
      <c r="X343" s="8"/>
      <c r="Y343" s="10"/>
    </row>
    <row x14ac:dyDescent="0.25" r="344" customHeight="1" ht="14.25">
      <c r="A344" s="10"/>
      <c r="B344" s="133"/>
      <c r="C344" s="60"/>
      <c r="D344" s="8"/>
      <c r="E344" s="8"/>
      <c r="F344" s="131"/>
      <c r="G344" s="60"/>
      <c r="H344" s="8"/>
      <c r="I344" s="8"/>
      <c r="J344" s="131"/>
      <c r="K344" s="60"/>
      <c r="L344" s="8"/>
      <c r="M344" s="8"/>
      <c r="N344" s="10"/>
      <c r="O344" s="10"/>
      <c r="P344" s="10"/>
      <c r="Q344" s="10"/>
      <c r="R344" s="60"/>
      <c r="S344" s="8"/>
      <c r="T344" s="79"/>
      <c r="U344" s="10"/>
      <c r="V344" s="60"/>
      <c r="W344" s="8"/>
      <c r="X344" s="8"/>
      <c r="Y344" s="10"/>
    </row>
    <row x14ac:dyDescent="0.25" r="345" customHeight="1" ht="14.25">
      <c r="A345" s="10"/>
      <c r="B345" s="133"/>
      <c r="C345" s="60"/>
      <c r="D345" s="8"/>
      <c r="E345" s="8"/>
      <c r="F345" s="131"/>
      <c r="G345" s="60"/>
      <c r="H345" s="8"/>
      <c r="I345" s="8"/>
      <c r="J345" s="131"/>
      <c r="K345" s="60"/>
      <c r="L345" s="8"/>
      <c r="M345" s="8"/>
      <c r="N345" s="10"/>
      <c r="O345" s="10"/>
      <c r="P345" s="10"/>
      <c r="Q345" s="10"/>
      <c r="R345" s="60"/>
      <c r="S345" s="8"/>
      <c r="T345" s="79"/>
      <c r="U345" s="10"/>
      <c r="V345" s="60"/>
      <c r="W345" s="8"/>
      <c r="X345" s="8"/>
      <c r="Y345" s="10"/>
    </row>
    <row x14ac:dyDescent="0.25" r="346" customHeight="1" ht="14.25">
      <c r="A346" s="10"/>
      <c r="B346" s="133"/>
      <c r="C346" s="60"/>
      <c r="D346" s="8"/>
      <c r="E346" s="8"/>
      <c r="F346" s="131"/>
      <c r="G346" s="60"/>
      <c r="H346" s="8"/>
      <c r="I346" s="8"/>
      <c r="J346" s="131"/>
      <c r="K346" s="60"/>
      <c r="L346" s="8"/>
      <c r="M346" s="8"/>
      <c r="N346" s="10"/>
      <c r="O346" s="10"/>
      <c r="P346" s="10"/>
      <c r="Q346" s="10"/>
      <c r="R346" s="60"/>
      <c r="S346" s="8"/>
      <c r="T346" s="79"/>
      <c r="U346" s="10"/>
      <c r="V346" s="60"/>
      <c r="W346" s="8"/>
      <c r="X346" s="8"/>
      <c r="Y346" s="10"/>
    </row>
    <row x14ac:dyDescent="0.25" r="347" customHeight="1" ht="14.25">
      <c r="A347" s="10"/>
      <c r="B347" s="133"/>
      <c r="C347" s="60"/>
      <c r="D347" s="8"/>
      <c r="E347" s="8"/>
      <c r="F347" s="131"/>
      <c r="G347" s="60"/>
      <c r="H347" s="8"/>
      <c r="I347" s="8"/>
      <c r="J347" s="131"/>
      <c r="K347" s="60"/>
      <c r="L347" s="8"/>
      <c r="M347" s="8"/>
      <c r="N347" s="10"/>
      <c r="O347" s="10"/>
      <c r="P347" s="10"/>
      <c r="Q347" s="10"/>
      <c r="R347" s="60"/>
      <c r="S347" s="8"/>
      <c r="T347" s="79"/>
      <c r="U347" s="10"/>
      <c r="V347" s="60"/>
      <c r="W347" s="8"/>
      <c r="X347" s="8"/>
      <c r="Y347" s="10"/>
    </row>
    <row x14ac:dyDescent="0.25" r="348" customHeight="1" ht="14.25">
      <c r="A348" s="10"/>
      <c r="B348" s="133"/>
      <c r="C348" s="60"/>
      <c r="D348" s="8"/>
      <c r="E348" s="8"/>
      <c r="F348" s="131"/>
      <c r="G348" s="60"/>
      <c r="H348" s="8"/>
      <c r="I348" s="8"/>
      <c r="J348" s="131"/>
      <c r="K348" s="60"/>
      <c r="L348" s="8"/>
      <c r="M348" s="8"/>
      <c r="N348" s="10"/>
      <c r="O348" s="10"/>
      <c r="P348" s="10"/>
      <c r="Q348" s="10"/>
      <c r="R348" s="60"/>
      <c r="S348" s="8"/>
      <c r="T348" s="79"/>
      <c r="U348" s="10"/>
      <c r="V348" s="60"/>
      <c r="W348" s="8"/>
      <c r="X348" s="8"/>
      <c r="Y348" s="10"/>
    </row>
    <row x14ac:dyDescent="0.25" r="349" customHeight="1" ht="14.25">
      <c r="A349" s="10"/>
      <c r="B349" s="133"/>
      <c r="C349" s="60"/>
      <c r="D349" s="8"/>
      <c r="E349" s="8"/>
      <c r="F349" s="131"/>
      <c r="G349" s="60"/>
      <c r="H349" s="8"/>
      <c r="I349" s="8"/>
      <c r="J349" s="131"/>
      <c r="K349" s="60"/>
      <c r="L349" s="8"/>
      <c r="M349" s="8"/>
      <c r="N349" s="10"/>
      <c r="O349" s="10"/>
      <c r="P349" s="10"/>
      <c r="Q349" s="10"/>
      <c r="R349" s="60"/>
      <c r="S349" s="8"/>
      <c r="T349" s="79"/>
      <c r="U349" s="10"/>
      <c r="V349" s="60"/>
      <c r="W349" s="8"/>
      <c r="X349" s="8"/>
      <c r="Y349" s="10"/>
    </row>
    <row x14ac:dyDescent="0.25" r="350" customHeight="1" ht="14.25">
      <c r="A350" s="10"/>
      <c r="B350" s="133"/>
      <c r="C350" s="60"/>
      <c r="D350" s="8"/>
      <c r="E350" s="8"/>
      <c r="F350" s="131"/>
      <c r="G350" s="60"/>
      <c r="H350" s="8"/>
      <c r="I350" s="8"/>
      <c r="J350" s="131"/>
      <c r="K350" s="60"/>
      <c r="L350" s="8"/>
      <c r="M350" s="8"/>
      <c r="N350" s="10"/>
      <c r="O350" s="10"/>
      <c r="P350" s="10"/>
      <c r="Q350" s="10"/>
      <c r="R350" s="60"/>
      <c r="S350" s="8"/>
      <c r="T350" s="79"/>
      <c r="U350" s="10"/>
      <c r="V350" s="60"/>
      <c r="W350" s="8"/>
      <c r="X350" s="8"/>
      <c r="Y350" s="10"/>
    </row>
    <row x14ac:dyDescent="0.25" r="351" customHeight="1" ht="14.25">
      <c r="A351" s="10"/>
      <c r="B351" s="133"/>
      <c r="C351" s="60"/>
      <c r="D351" s="8"/>
      <c r="E351" s="8"/>
      <c r="F351" s="131"/>
      <c r="G351" s="60"/>
      <c r="H351" s="8"/>
      <c r="I351" s="8"/>
      <c r="J351" s="131"/>
      <c r="K351" s="60"/>
      <c r="L351" s="8"/>
      <c r="M351" s="8"/>
      <c r="N351" s="10"/>
      <c r="O351" s="10"/>
      <c r="P351" s="10"/>
      <c r="Q351" s="10"/>
      <c r="R351" s="60"/>
      <c r="S351" s="8"/>
      <c r="T351" s="79"/>
      <c r="U351" s="10"/>
      <c r="V351" s="60"/>
      <c r="W351" s="8"/>
      <c r="X351" s="8"/>
      <c r="Y351" s="10"/>
    </row>
    <row x14ac:dyDescent="0.25" r="352" customHeight="1" ht="14.25">
      <c r="A352" s="10"/>
      <c r="B352" s="133"/>
      <c r="C352" s="60"/>
      <c r="D352" s="8"/>
      <c r="E352" s="8"/>
      <c r="F352" s="131"/>
      <c r="G352" s="60"/>
      <c r="H352" s="8"/>
      <c r="I352" s="8"/>
      <c r="J352" s="131"/>
      <c r="K352" s="60"/>
      <c r="L352" s="8"/>
      <c r="M352" s="8"/>
      <c r="N352" s="10"/>
      <c r="O352" s="10"/>
      <c r="P352" s="10"/>
      <c r="Q352" s="10"/>
      <c r="R352" s="60"/>
      <c r="S352" s="8"/>
      <c r="T352" s="79"/>
      <c r="U352" s="10"/>
      <c r="V352" s="60"/>
      <c r="W352" s="8"/>
      <c r="X352" s="8"/>
      <c r="Y352" s="10"/>
    </row>
    <row x14ac:dyDescent="0.25" r="353" customHeight="1" ht="14.25">
      <c r="A353" s="10"/>
      <c r="B353" s="133"/>
      <c r="C353" s="60"/>
      <c r="D353" s="8"/>
      <c r="E353" s="8"/>
      <c r="F353" s="131"/>
      <c r="G353" s="60"/>
      <c r="H353" s="8"/>
      <c r="I353" s="8"/>
      <c r="J353" s="131"/>
      <c r="K353" s="60"/>
      <c r="L353" s="8"/>
      <c r="M353" s="8"/>
      <c r="N353" s="10"/>
      <c r="O353" s="10"/>
      <c r="P353" s="10"/>
      <c r="Q353" s="10"/>
      <c r="R353" s="60"/>
      <c r="S353" s="8"/>
      <c r="T353" s="79"/>
      <c r="U353" s="10"/>
      <c r="V353" s="60"/>
      <c r="W353" s="8"/>
      <c r="X353" s="8"/>
      <c r="Y353" s="10"/>
    </row>
    <row x14ac:dyDescent="0.25" r="354" customHeight="1" ht="14.25">
      <c r="A354" s="10"/>
      <c r="B354" s="133"/>
      <c r="C354" s="60"/>
      <c r="D354" s="8"/>
      <c r="E354" s="8"/>
      <c r="F354" s="131"/>
      <c r="G354" s="60"/>
      <c r="H354" s="8"/>
      <c r="I354" s="8"/>
      <c r="J354" s="131"/>
      <c r="K354" s="60"/>
      <c r="L354" s="8"/>
      <c r="M354" s="8"/>
      <c r="N354" s="10"/>
      <c r="O354" s="10"/>
      <c r="P354" s="10"/>
      <c r="Q354" s="10"/>
      <c r="R354" s="60"/>
      <c r="S354" s="8"/>
      <c r="T354" s="79"/>
      <c r="U354" s="10"/>
      <c r="V354" s="60"/>
      <c r="W354" s="8"/>
      <c r="X354" s="8"/>
      <c r="Y354" s="10"/>
    </row>
    <row x14ac:dyDescent="0.25" r="355" customHeight="1" ht="14.25">
      <c r="A355" s="10"/>
      <c r="B355" s="133"/>
      <c r="C355" s="60"/>
      <c r="D355" s="8"/>
      <c r="E355" s="8"/>
      <c r="F355" s="131"/>
      <c r="G355" s="60"/>
      <c r="H355" s="8"/>
      <c r="I355" s="8"/>
      <c r="J355" s="131"/>
      <c r="K355" s="60"/>
      <c r="L355" s="8"/>
      <c r="M355" s="8"/>
      <c r="N355" s="10"/>
      <c r="O355" s="10"/>
      <c r="P355" s="10"/>
      <c r="Q355" s="10"/>
      <c r="R355" s="60"/>
      <c r="S355" s="8"/>
      <c r="T355" s="79"/>
      <c r="U355" s="10"/>
      <c r="V355" s="60"/>
      <c r="W355" s="8"/>
      <c r="X355" s="8"/>
      <c r="Y355" s="10"/>
    </row>
    <row x14ac:dyDescent="0.25" r="356" customHeight="1" ht="14.25">
      <c r="A356" s="10"/>
      <c r="B356" s="133"/>
      <c r="C356" s="60"/>
      <c r="D356" s="8"/>
      <c r="E356" s="8"/>
      <c r="F356" s="131"/>
      <c r="G356" s="60"/>
      <c r="H356" s="8"/>
      <c r="I356" s="8"/>
      <c r="J356" s="131"/>
      <c r="K356" s="60"/>
      <c r="L356" s="8"/>
      <c r="M356" s="8"/>
      <c r="N356" s="10"/>
      <c r="O356" s="10"/>
      <c r="P356" s="10"/>
      <c r="Q356" s="10"/>
      <c r="R356" s="60"/>
      <c r="S356" s="8"/>
      <c r="T356" s="79"/>
      <c r="U356" s="10"/>
      <c r="V356" s="60"/>
      <c r="W356" s="8"/>
      <c r="X356" s="8"/>
      <c r="Y356" s="10"/>
    </row>
    <row x14ac:dyDescent="0.25" r="357" customHeight="1" ht="14.25">
      <c r="A357" s="10"/>
      <c r="B357" s="133"/>
      <c r="C357" s="60"/>
      <c r="D357" s="8"/>
      <c r="E357" s="8"/>
      <c r="F357" s="131"/>
      <c r="G357" s="60"/>
      <c r="H357" s="8"/>
      <c r="I357" s="8"/>
      <c r="J357" s="131"/>
      <c r="K357" s="60"/>
      <c r="L357" s="8"/>
      <c r="M357" s="8"/>
      <c r="N357" s="10"/>
      <c r="O357" s="10"/>
      <c r="P357" s="10"/>
      <c r="Q357" s="10"/>
      <c r="R357" s="60"/>
      <c r="S357" s="8"/>
      <c r="T357" s="79"/>
      <c r="U357" s="10"/>
      <c r="V357" s="60"/>
      <c r="W357" s="8"/>
      <c r="X357" s="8"/>
      <c r="Y357" s="10"/>
    </row>
    <row x14ac:dyDescent="0.25" r="358" customHeight="1" ht="14.25">
      <c r="A358" s="10"/>
      <c r="B358" s="133"/>
      <c r="C358" s="60"/>
      <c r="D358" s="8"/>
      <c r="E358" s="8"/>
      <c r="F358" s="131"/>
      <c r="G358" s="60"/>
      <c r="H358" s="8"/>
      <c r="I358" s="8"/>
      <c r="J358" s="131"/>
      <c r="K358" s="60"/>
      <c r="L358" s="8"/>
      <c r="M358" s="8"/>
      <c r="N358" s="10"/>
      <c r="O358" s="10"/>
      <c r="P358" s="10"/>
      <c r="Q358" s="10"/>
      <c r="R358" s="60"/>
      <c r="S358" s="8"/>
      <c r="T358" s="79"/>
      <c r="U358" s="10"/>
      <c r="V358" s="60"/>
      <c r="W358" s="8"/>
      <c r="X358" s="8"/>
      <c r="Y358" s="10"/>
    </row>
    <row x14ac:dyDescent="0.25" r="359" customHeight="1" ht="14.25">
      <c r="A359" s="10"/>
      <c r="B359" s="133"/>
      <c r="C359" s="60"/>
      <c r="D359" s="8"/>
      <c r="E359" s="8"/>
      <c r="F359" s="131"/>
      <c r="G359" s="60"/>
      <c r="H359" s="8"/>
      <c r="I359" s="8"/>
      <c r="J359" s="131"/>
      <c r="K359" s="60"/>
      <c r="L359" s="8"/>
      <c r="M359" s="8"/>
      <c r="N359" s="10"/>
      <c r="O359" s="10"/>
      <c r="P359" s="10"/>
      <c r="Q359" s="10"/>
      <c r="R359" s="60"/>
      <c r="S359" s="8"/>
      <c r="T359" s="79"/>
      <c r="U359" s="10"/>
      <c r="V359" s="60"/>
      <c r="W359" s="8"/>
      <c r="X359" s="8"/>
      <c r="Y359" s="10"/>
    </row>
    <row x14ac:dyDescent="0.25" r="360" customHeight="1" ht="14.25">
      <c r="A360" s="10"/>
      <c r="B360" s="133"/>
      <c r="C360" s="60"/>
      <c r="D360" s="8"/>
      <c r="E360" s="8"/>
      <c r="F360" s="131"/>
      <c r="G360" s="60"/>
      <c r="H360" s="8"/>
      <c r="I360" s="8"/>
      <c r="J360" s="131"/>
      <c r="K360" s="60"/>
      <c r="L360" s="8"/>
      <c r="M360" s="8"/>
      <c r="N360" s="10"/>
      <c r="O360" s="10"/>
      <c r="P360" s="10"/>
      <c r="Q360" s="10"/>
      <c r="R360" s="60"/>
      <c r="S360" s="8"/>
      <c r="T360" s="79"/>
      <c r="U360" s="10"/>
      <c r="V360" s="60"/>
      <c r="W360" s="8"/>
      <c r="X360" s="8"/>
      <c r="Y360" s="10"/>
    </row>
    <row x14ac:dyDescent="0.25" r="361" customHeight="1" ht="14.25">
      <c r="A361" s="10"/>
      <c r="B361" s="133"/>
      <c r="C361" s="60"/>
      <c r="D361" s="8"/>
      <c r="E361" s="8"/>
      <c r="F361" s="131"/>
      <c r="G361" s="60"/>
      <c r="H361" s="8"/>
      <c r="I361" s="8"/>
      <c r="J361" s="131"/>
      <c r="K361" s="60"/>
      <c r="L361" s="8"/>
      <c r="M361" s="8"/>
      <c r="N361" s="10"/>
      <c r="O361" s="10"/>
      <c r="P361" s="10"/>
      <c r="Q361" s="10"/>
      <c r="R361" s="60"/>
      <c r="S361" s="8"/>
      <c r="T361" s="79"/>
      <c r="U361" s="10"/>
      <c r="V361" s="60"/>
      <c r="W361" s="8"/>
      <c r="X361" s="8"/>
      <c r="Y361" s="10"/>
    </row>
    <row x14ac:dyDescent="0.25" r="362" customHeight="1" ht="14.25">
      <c r="A362" s="10"/>
      <c r="B362" s="133"/>
      <c r="C362" s="60"/>
      <c r="D362" s="8"/>
      <c r="E362" s="8"/>
      <c r="F362" s="131"/>
      <c r="G362" s="60"/>
      <c r="H362" s="8"/>
      <c r="I362" s="8"/>
      <c r="J362" s="131"/>
      <c r="K362" s="60"/>
      <c r="L362" s="8"/>
      <c r="M362" s="8"/>
      <c r="N362" s="10"/>
      <c r="O362" s="10"/>
      <c r="P362" s="10"/>
      <c r="Q362" s="10"/>
      <c r="R362" s="60"/>
      <c r="S362" s="8"/>
      <c r="T362" s="79"/>
      <c r="U362" s="10"/>
      <c r="V362" s="60"/>
      <c r="W362" s="8"/>
      <c r="X362" s="8"/>
      <c r="Y362" s="10"/>
    </row>
    <row x14ac:dyDescent="0.25" r="363" customHeight="1" ht="14.25">
      <c r="A363" s="10"/>
      <c r="B363" s="133"/>
      <c r="C363" s="60"/>
      <c r="D363" s="8"/>
      <c r="E363" s="8"/>
      <c r="F363" s="131"/>
      <c r="G363" s="60"/>
      <c r="H363" s="8"/>
      <c r="I363" s="8"/>
      <c r="J363" s="131"/>
      <c r="K363" s="60"/>
      <c r="L363" s="8"/>
      <c r="M363" s="8"/>
      <c r="N363" s="10"/>
      <c r="O363" s="10"/>
      <c r="P363" s="10"/>
      <c r="Q363" s="10"/>
      <c r="R363" s="60"/>
      <c r="S363" s="8"/>
      <c r="T363" s="79"/>
      <c r="U363" s="10"/>
      <c r="V363" s="60"/>
      <c r="W363" s="8"/>
      <c r="X363" s="8"/>
      <c r="Y363" s="10"/>
    </row>
    <row x14ac:dyDescent="0.25" r="364" customHeight="1" ht="14.25">
      <c r="A364" s="10"/>
      <c r="B364" s="133"/>
      <c r="C364" s="60"/>
      <c r="D364" s="8"/>
      <c r="E364" s="8"/>
      <c r="F364" s="131"/>
      <c r="G364" s="60"/>
      <c r="H364" s="8"/>
      <c r="I364" s="8"/>
      <c r="J364" s="131"/>
      <c r="K364" s="60"/>
      <c r="L364" s="8"/>
      <c r="M364" s="8"/>
      <c r="N364" s="10"/>
      <c r="O364" s="10"/>
      <c r="P364" s="10"/>
      <c r="Q364" s="10"/>
      <c r="R364" s="60"/>
      <c r="S364" s="8"/>
      <c r="T364" s="79"/>
      <c r="U364" s="10"/>
      <c r="V364" s="60"/>
      <c r="W364" s="8"/>
      <c r="X364" s="8"/>
      <c r="Y364" s="10"/>
    </row>
    <row x14ac:dyDescent="0.25" r="365" customHeight="1" ht="14.25">
      <c r="A365" s="10"/>
      <c r="B365" s="133"/>
      <c r="C365" s="60"/>
      <c r="D365" s="8"/>
      <c r="E365" s="8"/>
      <c r="F365" s="131"/>
      <c r="G365" s="60"/>
      <c r="H365" s="8"/>
      <c r="I365" s="8"/>
      <c r="J365" s="131"/>
      <c r="K365" s="60"/>
      <c r="L365" s="8"/>
      <c r="M365" s="8"/>
      <c r="N365" s="10"/>
      <c r="O365" s="10"/>
      <c r="P365" s="10"/>
      <c r="Q365" s="10"/>
      <c r="R365" s="60"/>
      <c r="S365" s="8"/>
      <c r="T365" s="79"/>
      <c r="U365" s="10"/>
      <c r="V365" s="60"/>
      <c r="W365" s="8"/>
      <c r="X365" s="8"/>
      <c r="Y365" s="10"/>
    </row>
    <row x14ac:dyDescent="0.25" r="366" customHeight="1" ht="14.25">
      <c r="A366" s="10"/>
      <c r="B366" s="133"/>
      <c r="C366" s="60"/>
      <c r="D366" s="8"/>
      <c r="E366" s="8"/>
      <c r="F366" s="131"/>
      <c r="G366" s="60"/>
      <c r="H366" s="8"/>
      <c r="I366" s="8"/>
      <c r="J366" s="131"/>
      <c r="K366" s="60"/>
      <c r="L366" s="8"/>
      <c r="M366" s="8"/>
      <c r="N366" s="10"/>
      <c r="O366" s="10"/>
      <c r="P366" s="10"/>
      <c r="Q366" s="10"/>
      <c r="R366" s="60"/>
      <c r="S366" s="8"/>
      <c r="T366" s="79"/>
      <c r="U366" s="10"/>
      <c r="V366" s="60"/>
      <c r="W366" s="8"/>
      <c r="X366" s="8"/>
      <c r="Y366" s="10"/>
    </row>
    <row x14ac:dyDescent="0.25" r="367" customHeight="1" ht="14.25">
      <c r="A367" s="10"/>
      <c r="B367" s="133"/>
      <c r="C367" s="60"/>
      <c r="D367" s="8"/>
      <c r="E367" s="8"/>
      <c r="F367" s="131"/>
      <c r="G367" s="60"/>
      <c r="H367" s="8"/>
      <c r="I367" s="8"/>
      <c r="J367" s="131"/>
      <c r="K367" s="60"/>
      <c r="L367" s="8"/>
      <c r="M367" s="8"/>
      <c r="N367" s="10"/>
      <c r="O367" s="10"/>
      <c r="P367" s="10"/>
      <c r="Q367" s="10"/>
      <c r="R367" s="60"/>
      <c r="S367" s="8"/>
      <c r="T367" s="79"/>
      <c r="U367" s="10"/>
      <c r="V367" s="60"/>
      <c r="W367" s="8"/>
      <c r="X367" s="8"/>
      <c r="Y367" s="10"/>
    </row>
    <row x14ac:dyDescent="0.25" r="368" customHeight="1" ht="14.25">
      <c r="A368" s="10"/>
      <c r="B368" s="133"/>
      <c r="C368" s="60"/>
      <c r="D368" s="8"/>
      <c r="E368" s="8"/>
      <c r="F368" s="131"/>
      <c r="G368" s="60"/>
      <c r="H368" s="8"/>
      <c r="I368" s="8"/>
      <c r="J368" s="131"/>
      <c r="K368" s="60"/>
      <c r="L368" s="8"/>
      <c r="M368" s="8"/>
      <c r="N368" s="10"/>
      <c r="O368" s="10"/>
      <c r="P368" s="10"/>
      <c r="Q368" s="10"/>
      <c r="R368" s="60"/>
      <c r="S368" s="8"/>
      <c r="T368" s="79"/>
      <c r="U368" s="10"/>
      <c r="V368" s="60"/>
      <c r="W368" s="8"/>
      <c r="X368" s="8"/>
      <c r="Y368" s="10"/>
    </row>
    <row x14ac:dyDescent="0.25" r="369" customHeight="1" ht="14.25">
      <c r="A369" s="10"/>
      <c r="B369" s="133"/>
      <c r="C369" s="60"/>
      <c r="D369" s="8"/>
      <c r="E369" s="8"/>
      <c r="F369" s="131"/>
      <c r="G369" s="60"/>
      <c r="H369" s="8"/>
      <c r="I369" s="8"/>
      <c r="J369" s="131"/>
      <c r="K369" s="60"/>
      <c r="L369" s="8"/>
      <c r="M369" s="8"/>
      <c r="N369" s="10"/>
      <c r="O369" s="10"/>
      <c r="P369" s="10"/>
      <c r="Q369" s="10"/>
      <c r="R369" s="60"/>
      <c r="S369" s="8"/>
      <c r="T369" s="79"/>
      <c r="U369" s="10"/>
      <c r="V369" s="60"/>
      <c r="W369" s="8"/>
      <c r="X369" s="8"/>
      <c r="Y369" s="10"/>
    </row>
    <row x14ac:dyDescent="0.25" r="370" customHeight="1" ht="14.25">
      <c r="A370" s="10"/>
      <c r="B370" s="133"/>
      <c r="C370" s="60"/>
      <c r="D370" s="8"/>
      <c r="E370" s="8"/>
      <c r="F370" s="131"/>
      <c r="G370" s="60"/>
      <c r="H370" s="8"/>
      <c r="I370" s="8"/>
      <c r="J370" s="131"/>
      <c r="K370" s="60"/>
      <c r="L370" s="8"/>
      <c r="M370" s="8"/>
      <c r="N370" s="10"/>
      <c r="O370" s="10"/>
      <c r="P370" s="10"/>
      <c r="Q370" s="10"/>
      <c r="R370" s="60"/>
      <c r="S370" s="8"/>
      <c r="T370" s="79"/>
      <c r="U370" s="10"/>
      <c r="V370" s="60"/>
      <c r="W370" s="8"/>
      <c r="X370" s="8"/>
      <c r="Y370" s="10"/>
    </row>
    <row x14ac:dyDescent="0.25" r="371" customHeight="1" ht="14.25">
      <c r="A371" s="10"/>
      <c r="B371" s="133"/>
      <c r="C371" s="60"/>
      <c r="D371" s="8"/>
      <c r="E371" s="8"/>
      <c r="F371" s="131"/>
      <c r="G371" s="60"/>
      <c r="H371" s="8"/>
      <c r="I371" s="8"/>
      <c r="J371" s="131"/>
      <c r="K371" s="60"/>
      <c r="L371" s="8"/>
      <c r="M371" s="8"/>
      <c r="N371" s="10"/>
      <c r="O371" s="10"/>
      <c r="P371" s="10"/>
      <c r="Q371" s="10"/>
      <c r="R371" s="60"/>
      <c r="S371" s="8"/>
      <c r="T371" s="79"/>
      <c r="U371" s="10"/>
      <c r="V371" s="60"/>
      <c r="W371" s="8"/>
      <c r="X371" s="8"/>
      <c r="Y371" s="10"/>
    </row>
    <row x14ac:dyDescent="0.25" r="372" customHeight="1" ht="14.25">
      <c r="A372" s="10"/>
      <c r="B372" s="133"/>
      <c r="C372" s="60"/>
      <c r="D372" s="8"/>
      <c r="E372" s="8"/>
      <c r="F372" s="131"/>
      <c r="G372" s="60"/>
      <c r="H372" s="8"/>
      <c r="I372" s="8"/>
      <c r="J372" s="131"/>
      <c r="K372" s="60"/>
      <c r="L372" s="8"/>
      <c r="M372" s="8"/>
      <c r="N372" s="10"/>
      <c r="O372" s="10"/>
      <c r="P372" s="10"/>
      <c r="Q372" s="10"/>
      <c r="R372" s="60"/>
      <c r="S372" s="8"/>
      <c r="T372" s="79"/>
      <c r="U372" s="10"/>
      <c r="V372" s="60"/>
      <c r="W372" s="8"/>
      <c r="X372" s="8"/>
      <c r="Y372" s="10"/>
    </row>
    <row x14ac:dyDescent="0.25" r="373" customHeight="1" ht="14.25">
      <c r="A373" s="10"/>
      <c r="B373" s="133"/>
      <c r="C373" s="60"/>
      <c r="D373" s="8"/>
      <c r="E373" s="8"/>
      <c r="F373" s="131"/>
      <c r="G373" s="60"/>
      <c r="H373" s="8"/>
      <c r="I373" s="8"/>
      <c r="J373" s="131"/>
      <c r="K373" s="60"/>
      <c r="L373" s="8"/>
      <c r="M373" s="8"/>
      <c r="N373" s="10"/>
      <c r="O373" s="10"/>
      <c r="P373" s="10"/>
      <c r="Q373" s="10"/>
      <c r="R373" s="60"/>
      <c r="S373" s="8"/>
      <c r="T373" s="79"/>
      <c r="U373" s="10"/>
      <c r="V373" s="60"/>
      <c r="W373" s="8"/>
      <c r="X373" s="8"/>
      <c r="Y373" s="10"/>
    </row>
    <row x14ac:dyDescent="0.25" r="374" customHeight="1" ht="14.25">
      <c r="A374" s="10"/>
      <c r="B374" s="133"/>
      <c r="C374" s="60"/>
      <c r="D374" s="8"/>
      <c r="E374" s="8"/>
      <c r="F374" s="131"/>
      <c r="G374" s="60"/>
      <c r="H374" s="8"/>
      <c r="I374" s="8"/>
      <c r="J374" s="131"/>
      <c r="K374" s="60"/>
      <c r="L374" s="8"/>
      <c r="M374" s="8"/>
      <c r="N374" s="10"/>
      <c r="O374" s="10"/>
      <c r="P374" s="10"/>
      <c r="Q374" s="10"/>
      <c r="R374" s="60"/>
      <c r="S374" s="8"/>
      <c r="T374" s="79"/>
      <c r="U374" s="10"/>
      <c r="V374" s="60"/>
      <c r="W374" s="8"/>
      <c r="X374" s="8"/>
      <c r="Y374" s="10"/>
    </row>
    <row x14ac:dyDescent="0.25" r="375" customHeight="1" ht="14.25">
      <c r="A375" s="10"/>
      <c r="B375" s="133"/>
      <c r="C375" s="60"/>
      <c r="D375" s="8"/>
      <c r="E375" s="8"/>
      <c r="F375" s="131"/>
      <c r="G375" s="60"/>
      <c r="H375" s="8"/>
      <c r="I375" s="8"/>
      <c r="J375" s="131"/>
      <c r="K375" s="60"/>
      <c r="L375" s="8"/>
      <c r="M375" s="8"/>
      <c r="N375" s="10"/>
      <c r="O375" s="10"/>
      <c r="P375" s="10"/>
      <c r="Q375" s="10"/>
      <c r="R375" s="60"/>
      <c r="S375" s="8"/>
      <c r="T375" s="79"/>
      <c r="U375" s="10"/>
      <c r="V375" s="60"/>
      <c r="W375" s="8"/>
      <c r="X375" s="8"/>
      <c r="Y375" s="10"/>
    </row>
    <row x14ac:dyDescent="0.25" r="376" customHeight="1" ht="14.25">
      <c r="A376" s="10"/>
      <c r="B376" s="133"/>
      <c r="C376" s="60"/>
      <c r="D376" s="8"/>
      <c r="E376" s="8"/>
      <c r="F376" s="131"/>
      <c r="G376" s="60"/>
      <c r="H376" s="8"/>
      <c r="I376" s="8"/>
      <c r="J376" s="131"/>
      <c r="K376" s="60"/>
      <c r="L376" s="8"/>
      <c r="M376" s="8"/>
      <c r="N376" s="10"/>
      <c r="O376" s="10"/>
      <c r="P376" s="10"/>
      <c r="Q376" s="10"/>
      <c r="R376" s="60"/>
      <c r="S376" s="8"/>
      <c r="T376" s="79"/>
      <c r="U376" s="10"/>
      <c r="V376" s="60"/>
      <c r="W376" s="8"/>
      <c r="X376" s="8"/>
      <c r="Y376" s="10"/>
    </row>
    <row x14ac:dyDescent="0.25" r="377" customHeight="1" ht="14.25">
      <c r="A377" s="10"/>
      <c r="B377" s="133"/>
      <c r="C377" s="60"/>
      <c r="D377" s="8"/>
      <c r="E377" s="8"/>
      <c r="F377" s="131"/>
      <c r="G377" s="60"/>
      <c r="H377" s="8"/>
      <c r="I377" s="8"/>
      <c r="J377" s="131"/>
      <c r="K377" s="60"/>
      <c r="L377" s="8"/>
      <c r="M377" s="8"/>
      <c r="N377" s="10"/>
      <c r="O377" s="10"/>
      <c r="P377" s="10"/>
      <c r="Q377" s="10"/>
      <c r="R377" s="60"/>
      <c r="S377" s="8"/>
      <c r="T377" s="79"/>
      <c r="U377" s="10"/>
      <c r="V377" s="60"/>
      <c r="W377" s="8"/>
      <c r="X377" s="8"/>
      <c r="Y377" s="10"/>
    </row>
    <row x14ac:dyDescent="0.25" r="378" customHeight="1" ht="14.25">
      <c r="A378" s="10"/>
      <c r="B378" s="133"/>
      <c r="C378" s="60"/>
      <c r="D378" s="8"/>
      <c r="E378" s="8"/>
      <c r="F378" s="131"/>
      <c r="G378" s="60"/>
      <c r="H378" s="8"/>
      <c r="I378" s="8"/>
      <c r="J378" s="131"/>
      <c r="K378" s="60"/>
      <c r="L378" s="8"/>
      <c r="M378" s="8"/>
      <c r="N378" s="10"/>
      <c r="O378" s="10"/>
      <c r="P378" s="10"/>
      <c r="Q378" s="10"/>
      <c r="R378" s="60"/>
      <c r="S378" s="8"/>
      <c r="T378" s="79"/>
      <c r="U378" s="10"/>
      <c r="V378" s="60"/>
      <c r="W378" s="8"/>
      <c r="X378" s="8"/>
      <c r="Y378" s="10"/>
    </row>
    <row x14ac:dyDescent="0.25" r="379" customHeight="1" ht="14.25">
      <c r="A379" s="10"/>
      <c r="B379" s="133"/>
      <c r="C379" s="60"/>
      <c r="D379" s="8"/>
      <c r="E379" s="8"/>
      <c r="F379" s="131"/>
      <c r="G379" s="60"/>
      <c r="H379" s="8"/>
      <c r="I379" s="8"/>
      <c r="J379" s="131"/>
      <c r="K379" s="60"/>
      <c r="L379" s="8"/>
      <c r="M379" s="8"/>
      <c r="N379" s="10"/>
      <c r="O379" s="10"/>
      <c r="P379" s="10"/>
      <c r="Q379" s="10"/>
      <c r="R379" s="60"/>
      <c r="S379" s="8"/>
      <c r="T379" s="79"/>
      <c r="U379" s="10"/>
      <c r="V379" s="60"/>
      <c r="W379" s="8"/>
      <c r="X379" s="8"/>
      <c r="Y379" s="10"/>
    </row>
    <row x14ac:dyDescent="0.25" r="380" customHeight="1" ht="14.25">
      <c r="A380" s="10"/>
      <c r="B380" s="133"/>
      <c r="C380" s="60"/>
      <c r="D380" s="8"/>
      <c r="E380" s="8"/>
      <c r="F380" s="131"/>
      <c r="G380" s="60"/>
      <c r="H380" s="8"/>
      <c r="I380" s="8"/>
      <c r="J380" s="131"/>
      <c r="K380" s="60"/>
      <c r="L380" s="8"/>
      <c r="M380" s="8"/>
      <c r="N380" s="10"/>
      <c r="O380" s="10"/>
      <c r="P380" s="10"/>
      <c r="Q380" s="10"/>
      <c r="R380" s="60"/>
      <c r="S380" s="8"/>
      <c r="T380" s="79"/>
      <c r="U380" s="10"/>
      <c r="V380" s="60"/>
      <c r="W380" s="8"/>
      <c r="X380" s="8"/>
      <c r="Y380" s="10"/>
    </row>
    <row x14ac:dyDescent="0.25" r="381" customHeight="1" ht="14.25">
      <c r="A381" s="10"/>
      <c r="B381" s="133"/>
      <c r="C381" s="60"/>
      <c r="D381" s="8"/>
      <c r="E381" s="8"/>
      <c r="F381" s="131"/>
      <c r="G381" s="60"/>
      <c r="H381" s="8"/>
      <c r="I381" s="8"/>
      <c r="J381" s="131"/>
      <c r="K381" s="60"/>
      <c r="L381" s="8"/>
      <c r="M381" s="8"/>
      <c r="N381" s="10"/>
      <c r="O381" s="10"/>
      <c r="P381" s="10"/>
      <c r="Q381" s="10"/>
      <c r="R381" s="60"/>
      <c r="S381" s="8"/>
      <c r="T381" s="79"/>
      <c r="U381" s="10"/>
      <c r="V381" s="60"/>
      <c r="W381" s="8"/>
      <c r="X381" s="8"/>
      <c r="Y381" s="10"/>
    </row>
    <row x14ac:dyDescent="0.25" r="382" customHeight="1" ht="14.25">
      <c r="A382" s="10"/>
      <c r="B382" s="133"/>
      <c r="C382" s="60"/>
      <c r="D382" s="8"/>
      <c r="E382" s="8"/>
      <c r="F382" s="131"/>
      <c r="G382" s="60"/>
      <c r="H382" s="8"/>
      <c r="I382" s="8"/>
      <c r="J382" s="131"/>
      <c r="K382" s="60"/>
      <c r="L382" s="8"/>
      <c r="M382" s="8"/>
      <c r="N382" s="10"/>
      <c r="O382" s="10"/>
      <c r="P382" s="10"/>
      <c r="Q382" s="10"/>
      <c r="R382" s="60"/>
      <c r="S382" s="8"/>
      <c r="T382" s="79"/>
      <c r="U382" s="10"/>
      <c r="V382" s="60"/>
      <c r="W382" s="8"/>
      <c r="X382" s="8"/>
      <c r="Y382" s="10"/>
    </row>
    <row x14ac:dyDescent="0.25" r="383" customHeight="1" ht="14.25">
      <c r="A383" s="10"/>
      <c r="B383" s="133"/>
      <c r="C383" s="60"/>
      <c r="D383" s="8"/>
      <c r="E383" s="8"/>
      <c r="F383" s="131"/>
      <c r="G383" s="60"/>
      <c r="H383" s="8"/>
      <c r="I383" s="8"/>
      <c r="J383" s="131"/>
      <c r="K383" s="60"/>
      <c r="L383" s="8"/>
      <c r="M383" s="8"/>
      <c r="N383" s="10"/>
      <c r="O383" s="10"/>
      <c r="P383" s="10"/>
      <c r="Q383" s="10"/>
      <c r="R383" s="60"/>
      <c r="S383" s="8"/>
      <c r="T383" s="79"/>
      <c r="U383" s="10"/>
      <c r="V383" s="60"/>
      <c r="W383" s="8"/>
      <c r="X383" s="8"/>
      <c r="Y383" s="10"/>
    </row>
    <row x14ac:dyDescent="0.25" r="384" customHeight="1" ht="14.25">
      <c r="A384" s="10"/>
      <c r="B384" s="133"/>
      <c r="C384" s="60"/>
      <c r="D384" s="8"/>
      <c r="E384" s="8"/>
      <c r="F384" s="131"/>
      <c r="G384" s="60"/>
      <c r="H384" s="8"/>
      <c r="I384" s="8"/>
      <c r="J384" s="131"/>
      <c r="K384" s="60"/>
      <c r="L384" s="8"/>
      <c r="M384" s="8"/>
      <c r="N384" s="10"/>
      <c r="O384" s="10"/>
      <c r="P384" s="10"/>
      <c r="Q384" s="10"/>
      <c r="R384" s="60"/>
      <c r="S384" s="8"/>
      <c r="T384" s="79"/>
      <c r="U384" s="10"/>
      <c r="V384" s="60"/>
      <c r="W384" s="8"/>
      <c r="X384" s="8"/>
      <c r="Y384" s="10"/>
    </row>
    <row x14ac:dyDescent="0.25" r="385" customHeight="1" ht="14.25">
      <c r="A385" s="10"/>
      <c r="B385" s="133"/>
      <c r="C385" s="60"/>
      <c r="D385" s="8"/>
      <c r="E385" s="8"/>
      <c r="F385" s="131"/>
      <c r="G385" s="60"/>
      <c r="H385" s="8"/>
      <c r="I385" s="8"/>
      <c r="J385" s="131"/>
      <c r="K385" s="60"/>
      <c r="L385" s="8"/>
      <c r="M385" s="8"/>
      <c r="N385" s="10"/>
      <c r="O385" s="10"/>
      <c r="P385" s="10"/>
      <c r="Q385" s="10"/>
      <c r="R385" s="60"/>
      <c r="S385" s="8"/>
      <c r="T385" s="79"/>
      <c r="U385" s="10"/>
      <c r="V385" s="60"/>
      <c r="W385" s="8"/>
      <c r="X385" s="8"/>
      <c r="Y385" s="10"/>
    </row>
    <row x14ac:dyDescent="0.25" r="386" customHeight="1" ht="14.25">
      <c r="A386" s="10"/>
      <c r="B386" s="133"/>
      <c r="C386" s="60"/>
      <c r="D386" s="8"/>
      <c r="E386" s="8"/>
      <c r="F386" s="131"/>
      <c r="G386" s="60"/>
      <c r="H386" s="8"/>
      <c r="I386" s="8"/>
      <c r="J386" s="131"/>
      <c r="K386" s="60"/>
      <c r="L386" s="8"/>
      <c r="M386" s="8"/>
      <c r="N386" s="10"/>
      <c r="O386" s="10"/>
      <c r="P386" s="10"/>
      <c r="Q386" s="10"/>
      <c r="R386" s="60"/>
      <c r="S386" s="8"/>
      <c r="T386" s="79"/>
      <c r="U386" s="10"/>
      <c r="V386" s="60"/>
      <c r="W386" s="8"/>
      <c r="X386" s="8"/>
      <c r="Y386" s="10"/>
    </row>
    <row x14ac:dyDescent="0.25" r="387" customHeight="1" ht="14.25">
      <c r="A387" s="10"/>
      <c r="B387" s="133"/>
      <c r="C387" s="60"/>
      <c r="D387" s="8"/>
      <c r="E387" s="8"/>
      <c r="F387" s="131"/>
      <c r="G387" s="60"/>
      <c r="H387" s="8"/>
      <c r="I387" s="8"/>
      <c r="J387" s="131"/>
      <c r="K387" s="60"/>
      <c r="L387" s="8"/>
      <c r="M387" s="8"/>
      <c r="N387" s="10"/>
      <c r="O387" s="10"/>
      <c r="P387" s="10"/>
      <c r="Q387" s="10"/>
      <c r="R387" s="60"/>
      <c r="S387" s="8"/>
      <c r="T387" s="79"/>
      <c r="U387" s="10"/>
      <c r="V387" s="60"/>
      <c r="W387" s="8"/>
      <c r="X387" s="8"/>
      <c r="Y387" s="10"/>
    </row>
    <row x14ac:dyDescent="0.25" r="388" customHeight="1" ht="14.25">
      <c r="A388" s="10"/>
      <c r="B388" s="133"/>
      <c r="C388" s="60"/>
      <c r="D388" s="8"/>
      <c r="E388" s="8"/>
      <c r="F388" s="131"/>
      <c r="G388" s="60"/>
      <c r="H388" s="8"/>
      <c r="I388" s="8"/>
      <c r="J388" s="131"/>
      <c r="K388" s="60"/>
      <c r="L388" s="8"/>
      <c r="M388" s="8"/>
      <c r="N388" s="10"/>
      <c r="O388" s="10"/>
      <c r="P388" s="10"/>
      <c r="Q388" s="10"/>
      <c r="R388" s="60"/>
      <c r="S388" s="8"/>
      <c r="T388" s="79"/>
      <c r="U388" s="10"/>
      <c r="V388" s="60"/>
      <c r="W388" s="8"/>
      <c r="X388" s="8"/>
      <c r="Y388" s="10"/>
    </row>
    <row x14ac:dyDescent="0.25" r="389" customHeight="1" ht="14.25">
      <c r="A389" s="10"/>
      <c r="B389" s="133"/>
      <c r="C389" s="60"/>
      <c r="D389" s="8"/>
      <c r="E389" s="8"/>
      <c r="F389" s="131"/>
      <c r="G389" s="60"/>
      <c r="H389" s="8"/>
      <c r="I389" s="8"/>
      <c r="J389" s="131"/>
      <c r="K389" s="60"/>
      <c r="L389" s="8"/>
      <c r="M389" s="8"/>
      <c r="N389" s="10"/>
      <c r="O389" s="10"/>
      <c r="P389" s="10"/>
      <c r="Q389" s="10"/>
      <c r="R389" s="60"/>
      <c r="S389" s="8"/>
      <c r="T389" s="79"/>
      <c r="U389" s="10"/>
      <c r="V389" s="60"/>
      <c r="W389" s="8"/>
      <c r="X389" s="8"/>
      <c r="Y389" s="10"/>
    </row>
    <row x14ac:dyDescent="0.25" r="390" customHeight="1" ht="14.25">
      <c r="A390" s="10"/>
      <c r="B390" s="133"/>
      <c r="C390" s="60"/>
      <c r="D390" s="8"/>
      <c r="E390" s="8"/>
      <c r="F390" s="131"/>
      <c r="G390" s="60"/>
      <c r="H390" s="8"/>
      <c r="I390" s="8"/>
      <c r="J390" s="131"/>
      <c r="K390" s="60"/>
      <c r="L390" s="8"/>
      <c r="M390" s="8"/>
      <c r="N390" s="10"/>
      <c r="O390" s="10"/>
      <c r="P390" s="10"/>
      <c r="Q390" s="10"/>
      <c r="R390" s="60"/>
      <c r="S390" s="8"/>
      <c r="T390" s="79"/>
      <c r="U390" s="10"/>
      <c r="V390" s="60"/>
      <c r="W390" s="8"/>
      <c r="X390" s="8"/>
      <c r="Y390" s="10"/>
    </row>
    <row x14ac:dyDescent="0.25" r="391" customHeight="1" ht="14.25">
      <c r="A391" s="10"/>
      <c r="B391" s="133"/>
      <c r="C391" s="60"/>
      <c r="D391" s="8"/>
      <c r="E391" s="8"/>
      <c r="F391" s="131"/>
      <c r="G391" s="60"/>
      <c r="H391" s="8"/>
      <c r="I391" s="8"/>
      <c r="J391" s="131"/>
      <c r="K391" s="60"/>
      <c r="L391" s="8"/>
      <c r="M391" s="8"/>
      <c r="N391" s="10"/>
      <c r="O391" s="10"/>
      <c r="P391" s="10"/>
      <c r="Q391" s="10"/>
      <c r="R391" s="60"/>
      <c r="S391" s="8"/>
      <c r="T391" s="79"/>
      <c r="U391" s="10"/>
      <c r="V391" s="60"/>
      <c r="W391" s="8"/>
      <c r="X391" s="8"/>
      <c r="Y391" s="10"/>
    </row>
    <row x14ac:dyDescent="0.25" r="392" customHeight="1" ht="14.25">
      <c r="A392" s="10"/>
      <c r="B392" s="133"/>
      <c r="C392" s="60"/>
      <c r="D392" s="8"/>
      <c r="E392" s="8"/>
      <c r="F392" s="131"/>
      <c r="G392" s="60"/>
      <c r="H392" s="8"/>
      <c r="I392" s="8"/>
      <c r="J392" s="131"/>
      <c r="K392" s="60"/>
      <c r="L392" s="8"/>
      <c r="M392" s="8"/>
      <c r="N392" s="10"/>
      <c r="O392" s="10"/>
      <c r="P392" s="10"/>
      <c r="Q392" s="10"/>
      <c r="R392" s="60"/>
      <c r="S392" s="8"/>
      <c r="T392" s="79"/>
      <c r="U392" s="10"/>
      <c r="V392" s="60"/>
      <c r="W392" s="8"/>
      <c r="X392" s="8"/>
      <c r="Y392" s="10"/>
    </row>
    <row x14ac:dyDescent="0.25" r="393" customHeight="1" ht="14.25">
      <c r="A393" s="10"/>
      <c r="B393" s="133"/>
      <c r="C393" s="60"/>
      <c r="D393" s="8"/>
      <c r="E393" s="8"/>
      <c r="F393" s="131"/>
      <c r="G393" s="60"/>
      <c r="H393" s="8"/>
      <c r="I393" s="8"/>
      <c r="J393" s="131"/>
      <c r="K393" s="60"/>
      <c r="L393" s="8"/>
      <c r="M393" s="8"/>
      <c r="N393" s="10"/>
      <c r="O393" s="10"/>
      <c r="P393" s="10"/>
      <c r="Q393" s="10"/>
      <c r="R393" s="60"/>
      <c r="S393" s="8"/>
      <c r="T393" s="79"/>
      <c r="U393" s="10"/>
      <c r="V393" s="60"/>
      <c r="W393" s="8"/>
      <c r="X393" s="8"/>
      <c r="Y393" s="10"/>
    </row>
    <row x14ac:dyDescent="0.25" r="394" customHeight="1" ht="14.25">
      <c r="A394" s="10"/>
      <c r="B394" s="133"/>
      <c r="C394" s="60"/>
      <c r="D394" s="8"/>
      <c r="E394" s="8"/>
      <c r="F394" s="131"/>
      <c r="G394" s="60"/>
      <c r="H394" s="8"/>
      <c r="I394" s="8"/>
      <c r="J394" s="131"/>
      <c r="K394" s="60"/>
      <c r="L394" s="8"/>
      <c r="M394" s="8"/>
      <c r="N394" s="10"/>
      <c r="O394" s="10"/>
      <c r="P394" s="10"/>
      <c r="Q394" s="10"/>
      <c r="R394" s="60"/>
      <c r="S394" s="8"/>
      <c r="T394" s="79"/>
      <c r="U394" s="10"/>
      <c r="V394" s="60"/>
      <c r="W394" s="8"/>
      <c r="X394" s="8"/>
      <c r="Y394" s="10"/>
    </row>
    <row x14ac:dyDescent="0.25" r="395" customHeight="1" ht="14.25">
      <c r="A395" s="10"/>
      <c r="B395" s="133"/>
      <c r="C395" s="60"/>
      <c r="D395" s="8"/>
      <c r="E395" s="8"/>
      <c r="F395" s="131"/>
      <c r="G395" s="60"/>
      <c r="H395" s="8"/>
      <c r="I395" s="8"/>
      <c r="J395" s="131"/>
      <c r="K395" s="60"/>
      <c r="L395" s="8"/>
      <c r="M395" s="8"/>
      <c r="N395" s="10"/>
      <c r="O395" s="10"/>
      <c r="P395" s="10"/>
      <c r="Q395" s="10"/>
      <c r="R395" s="60"/>
      <c r="S395" s="8"/>
      <c r="T395" s="79"/>
      <c r="U395" s="10"/>
      <c r="V395" s="60"/>
      <c r="W395" s="8"/>
      <c r="X395" s="8"/>
      <c r="Y395" s="10"/>
    </row>
    <row x14ac:dyDescent="0.25" r="396" customHeight="1" ht="14.25">
      <c r="A396" s="10"/>
      <c r="B396" s="133"/>
      <c r="C396" s="60"/>
      <c r="D396" s="8"/>
      <c r="E396" s="8"/>
      <c r="F396" s="131"/>
      <c r="G396" s="60"/>
      <c r="H396" s="8"/>
      <c r="I396" s="8"/>
      <c r="J396" s="131"/>
      <c r="K396" s="60"/>
      <c r="L396" s="8"/>
      <c r="M396" s="8"/>
      <c r="N396" s="10"/>
      <c r="O396" s="10"/>
      <c r="P396" s="10"/>
      <c r="Q396" s="10"/>
      <c r="R396" s="60"/>
      <c r="S396" s="8"/>
      <c r="T396" s="79"/>
      <c r="U396" s="10"/>
      <c r="V396" s="60"/>
      <c r="W396" s="8"/>
      <c r="X396" s="8"/>
      <c r="Y396" s="10"/>
    </row>
    <row x14ac:dyDescent="0.25" r="397" customHeight="1" ht="14.25">
      <c r="A397" s="10"/>
      <c r="B397" s="133"/>
      <c r="C397" s="60"/>
      <c r="D397" s="8"/>
      <c r="E397" s="8"/>
      <c r="F397" s="131"/>
      <c r="G397" s="60"/>
      <c r="H397" s="8"/>
      <c r="I397" s="8"/>
      <c r="J397" s="131"/>
      <c r="K397" s="60"/>
      <c r="L397" s="8"/>
      <c r="M397" s="8"/>
      <c r="N397" s="10"/>
      <c r="O397" s="10"/>
      <c r="P397" s="10"/>
      <c r="Q397" s="10"/>
      <c r="R397" s="60"/>
      <c r="S397" s="8"/>
      <c r="T397" s="79"/>
      <c r="U397" s="10"/>
      <c r="V397" s="60"/>
      <c r="W397" s="8"/>
      <c r="X397" s="8"/>
      <c r="Y397" s="10"/>
    </row>
    <row x14ac:dyDescent="0.25" r="398" customHeight="1" ht="14.25">
      <c r="A398" s="10"/>
      <c r="B398" s="133"/>
      <c r="C398" s="60"/>
      <c r="D398" s="8"/>
      <c r="E398" s="8"/>
      <c r="F398" s="131"/>
      <c r="G398" s="60"/>
      <c r="H398" s="8"/>
      <c r="I398" s="8"/>
      <c r="J398" s="131"/>
      <c r="K398" s="60"/>
      <c r="L398" s="8"/>
      <c r="M398" s="8"/>
      <c r="N398" s="10"/>
      <c r="O398" s="10"/>
      <c r="P398" s="10"/>
      <c r="Q398" s="10"/>
      <c r="R398" s="60"/>
      <c r="S398" s="8"/>
      <c r="T398" s="79"/>
      <c r="U398" s="10"/>
      <c r="V398" s="60"/>
      <c r="W398" s="8"/>
      <c r="X398" s="8"/>
      <c r="Y398" s="10"/>
    </row>
    <row x14ac:dyDescent="0.25" r="399" customHeight="1" ht="14.25">
      <c r="A399" s="10"/>
      <c r="B399" s="133"/>
      <c r="C399" s="60"/>
      <c r="D399" s="8"/>
      <c r="E399" s="8"/>
      <c r="F399" s="131"/>
      <c r="G399" s="60"/>
      <c r="H399" s="8"/>
      <c r="I399" s="8"/>
      <c r="J399" s="131"/>
      <c r="K399" s="60"/>
      <c r="L399" s="8"/>
      <c r="M399" s="8"/>
      <c r="N399" s="10"/>
      <c r="O399" s="10"/>
      <c r="P399" s="10"/>
      <c r="Q399" s="10"/>
      <c r="R399" s="60"/>
      <c r="S399" s="8"/>
      <c r="T399" s="79"/>
      <c r="U399" s="10"/>
      <c r="V399" s="60"/>
      <c r="W399" s="8"/>
      <c r="X399" s="8"/>
      <c r="Y399" s="10"/>
    </row>
    <row x14ac:dyDescent="0.25" r="400" customHeight="1" ht="14.25">
      <c r="A400" s="10"/>
      <c r="B400" s="133"/>
      <c r="C400" s="60"/>
      <c r="D400" s="8"/>
      <c r="E400" s="8"/>
      <c r="F400" s="131"/>
      <c r="G400" s="60"/>
      <c r="H400" s="8"/>
      <c r="I400" s="8"/>
      <c r="J400" s="131"/>
      <c r="K400" s="60"/>
      <c r="L400" s="8"/>
      <c r="M400" s="8"/>
      <c r="N400" s="10"/>
      <c r="O400" s="10"/>
      <c r="P400" s="10"/>
      <c r="Q400" s="10"/>
      <c r="R400" s="60"/>
      <c r="S400" s="8"/>
      <c r="T400" s="79"/>
      <c r="U400" s="10"/>
      <c r="V400" s="60"/>
      <c r="W400" s="8"/>
      <c r="X400" s="8"/>
      <c r="Y400" s="10"/>
    </row>
    <row x14ac:dyDescent="0.25" r="401" customHeight="1" ht="14.25">
      <c r="A401" s="10"/>
      <c r="B401" s="133"/>
      <c r="C401" s="60"/>
      <c r="D401" s="8"/>
      <c r="E401" s="8"/>
      <c r="F401" s="131"/>
      <c r="G401" s="60"/>
      <c r="H401" s="8"/>
      <c r="I401" s="8"/>
      <c r="J401" s="131"/>
      <c r="K401" s="60"/>
      <c r="L401" s="8"/>
      <c r="M401" s="8"/>
      <c r="N401" s="10"/>
      <c r="O401" s="10"/>
      <c r="P401" s="10"/>
      <c r="Q401" s="10"/>
      <c r="R401" s="60"/>
      <c r="S401" s="8"/>
      <c r="T401" s="79"/>
      <c r="U401" s="10"/>
      <c r="V401" s="60"/>
      <c r="W401" s="8"/>
      <c r="X401" s="8"/>
      <c r="Y401" s="10"/>
    </row>
    <row x14ac:dyDescent="0.25" r="402" customHeight="1" ht="14.25">
      <c r="A402" s="10"/>
      <c r="B402" s="133"/>
      <c r="C402" s="60"/>
      <c r="D402" s="8"/>
      <c r="E402" s="8"/>
      <c r="F402" s="131"/>
      <c r="G402" s="60"/>
      <c r="H402" s="8"/>
      <c r="I402" s="8"/>
      <c r="J402" s="131"/>
      <c r="K402" s="60"/>
      <c r="L402" s="8"/>
      <c r="M402" s="8"/>
      <c r="N402" s="10"/>
      <c r="O402" s="10"/>
      <c r="P402" s="10"/>
      <c r="Q402" s="10"/>
      <c r="R402" s="60"/>
      <c r="S402" s="8"/>
      <c r="T402" s="79"/>
      <c r="U402" s="10"/>
      <c r="V402" s="60"/>
      <c r="W402" s="8"/>
      <c r="X402" s="8"/>
      <c r="Y402" s="10"/>
    </row>
    <row x14ac:dyDescent="0.25" r="403" customHeight="1" ht="14.25">
      <c r="A403" s="10"/>
      <c r="B403" s="133"/>
      <c r="C403" s="60"/>
      <c r="D403" s="8"/>
      <c r="E403" s="8"/>
      <c r="F403" s="131"/>
      <c r="G403" s="60"/>
      <c r="H403" s="8"/>
      <c r="I403" s="8"/>
      <c r="J403" s="131"/>
      <c r="K403" s="60"/>
      <c r="L403" s="8"/>
      <c r="M403" s="8"/>
      <c r="N403" s="10"/>
      <c r="O403" s="10"/>
      <c r="P403" s="10"/>
      <c r="Q403" s="10"/>
      <c r="R403" s="60"/>
      <c r="S403" s="8"/>
      <c r="T403" s="79"/>
      <c r="U403" s="10"/>
      <c r="V403" s="60"/>
      <c r="W403" s="8"/>
      <c r="X403" s="8"/>
      <c r="Y403" s="10"/>
    </row>
    <row x14ac:dyDescent="0.25" r="404" customHeight="1" ht="14.25">
      <c r="A404" s="10"/>
      <c r="B404" s="133"/>
      <c r="C404" s="60"/>
      <c r="D404" s="8"/>
      <c r="E404" s="8"/>
      <c r="F404" s="131"/>
      <c r="G404" s="60"/>
      <c r="H404" s="8"/>
      <c r="I404" s="8"/>
      <c r="J404" s="131"/>
      <c r="K404" s="60"/>
      <c r="L404" s="8"/>
      <c r="M404" s="8"/>
      <c r="N404" s="10"/>
      <c r="O404" s="10"/>
      <c r="P404" s="10"/>
      <c r="Q404" s="10"/>
      <c r="R404" s="60"/>
      <c r="S404" s="8"/>
      <c r="T404" s="79"/>
      <c r="U404" s="10"/>
      <c r="V404" s="60"/>
      <c r="W404" s="8"/>
      <c r="X404" s="8"/>
      <c r="Y404" s="10"/>
    </row>
    <row x14ac:dyDescent="0.25" r="405" customHeight="1" ht="14.25">
      <c r="A405" s="10"/>
      <c r="B405" s="133"/>
      <c r="C405" s="60"/>
      <c r="D405" s="8"/>
      <c r="E405" s="8"/>
      <c r="F405" s="131"/>
      <c r="G405" s="60"/>
      <c r="H405" s="8"/>
      <c r="I405" s="8"/>
      <c r="J405" s="131"/>
      <c r="K405" s="60"/>
      <c r="L405" s="8"/>
      <c r="M405" s="8"/>
      <c r="N405" s="10"/>
      <c r="O405" s="10"/>
      <c r="P405" s="10"/>
      <c r="Q405" s="10"/>
      <c r="R405" s="60"/>
      <c r="S405" s="8"/>
      <c r="T405" s="79"/>
      <c r="U405" s="10"/>
      <c r="V405" s="60"/>
      <c r="W405" s="8"/>
      <c r="X405" s="8"/>
      <c r="Y405" s="10"/>
    </row>
    <row x14ac:dyDescent="0.25" r="406" customHeight="1" ht="14.25">
      <c r="A406" s="10"/>
      <c r="B406" s="133"/>
      <c r="C406" s="60"/>
      <c r="D406" s="8"/>
      <c r="E406" s="8"/>
      <c r="F406" s="131"/>
      <c r="G406" s="60"/>
      <c r="H406" s="8"/>
      <c r="I406" s="8"/>
      <c r="J406" s="131"/>
      <c r="K406" s="60"/>
      <c r="L406" s="8"/>
      <c r="M406" s="8"/>
      <c r="N406" s="10"/>
      <c r="O406" s="10"/>
      <c r="P406" s="10"/>
      <c r="Q406" s="10"/>
      <c r="R406" s="60"/>
      <c r="S406" s="8"/>
      <c r="T406" s="79"/>
      <c r="U406" s="10"/>
      <c r="V406" s="60"/>
      <c r="W406" s="8"/>
      <c r="X406" s="8"/>
      <c r="Y406" s="10"/>
    </row>
    <row x14ac:dyDescent="0.25" r="407" customHeight="1" ht="14.25">
      <c r="A407" s="10"/>
      <c r="B407" s="133"/>
      <c r="C407" s="60"/>
      <c r="D407" s="8"/>
      <c r="E407" s="8"/>
      <c r="F407" s="131"/>
      <c r="G407" s="60"/>
      <c r="H407" s="8"/>
      <c r="I407" s="8"/>
      <c r="J407" s="131"/>
      <c r="K407" s="60"/>
      <c r="L407" s="8"/>
      <c r="M407" s="8"/>
      <c r="N407" s="10"/>
      <c r="O407" s="10"/>
      <c r="P407" s="10"/>
      <c r="Q407" s="10"/>
      <c r="R407" s="60"/>
      <c r="S407" s="8"/>
      <c r="T407" s="79"/>
      <c r="U407" s="10"/>
      <c r="V407" s="60"/>
      <c r="W407" s="8"/>
      <c r="X407" s="8"/>
      <c r="Y407" s="10"/>
    </row>
    <row x14ac:dyDescent="0.25" r="408" customHeight="1" ht="14.25">
      <c r="A408" s="10"/>
      <c r="B408" s="133"/>
      <c r="C408" s="60"/>
      <c r="D408" s="8"/>
      <c r="E408" s="8"/>
      <c r="F408" s="131"/>
      <c r="G408" s="60"/>
      <c r="H408" s="8"/>
      <c r="I408" s="8"/>
      <c r="J408" s="131"/>
      <c r="K408" s="60"/>
      <c r="L408" s="8"/>
      <c r="M408" s="8"/>
      <c r="N408" s="10"/>
      <c r="O408" s="10"/>
      <c r="P408" s="10"/>
      <c r="Q408" s="10"/>
      <c r="R408" s="60"/>
      <c r="S408" s="8"/>
      <c r="T408" s="79"/>
      <c r="U408" s="10"/>
      <c r="V408" s="60"/>
      <c r="W408" s="8"/>
      <c r="X408" s="8"/>
      <c r="Y408" s="10"/>
    </row>
    <row x14ac:dyDescent="0.25" r="409" customHeight="1" ht="14.25">
      <c r="A409" s="10"/>
      <c r="B409" s="133"/>
      <c r="C409" s="60"/>
      <c r="D409" s="8"/>
      <c r="E409" s="8"/>
      <c r="F409" s="131"/>
      <c r="G409" s="60"/>
      <c r="H409" s="8"/>
      <c r="I409" s="8"/>
      <c r="J409" s="131"/>
      <c r="K409" s="60"/>
      <c r="L409" s="8"/>
      <c r="M409" s="8"/>
      <c r="N409" s="10"/>
      <c r="O409" s="10"/>
      <c r="P409" s="10"/>
      <c r="Q409" s="10"/>
      <c r="R409" s="60"/>
      <c r="S409" s="8"/>
      <c r="T409" s="79"/>
      <c r="U409" s="10"/>
      <c r="V409" s="60"/>
      <c r="W409" s="8"/>
      <c r="X409" s="8"/>
      <c r="Y409" s="10"/>
    </row>
    <row x14ac:dyDescent="0.25" r="410" customHeight="1" ht="14.25">
      <c r="A410" s="10"/>
      <c r="B410" s="133"/>
      <c r="C410" s="60"/>
      <c r="D410" s="8"/>
      <c r="E410" s="8"/>
      <c r="F410" s="131"/>
      <c r="G410" s="60"/>
      <c r="H410" s="8"/>
      <c r="I410" s="8"/>
      <c r="J410" s="131"/>
      <c r="K410" s="60"/>
      <c r="L410" s="8"/>
      <c r="M410" s="8"/>
      <c r="N410" s="10"/>
      <c r="O410" s="10"/>
      <c r="P410" s="10"/>
      <c r="Q410" s="10"/>
      <c r="R410" s="60"/>
      <c r="S410" s="8"/>
      <c r="T410" s="79"/>
      <c r="U410" s="10"/>
      <c r="V410" s="60"/>
      <c r="W410" s="8"/>
      <c r="X410" s="8"/>
      <c r="Y410" s="10"/>
    </row>
    <row x14ac:dyDescent="0.25" r="411" customHeight="1" ht="14.25">
      <c r="A411" s="10"/>
      <c r="B411" s="133"/>
      <c r="C411" s="60"/>
      <c r="D411" s="8"/>
      <c r="E411" s="8"/>
      <c r="F411" s="131"/>
      <c r="G411" s="60"/>
      <c r="H411" s="8"/>
      <c r="I411" s="8"/>
      <c r="J411" s="131"/>
      <c r="K411" s="60"/>
      <c r="L411" s="8"/>
      <c r="M411" s="8"/>
      <c r="N411" s="10"/>
      <c r="O411" s="10"/>
      <c r="P411" s="10"/>
      <c r="Q411" s="10"/>
      <c r="R411" s="60"/>
      <c r="S411" s="8"/>
      <c r="T411" s="79"/>
      <c r="U411" s="10"/>
      <c r="V411" s="60"/>
      <c r="W411" s="8"/>
      <c r="X411" s="8"/>
      <c r="Y411" s="10"/>
    </row>
    <row x14ac:dyDescent="0.25" r="412" customHeight="1" ht="14.25">
      <c r="A412" s="10"/>
      <c r="B412" s="133"/>
      <c r="C412" s="60"/>
      <c r="D412" s="8"/>
      <c r="E412" s="8"/>
      <c r="F412" s="131"/>
      <c r="G412" s="60"/>
      <c r="H412" s="8"/>
      <c r="I412" s="8"/>
      <c r="J412" s="131"/>
      <c r="K412" s="60"/>
      <c r="L412" s="8"/>
      <c r="M412" s="8"/>
      <c r="N412" s="10"/>
      <c r="O412" s="10"/>
      <c r="P412" s="10"/>
      <c r="Q412" s="10"/>
      <c r="R412" s="60"/>
      <c r="S412" s="8"/>
      <c r="T412" s="79"/>
      <c r="U412" s="10"/>
      <c r="V412" s="60"/>
      <c r="W412" s="8"/>
      <c r="X412" s="8"/>
      <c r="Y412" s="10"/>
    </row>
    <row x14ac:dyDescent="0.25" r="413" customHeight="1" ht="14.25">
      <c r="A413" s="10"/>
      <c r="B413" s="133"/>
      <c r="C413" s="60"/>
      <c r="D413" s="8"/>
      <c r="E413" s="8"/>
      <c r="F413" s="131"/>
      <c r="G413" s="60"/>
      <c r="H413" s="8"/>
      <c r="I413" s="8"/>
      <c r="J413" s="131"/>
      <c r="K413" s="60"/>
      <c r="L413" s="8"/>
      <c r="M413" s="8"/>
      <c r="N413" s="10"/>
      <c r="O413" s="10"/>
      <c r="P413" s="10"/>
      <c r="Q413" s="10"/>
      <c r="R413" s="60"/>
      <c r="S413" s="8"/>
      <c r="T413" s="79"/>
      <c r="U413" s="10"/>
      <c r="V413" s="60"/>
      <c r="W413" s="8"/>
      <c r="X413" s="8"/>
      <c r="Y413" s="10"/>
    </row>
    <row x14ac:dyDescent="0.25" r="414" customHeight="1" ht="14.25">
      <c r="A414" s="10"/>
      <c r="B414" s="133"/>
      <c r="C414" s="60"/>
      <c r="D414" s="8"/>
      <c r="E414" s="8"/>
      <c r="F414" s="131"/>
      <c r="G414" s="60"/>
      <c r="H414" s="8"/>
      <c r="I414" s="8"/>
      <c r="J414" s="131"/>
      <c r="K414" s="60"/>
      <c r="L414" s="8"/>
      <c r="M414" s="8"/>
      <c r="N414" s="10"/>
      <c r="O414" s="10"/>
      <c r="P414" s="10"/>
      <c r="Q414" s="10"/>
      <c r="R414" s="60"/>
      <c r="S414" s="8"/>
      <c r="T414" s="79"/>
      <c r="U414" s="10"/>
      <c r="V414" s="60"/>
      <c r="W414" s="8"/>
      <c r="X414" s="8"/>
      <c r="Y414" s="10"/>
    </row>
    <row x14ac:dyDescent="0.25" r="415" customHeight="1" ht="14.25">
      <c r="A415" s="10"/>
      <c r="B415" s="133"/>
      <c r="C415" s="60"/>
      <c r="D415" s="8"/>
      <c r="E415" s="8"/>
      <c r="F415" s="131"/>
      <c r="G415" s="60"/>
      <c r="H415" s="8"/>
      <c r="I415" s="8"/>
      <c r="J415" s="131"/>
      <c r="K415" s="60"/>
      <c r="L415" s="8"/>
      <c r="M415" s="8"/>
      <c r="N415" s="10"/>
      <c r="O415" s="10"/>
      <c r="P415" s="10"/>
      <c r="Q415" s="10"/>
      <c r="R415" s="60"/>
      <c r="S415" s="8"/>
      <c r="T415" s="79"/>
      <c r="U415" s="10"/>
      <c r="V415" s="60"/>
      <c r="W415" s="8"/>
      <c r="X415" s="8"/>
      <c r="Y415" s="10"/>
    </row>
    <row x14ac:dyDescent="0.25" r="416" customHeight="1" ht="14.25">
      <c r="A416" s="10"/>
      <c r="B416" s="133"/>
      <c r="C416" s="60"/>
      <c r="D416" s="8"/>
      <c r="E416" s="8"/>
      <c r="F416" s="131"/>
      <c r="G416" s="60"/>
      <c r="H416" s="8"/>
      <c r="I416" s="8"/>
      <c r="J416" s="131"/>
      <c r="K416" s="60"/>
      <c r="L416" s="8"/>
      <c r="M416" s="8"/>
      <c r="N416" s="10"/>
      <c r="O416" s="10"/>
      <c r="P416" s="10"/>
      <c r="Q416" s="10"/>
      <c r="R416" s="60"/>
      <c r="S416" s="8"/>
      <c r="T416" s="79"/>
      <c r="U416" s="10"/>
      <c r="V416" s="60"/>
      <c r="W416" s="8"/>
      <c r="X416" s="8"/>
      <c r="Y416" s="10"/>
    </row>
    <row x14ac:dyDescent="0.25" r="417" customHeight="1" ht="14.25">
      <c r="A417" s="10"/>
      <c r="B417" s="133"/>
      <c r="C417" s="60"/>
      <c r="D417" s="8"/>
      <c r="E417" s="8"/>
      <c r="F417" s="131"/>
      <c r="G417" s="60"/>
      <c r="H417" s="8"/>
      <c r="I417" s="8"/>
      <c r="J417" s="131"/>
      <c r="K417" s="60"/>
      <c r="L417" s="8"/>
      <c r="M417" s="8"/>
      <c r="N417" s="10"/>
      <c r="O417" s="10"/>
      <c r="P417" s="10"/>
      <c r="Q417" s="10"/>
      <c r="R417" s="60"/>
      <c r="S417" s="8"/>
      <c r="T417" s="79"/>
      <c r="U417" s="10"/>
      <c r="V417" s="60"/>
      <c r="W417" s="8"/>
      <c r="X417" s="8"/>
      <c r="Y417" s="10"/>
    </row>
    <row x14ac:dyDescent="0.25" r="418" customHeight="1" ht="14.25">
      <c r="A418" s="10"/>
      <c r="B418" s="133"/>
      <c r="C418" s="60"/>
      <c r="D418" s="8"/>
      <c r="E418" s="8"/>
      <c r="F418" s="131"/>
      <c r="G418" s="60"/>
      <c r="H418" s="8"/>
      <c r="I418" s="8"/>
      <c r="J418" s="131"/>
      <c r="K418" s="60"/>
      <c r="L418" s="8"/>
      <c r="M418" s="8"/>
      <c r="N418" s="10"/>
      <c r="O418" s="10"/>
      <c r="P418" s="10"/>
      <c r="Q418" s="10"/>
      <c r="R418" s="60"/>
      <c r="S418" s="8"/>
      <c r="T418" s="79"/>
      <c r="U418" s="10"/>
      <c r="V418" s="60"/>
      <c r="W418" s="8"/>
      <c r="X418" s="8"/>
      <c r="Y418" s="10"/>
    </row>
    <row x14ac:dyDescent="0.25" r="419" customHeight="1" ht="14.25">
      <c r="A419" s="10"/>
      <c r="B419" s="133"/>
      <c r="C419" s="60"/>
      <c r="D419" s="8"/>
      <c r="E419" s="8"/>
      <c r="F419" s="131"/>
      <c r="G419" s="60"/>
      <c r="H419" s="8"/>
      <c r="I419" s="8"/>
      <c r="J419" s="131"/>
      <c r="K419" s="60"/>
      <c r="L419" s="8"/>
      <c r="M419" s="8"/>
      <c r="N419" s="10"/>
      <c r="O419" s="10"/>
      <c r="P419" s="10"/>
      <c r="Q419" s="10"/>
      <c r="R419" s="60"/>
      <c r="S419" s="8"/>
      <c r="T419" s="79"/>
      <c r="U419" s="10"/>
      <c r="V419" s="60"/>
      <c r="W419" s="8"/>
      <c r="X419" s="8"/>
      <c r="Y419" s="10"/>
    </row>
    <row x14ac:dyDescent="0.25" r="420" customHeight="1" ht="14.25">
      <c r="A420" s="10"/>
      <c r="B420" s="133"/>
      <c r="C420" s="60"/>
      <c r="D420" s="8"/>
      <c r="E420" s="8"/>
      <c r="F420" s="131"/>
      <c r="G420" s="60"/>
      <c r="H420" s="8"/>
      <c r="I420" s="8"/>
      <c r="J420" s="131"/>
      <c r="K420" s="60"/>
      <c r="L420" s="8"/>
      <c r="M420" s="8"/>
      <c r="N420" s="10"/>
      <c r="O420" s="10"/>
      <c r="P420" s="10"/>
      <c r="Q420" s="10"/>
      <c r="R420" s="60"/>
      <c r="S420" s="8"/>
      <c r="T420" s="79"/>
      <c r="U420" s="10"/>
      <c r="V420" s="60"/>
      <c r="W420" s="8"/>
      <c r="X420" s="8"/>
      <c r="Y420" s="10"/>
    </row>
    <row x14ac:dyDescent="0.25" r="421" customHeight="1" ht="14.25">
      <c r="A421" s="10"/>
      <c r="B421" s="133"/>
      <c r="C421" s="60"/>
      <c r="D421" s="8"/>
      <c r="E421" s="8"/>
      <c r="F421" s="131"/>
      <c r="G421" s="60"/>
      <c r="H421" s="8"/>
      <c r="I421" s="8"/>
      <c r="J421" s="131"/>
      <c r="K421" s="60"/>
      <c r="L421" s="8"/>
      <c r="M421" s="8"/>
      <c r="N421" s="10"/>
      <c r="O421" s="10"/>
      <c r="P421" s="10"/>
      <c r="Q421" s="10"/>
      <c r="R421" s="60"/>
      <c r="S421" s="8"/>
      <c r="T421" s="79"/>
      <c r="U421" s="10"/>
      <c r="V421" s="60"/>
      <c r="W421" s="8"/>
      <c r="X421" s="8"/>
      <c r="Y421" s="10"/>
    </row>
    <row x14ac:dyDescent="0.25" r="422" customHeight="1" ht="14.25">
      <c r="A422" s="10"/>
      <c r="B422" s="133"/>
      <c r="C422" s="60"/>
      <c r="D422" s="8"/>
      <c r="E422" s="8"/>
      <c r="F422" s="131"/>
      <c r="G422" s="60"/>
      <c r="H422" s="8"/>
      <c r="I422" s="8"/>
      <c r="J422" s="131"/>
      <c r="K422" s="60"/>
      <c r="L422" s="8"/>
      <c r="M422" s="8"/>
      <c r="N422" s="10"/>
      <c r="O422" s="10"/>
      <c r="P422" s="10"/>
      <c r="Q422" s="10"/>
      <c r="R422" s="60"/>
      <c r="S422" s="8"/>
      <c r="T422" s="79"/>
      <c r="U422" s="10"/>
      <c r="V422" s="60"/>
      <c r="W422" s="8"/>
      <c r="X422" s="8"/>
      <c r="Y422" s="10"/>
    </row>
    <row x14ac:dyDescent="0.25" r="423" customHeight="1" ht="14.25">
      <c r="A423" s="10"/>
      <c r="B423" s="133"/>
      <c r="C423" s="60"/>
      <c r="D423" s="8"/>
      <c r="E423" s="8"/>
      <c r="F423" s="131"/>
      <c r="G423" s="60"/>
      <c r="H423" s="8"/>
      <c r="I423" s="8"/>
      <c r="J423" s="131"/>
      <c r="K423" s="60"/>
      <c r="L423" s="8"/>
      <c r="M423" s="8"/>
      <c r="N423" s="10"/>
      <c r="O423" s="10"/>
      <c r="P423" s="10"/>
      <c r="Q423" s="10"/>
      <c r="R423" s="60"/>
      <c r="S423" s="8"/>
      <c r="T423" s="79"/>
      <c r="U423" s="10"/>
      <c r="V423" s="60"/>
      <c r="W423" s="8"/>
      <c r="X423" s="8"/>
      <c r="Y423" s="10"/>
    </row>
    <row x14ac:dyDescent="0.25" r="424" customHeight="1" ht="14.25">
      <c r="A424" s="10"/>
      <c r="B424" s="133"/>
      <c r="C424" s="60"/>
      <c r="D424" s="8"/>
      <c r="E424" s="8"/>
      <c r="F424" s="131"/>
      <c r="G424" s="60"/>
      <c r="H424" s="8"/>
      <c r="I424" s="8"/>
      <c r="J424" s="131"/>
      <c r="K424" s="60"/>
      <c r="L424" s="8"/>
      <c r="M424" s="8"/>
      <c r="N424" s="10"/>
      <c r="O424" s="10"/>
      <c r="P424" s="10"/>
      <c r="Q424" s="10"/>
      <c r="R424" s="60"/>
      <c r="S424" s="8"/>
      <c r="T424" s="79"/>
      <c r="U424" s="10"/>
      <c r="V424" s="60"/>
      <c r="W424" s="8"/>
      <c r="X424" s="8"/>
      <c r="Y424" s="10"/>
    </row>
    <row x14ac:dyDescent="0.25" r="425" customHeight="1" ht="14.25">
      <c r="A425" s="10"/>
      <c r="B425" s="133"/>
      <c r="C425" s="60"/>
      <c r="D425" s="8"/>
      <c r="E425" s="8"/>
      <c r="F425" s="131"/>
      <c r="G425" s="60"/>
      <c r="H425" s="8"/>
      <c r="I425" s="8"/>
      <c r="J425" s="131"/>
      <c r="K425" s="60"/>
      <c r="L425" s="8"/>
      <c r="M425" s="8"/>
      <c r="N425" s="10"/>
      <c r="O425" s="10"/>
      <c r="P425" s="10"/>
      <c r="Q425" s="10"/>
      <c r="R425" s="60"/>
      <c r="S425" s="8"/>
      <c r="T425" s="79"/>
      <c r="U425" s="10"/>
      <c r="V425" s="60"/>
      <c r="W425" s="8"/>
      <c r="X425" s="8"/>
      <c r="Y425" s="10"/>
    </row>
    <row x14ac:dyDescent="0.25" r="426" customHeight="1" ht="14.25">
      <c r="A426" s="10"/>
      <c r="B426" s="133"/>
      <c r="C426" s="60"/>
      <c r="D426" s="8"/>
      <c r="E426" s="8"/>
      <c r="F426" s="131"/>
      <c r="G426" s="60"/>
      <c r="H426" s="8"/>
      <c r="I426" s="8"/>
      <c r="J426" s="131"/>
      <c r="K426" s="60"/>
      <c r="L426" s="8"/>
      <c r="M426" s="8"/>
      <c r="N426" s="10"/>
      <c r="O426" s="10"/>
      <c r="P426" s="10"/>
      <c r="Q426" s="10"/>
      <c r="R426" s="60"/>
      <c r="S426" s="8"/>
      <c r="T426" s="79"/>
      <c r="U426" s="10"/>
      <c r="V426" s="60"/>
      <c r="W426" s="8"/>
      <c r="X426" s="8"/>
      <c r="Y426" s="10"/>
    </row>
    <row x14ac:dyDescent="0.25" r="427" customHeight="1" ht="14.25">
      <c r="A427" s="10"/>
      <c r="B427" s="133"/>
      <c r="C427" s="60"/>
      <c r="D427" s="8"/>
      <c r="E427" s="8"/>
      <c r="F427" s="131"/>
      <c r="G427" s="60"/>
      <c r="H427" s="8"/>
      <c r="I427" s="8"/>
      <c r="J427" s="131"/>
      <c r="K427" s="60"/>
      <c r="L427" s="8"/>
      <c r="M427" s="8"/>
      <c r="N427" s="10"/>
      <c r="O427" s="10"/>
      <c r="P427" s="10"/>
      <c r="Q427" s="10"/>
      <c r="R427" s="60"/>
      <c r="S427" s="8"/>
      <c r="T427" s="79"/>
      <c r="U427" s="10"/>
      <c r="V427" s="60"/>
      <c r="W427" s="8"/>
      <c r="X427" s="8"/>
      <c r="Y427" s="10"/>
    </row>
    <row x14ac:dyDescent="0.25" r="428" customHeight="1" ht="14.25">
      <c r="A428" s="10"/>
      <c r="B428" s="133"/>
      <c r="C428" s="60"/>
      <c r="D428" s="8"/>
      <c r="E428" s="8"/>
      <c r="F428" s="131"/>
      <c r="G428" s="60"/>
      <c r="H428" s="8"/>
      <c r="I428" s="8"/>
      <c r="J428" s="131"/>
      <c r="K428" s="60"/>
      <c r="L428" s="8"/>
      <c r="M428" s="8"/>
      <c r="N428" s="10"/>
      <c r="O428" s="10"/>
      <c r="P428" s="10"/>
      <c r="Q428" s="10"/>
      <c r="R428" s="60"/>
      <c r="S428" s="8"/>
      <c r="T428" s="79"/>
      <c r="U428" s="10"/>
      <c r="V428" s="60"/>
      <c r="W428" s="8"/>
      <c r="X428" s="8"/>
      <c r="Y428" s="10"/>
    </row>
    <row x14ac:dyDescent="0.25" r="429" customHeight="1" ht="14.25">
      <c r="A429" s="10"/>
      <c r="B429" s="133"/>
      <c r="C429" s="60"/>
      <c r="D429" s="8"/>
      <c r="E429" s="8"/>
      <c r="F429" s="131"/>
      <c r="G429" s="60"/>
      <c r="H429" s="8"/>
      <c r="I429" s="8"/>
      <c r="J429" s="131"/>
      <c r="K429" s="60"/>
      <c r="L429" s="8"/>
      <c r="M429" s="8"/>
      <c r="N429" s="10"/>
      <c r="O429" s="10"/>
      <c r="P429" s="10"/>
      <c r="Q429" s="10"/>
      <c r="R429" s="60"/>
      <c r="S429" s="8"/>
      <c r="T429" s="79"/>
      <c r="U429" s="10"/>
      <c r="V429" s="60"/>
      <c r="W429" s="8"/>
      <c r="X429" s="8"/>
      <c r="Y429" s="10"/>
    </row>
    <row x14ac:dyDescent="0.25" r="430" customHeight="1" ht="14.25">
      <c r="A430" s="10"/>
      <c r="B430" s="133"/>
      <c r="C430" s="60"/>
      <c r="D430" s="8"/>
      <c r="E430" s="8"/>
      <c r="F430" s="131"/>
      <c r="G430" s="60"/>
      <c r="H430" s="8"/>
      <c r="I430" s="8"/>
      <c r="J430" s="131"/>
      <c r="K430" s="60"/>
      <c r="L430" s="8"/>
      <c r="M430" s="8"/>
      <c r="N430" s="10"/>
      <c r="O430" s="10"/>
      <c r="P430" s="10"/>
      <c r="Q430" s="10"/>
      <c r="R430" s="60"/>
      <c r="S430" s="8"/>
      <c r="T430" s="79"/>
      <c r="U430" s="10"/>
      <c r="V430" s="60"/>
      <c r="W430" s="8"/>
      <c r="X430" s="8"/>
      <c r="Y430" s="10"/>
    </row>
    <row x14ac:dyDescent="0.25" r="431" customHeight="1" ht="14.25">
      <c r="A431" s="10"/>
      <c r="B431" s="133"/>
      <c r="C431" s="60"/>
      <c r="D431" s="8"/>
      <c r="E431" s="8"/>
      <c r="F431" s="131"/>
      <c r="G431" s="60"/>
      <c r="H431" s="8"/>
      <c r="I431" s="8"/>
      <c r="J431" s="131"/>
      <c r="K431" s="60"/>
      <c r="L431" s="8"/>
      <c r="M431" s="8"/>
      <c r="N431" s="10"/>
      <c r="O431" s="10"/>
      <c r="P431" s="10"/>
      <c r="Q431" s="10"/>
      <c r="R431" s="60"/>
      <c r="S431" s="8"/>
      <c r="T431" s="79"/>
      <c r="U431" s="10"/>
      <c r="V431" s="60"/>
      <c r="W431" s="8"/>
      <c r="X431" s="8"/>
      <c r="Y431" s="10"/>
    </row>
    <row x14ac:dyDescent="0.25" r="432" customHeight="1" ht="14.25">
      <c r="A432" s="10"/>
      <c r="B432" s="133"/>
      <c r="C432" s="60"/>
      <c r="D432" s="8"/>
      <c r="E432" s="8"/>
      <c r="F432" s="131"/>
      <c r="G432" s="60"/>
      <c r="H432" s="8"/>
      <c r="I432" s="8"/>
      <c r="J432" s="131"/>
      <c r="K432" s="60"/>
      <c r="L432" s="8"/>
      <c r="M432" s="8"/>
      <c r="N432" s="10"/>
      <c r="O432" s="10"/>
      <c r="P432" s="10"/>
      <c r="Q432" s="10"/>
      <c r="R432" s="60"/>
      <c r="S432" s="8"/>
      <c r="T432" s="79"/>
      <c r="U432" s="10"/>
      <c r="V432" s="60"/>
      <c r="W432" s="8"/>
      <c r="X432" s="8"/>
      <c r="Y432" s="10"/>
    </row>
    <row x14ac:dyDescent="0.25" r="433" customHeight="1" ht="14.25">
      <c r="A433" s="10"/>
      <c r="B433" s="133"/>
      <c r="C433" s="60"/>
      <c r="D433" s="8"/>
      <c r="E433" s="8"/>
      <c r="F433" s="131"/>
      <c r="G433" s="60"/>
      <c r="H433" s="8"/>
      <c r="I433" s="8"/>
      <c r="J433" s="131"/>
      <c r="K433" s="60"/>
      <c r="L433" s="8"/>
      <c r="M433" s="8"/>
      <c r="N433" s="10"/>
      <c r="O433" s="10"/>
      <c r="P433" s="10"/>
      <c r="Q433" s="10"/>
      <c r="R433" s="60"/>
      <c r="S433" s="8"/>
      <c r="T433" s="79"/>
      <c r="U433" s="10"/>
      <c r="V433" s="60"/>
      <c r="W433" s="8"/>
      <c r="X433" s="8"/>
      <c r="Y433" s="10"/>
    </row>
    <row x14ac:dyDescent="0.25" r="434" customHeight="1" ht="14.25">
      <c r="A434" s="10"/>
      <c r="B434" s="133"/>
      <c r="C434" s="60"/>
      <c r="D434" s="8"/>
      <c r="E434" s="8"/>
      <c r="F434" s="131"/>
      <c r="G434" s="60"/>
      <c r="H434" s="8"/>
      <c r="I434" s="8"/>
      <c r="J434" s="131"/>
      <c r="K434" s="60"/>
      <c r="L434" s="8"/>
      <c r="M434" s="8"/>
      <c r="N434" s="10"/>
      <c r="O434" s="10"/>
      <c r="P434" s="10"/>
      <c r="Q434" s="10"/>
      <c r="R434" s="60"/>
      <c r="S434" s="8"/>
      <c r="T434" s="79"/>
      <c r="U434" s="10"/>
      <c r="V434" s="60"/>
      <c r="W434" s="8"/>
      <c r="X434" s="8"/>
      <c r="Y434" s="10"/>
    </row>
    <row x14ac:dyDescent="0.25" r="435" customHeight="1" ht="14.25">
      <c r="A435" s="10"/>
      <c r="B435" s="133"/>
      <c r="C435" s="60"/>
      <c r="D435" s="8"/>
      <c r="E435" s="8"/>
      <c r="F435" s="131"/>
      <c r="G435" s="60"/>
      <c r="H435" s="8"/>
      <c r="I435" s="8"/>
      <c r="J435" s="131"/>
      <c r="K435" s="60"/>
      <c r="L435" s="8"/>
      <c r="M435" s="8"/>
      <c r="N435" s="10"/>
      <c r="O435" s="10"/>
      <c r="P435" s="10"/>
      <c r="Q435" s="10"/>
      <c r="R435" s="60"/>
      <c r="S435" s="8"/>
      <c r="T435" s="79"/>
      <c r="U435" s="10"/>
      <c r="V435" s="60"/>
      <c r="W435" s="8"/>
      <c r="X435" s="8"/>
      <c r="Y435" s="10"/>
    </row>
    <row x14ac:dyDescent="0.25" r="436" customHeight="1" ht="14.25">
      <c r="A436" s="10"/>
      <c r="B436" s="133"/>
      <c r="C436" s="60"/>
      <c r="D436" s="8"/>
      <c r="E436" s="8"/>
      <c r="F436" s="131"/>
      <c r="G436" s="60"/>
      <c r="H436" s="8"/>
      <c r="I436" s="8"/>
      <c r="J436" s="131"/>
      <c r="K436" s="60"/>
      <c r="L436" s="8"/>
      <c r="M436" s="8"/>
      <c r="N436" s="10"/>
      <c r="O436" s="10"/>
      <c r="P436" s="10"/>
      <c r="Q436" s="10"/>
      <c r="R436" s="60"/>
      <c r="S436" s="8"/>
      <c r="T436" s="79"/>
      <c r="U436" s="10"/>
      <c r="V436" s="60"/>
      <c r="W436" s="8"/>
      <c r="X436" s="8"/>
      <c r="Y436" s="10"/>
    </row>
    <row x14ac:dyDescent="0.25" r="437" customHeight="1" ht="14.25">
      <c r="A437" s="10"/>
      <c r="B437" s="133"/>
      <c r="C437" s="60"/>
      <c r="D437" s="8"/>
      <c r="E437" s="8"/>
      <c r="F437" s="131"/>
      <c r="G437" s="60"/>
      <c r="H437" s="8"/>
      <c r="I437" s="8"/>
      <c r="J437" s="131"/>
      <c r="K437" s="60"/>
      <c r="L437" s="8"/>
      <c r="M437" s="8"/>
      <c r="N437" s="10"/>
      <c r="O437" s="10"/>
      <c r="P437" s="10"/>
      <c r="Q437" s="10"/>
      <c r="R437" s="60"/>
      <c r="S437" s="8"/>
      <c r="T437" s="79"/>
      <c r="U437" s="10"/>
      <c r="V437" s="60"/>
      <c r="W437" s="8"/>
      <c r="X437" s="8"/>
      <c r="Y437" s="10"/>
    </row>
    <row x14ac:dyDescent="0.25" r="438" customHeight="1" ht="14.25">
      <c r="A438" s="10"/>
      <c r="B438" s="133"/>
      <c r="C438" s="60"/>
      <c r="D438" s="8"/>
      <c r="E438" s="8"/>
      <c r="F438" s="131"/>
      <c r="G438" s="60"/>
      <c r="H438" s="8"/>
      <c r="I438" s="8"/>
      <c r="J438" s="131"/>
      <c r="K438" s="60"/>
      <c r="L438" s="8"/>
      <c r="M438" s="8"/>
      <c r="N438" s="10"/>
      <c r="O438" s="10"/>
      <c r="P438" s="10"/>
      <c r="Q438" s="10"/>
      <c r="R438" s="60"/>
      <c r="S438" s="8"/>
      <c r="T438" s="79"/>
      <c r="U438" s="10"/>
      <c r="V438" s="60"/>
      <c r="W438" s="8"/>
      <c r="X438" s="8"/>
      <c r="Y438" s="10"/>
    </row>
    <row x14ac:dyDescent="0.25" r="439" customHeight="1" ht="14.25">
      <c r="A439" s="10"/>
      <c r="B439" s="133"/>
      <c r="C439" s="60"/>
      <c r="D439" s="8"/>
      <c r="E439" s="8"/>
      <c r="F439" s="131"/>
      <c r="G439" s="60"/>
      <c r="H439" s="8"/>
      <c r="I439" s="8"/>
      <c r="J439" s="131"/>
      <c r="K439" s="60"/>
      <c r="L439" s="8"/>
      <c r="M439" s="8"/>
      <c r="N439" s="10"/>
      <c r="O439" s="10"/>
      <c r="P439" s="10"/>
      <c r="Q439" s="10"/>
      <c r="R439" s="60"/>
      <c r="S439" s="8"/>
      <c r="T439" s="79"/>
      <c r="U439" s="10"/>
      <c r="V439" s="60"/>
      <c r="W439" s="8"/>
      <c r="X439" s="8"/>
      <c r="Y439" s="10"/>
    </row>
    <row x14ac:dyDescent="0.25" r="440" customHeight="1" ht="14.25">
      <c r="A440" s="10"/>
      <c r="B440" s="133"/>
      <c r="C440" s="60"/>
      <c r="D440" s="8"/>
      <c r="E440" s="8"/>
      <c r="F440" s="131"/>
      <c r="G440" s="60"/>
      <c r="H440" s="8"/>
      <c r="I440" s="8"/>
      <c r="J440" s="131"/>
      <c r="K440" s="60"/>
      <c r="L440" s="8"/>
      <c r="M440" s="8"/>
      <c r="N440" s="10"/>
      <c r="O440" s="10"/>
      <c r="P440" s="10"/>
      <c r="Q440" s="10"/>
      <c r="R440" s="60"/>
      <c r="S440" s="8"/>
      <c r="T440" s="79"/>
      <c r="U440" s="10"/>
      <c r="V440" s="60"/>
      <c r="W440" s="8"/>
      <c r="X440" s="8"/>
      <c r="Y440" s="10"/>
    </row>
    <row x14ac:dyDescent="0.25" r="441" customHeight="1" ht="14.25">
      <c r="A441" s="10"/>
      <c r="B441" s="133"/>
      <c r="C441" s="60"/>
      <c r="D441" s="8"/>
      <c r="E441" s="8"/>
      <c r="F441" s="131"/>
      <c r="G441" s="60"/>
      <c r="H441" s="8"/>
      <c r="I441" s="8"/>
      <c r="J441" s="131"/>
      <c r="K441" s="60"/>
      <c r="L441" s="8"/>
      <c r="M441" s="8"/>
      <c r="N441" s="10"/>
      <c r="O441" s="10"/>
      <c r="P441" s="10"/>
      <c r="Q441" s="10"/>
      <c r="R441" s="60"/>
      <c r="S441" s="8"/>
      <c r="T441" s="79"/>
      <c r="U441" s="10"/>
      <c r="V441" s="60"/>
      <c r="W441" s="8"/>
      <c r="X441" s="8"/>
      <c r="Y441" s="10"/>
    </row>
    <row x14ac:dyDescent="0.25" r="442" customHeight="1" ht="14.25">
      <c r="A442" s="10"/>
      <c r="B442" s="133"/>
      <c r="C442" s="60"/>
      <c r="D442" s="8"/>
      <c r="E442" s="8"/>
      <c r="F442" s="131"/>
      <c r="G442" s="60"/>
      <c r="H442" s="8"/>
      <c r="I442" s="8"/>
      <c r="J442" s="131"/>
      <c r="K442" s="60"/>
      <c r="L442" s="8"/>
      <c r="M442" s="8"/>
      <c r="N442" s="10"/>
      <c r="O442" s="10"/>
      <c r="P442" s="10"/>
      <c r="Q442" s="10"/>
      <c r="R442" s="60"/>
      <c r="S442" s="8"/>
      <c r="T442" s="79"/>
      <c r="U442" s="10"/>
      <c r="V442" s="60"/>
      <c r="W442" s="8"/>
      <c r="X442" s="8"/>
      <c r="Y442" s="10"/>
    </row>
    <row x14ac:dyDescent="0.25" r="443" customHeight="1" ht="14.25">
      <c r="A443" s="10"/>
      <c r="B443" s="133"/>
      <c r="C443" s="60"/>
      <c r="D443" s="8"/>
      <c r="E443" s="8"/>
      <c r="F443" s="131"/>
      <c r="G443" s="60"/>
      <c r="H443" s="8"/>
      <c r="I443" s="8"/>
      <c r="J443" s="131"/>
      <c r="K443" s="60"/>
      <c r="L443" s="8"/>
      <c r="M443" s="8"/>
      <c r="N443" s="10"/>
      <c r="O443" s="10"/>
      <c r="P443" s="10"/>
      <c r="Q443" s="10"/>
      <c r="R443" s="60"/>
      <c r="S443" s="8"/>
      <c r="T443" s="79"/>
      <c r="U443" s="10"/>
      <c r="V443" s="60"/>
      <c r="W443" s="8"/>
      <c r="X443" s="8"/>
      <c r="Y443" s="10"/>
    </row>
    <row x14ac:dyDescent="0.25" r="444" customHeight="1" ht="14.25">
      <c r="A444" s="10"/>
      <c r="B444" s="133"/>
      <c r="C444" s="60"/>
      <c r="D444" s="8"/>
      <c r="E444" s="8"/>
      <c r="F444" s="131"/>
      <c r="G444" s="60"/>
      <c r="H444" s="8"/>
      <c r="I444" s="8"/>
      <c r="J444" s="131"/>
      <c r="K444" s="60"/>
      <c r="L444" s="8"/>
      <c r="M444" s="8"/>
      <c r="N444" s="10"/>
      <c r="O444" s="10"/>
      <c r="P444" s="10"/>
      <c r="Q444" s="10"/>
      <c r="R444" s="60"/>
      <c r="S444" s="8"/>
      <c r="T444" s="79"/>
      <c r="U444" s="10"/>
      <c r="V444" s="60"/>
      <c r="W444" s="8"/>
      <c r="X444" s="8"/>
      <c r="Y444" s="10"/>
    </row>
    <row x14ac:dyDescent="0.25" r="445" customHeight="1" ht="14.25">
      <c r="A445" s="10"/>
      <c r="B445" s="133"/>
      <c r="C445" s="60"/>
      <c r="D445" s="8"/>
      <c r="E445" s="8"/>
      <c r="F445" s="131"/>
      <c r="G445" s="60"/>
      <c r="H445" s="8"/>
      <c r="I445" s="8"/>
      <c r="J445" s="131"/>
      <c r="K445" s="60"/>
      <c r="L445" s="8"/>
      <c r="M445" s="8"/>
      <c r="N445" s="10"/>
      <c r="O445" s="10"/>
      <c r="P445" s="10"/>
      <c r="Q445" s="10"/>
      <c r="R445" s="60"/>
      <c r="S445" s="8"/>
      <c r="T445" s="79"/>
      <c r="U445" s="10"/>
      <c r="V445" s="60"/>
      <c r="W445" s="8"/>
      <c r="X445" s="8"/>
      <c r="Y445" s="10"/>
    </row>
    <row x14ac:dyDescent="0.25" r="446" customHeight="1" ht="14.25">
      <c r="A446" s="10"/>
      <c r="B446" s="133"/>
      <c r="C446" s="60"/>
      <c r="D446" s="8"/>
      <c r="E446" s="8"/>
      <c r="F446" s="131"/>
      <c r="G446" s="60"/>
      <c r="H446" s="8"/>
      <c r="I446" s="8"/>
      <c r="J446" s="131"/>
      <c r="K446" s="60"/>
      <c r="L446" s="8"/>
      <c r="M446" s="8"/>
      <c r="N446" s="10"/>
      <c r="O446" s="10"/>
      <c r="P446" s="10"/>
      <c r="Q446" s="10"/>
      <c r="R446" s="60"/>
      <c r="S446" s="8"/>
      <c r="T446" s="79"/>
      <c r="U446" s="10"/>
      <c r="V446" s="60"/>
      <c r="W446" s="8"/>
      <c r="X446" s="8"/>
      <c r="Y446" s="10"/>
    </row>
    <row x14ac:dyDescent="0.25" r="447" customHeight="1" ht="14.25">
      <c r="A447" s="10"/>
      <c r="B447" s="133"/>
      <c r="C447" s="60"/>
      <c r="D447" s="8"/>
      <c r="E447" s="8"/>
      <c r="F447" s="131"/>
      <c r="G447" s="60"/>
      <c r="H447" s="8"/>
      <c r="I447" s="8"/>
      <c r="J447" s="131"/>
      <c r="K447" s="60"/>
      <c r="L447" s="8"/>
      <c r="M447" s="8"/>
      <c r="N447" s="10"/>
      <c r="O447" s="10"/>
      <c r="P447" s="10"/>
      <c r="Q447" s="10"/>
      <c r="R447" s="60"/>
      <c r="S447" s="8"/>
      <c r="T447" s="79"/>
      <c r="U447" s="10"/>
      <c r="V447" s="60"/>
      <c r="W447" s="8"/>
      <c r="X447" s="8"/>
      <c r="Y447" s="10"/>
    </row>
    <row x14ac:dyDescent="0.25" r="448" customHeight="1" ht="14.25">
      <c r="A448" s="10"/>
      <c r="B448" s="133"/>
      <c r="C448" s="60"/>
      <c r="D448" s="8"/>
      <c r="E448" s="8"/>
      <c r="F448" s="131"/>
      <c r="G448" s="60"/>
      <c r="H448" s="8"/>
      <c r="I448" s="8"/>
      <c r="J448" s="131"/>
      <c r="K448" s="60"/>
      <c r="L448" s="8"/>
      <c r="M448" s="8"/>
      <c r="N448" s="10"/>
      <c r="O448" s="10"/>
      <c r="P448" s="10"/>
      <c r="Q448" s="10"/>
      <c r="R448" s="60"/>
      <c r="S448" s="8"/>
      <c r="T448" s="79"/>
      <c r="U448" s="10"/>
      <c r="V448" s="60"/>
      <c r="W448" s="8"/>
      <c r="X448" s="8"/>
      <c r="Y448" s="10"/>
    </row>
    <row x14ac:dyDescent="0.25" r="449" customHeight="1" ht="14.25">
      <c r="A449" s="10"/>
      <c r="B449" s="133"/>
      <c r="C449" s="60"/>
      <c r="D449" s="8"/>
      <c r="E449" s="8"/>
      <c r="F449" s="131"/>
      <c r="G449" s="60"/>
      <c r="H449" s="8"/>
      <c r="I449" s="8"/>
      <c r="J449" s="131"/>
      <c r="K449" s="60"/>
      <c r="L449" s="8"/>
      <c r="M449" s="8"/>
      <c r="N449" s="10"/>
      <c r="O449" s="10"/>
      <c r="P449" s="10"/>
      <c r="Q449" s="10"/>
      <c r="R449" s="60"/>
      <c r="S449" s="8"/>
      <c r="T449" s="79"/>
      <c r="U449" s="10"/>
      <c r="V449" s="60"/>
      <c r="W449" s="8"/>
      <c r="X449" s="8"/>
      <c r="Y449" s="10"/>
    </row>
    <row x14ac:dyDescent="0.25" r="450" customHeight="1" ht="14.25">
      <c r="A450" s="10"/>
      <c r="B450" s="133"/>
      <c r="C450" s="60"/>
      <c r="D450" s="8"/>
      <c r="E450" s="8"/>
      <c r="F450" s="131"/>
      <c r="G450" s="60"/>
      <c r="H450" s="8"/>
      <c r="I450" s="8"/>
      <c r="J450" s="131"/>
      <c r="K450" s="60"/>
      <c r="L450" s="8"/>
      <c r="M450" s="8"/>
      <c r="N450" s="10"/>
      <c r="O450" s="10"/>
      <c r="P450" s="10"/>
      <c r="Q450" s="10"/>
      <c r="R450" s="60"/>
      <c r="S450" s="8"/>
      <c r="T450" s="79"/>
      <c r="U450" s="10"/>
      <c r="V450" s="60"/>
      <c r="W450" s="8"/>
      <c r="X450" s="8"/>
      <c r="Y450" s="10"/>
    </row>
    <row x14ac:dyDescent="0.25" r="451" customHeight="1" ht="14.25">
      <c r="A451" s="10"/>
      <c r="B451" s="133"/>
      <c r="C451" s="60"/>
      <c r="D451" s="8"/>
      <c r="E451" s="8"/>
      <c r="F451" s="131"/>
      <c r="G451" s="60"/>
      <c r="H451" s="8"/>
      <c r="I451" s="8"/>
      <c r="J451" s="131"/>
      <c r="K451" s="60"/>
      <c r="L451" s="8"/>
      <c r="M451" s="8"/>
      <c r="N451" s="10"/>
      <c r="O451" s="10"/>
      <c r="P451" s="10"/>
      <c r="Q451" s="10"/>
      <c r="R451" s="60"/>
      <c r="S451" s="8"/>
      <c r="T451" s="79"/>
      <c r="U451" s="10"/>
      <c r="V451" s="60"/>
      <c r="W451" s="8"/>
      <c r="X451" s="8"/>
      <c r="Y451" s="10"/>
    </row>
    <row x14ac:dyDescent="0.25" r="452" customHeight="1" ht="14.25">
      <c r="A452" s="10"/>
      <c r="B452" s="133"/>
      <c r="C452" s="60"/>
      <c r="D452" s="8"/>
      <c r="E452" s="8"/>
      <c r="F452" s="131"/>
      <c r="G452" s="60"/>
      <c r="H452" s="8"/>
      <c r="I452" s="8"/>
      <c r="J452" s="131"/>
      <c r="K452" s="60"/>
      <c r="L452" s="8"/>
      <c r="M452" s="8"/>
      <c r="N452" s="10"/>
      <c r="O452" s="10"/>
      <c r="P452" s="10"/>
      <c r="Q452" s="10"/>
      <c r="R452" s="60"/>
      <c r="S452" s="8"/>
      <c r="T452" s="79"/>
      <c r="U452" s="10"/>
      <c r="V452" s="60"/>
      <c r="W452" s="8"/>
      <c r="X452" s="8"/>
      <c r="Y452" s="10"/>
    </row>
    <row x14ac:dyDescent="0.25" r="453" customHeight="1" ht="14.25">
      <c r="A453" s="10"/>
      <c r="B453" s="133"/>
      <c r="C453" s="60"/>
      <c r="D453" s="8"/>
      <c r="E453" s="8"/>
      <c r="F453" s="131"/>
      <c r="G453" s="60"/>
      <c r="H453" s="8"/>
      <c r="I453" s="8"/>
      <c r="J453" s="131"/>
      <c r="K453" s="60"/>
      <c r="L453" s="8"/>
      <c r="M453" s="8"/>
      <c r="N453" s="10"/>
      <c r="O453" s="10"/>
      <c r="P453" s="10"/>
      <c r="Q453" s="10"/>
      <c r="R453" s="60"/>
      <c r="S453" s="8"/>
      <c r="T453" s="79"/>
      <c r="U453" s="10"/>
      <c r="V453" s="60"/>
      <c r="W453" s="8"/>
      <c r="X453" s="8"/>
      <c r="Y453" s="10"/>
    </row>
    <row x14ac:dyDescent="0.25" r="454" customHeight="1" ht="14.25">
      <c r="A454" s="10"/>
      <c r="B454" s="133"/>
      <c r="C454" s="60"/>
      <c r="D454" s="8"/>
      <c r="E454" s="8"/>
      <c r="F454" s="131"/>
      <c r="G454" s="60"/>
      <c r="H454" s="8"/>
      <c r="I454" s="8"/>
      <c r="J454" s="131"/>
      <c r="K454" s="60"/>
      <c r="L454" s="8"/>
      <c r="M454" s="8"/>
      <c r="N454" s="10"/>
      <c r="O454" s="10"/>
      <c r="P454" s="10"/>
      <c r="Q454" s="10"/>
      <c r="R454" s="60"/>
      <c r="S454" s="8"/>
      <c r="T454" s="79"/>
      <c r="U454" s="10"/>
      <c r="V454" s="60"/>
      <c r="W454" s="8"/>
      <c r="X454" s="8"/>
      <c r="Y454" s="10"/>
    </row>
    <row x14ac:dyDescent="0.25" r="455" customHeight="1" ht="14.25">
      <c r="A455" s="10"/>
      <c r="B455" s="133"/>
      <c r="C455" s="60"/>
      <c r="D455" s="8"/>
      <c r="E455" s="8"/>
      <c r="F455" s="131"/>
      <c r="G455" s="60"/>
      <c r="H455" s="8"/>
      <c r="I455" s="8"/>
      <c r="J455" s="131"/>
      <c r="K455" s="60"/>
      <c r="L455" s="8"/>
      <c r="M455" s="8"/>
      <c r="N455" s="10"/>
      <c r="O455" s="10"/>
      <c r="P455" s="10"/>
      <c r="Q455" s="10"/>
      <c r="R455" s="60"/>
      <c r="S455" s="8"/>
      <c r="T455" s="79"/>
      <c r="U455" s="10"/>
      <c r="V455" s="60"/>
      <c r="W455" s="8"/>
      <c r="X455" s="8"/>
      <c r="Y455" s="10"/>
    </row>
    <row x14ac:dyDescent="0.25" r="456" customHeight="1" ht="14.25">
      <c r="A456" s="10"/>
      <c r="B456" s="133"/>
      <c r="C456" s="60"/>
      <c r="D456" s="8"/>
      <c r="E456" s="8"/>
      <c r="F456" s="131"/>
      <c r="G456" s="60"/>
      <c r="H456" s="8"/>
      <c r="I456" s="8"/>
      <c r="J456" s="131"/>
      <c r="K456" s="60"/>
      <c r="L456" s="8"/>
      <c r="M456" s="8"/>
      <c r="N456" s="10"/>
      <c r="O456" s="10"/>
      <c r="P456" s="10"/>
      <c r="Q456" s="10"/>
      <c r="R456" s="60"/>
      <c r="S456" s="8"/>
      <c r="T456" s="79"/>
      <c r="U456" s="10"/>
      <c r="V456" s="60"/>
      <c r="W456" s="8"/>
      <c r="X456" s="8"/>
      <c r="Y456" s="10"/>
    </row>
    <row x14ac:dyDescent="0.25" r="457" customHeight="1" ht="14.25">
      <c r="A457" s="10"/>
      <c r="B457" s="133"/>
      <c r="C457" s="60"/>
      <c r="D457" s="8"/>
      <c r="E457" s="8"/>
      <c r="F457" s="131"/>
      <c r="G457" s="60"/>
      <c r="H457" s="8"/>
      <c r="I457" s="8"/>
      <c r="J457" s="131"/>
      <c r="K457" s="60"/>
      <c r="L457" s="8"/>
      <c r="M457" s="8"/>
      <c r="N457" s="10"/>
      <c r="O457" s="10"/>
      <c r="P457" s="10"/>
      <c r="Q457" s="10"/>
      <c r="R457" s="60"/>
      <c r="S457" s="8"/>
      <c r="T457" s="79"/>
      <c r="U457" s="10"/>
      <c r="V457" s="60"/>
      <c r="W457" s="8"/>
      <c r="X457" s="8"/>
      <c r="Y457" s="10"/>
    </row>
    <row x14ac:dyDescent="0.25" r="458" customHeight="1" ht="14.25">
      <c r="A458" s="10"/>
      <c r="B458" s="133"/>
      <c r="C458" s="60"/>
      <c r="D458" s="8"/>
      <c r="E458" s="8"/>
      <c r="F458" s="131"/>
      <c r="G458" s="60"/>
      <c r="H458" s="8"/>
      <c r="I458" s="8"/>
      <c r="J458" s="131"/>
      <c r="K458" s="60"/>
      <c r="L458" s="8"/>
      <c r="M458" s="8"/>
      <c r="N458" s="10"/>
      <c r="O458" s="10"/>
      <c r="P458" s="10"/>
      <c r="Q458" s="10"/>
      <c r="R458" s="60"/>
      <c r="S458" s="8"/>
      <c r="T458" s="79"/>
      <c r="U458" s="10"/>
      <c r="V458" s="60"/>
      <c r="W458" s="8"/>
      <c r="X458" s="8"/>
      <c r="Y458" s="10"/>
    </row>
    <row x14ac:dyDescent="0.25" r="459" customHeight="1" ht="14.25">
      <c r="A459" s="10"/>
      <c r="B459" s="133"/>
      <c r="C459" s="60"/>
      <c r="D459" s="8"/>
      <c r="E459" s="8"/>
      <c r="F459" s="131"/>
      <c r="G459" s="60"/>
      <c r="H459" s="8"/>
      <c r="I459" s="8"/>
      <c r="J459" s="131"/>
      <c r="K459" s="60"/>
      <c r="L459" s="8"/>
      <c r="M459" s="8"/>
      <c r="N459" s="10"/>
      <c r="O459" s="10"/>
      <c r="P459" s="10"/>
      <c r="Q459" s="10"/>
      <c r="R459" s="60"/>
      <c r="S459" s="8"/>
      <c r="T459" s="79"/>
      <c r="U459" s="10"/>
      <c r="V459" s="60"/>
      <c r="W459" s="8"/>
      <c r="X459" s="8"/>
      <c r="Y459" s="10"/>
    </row>
    <row x14ac:dyDescent="0.25" r="460" customHeight="1" ht="14.25">
      <c r="A460" s="10"/>
      <c r="B460" s="133"/>
      <c r="C460" s="60"/>
      <c r="D460" s="8"/>
      <c r="E460" s="8"/>
      <c r="F460" s="131"/>
      <c r="G460" s="60"/>
      <c r="H460" s="8"/>
      <c r="I460" s="8"/>
      <c r="J460" s="131"/>
      <c r="K460" s="60"/>
      <c r="L460" s="8"/>
      <c r="M460" s="8"/>
      <c r="N460" s="10"/>
      <c r="O460" s="10"/>
      <c r="P460" s="10"/>
      <c r="Q460" s="10"/>
      <c r="R460" s="60"/>
      <c r="S460" s="8"/>
      <c r="T460" s="79"/>
      <c r="U460" s="10"/>
      <c r="V460" s="60"/>
      <c r="W460" s="8"/>
      <c r="X460" s="8"/>
      <c r="Y460" s="10"/>
    </row>
    <row x14ac:dyDescent="0.25" r="461" customHeight="1" ht="14.25">
      <c r="A461" s="10"/>
      <c r="B461" s="133"/>
      <c r="C461" s="60"/>
      <c r="D461" s="8"/>
      <c r="E461" s="8"/>
      <c r="F461" s="131"/>
      <c r="G461" s="60"/>
      <c r="H461" s="8"/>
      <c r="I461" s="8"/>
      <c r="J461" s="131"/>
      <c r="K461" s="60"/>
      <c r="L461" s="8"/>
      <c r="M461" s="8"/>
      <c r="N461" s="10"/>
      <c r="O461" s="10"/>
      <c r="P461" s="10"/>
      <c r="Q461" s="10"/>
      <c r="R461" s="60"/>
      <c r="S461" s="8"/>
      <c r="T461" s="79"/>
      <c r="U461" s="10"/>
      <c r="V461" s="60"/>
      <c r="W461" s="8"/>
      <c r="X461" s="8"/>
      <c r="Y461" s="10"/>
    </row>
    <row x14ac:dyDescent="0.25" r="462" customHeight="1" ht="14.25">
      <c r="A462" s="10"/>
      <c r="B462" s="133"/>
      <c r="C462" s="60"/>
      <c r="D462" s="8"/>
      <c r="E462" s="8"/>
      <c r="F462" s="131"/>
      <c r="G462" s="60"/>
      <c r="H462" s="8"/>
      <c r="I462" s="8"/>
      <c r="J462" s="131"/>
      <c r="K462" s="60"/>
      <c r="L462" s="8"/>
      <c r="M462" s="8"/>
      <c r="N462" s="10"/>
      <c r="O462" s="10"/>
      <c r="P462" s="10"/>
      <c r="Q462" s="10"/>
      <c r="R462" s="60"/>
      <c r="S462" s="8"/>
      <c r="T462" s="79"/>
      <c r="U462" s="10"/>
      <c r="V462" s="60"/>
      <c r="W462" s="8"/>
      <c r="X462" s="8"/>
      <c r="Y462" s="10"/>
    </row>
    <row x14ac:dyDescent="0.25" r="463" customHeight="1" ht="14.25">
      <c r="A463" s="10"/>
      <c r="B463" s="133"/>
      <c r="C463" s="60"/>
      <c r="D463" s="8"/>
      <c r="E463" s="8"/>
      <c r="F463" s="131"/>
      <c r="G463" s="60"/>
      <c r="H463" s="8"/>
      <c r="I463" s="8"/>
      <c r="J463" s="131"/>
      <c r="K463" s="60"/>
      <c r="L463" s="8"/>
      <c r="M463" s="8"/>
      <c r="N463" s="10"/>
      <c r="O463" s="10"/>
      <c r="P463" s="10"/>
      <c r="Q463" s="10"/>
      <c r="R463" s="60"/>
      <c r="S463" s="8"/>
      <c r="T463" s="79"/>
      <c r="U463" s="10"/>
      <c r="V463" s="60"/>
      <c r="W463" s="8"/>
      <c r="X463" s="8"/>
      <c r="Y463" s="10"/>
    </row>
    <row x14ac:dyDescent="0.25" r="464" customHeight="1" ht="14.25">
      <c r="A464" s="10"/>
      <c r="B464" s="133"/>
      <c r="C464" s="60"/>
      <c r="D464" s="8"/>
      <c r="E464" s="8"/>
      <c r="F464" s="131"/>
      <c r="G464" s="60"/>
      <c r="H464" s="8"/>
      <c r="I464" s="8"/>
      <c r="J464" s="131"/>
      <c r="K464" s="60"/>
      <c r="L464" s="8"/>
      <c r="M464" s="8"/>
      <c r="N464" s="10"/>
      <c r="O464" s="10"/>
      <c r="P464" s="10"/>
      <c r="Q464" s="10"/>
      <c r="R464" s="60"/>
      <c r="S464" s="8"/>
      <c r="T464" s="79"/>
      <c r="U464" s="10"/>
      <c r="V464" s="60"/>
      <c r="W464" s="8"/>
      <c r="X464" s="8"/>
      <c r="Y464" s="10"/>
    </row>
    <row x14ac:dyDescent="0.25" r="465" customHeight="1" ht="14.25">
      <c r="A465" s="10"/>
      <c r="B465" s="133"/>
      <c r="C465" s="60"/>
      <c r="D465" s="8"/>
      <c r="E465" s="8"/>
      <c r="F465" s="131"/>
      <c r="G465" s="60"/>
      <c r="H465" s="8"/>
      <c r="I465" s="8"/>
      <c r="J465" s="131"/>
      <c r="K465" s="60"/>
      <c r="L465" s="8"/>
      <c r="M465" s="8"/>
      <c r="N465" s="10"/>
      <c r="O465" s="10"/>
      <c r="P465" s="10"/>
      <c r="Q465" s="10"/>
      <c r="R465" s="60"/>
      <c r="S465" s="8"/>
      <c r="T465" s="79"/>
      <c r="U465" s="10"/>
      <c r="V465" s="60"/>
      <c r="W465" s="8"/>
      <c r="X465" s="8"/>
      <c r="Y465" s="10"/>
    </row>
    <row x14ac:dyDescent="0.25" r="466" customHeight="1" ht="14.25">
      <c r="A466" s="10"/>
      <c r="B466" s="133"/>
      <c r="C466" s="60"/>
      <c r="D466" s="8"/>
      <c r="E466" s="8"/>
      <c r="F466" s="131"/>
      <c r="G466" s="60"/>
      <c r="H466" s="8"/>
      <c r="I466" s="8"/>
      <c r="J466" s="131"/>
      <c r="K466" s="60"/>
      <c r="L466" s="8"/>
      <c r="M466" s="8"/>
      <c r="N466" s="10"/>
      <c r="O466" s="10"/>
      <c r="P466" s="10"/>
      <c r="Q466" s="10"/>
      <c r="R466" s="60"/>
      <c r="S466" s="8"/>
      <c r="T466" s="79"/>
      <c r="U466" s="10"/>
      <c r="V466" s="60"/>
      <c r="W466" s="8"/>
      <c r="X466" s="8"/>
      <c r="Y466" s="10"/>
    </row>
    <row x14ac:dyDescent="0.25" r="467" customHeight="1" ht="14.25">
      <c r="A467" s="10"/>
      <c r="B467" s="133"/>
      <c r="C467" s="60"/>
      <c r="D467" s="8"/>
      <c r="E467" s="8"/>
      <c r="F467" s="131"/>
      <c r="G467" s="60"/>
      <c r="H467" s="8"/>
      <c r="I467" s="8"/>
      <c r="J467" s="131"/>
      <c r="K467" s="60"/>
      <c r="L467" s="8"/>
      <c r="M467" s="8"/>
      <c r="N467" s="10"/>
      <c r="O467" s="10"/>
      <c r="P467" s="10"/>
      <c r="Q467" s="10"/>
      <c r="R467" s="60"/>
      <c r="S467" s="8"/>
      <c r="T467" s="79"/>
      <c r="U467" s="10"/>
      <c r="V467" s="60"/>
      <c r="W467" s="8"/>
      <c r="X467" s="8"/>
      <c r="Y467" s="10"/>
    </row>
    <row x14ac:dyDescent="0.25" r="468" customHeight="1" ht="14.25">
      <c r="A468" s="10"/>
      <c r="B468" s="133"/>
      <c r="C468" s="60"/>
      <c r="D468" s="8"/>
      <c r="E468" s="8"/>
      <c r="F468" s="131"/>
      <c r="G468" s="60"/>
      <c r="H468" s="8"/>
      <c r="I468" s="8"/>
      <c r="J468" s="131"/>
      <c r="K468" s="60"/>
      <c r="L468" s="8"/>
      <c r="M468" s="8"/>
      <c r="N468" s="10"/>
      <c r="O468" s="10"/>
      <c r="P468" s="10"/>
      <c r="Q468" s="10"/>
      <c r="R468" s="60"/>
      <c r="S468" s="8"/>
      <c r="T468" s="79"/>
      <c r="U468" s="10"/>
      <c r="V468" s="60"/>
      <c r="W468" s="8"/>
      <c r="X468" s="8"/>
      <c r="Y468" s="10"/>
    </row>
    <row x14ac:dyDescent="0.25" r="469" customHeight="1" ht="14.25">
      <c r="A469" s="10"/>
      <c r="B469" s="133"/>
      <c r="C469" s="60"/>
      <c r="D469" s="8"/>
      <c r="E469" s="8"/>
      <c r="F469" s="131"/>
      <c r="G469" s="60"/>
      <c r="H469" s="8"/>
      <c r="I469" s="8"/>
      <c r="J469" s="131"/>
      <c r="K469" s="60"/>
      <c r="L469" s="8"/>
      <c r="M469" s="8"/>
      <c r="N469" s="10"/>
      <c r="O469" s="10"/>
      <c r="P469" s="10"/>
      <c r="Q469" s="10"/>
      <c r="R469" s="60"/>
      <c r="S469" s="8"/>
      <c r="T469" s="79"/>
      <c r="U469" s="10"/>
      <c r="V469" s="60"/>
      <c r="W469" s="8"/>
      <c r="X469" s="8"/>
      <c r="Y469" s="10"/>
    </row>
    <row x14ac:dyDescent="0.25" r="470" customHeight="1" ht="14.25">
      <c r="A470" s="10"/>
      <c r="B470" s="133"/>
      <c r="C470" s="60"/>
      <c r="D470" s="8"/>
      <c r="E470" s="8"/>
      <c r="F470" s="131"/>
      <c r="G470" s="60"/>
      <c r="H470" s="8"/>
      <c r="I470" s="8"/>
      <c r="J470" s="131"/>
      <c r="K470" s="60"/>
      <c r="L470" s="8"/>
      <c r="M470" s="8"/>
      <c r="N470" s="10"/>
      <c r="O470" s="10"/>
      <c r="P470" s="10"/>
      <c r="Q470" s="10"/>
      <c r="R470" s="60"/>
      <c r="S470" s="8"/>
      <c r="T470" s="79"/>
      <c r="U470" s="10"/>
      <c r="V470" s="60"/>
      <c r="W470" s="8"/>
      <c r="X470" s="8"/>
      <c r="Y470" s="10"/>
    </row>
    <row x14ac:dyDescent="0.25" r="471" customHeight="1" ht="14.25">
      <c r="A471" s="10"/>
      <c r="B471" s="133"/>
      <c r="C471" s="60"/>
      <c r="D471" s="8"/>
      <c r="E471" s="8"/>
      <c r="F471" s="131"/>
      <c r="G471" s="60"/>
      <c r="H471" s="8"/>
      <c r="I471" s="8"/>
      <c r="J471" s="131"/>
      <c r="K471" s="60"/>
      <c r="L471" s="8"/>
      <c r="M471" s="8"/>
      <c r="N471" s="10"/>
      <c r="O471" s="10"/>
      <c r="P471" s="10"/>
      <c r="Q471" s="10"/>
      <c r="R471" s="60"/>
      <c r="S471" s="8"/>
      <c r="T471" s="79"/>
      <c r="U471" s="10"/>
      <c r="V471" s="60"/>
      <c r="W471" s="8"/>
      <c r="X471" s="8"/>
      <c r="Y471" s="10"/>
    </row>
    <row x14ac:dyDescent="0.25" r="472" customHeight="1" ht="14.25">
      <c r="A472" s="10"/>
      <c r="B472" s="133"/>
      <c r="C472" s="60"/>
      <c r="D472" s="8"/>
      <c r="E472" s="8"/>
      <c r="F472" s="131"/>
      <c r="G472" s="60"/>
      <c r="H472" s="8"/>
      <c r="I472" s="8"/>
      <c r="J472" s="131"/>
      <c r="K472" s="60"/>
      <c r="L472" s="8"/>
      <c r="M472" s="8"/>
      <c r="N472" s="10"/>
      <c r="O472" s="10"/>
      <c r="P472" s="10"/>
      <c r="Q472" s="10"/>
      <c r="R472" s="60"/>
      <c r="S472" s="8"/>
      <c r="T472" s="79"/>
      <c r="U472" s="10"/>
      <c r="V472" s="60"/>
      <c r="W472" s="8"/>
      <c r="X472" s="8"/>
      <c r="Y472" s="10"/>
    </row>
    <row x14ac:dyDescent="0.25" r="473" customHeight="1" ht="14.25">
      <c r="A473" s="10"/>
      <c r="B473" s="133"/>
      <c r="C473" s="60"/>
      <c r="D473" s="8"/>
      <c r="E473" s="8"/>
      <c r="F473" s="131"/>
      <c r="G473" s="60"/>
      <c r="H473" s="8"/>
      <c r="I473" s="8"/>
      <c r="J473" s="131"/>
      <c r="K473" s="60"/>
      <c r="L473" s="8"/>
      <c r="M473" s="8"/>
      <c r="N473" s="10"/>
      <c r="O473" s="10"/>
      <c r="P473" s="10"/>
      <c r="Q473" s="10"/>
      <c r="R473" s="60"/>
      <c r="S473" s="8"/>
      <c r="T473" s="79"/>
      <c r="U473" s="10"/>
      <c r="V473" s="60"/>
      <c r="W473" s="8"/>
      <c r="X473" s="8"/>
      <c r="Y473" s="10"/>
    </row>
    <row x14ac:dyDescent="0.25" r="474" customHeight="1" ht="14.25">
      <c r="A474" s="10"/>
      <c r="B474" s="133"/>
      <c r="C474" s="60"/>
      <c r="D474" s="8"/>
      <c r="E474" s="8"/>
      <c r="F474" s="131"/>
      <c r="G474" s="60"/>
      <c r="H474" s="8"/>
      <c r="I474" s="8"/>
      <c r="J474" s="131"/>
      <c r="K474" s="60"/>
      <c r="L474" s="8"/>
      <c r="M474" s="8"/>
      <c r="N474" s="10"/>
      <c r="O474" s="10"/>
      <c r="P474" s="10"/>
      <c r="Q474" s="10"/>
      <c r="R474" s="60"/>
      <c r="S474" s="8"/>
      <c r="T474" s="79"/>
      <c r="U474" s="10"/>
      <c r="V474" s="60"/>
      <c r="W474" s="8"/>
      <c r="X474" s="8"/>
      <c r="Y474" s="10"/>
    </row>
    <row x14ac:dyDescent="0.25" r="475" customHeight="1" ht="14.25">
      <c r="A475" s="10"/>
      <c r="B475" s="133"/>
      <c r="C475" s="60"/>
      <c r="D475" s="8"/>
      <c r="E475" s="8"/>
      <c r="F475" s="131"/>
      <c r="G475" s="60"/>
      <c r="H475" s="8"/>
      <c r="I475" s="8"/>
      <c r="J475" s="131"/>
      <c r="K475" s="60"/>
      <c r="L475" s="8"/>
      <c r="M475" s="8"/>
      <c r="N475" s="10"/>
      <c r="O475" s="10"/>
      <c r="P475" s="10"/>
      <c r="Q475" s="10"/>
      <c r="R475" s="60"/>
      <c r="S475" s="8"/>
      <c r="T475" s="79"/>
      <c r="U475" s="10"/>
      <c r="V475" s="60"/>
      <c r="W475" s="8"/>
      <c r="X475" s="8"/>
      <c r="Y475" s="10"/>
    </row>
    <row x14ac:dyDescent="0.25" r="476" customHeight="1" ht="14.25">
      <c r="A476" s="10"/>
      <c r="B476" s="133"/>
      <c r="C476" s="60"/>
      <c r="D476" s="8"/>
      <c r="E476" s="8"/>
      <c r="F476" s="131"/>
      <c r="G476" s="60"/>
      <c r="H476" s="8"/>
      <c r="I476" s="8"/>
      <c r="J476" s="131"/>
      <c r="K476" s="60"/>
      <c r="L476" s="8"/>
      <c r="M476" s="8"/>
      <c r="N476" s="10"/>
      <c r="O476" s="10"/>
      <c r="P476" s="10"/>
      <c r="Q476" s="10"/>
      <c r="R476" s="60"/>
      <c r="S476" s="8"/>
      <c r="T476" s="79"/>
      <c r="U476" s="10"/>
      <c r="V476" s="60"/>
      <c r="W476" s="8"/>
      <c r="X476" s="8"/>
      <c r="Y476" s="10"/>
    </row>
    <row x14ac:dyDescent="0.25" r="477" customHeight="1" ht="14.25">
      <c r="A477" s="10"/>
      <c r="B477" s="133"/>
      <c r="C477" s="60"/>
      <c r="D477" s="8"/>
      <c r="E477" s="8"/>
      <c r="F477" s="131"/>
      <c r="G477" s="60"/>
      <c r="H477" s="8"/>
      <c r="I477" s="8"/>
      <c r="J477" s="131"/>
      <c r="K477" s="60"/>
      <c r="L477" s="8"/>
      <c r="M477" s="8"/>
      <c r="N477" s="10"/>
      <c r="O477" s="10"/>
      <c r="P477" s="10"/>
      <c r="Q477" s="10"/>
      <c r="R477" s="60"/>
      <c r="S477" s="8"/>
      <c r="T477" s="79"/>
      <c r="U477" s="10"/>
      <c r="V477" s="60"/>
      <c r="W477" s="8"/>
      <c r="X477" s="8"/>
      <c r="Y477" s="10"/>
    </row>
    <row x14ac:dyDescent="0.25" r="478" customHeight="1" ht="14.25">
      <c r="A478" s="10"/>
      <c r="B478" s="133"/>
      <c r="C478" s="60"/>
      <c r="D478" s="8"/>
      <c r="E478" s="8"/>
      <c r="F478" s="131"/>
      <c r="G478" s="60"/>
      <c r="H478" s="8"/>
      <c r="I478" s="8"/>
      <c r="J478" s="131"/>
      <c r="K478" s="60"/>
      <c r="L478" s="8"/>
      <c r="M478" s="8"/>
      <c r="N478" s="10"/>
      <c r="O478" s="10"/>
      <c r="P478" s="10"/>
      <c r="Q478" s="10"/>
      <c r="R478" s="60"/>
      <c r="S478" s="8"/>
      <c r="T478" s="79"/>
      <c r="U478" s="10"/>
      <c r="V478" s="60"/>
      <c r="W478" s="8"/>
      <c r="X478" s="8"/>
      <c r="Y478" s="10"/>
    </row>
    <row x14ac:dyDescent="0.25" r="479" customHeight="1" ht="14.25">
      <c r="A479" s="10"/>
      <c r="B479" s="133"/>
      <c r="C479" s="60"/>
      <c r="D479" s="8"/>
      <c r="E479" s="8"/>
      <c r="F479" s="131"/>
      <c r="G479" s="60"/>
      <c r="H479" s="8"/>
      <c r="I479" s="8"/>
      <c r="J479" s="131"/>
      <c r="K479" s="60"/>
      <c r="L479" s="8"/>
      <c r="M479" s="8"/>
      <c r="N479" s="10"/>
      <c r="O479" s="10"/>
      <c r="P479" s="10"/>
      <c r="Q479" s="10"/>
      <c r="R479" s="60"/>
      <c r="S479" s="8"/>
      <c r="T479" s="79"/>
      <c r="U479" s="10"/>
      <c r="V479" s="60"/>
      <c r="W479" s="8"/>
      <c r="X479" s="8"/>
      <c r="Y479" s="10"/>
    </row>
    <row x14ac:dyDescent="0.25" r="480" customHeight="1" ht="14.25">
      <c r="A480" s="10"/>
      <c r="B480" s="133"/>
      <c r="C480" s="60"/>
      <c r="D480" s="8"/>
      <c r="E480" s="8"/>
      <c r="F480" s="131"/>
      <c r="G480" s="60"/>
      <c r="H480" s="8"/>
      <c r="I480" s="8"/>
      <c r="J480" s="131"/>
      <c r="K480" s="60"/>
      <c r="L480" s="8"/>
      <c r="M480" s="8"/>
      <c r="N480" s="10"/>
      <c r="O480" s="10"/>
      <c r="P480" s="10"/>
      <c r="Q480" s="10"/>
      <c r="R480" s="60"/>
      <c r="S480" s="8"/>
      <c r="T480" s="79"/>
      <c r="U480" s="10"/>
      <c r="V480" s="60"/>
      <c r="W480" s="8"/>
      <c r="X480" s="8"/>
      <c r="Y480" s="10"/>
    </row>
    <row x14ac:dyDescent="0.25" r="481" customHeight="1" ht="14.25">
      <c r="A481" s="10"/>
      <c r="B481" s="133"/>
      <c r="C481" s="60"/>
      <c r="D481" s="8"/>
      <c r="E481" s="8"/>
      <c r="F481" s="131"/>
      <c r="G481" s="60"/>
      <c r="H481" s="8"/>
      <c r="I481" s="8"/>
      <c r="J481" s="131"/>
      <c r="K481" s="60"/>
      <c r="L481" s="8"/>
      <c r="M481" s="8"/>
      <c r="N481" s="10"/>
      <c r="O481" s="10"/>
      <c r="P481" s="10"/>
      <c r="Q481" s="10"/>
      <c r="R481" s="60"/>
      <c r="S481" s="8"/>
      <c r="T481" s="79"/>
      <c r="U481" s="10"/>
      <c r="V481" s="60"/>
      <c r="W481" s="8"/>
      <c r="X481" s="8"/>
      <c r="Y481" s="10"/>
    </row>
    <row x14ac:dyDescent="0.25" r="482" customHeight="1" ht="14.25">
      <c r="A482" s="10"/>
      <c r="B482" s="133"/>
      <c r="C482" s="60"/>
      <c r="D482" s="8"/>
      <c r="E482" s="8"/>
      <c r="F482" s="131"/>
      <c r="G482" s="60"/>
      <c r="H482" s="8"/>
      <c r="I482" s="8"/>
      <c r="J482" s="131"/>
      <c r="K482" s="60"/>
      <c r="L482" s="8"/>
      <c r="M482" s="8"/>
      <c r="N482" s="10"/>
      <c r="O482" s="10"/>
      <c r="P482" s="10"/>
      <c r="Q482" s="10"/>
      <c r="R482" s="60"/>
      <c r="S482" s="8"/>
      <c r="T482" s="79"/>
      <c r="U482" s="10"/>
      <c r="V482" s="60"/>
      <c r="W482" s="8"/>
      <c r="X482" s="8"/>
      <c r="Y482" s="10"/>
    </row>
    <row x14ac:dyDescent="0.25" r="483" customHeight="1" ht="14.25">
      <c r="A483" s="10"/>
      <c r="B483" s="133"/>
      <c r="C483" s="60"/>
      <c r="D483" s="8"/>
      <c r="E483" s="8"/>
      <c r="F483" s="131"/>
      <c r="G483" s="60"/>
      <c r="H483" s="8"/>
      <c r="I483" s="8"/>
      <c r="J483" s="131"/>
      <c r="K483" s="60"/>
      <c r="L483" s="8"/>
      <c r="M483" s="8"/>
      <c r="N483" s="10"/>
      <c r="O483" s="10"/>
      <c r="P483" s="10"/>
      <c r="Q483" s="10"/>
      <c r="R483" s="60"/>
      <c r="S483" s="8"/>
      <c r="T483" s="79"/>
      <c r="U483" s="10"/>
      <c r="V483" s="60"/>
      <c r="W483" s="8"/>
      <c r="X483" s="8"/>
      <c r="Y483" s="10"/>
    </row>
    <row x14ac:dyDescent="0.25" r="484" customHeight="1" ht="14.25">
      <c r="A484" s="10"/>
      <c r="B484" s="133"/>
      <c r="C484" s="60"/>
      <c r="D484" s="8"/>
      <c r="E484" s="8"/>
      <c r="F484" s="131"/>
      <c r="G484" s="60"/>
      <c r="H484" s="8"/>
      <c r="I484" s="8"/>
      <c r="J484" s="131"/>
      <c r="K484" s="60"/>
      <c r="L484" s="8"/>
      <c r="M484" s="8"/>
      <c r="N484" s="10"/>
      <c r="O484" s="10"/>
      <c r="P484" s="10"/>
      <c r="Q484" s="10"/>
      <c r="R484" s="60"/>
      <c r="S484" s="8"/>
      <c r="T484" s="79"/>
      <c r="U484" s="10"/>
      <c r="V484" s="60"/>
      <c r="W484" s="8"/>
      <c r="X484" s="8"/>
      <c r="Y484" s="10"/>
    </row>
    <row x14ac:dyDescent="0.25" r="485" customHeight="1" ht="14.25">
      <c r="A485" s="10"/>
      <c r="B485" s="133"/>
      <c r="C485" s="60"/>
      <c r="D485" s="8"/>
      <c r="E485" s="8"/>
      <c r="F485" s="131"/>
      <c r="G485" s="60"/>
      <c r="H485" s="8"/>
      <c r="I485" s="8"/>
      <c r="J485" s="131"/>
      <c r="K485" s="60"/>
      <c r="L485" s="8"/>
      <c r="M485" s="8"/>
      <c r="N485" s="10"/>
      <c r="O485" s="10"/>
      <c r="P485" s="10"/>
      <c r="Q485" s="10"/>
      <c r="R485" s="60"/>
      <c r="S485" s="8"/>
      <c r="T485" s="79"/>
      <c r="U485" s="10"/>
      <c r="V485" s="60"/>
      <c r="W485" s="8"/>
      <c r="X485" s="8"/>
      <c r="Y485" s="10"/>
    </row>
    <row x14ac:dyDescent="0.25" r="486" customHeight="1" ht="14.25">
      <c r="A486" s="10"/>
      <c r="B486" s="133"/>
      <c r="C486" s="60"/>
      <c r="D486" s="8"/>
      <c r="E486" s="8"/>
      <c r="F486" s="131"/>
      <c r="G486" s="60"/>
      <c r="H486" s="8"/>
      <c r="I486" s="8"/>
      <c r="J486" s="131"/>
      <c r="K486" s="60"/>
      <c r="L486" s="8"/>
      <c r="M486" s="8"/>
      <c r="N486" s="10"/>
      <c r="O486" s="10"/>
      <c r="P486" s="10"/>
      <c r="Q486" s="10"/>
      <c r="R486" s="60"/>
      <c r="S486" s="8"/>
      <c r="T486" s="79"/>
      <c r="U486" s="10"/>
      <c r="V486" s="60"/>
      <c r="W486" s="8"/>
      <c r="X486" s="8"/>
      <c r="Y486" s="10"/>
    </row>
    <row x14ac:dyDescent="0.25" r="487" customHeight="1" ht="14.25">
      <c r="A487" s="10"/>
      <c r="B487" s="133"/>
      <c r="C487" s="60"/>
      <c r="D487" s="8"/>
      <c r="E487" s="8"/>
      <c r="F487" s="131"/>
      <c r="G487" s="60"/>
      <c r="H487" s="8"/>
      <c r="I487" s="8"/>
      <c r="J487" s="131"/>
      <c r="K487" s="60"/>
      <c r="L487" s="8"/>
      <c r="M487" s="8"/>
      <c r="N487" s="10"/>
      <c r="O487" s="10"/>
      <c r="P487" s="10"/>
      <c r="Q487" s="10"/>
      <c r="R487" s="60"/>
      <c r="S487" s="8"/>
      <c r="T487" s="79"/>
      <c r="U487" s="10"/>
      <c r="V487" s="60"/>
      <c r="W487" s="8"/>
      <c r="X487" s="8"/>
      <c r="Y487" s="10"/>
    </row>
    <row x14ac:dyDescent="0.25" r="488" customHeight="1" ht="14.25">
      <c r="A488" s="10"/>
      <c r="B488" s="133"/>
      <c r="C488" s="60"/>
      <c r="D488" s="8"/>
      <c r="E488" s="8"/>
      <c r="F488" s="131"/>
      <c r="G488" s="60"/>
      <c r="H488" s="8"/>
      <c r="I488" s="8"/>
      <c r="J488" s="131"/>
      <c r="K488" s="60"/>
      <c r="L488" s="8"/>
      <c r="M488" s="8"/>
      <c r="N488" s="10"/>
      <c r="O488" s="10"/>
      <c r="P488" s="10"/>
      <c r="Q488" s="10"/>
      <c r="R488" s="60"/>
      <c r="S488" s="8"/>
      <c r="T488" s="79"/>
      <c r="U488" s="10"/>
      <c r="V488" s="60"/>
      <c r="W488" s="8"/>
      <c r="X488" s="8"/>
      <c r="Y488" s="10"/>
    </row>
    <row x14ac:dyDescent="0.25" r="489" customHeight="1" ht="14.25">
      <c r="A489" s="10"/>
      <c r="B489" s="133"/>
      <c r="C489" s="60"/>
      <c r="D489" s="8"/>
      <c r="E489" s="8"/>
      <c r="F489" s="131"/>
      <c r="G489" s="60"/>
      <c r="H489" s="8"/>
      <c r="I489" s="8"/>
      <c r="J489" s="131"/>
      <c r="K489" s="60"/>
      <c r="L489" s="8"/>
      <c r="M489" s="8"/>
      <c r="N489" s="10"/>
      <c r="O489" s="10"/>
      <c r="P489" s="10"/>
      <c r="Q489" s="10"/>
      <c r="R489" s="60"/>
      <c r="S489" s="8"/>
      <c r="T489" s="79"/>
      <c r="U489" s="10"/>
      <c r="V489" s="60"/>
      <c r="W489" s="8"/>
      <c r="X489" s="8"/>
      <c r="Y489" s="10"/>
    </row>
    <row x14ac:dyDescent="0.25" r="490" customHeight="1" ht="14.25">
      <c r="A490" s="10"/>
      <c r="B490" s="133"/>
      <c r="C490" s="60"/>
      <c r="D490" s="8"/>
      <c r="E490" s="8"/>
      <c r="F490" s="131"/>
      <c r="G490" s="60"/>
      <c r="H490" s="8"/>
      <c r="I490" s="8"/>
      <c r="J490" s="131"/>
      <c r="K490" s="60"/>
      <c r="L490" s="8"/>
      <c r="M490" s="8"/>
      <c r="N490" s="10"/>
      <c r="O490" s="10"/>
      <c r="P490" s="10"/>
      <c r="Q490" s="10"/>
      <c r="R490" s="60"/>
      <c r="S490" s="8"/>
      <c r="T490" s="79"/>
      <c r="U490" s="10"/>
      <c r="V490" s="60"/>
      <c r="W490" s="8"/>
      <c r="X490" s="8"/>
      <c r="Y490" s="10"/>
    </row>
    <row x14ac:dyDescent="0.25" r="491" customHeight="1" ht="14.25">
      <c r="A491" s="10"/>
      <c r="B491" s="133"/>
      <c r="C491" s="60"/>
      <c r="D491" s="8"/>
      <c r="E491" s="8"/>
      <c r="F491" s="131"/>
      <c r="G491" s="60"/>
      <c r="H491" s="8"/>
      <c r="I491" s="8"/>
      <c r="J491" s="131"/>
      <c r="K491" s="60"/>
      <c r="L491" s="8"/>
      <c r="M491" s="8"/>
      <c r="N491" s="10"/>
      <c r="O491" s="10"/>
      <c r="P491" s="10"/>
      <c r="Q491" s="10"/>
      <c r="R491" s="60"/>
      <c r="S491" s="8"/>
      <c r="T491" s="79"/>
      <c r="U491" s="10"/>
      <c r="V491" s="60"/>
      <c r="W491" s="8"/>
      <c r="X491" s="8"/>
      <c r="Y491" s="10"/>
    </row>
    <row x14ac:dyDescent="0.25" r="492" customHeight="1" ht="14.25">
      <c r="A492" s="10"/>
      <c r="B492" s="133"/>
      <c r="C492" s="60"/>
      <c r="D492" s="8"/>
      <c r="E492" s="8"/>
      <c r="F492" s="131"/>
      <c r="G492" s="60"/>
      <c r="H492" s="8"/>
      <c r="I492" s="8"/>
      <c r="J492" s="131"/>
      <c r="K492" s="60"/>
      <c r="L492" s="8"/>
      <c r="M492" s="8"/>
      <c r="N492" s="10"/>
      <c r="O492" s="10"/>
      <c r="P492" s="10"/>
      <c r="Q492" s="10"/>
      <c r="R492" s="60"/>
      <c r="S492" s="8"/>
      <c r="T492" s="79"/>
      <c r="U492" s="10"/>
      <c r="V492" s="60"/>
      <c r="W492" s="8"/>
      <c r="X492" s="8"/>
      <c r="Y492" s="10"/>
    </row>
    <row x14ac:dyDescent="0.25" r="493" customHeight="1" ht="14.25">
      <c r="A493" s="10"/>
      <c r="B493" s="133"/>
      <c r="C493" s="60"/>
      <c r="D493" s="8"/>
      <c r="E493" s="8"/>
      <c r="F493" s="131"/>
      <c r="G493" s="60"/>
      <c r="H493" s="8"/>
      <c r="I493" s="8"/>
      <c r="J493" s="131"/>
      <c r="K493" s="60"/>
      <c r="L493" s="8"/>
      <c r="M493" s="8"/>
      <c r="N493" s="10"/>
      <c r="O493" s="10"/>
      <c r="P493" s="10"/>
      <c r="Q493" s="10"/>
      <c r="R493" s="60"/>
      <c r="S493" s="8"/>
      <c r="T493" s="79"/>
      <c r="U493" s="10"/>
      <c r="V493" s="60"/>
      <c r="W493" s="8"/>
      <c r="X493" s="8"/>
      <c r="Y493" s="10"/>
    </row>
    <row x14ac:dyDescent="0.25" r="494" customHeight="1" ht="14.25">
      <c r="A494" s="10"/>
      <c r="B494" s="133"/>
      <c r="C494" s="60"/>
      <c r="D494" s="8"/>
      <c r="E494" s="8"/>
      <c r="F494" s="131"/>
      <c r="G494" s="60"/>
      <c r="H494" s="8"/>
      <c r="I494" s="8"/>
      <c r="J494" s="131"/>
      <c r="K494" s="60"/>
      <c r="L494" s="8"/>
      <c r="M494" s="8"/>
      <c r="N494" s="10"/>
      <c r="O494" s="10"/>
      <c r="P494" s="10"/>
      <c r="Q494" s="10"/>
      <c r="R494" s="60"/>
      <c r="S494" s="8"/>
      <c r="T494" s="79"/>
      <c r="U494" s="10"/>
      <c r="V494" s="60"/>
      <c r="W494" s="8"/>
      <c r="X494" s="8"/>
      <c r="Y494" s="10"/>
    </row>
    <row x14ac:dyDescent="0.25" r="495" customHeight="1" ht="14.25">
      <c r="A495" s="10"/>
      <c r="B495" s="133"/>
      <c r="C495" s="60"/>
      <c r="D495" s="8"/>
      <c r="E495" s="8"/>
      <c r="F495" s="131"/>
      <c r="G495" s="60"/>
      <c r="H495" s="8"/>
      <c r="I495" s="8"/>
      <c r="J495" s="131"/>
      <c r="K495" s="60"/>
      <c r="L495" s="8"/>
      <c r="M495" s="8"/>
      <c r="N495" s="10"/>
      <c r="O495" s="10"/>
      <c r="P495" s="10"/>
      <c r="Q495" s="10"/>
      <c r="R495" s="60"/>
      <c r="S495" s="8"/>
      <c r="T495" s="79"/>
      <c r="U495" s="10"/>
      <c r="V495" s="60"/>
      <c r="W495" s="8"/>
      <c r="X495" s="8"/>
      <c r="Y495" s="10"/>
    </row>
    <row x14ac:dyDescent="0.25" r="496" customHeight="1" ht="14.25">
      <c r="A496" s="10"/>
      <c r="B496" s="133"/>
      <c r="C496" s="60"/>
      <c r="D496" s="8"/>
      <c r="E496" s="8"/>
      <c r="F496" s="131"/>
      <c r="G496" s="60"/>
      <c r="H496" s="8"/>
      <c r="I496" s="8"/>
      <c r="J496" s="131"/>
      <c r="K496" s="60"/>
      <c r="L496" s="8"/>
      <c r="M496" s="8"/>
      <c r="N496" s="10"/>
      <c r="O496" s="10"/>
      <c r="P496" s="10"/>
      <c r="Q496" s="10"/>
      <c r="R496" s="60"/>
      <c r="S496" s="8"/>
      <c r="T496" s="79"/>
      <c r="U496" s="10"/>
      <c r="V496" s="60"/>
      <c r="W496" s="8"/>
      <c r="X496" s="8"/>
      <c r="Y496" s="10"/>
    </row>
    <row x14ac:dyDescent="0.25" r="497" customHeight="1" ht="14.25">
      <c r="A497" s="10"/>
      <c r="B497" s="133"/>
      <c r="C497" s="60"/>
      <c r="D497" s="8"/>
      <c r="E497" s="8"/>
      <c r="F497" s="131"/>
      <c r="G497" s="60"/>
      <c r="H497" s="8"/>
      <c r="I497" s="8"/>
      <c r="J497" s="131"/>
      <c r="K497" s="60"/>
      <c r="L497" s="8"/>
      <c r="M497" s="8"/>
      <c r="N497" s="10"/>
      <c r="O497" s="10"/>
      <c r="P497" s="10"/>
      <c r="Q497" s="10"/>
      <c r="R497" s="60"/>
      <c r="S497" s="8"/>
      <c r="T497" s="79"/>
      <c r="U497" s="10"/>
      <c r="V497" s="60"/>
      <c r="W497" s="8"/>
      <c r="X497" s="8"/>
      <c r="Y497" s="10"/>
    </row>
    <row x14ac:dyDescent="0.25" r="498" customHeight="1" ht="14.25">
      <c r="A498" s="10"/>
      <c r="B498" s="133"/>
      <c r="C498" s="60"/>
      <c r="D498" s="8"/>
      <c r="E498" s="8"/>
      <c r="F498" s="131"/>
      <c r="G498" s="60"/>
      <c r="H498" s="8"/>
      <c r="I498" s="8"/>
      <c r="J498" s="131"/>
      <c r="K498" s="60"/>
      <c r="L498" s="8"/>
      <c r="M498" s="8"/>
      <c r="N498" s="10"/>
      <c r="O498" s="10"/>
      <c r="P498" s="10"/>
      <c r="Q498" s="10"/>
      <c r="R498" s="60"/>
      <c r="S498" s="8"/>
      <c r="T498" s="79"/>
      <c r="U498" s="10"/>
      <c r="V498" s="60"/>
      <c r="W498" s="8"/>
      <c r="X498" s="8"/>
      <c r="Y498" s="10"/>
    </row>
    <row x14ac:dyDescent="0.25" r="499" customHeight="1" ht="14.25">
      <c r="A499" s="10"/>
      <c r="B499" s="133"/>
      <c r="C499" s="60"/>
      <c r="D499" s="8"/>
      <c r="E499" s="8"/>
      <c r="F499" s="131"/>
      <c r="G499" s="60"/>
      <c r="H499" s="8"/>
      <c r="I499" s="8"/>
      <c r="J499" s="131"/>
      <c r="K499" s="60"/>
      <c r="L499" s="8"/>
      <c r="M499" s="8"/>
      <c r="N499" s="10"/>
      <c r="O499" s="10"/>
      <c r="P499" s="10"/>
      <c r="Q499" s="10"/>
      <c r="R499" s="60"/>
      <c r="S499" s="8"/>
      <c r="T499" s="79"/>
      <c r="U499" s="10"/>
      <c r="V499" s="60"/>
      <c r="W499" s="8"/>
      <c r="X499" s="8"/>
      <c r="Y499" s="10"/>
    </row>
    <row x14ac:dyDescent="0.25" r="500" customHeight="1" ht="14.25">
      <c r="A500" s="10"/>
      <c r="B500" s="133"/>
      <c r="C500" s="60"/>
      <c r="D500" s="8"/>
      <c r="E500" s="8"/>
      <c r="F500" s="131"/>
      <c r="G500" s="60"/>
      <c r="H500" s="8"/>
      <c r="I500" s="8"/>
      <c r="J500" s="131"/>
      <c r="K500" s="60"/>
      <c r="L500" s="8"/>
      <c r="M500" s="8"/>
      <c r="N500" s="10"/>
      <c r="O500" s="10"/>
      <c r="P500" s="10"/>
      <c r="Q500" s="10"/>
      <c r="R500" s="60"/>
      <c r="S500" s="8"/>
      <c r="T500" s="79"/>
      <c r="U500" s="10"/>
      <c r="V500" s="60"/>
      <c r="W500" s="8"/>
      <c r="X500" s="8"/>
      <c r="Y500" s="10"/>
    </row>
    <row x14ac:dyDescent="0.25" r="501" customHeight="1" ht="14.25">
      <c r="A501" s="10"/>
      <c r="B501" s="133"/>
      <c r="C501" s="60"/>
      <c r="D501" s="8"/>
      <c r="E501" s="8"/>
      <c r="F501" s="131"/>
      <c r="G501" s="60"/>
      <c r="H501" s="8"/>
      <c r="I501" s="8"/>
      <c r="J501" s="131"/>
      <c r="K501" s="60"/>
      <c r="L501" s="8"/>
      <c r="M501" s="8"/>
      <c r="N501" s="10"/>
      <c r="O501" s="10"/>
      <c r="P501" s="10"/>
      <c r="Q501" s="10"/>
      <c r="R501" s="60"/>
      <c r="S501" s="8"/>
      <c r="T501" s="79"/>
      <c r="U501" s="10"/>
      <c r="V501" s="60"/>
      <c r="W501" s="8"/>
      <c r="X501" s="8"/>
      <c r="Y501" s="10"/>
    </row>
    <row x14ac:dyDescent="0.25" r="502" customHeight="1" ht="14.25">
      <c r="A502" s="10"/>
      <c r="B502" s="133"/>
      <c r="C502" s="60"/>
      <c r="D502" s="8"/>
      <c r="E502" s="8"/>
      <c r="F502" s="131"/>
      <c r="G502" s="60"/>
      <c r="H502" s="8"/>
      <c r="I502" s="8"/>
      <c r="J502" s="131"/>
      <c r="K502" s="60"/>
      <c r="L502" s="8"/>
      <c r="M502" s="8"/>
      <c r="N502" s="10"/>
      <c r="O502" s="10"/>
      <c r="P502" s="10"/>
      <c r="Q502" s="10"/>
      <c r="R502" s="60"/>
      <c r="S502" s="8"/>
      <c r="T502" s="79"/>
      <c r="U502" s="10"/>
      <c r="V502" s="60"/>
      <c r="W502" s="8"/>
      <c r="X502" s="8"/>
      <c r="Y502" s="10"/>
    </row>
    <row x14ac:dyDescent="0.25" r="503" customHeight="1" ht="14.25">
      <c r="A503" s="10"/>
      <c r="B503" s="133"/>
      <c r="C503" s="60"/>
      <c r="D503" s="8"/>
      <c r="E503" s="8"/>
      <c r="F503" s="131"/>
      <c r="G503" s="60"/>
      <c r="H503" s="8"/>
      <c r="I503" s="8"/>
      <c r="J503" s="131"/>
      <c r="K503" s="60"/>
      <c r="L503" s="8"/>
      <c r="M503" s="8"/>
      <c r="N503" s="10"/>
      <c r="O503" s="10"/>
      <c r="P503" s="10"/>
      <c r="Q503" s="10"/>
      <c r="R503" s="60"/>
      <c r="S503" s="8"/>
      <c r="T503" s="79"/>
      <c r="U503" s="10"/>
      <c r="V503" s="60"/>
      <c r="W503" s="8"/>
      <c r="X503" s="8"/>
      <c r="Y503" s="10"/>
    </row>
    <row x14ac:dyDescent="0.25" r="504" customHeight="1" ht="14.25">
      <c r="A504" s="10"/>
      <c r="B504" s="133"/>
      <c r="C504" s="60"/>
      <c r="D504" s="8"/>
      <c r="E504" s="8"/>
      <c r="F504" s="131"/>
      <c r="G504" s="60"/>
      <c r="H504" s="8"/>
      <c r="I504" s="8"/>
      <c r="J504" s="131"/>
      <c r="K504" s="60"/>
      <c r="L504" s="8"/>
      <c r="M504" s="8"/>
      <c r="N504" s="10"/>
      <c r="O504" s="10"/>
      <c r="P504" s="10"/>
      <c r="Q504" s="10"/>
      <c r="R504" s="60"/>
      <c r="S504" s="8"/>
      <c r="T504" s="79"/>
      <c r="U504" s="10"/>
      <c r="V504" s="60"/>
      <c r="W504" s="8"/>
      <c r="X504" s="8"/>
      <c r="Y504" s="10"/>
    </row>
    <row x14ac:dyDescent="0.25" r="505" customHeight="1" ht="14.25">
      <c r="A505" s="10"/>
      <c r="B505" s="133"/>
      <c r="C505" s="60"/>
      <c r="D505" s="8"/>
      <c r="E505" s="8"/>
      <c r="F505" s="131"/>
      <c r="G505" s="60"/>
      <c r="H505" s="8"/>
      <c r="I505" s="8"/>
      <c r="J505" s="131"/>
      <c r="K505" s="60"/>
      <c r="L505" s="8"/>
      <c r="M505" s="8"/>
      <c r="N505" s="10"/>
      <c r="O505" s="10"/>
      <c r="P505" s="10"/>
      <c r="Q505" s="10"/>
      <c r="R505" s="60"/>
      <c r="S505" s="8"/>
      <c r="T505" s="79"/>
      <c r="U505" s="10"/>
      <c r="V505" s="60"/>
      <c r="W505" s="8"/>
      <c r="X505" s="8"/>
      <c r="Y505" s="10"/>
    </row>
    <row x14ac:dyDescent="0.25" r="506" customHeight="1" ht="14.25">
      <c r="A506" s="10"/>
      <c r="B506" s="133"/>
      <c r="C506" s="60"/>
      <c r="D506" s="8"/>
      <c r="E506" s="8"/>
      <c r="F506" s="131"/>
      <c r="G506" s="60"/>
      <c r="H506" s="8"/>
      <c r="I506" s="8"/>
      <c r="J506" s="131"/>
      <c r="K506" s="60"/>
      <c r="L506" s="8"/>
      <c r="M506" s="8"/>
      <c r="N506" s="10"/>
      <c r="O506" s="10"/>
      <c r="P506" s="10"/>
      <c r="Q506" s="10"/>
      <c r="R506" s="60"/>
      <c r="S506" s="8"/>
      <c r="T506" s="79"/>
      <c r="U506" s="10"/>
      <c r="V506" s="60"/>
      <c r="W506" s="8"/>
      <c r="X506" s="8"/>
      <c r="Y506" s="10"/>
    </row>
    <row x14ac:dyDescent="0.25" r="507" customHeight="1" ht="14.25">
      <c r="A507" s="10"/>
      <c r="B507" s="133"/>
      <c r="C507" s="60"/>
      <c r="D507" s="8"/>
      <c r="E507" s="8"/>
      <c r="F507" s="131"/>
      <c r="G507" s="60"/>
      <c r="H507" s="8"/>
      <c r="I507" s="8"/>
      <c r="J507" s="131"/>
      <c r="K507" s="60"/>
      <c r="L507" s="8"/>
      <c r="M507" s="8"/>
      <c r="N507" s="10"/>
      <c r="O507" s="10"/>
      <c r="P507" s="10"/>
      <c r="Q507" s="10"/>
      <c r="R507" s="60"/>
      <c r="S507" s="8"/>
      <c r="T507" s="79"/>
      <c r="U507" s="10"/>
      <c r="V507" s="60"/>
      <c r="W507" s="8"/>
      <c r="X507" s="8"/>
      <c r="Y507" s="10"/>
    </row>
    <row x14ac:dyDescent="0.25" r="508" customHeight="1" ht="14.25">
      <c r="A508" s="10"/>
      <c r="B508" s="133"/>
      <c r="C508" s="60"/>
      <c r="D508" s="8"/>
      <c r="E508" s="8"/>
      <c r="F508" s="131"/>
      <c r="G508" s="60"/>
      <c r="H508" s="8"/>
      <c r="I508" s="8"/>
      <c r="J508" s="131"/>
      <c r="K508" s="60"/>
      <c r="L508" s="8"/>
      <c r="M508" s="8"/>
      <c r="N508" s="10"/>
      <c r="O508" s="10"/>
      <c r="P508" s="10"/>
      <c r="Q508" s="10"/>
      <c r="R508" s="60"/>
      <c r="S508" s="8"/>
      <c r="T508" s="79"/>
      <c r="U508" s="10"/>
      <c r="V508" s="60"/>
      <c r="W508" s="8"/>
      <c r="X508" s="8"/>
      <c r="Y508" s="10"/>
    </row>
    <row x14ac:dyDescent="0.25" r="509" customHeight="1" ht="14.25">
      <c r="A509" s="10"/>
      <c r="B509" s="133"/>
      <c r="C509" s="60"/>
      <c r="D509" s="8"/>
      <c r="E509" s="8"/>
      <c r="F509" s="131"/>
      <c r="G509" s="60"/>
      <c r="H509" s="8"/>
      <c r="I509" s="8"/>
      <c r="J509" s="131"/>
      <c r="K509" s="60"/>
      <c r="L509" s="8"/>
      <c r="M509" s="8"/>
      <c r="N509" s="10"/>
      <c r="O509" s="10"/>
      <c r="P509" s="10"/>
      <c r="Q509" s="10"/>
      <c r="R509" s="60"/>
      <c r="S509" s="8"/>
      <c r="T509" s="79"/>
      <c r="U509" s="10"/>
      <c r="V509" s="60"/>
      <c r="W509" s="8"/>
      <c r="X509" s="8"/>
      <c r="Y509" s="10"/>
    </row>
    <row x14ac:dyDescent="0.25" r="510" customHeight="1" ht="14.25">
      <c r="A510" s="10"/>
      <c r="B510" s="133"/>
      <c r="C510" s="60"/>
      <c r="D510" s="8"/>
      <c r="E510" s="8"/>
      <c r="F510" s="131"/>
      <c r="G510" s="60"/>
      <c r="H510" s="8"/>
      <c r="I510" s="8"/>
      <c r="J510" s="131"/>
      <c r="K510" s="60"/>
      <c r="L510" s="8"/>
      <c r="M510" s="8"/>
      <c r="N510" s="10"/>
      <c r="O510" s="10"/>
      <c r="P510" s="10"/>
      <c r="Q510" s="10"/>
      <c r="R510" s="60"/>
      <c r="S510" s="8"/>
      <c r="T510" s="79"/>
      <c r="U510" s="10"/>
      <c r="V510" s="60"/>
      <c r="W510" s="8"/>
      <c r="X510" s="8"/>
      <c r="Y510" s="10"/>
    </row>
    <row x14ac:dyDescent="0.25" r="511" customHeight="1" ht="14.25">
      <c r="A511" s="10"/>
      <c r="B511" s="133"/>
      <c r="C511" s="60"/>
      <c r="D511" s="8"/>
      <c r="E511" s="8"/>
      <c r="F511" s="131"/>
      <c r="G511" s="60"/>
      <c r="H511" s="8"/>
      <c r="I511" s="8"/>
      <c r="J511" s="131"/>
      <c r="K511" s="60"/>
      <c r="L511" s="8"/>
      <c r="M511" s="8"/>
      <c r="N511" s="10"/>
      <c r="O511" s="10"/>
      <c r="P511" s="10"/>
      <c r="Q511" s="10"/>
      <c r="R511" s="60"/>
      <c r="S511" s="8"/>
      <c r="T511" s="79"/>
      <c r="U511" s="10"/>
      <c r="V511" s="60"/>
      <c r="W511" s="8"/>
      <c r="X511" s="8"/>
      <c r="Y511" s="10"/>
    </row>
    <row x14ac:dyDescent="0.25" r="512" customHeight="1" ht="14.25">
      <c r="A512" s="10"/>
      <c r="B512" s="133"/>
      <c r="C512" s="60"/>
      <c r="D512" s="8"/>
      <c r="E512" s="8"/>
      <c r="F512" s="131"/>
      <c r="G512" s="60"/>
      <c r="H512" s="8"/>
      <c r="I512" s="8"/>
      <c r="J512" s="131"/>
      <c r="K512" s="60"/>
      <c r="L512" s="8"/>
      <c r="M512" s="8"/>
      <c r="N512" s="10"/>
      <c r="O512" s="10"/>
      <c r="P512" s="10"/>
      <c r="Q512" s="10"/>
      <c r="R512" s="60"/>
      <c r="S512" s="8"/>
      <c r="T512" s="79"/>
      <c r="U512" s="10"/>
      <c r="V512" s="60"/>
      <c r="W512" s="8"/>
      <c r="X512" s="8"/>
      <c r="Y512" s="10"/>
    </row>
    <row x14ac:dyDescent="0.25" r="513" customHeight="1" ht="14.25">
      <c r="A513" s="10"/>
      <c r="B513" s="133"/>
      <c r="C513" s="60"/>
      <c r="D513" s="8"/>
      <c r="E513" s="8"/>
      <c r="F513" s="131"/>
      <c r="G513" s="60"/>
      <c r="H513" s="8"/>
      <c r="I513" s="8"/>
      <c r="J513" s="131"/>
      <c r="K513" s="60"/>
      <c r="L513" s="8"/>
      <c r="M513" s="8"/>
      <c r="N513" s="10"/>
      <c r="O513" s="10"/>
      <c r="P513" s="10"/>
      <c r="Q513" s="10"/>
      <c r="R513" s="60"/>
      <c r="S513" s="8"/>
      <c r="T513" s="79"/>
      <c r="U513" s="10"/>
      <c r="V513" s="60"/>
      <c r="W513" s="8"/>
      <c r="X513" s="8"/>
      <c r="Y513" s="10"/>
    </row>
    <row x14ac:dyDescent="0.25" r="514" customHeight="1" ht="14.25">
      <c r="A514" s="10"/>
      <c r="B514" s="133"/>
      <c r="C514" s="60"/>
      <c r="D514" s="8"/>
      <c r="E514" s="8"/>
      <c r="F514" s="131"/>
      <c r="G514" s="60"/>
      <c r="H514" s="8"/>
      <c r="I514" s="8"/>
      <c r="J514" s="131"/>
      <c r="K514" s="60"/>
      <c r="L514" s="8"/>
      <c r="M514" s="8"/>
      <c r="N514" s="10"/>
      <c r="O514" s="10"/>
      <c r="P514" s="10"/>
      <c r="Q514" s="10"/>
      <c r="R514" s="60"/>
      <c r="S514" s="8"/>
      <c r="T514" s="79"/>
      <c r="U514" s="10"/>
      <c r="V514" s="60"/>
      <c r="W514" s="8"/>
      <c r="X514" s="8"/>
      <c r="Y514" s="10"/>
    </row>
    <row x14ac:dyDescent="0.25" r="515" customHeight="1" ht="14.25">
      <c r="A515" s="10"/>
      <c r="B515" s="133"/>
      <c r="C515" s="60"/>
      <c r="D515" s="8"/>
      <c r="E515" s="8"/>
      <c r="F515" s="131"/>
      <c r="G515" s="60"/>
      <c r="H515" s="8"/>
      <c r="I515" s="8"/>
      <c r="J515" s="131"/>
      <c r="K515" s="60"/>
      <c r="L515" s="8"/>
      <c r="M515" s="8"/>
      <c r="N515" s="10"/>
      <c r="O515" s="10"/>
      <c r="P515" s="10"/>
      <c r="Q515" s="10"/>
      <c r="R515" s="60"/>
      <c r="S515" s="8"/>
      <c r="T515" s="79"/>
      <c r="U515" s="10"/>
      <c r="V515" s="60"/>
      <c r="W515" s="8"/>
      <c r="X515" s="8"/>
      <c r="Y515" s="10"/>
    </row>
    <row x14ac:dyDescent="0.25" r="516" customHeight="1" ht="14.25">
      <c r="A516" s="10"/>
      <c r="B516" s="133"/>
      <c r="C516" s="60"/>
      <c r="D516" s="8"/>
      <c r="E516" s="8"/>
      <c r="F516" s="131"/>
      <c r="G516" s="60"/>
      <c r="H516" s="8"/>
      <c r="I516" s="8"/>
      <c r="J516" s="131"/>
      <c r="K516" s="60"/>
      <c r="L516" s="8"/>
      <c r="M516" s="8"/>
      <c r="N516" s="10"/>
      <c r="O516" s="10"/>
      <c r="P516" s="10"/>
      <c r="Q516" s="10"/>
      <c r="R516" s="60"/>
      <c r="S516" s="8"/>
      <c r="T516" s="79"/>
      <c r="U516" s="10"/>
      <c r="V516" s="60"/>
      <c r="W516" s="8"/>
      <c r="X516" s="8"/>
      <c r="Y516" s="10"/>
    </row>
    <row x14ac:dyDescent="0.25" r="517" customHeight="1" ht="14.25">
      <c r="A517" s="10"/>
      <c r="B517" s="133"/>
      <c r="C517" s="60"/>
      <c r="D517" s="8"/>
      <c r="E517" s="8"/>
      <c r="F517" s="131"/>
      <c r="G517" s="60"/>
      <c r="H517" s="8"/>
      <c r="I517" s="8"/>
      <c r="J517" s="131"/>
      <c r="K517" s="60"/>
      <c r="L517" s="8"/>
      <c r="M517" s="8"/>
      <c r="N517" s="10"/>
      <c r="O517" s="10"/>
      <c r="P517" s="10"/>
      <c r="Q517" s="10"/>
      <c r="R517" s="60"/>
      <c r="S517" s="8"/>
      <c r="T517" s="79"/>
      <c r="U517" s="10"/>
      <c r="V517" s="60"/>
      <c r="W517" s="8"/>
      <c r="X517" s="8"/>
      <c r="Y517" s="10"/>
    </row>
    <row x14ac:dyDescent="0.25" r="518" customHeight="1" ht="14.25">
      <c r="A518" s="10"/>
      <c r="B518" s="133"/>
      <c r="C518" s="60"/>
      <c r="D518" s="8"/>
      <c r="E518" s="8"/>
      <c r="F518" s="131"/>
      <c r="G518" s="60"/>
      <c r="H518" s="8"/>
      <c r="I518" s="8"/>
      <c r="J518" s="131"/>
      <c r="K518" s="60"/>
      <c r="L518" s="8"/>
      <c r="M518" s="8"/>
      <c r="N518" s="10"/>
      <c r="O518" s="10"/>
      <c r="P518" s="10"/>
      <c r="Q518" s="10"/>
      <c r="R518" s="60"/>
      <c r="S518" s="8"/>
      <c r="T518" s="79"/>
      <c r="U518" s="10"/>
      <c r="V518" s="60"/>
      <c r="W518" s="8"/>
      <c r="X518" s="8"/>
      <c r="Y518" s="10"/>
    </row>
    <row x14ac:dyDescent="0.25" r="519" customHeight="1" ht="14.25">
      <c r="A519" s="10"/>
      <c r="B519" s="133"/>
      <c r="C519" s="60"/>
      <c r="D519" s="8"/>
      <c r="E519" s="8"/>
      <c r="F519" s="131"/>
      <c r="G519" s="60"/>
      <c r="H519" s="8"/>
      <c r="I519" s="8"/>
      <c r="J519" s="131"/>
      <c r="K519" s="60"/>
      <c r="L519" s="8"/>
      <c r="M519" s="8"/>
      <c r="N519" s="10"/>
      <c r="O519" s="10"/>
      <c r="P519" s="10"/>
      <c r="Q519" s="10"/>
      <c r="R519" s="60"/>
      <c r="S519" s="8"/>
      <c r="T519" s="79"/>
      <c r="U519" s="10"/>
      <c r="V519" s="60"/>
      <c r="W519" s="8"/>
      <c r="X519" s="8"/>
      <c r="Y519" s="10"/>
    </row>
    <row x14ac:dyDescent="0.25" r="520" customHeight="1" ht="14.25">
      <c r="A520" s="10"/>
      <c r="B520" s="133"/>
      <c r="C520" s="60"/>
      <c r="D520" s="8"/>
      <c r="E520" s="8"/>
      <c r="F520" s="131"/>
      <c r="G520" s="60"/>
      <c r="H520" s="8"/>
      <c r="I520" s="8"/>
      <c r="J520" s="131"/>
      <c r="K520" s="60"/>
      <c r="L520" s="8"/>
      <c r="M520" s="8"/>
      <c r="N520" s="10"/>
      <c r="O520" s="10"/>
      <c r="P520" s="10"/>
      <c r="Q520" s="10"/>
      <c r="R520" s="60"/>
      <c r="S520" s="8"/>
      <c r="T520" s="79"/>
      <c r="U520" s="10"/>
      <c r="V520" s="60"/>
      <c r="W520" s="8"/>
      <c r="X520" s="8"/>
      <c r="Y520" s="10"/>
    </row>
    <row x14ac:dyDescent="0.25" r="521" customHeight="1" ht="14.25">
      <c r="A521" s="10"/>
      <c r="B521" s="133"/>
      <c r="C521" s="60"/>
      <c r="D521" s="8"/>
      <c r="E521" s="8"/>
      <c r="F521" s="131"/>
      <c r="G521" s="60"/>
      <c r="H521" s="8"/>
      <c r="I521" s="8"/>
      <c r="J521" s="131"/>
      <c r="K521" s="60"/>
      <c r="L521" s="8"/>
      <c r="M521" s="8"/>
      <c r="N521" s="10"/>
      <c r="O521" s="10"/>
      <c r="P521" s="10"/>
      <c r="Q521" s="10"/>
      <c r="R521" s="60"/>
      <c r="S521" s="8"/>
      <c r="T521" s="79"/>
      <c r="U521" s="10"/>
      <c r="V521" s="60"/>
      <c r="W521" s="8"/>
      <c r="X521" s="8"/>
      <c r="Y521" s="10"/>
    </row>
    <row x14ac:dyDescent="0.25" r="522" customHeight="1" ht="14.25">
      <c r="A522" s="10"/>
      <c r="B522" s="133"/>
      <c r="C522" s="60"/>
      <c r="D522" s="8"/>
      <c r="E522" s="8"/>
      <c r="F522" s="131"/>
      <c r="G522" s="60"/>
      <c r="H522" s="8"/>
      <c r="I522" s="8"/>
      <c r="J522" s="131"/>
      <c r="K522" s="60"/>
      <c r="L522" s="8"/>
      <c r="M522" s="8"/>
      <c r="N522" s="10"/>
      <c r="O522" s="10"/>
      <c r="P522" s="10"/>
      <c r="Q522" s="10"/>
      <c r="R522" s="60"/>
      <c r="S522" s="8"/>
      <c r="T522" s="79"/>
      <c r="U522" s="10"/>
      <c r="V522" s="60"/>
      <c r="W522" s="8"/>
      <c r="X522" s="8"/>
      <c r="Y522" s="10"/>
    </row>
    <row x14ac:dyDescent="0.25" r="523" customHeight="1" ht="14.25">
      <c r="A523" s="10"/>
      <c r="B523" s="133"/>
      <c r="C523" s="60"/>
      <c r="D523" s="8"/>
      <c r="E523" s="8"/>
      <c r="F523" s="131"/>
      <c r="G523" s="60"/>
      <c r="H523" s="8"/>
      <c r="I523" s="8"/>
      <c r="J523" s="131"/>
      <c r="K523" s="60"/>
      <c r="L523" s="8"/>
      <c r="M523" s="8"/>
      <c r="N523" s="10"/>
      <c r="O523" s="10"/>
      <c r="P523" s="10"/>
      <c r="Q523" s="10"/>
      <c r="R523" s="60"/>
      <c r="S523" s="8"/>
      <c r="T523" s="79"/>
      <c r="U523" s="10"/>
      <c r="V523" s="60"/>
      <c r="W523" s="8"/>
      <c r="X523" s="8"/>
      <c r="Y523" s="10"/>
    </row>
    <row x14ac:dyDescent="0.25" r="524" customHeight="1" ht="14.25">
      <c r="A524" s="10"/>
      <c r="B524" s="133"/>
      <c r="C524" s="60"/>
      <c r="D524" s="8"/>
      <c r="E524" s="8"/>
      <c r="F524" s="131"/>
      <c r="G524" s="60"/>
      <c r="H524" s="8"/>
      <c r="I524" s="8"/>
      <c r="J524" s="131"/>
      <c r="K524" s="60"/>
      <c r="L524" s="8"/>
      <c r="M524" s="8"/>
      <c r="N524" s="10"/>
      <c r="O524" s="10"/>
      <c r="P524" s="10"/>
      <c r="Q524" s="10"/>
      <c r="R524" s="60"/>
      <c r="S524" s="8"/>
      <c r="T524" s="79"/>
      <c r="U524" s="10"/>
      <c r="V524" s="60"/>
      <c r="W524" s="8"/>
      <c r="X524" s="8"/>
      <c r="Y524" s="10"/>
    </row>
    <row x14ac:dyDescent="0.25" r="525" customHeight="1" ht="14.25">
      <c r="A525" s="10"/>
      <c r="B525" s="133"/>
      <c r="C525" s="60"/>
      <c r="D525" s="8"/>
      <c r="E525" s="8"/>
      <c r="F525" s="131"/>
      <c r="G525" s="60"/>
      <c r="H525" s="8"/>
      <c r="I525" s="8"/>
      <c r="J525" s="131"/>
      <c r="K525" s="60"/>
      <c r="L525" s="8"/>
      <c r="M525" s="8"/>
      <c r="N525" s="10"/>
      <c r="O525" s="10"/>
      <c r="P525" s="10"/>
      <c r="Q525" s="10"/>
      <c r="R525" s="60"/>
      <c r="S525" s="8"/>
      <c r="T525" s="79"/>
      <c r="U525" s="10"/>
      <c r="V525" s="60"/>
      <c r="W525" s="8"/>
      <c r="X525" s="8"/>
      <c r="Y525" s="10"/>
    </row>
    <row x14ac:dyDescent="0.25" r="526" customHeight="1" ht="14.25">
      <c r="A526" s="10"/>
      <c r="B526" s="133"/>
      <c r="C526" s="60"/>
      <c r="D526" s="8"/>
      <c r="E526" s="8"/>
      <c r="F526" s="131"/>
      <c r="G526" s="60"/>
      <c r="H526" s="8"/>
      <c r="I526" s="8"/>
      <c r="J526" s="131"/>
      <c r="K526" s="60"/>
      <c r="L526" s="8"/>
      <c r="M526" s="8"/>
      <c r="N526" s="10"/>
      <c r="O526" s="10"/>
      <c r="P526" s="10"/>
      <c r="Q526" s="10"/>
      <c r="R526" s="60"/>
      <c r="S526" s="8"/>
      <c r="T526" s="79"/>
      <c r="U526" s="10"/>
      <c r="V526" s="60"/>
      <c r="W526" s="8"/>
      <c r="X526" s="8"/>
      <c r="Y526" s="10"/>
    </row>
    <row x14ac:dyDescent="0.25" r="527" customHeight="1" ht="14.25">
      <c r="A527" s="10"/>
      <c r="B527" s="133"/>
      <c r="C527" s="60"/>
      <c r="D527" s="8"/>
      <c r="E527" s="8"/>
      <c r="F527" s="131"/>
      <c r="G527" s="60"/>
      <c r="H527" s="8"/>
      <c r="I527" s="8"/>
      <c r="J527" s="131"/>
      <c r="K527" s="60"/>
      <c r="L527" s="8"/>
      <c r="M527" s="8"/>
      <c r="N527" s="10"/>
      <c r="O527" s="10"/>
      <c r="P527" s="10"/>
      <c r="Q527" s="10"/>
      <c r="R527" s="60"/>
      <c r="S527" s="8"/>
      <c r="T527" s="79"/>
      <c r="U527" s="10"/>
      <c r="V527" s="60"/>
      <c r="W527" s="8"/>
      <c r="X527" s="8"/>
      <c r="Y527" s="10"/>
    </row>
    <row x14ac:dyDescent="0.25" r="528" customHeight="1" ht="14.25">
      <c r="A528" s="10"/>
      <c r="B528" s="133"/>
      <c r="C528" s="60"/>
      <c r="D528" s="8"/>
      <c r="E528" s="8"/>
      <c r="F528" s="131"/>
      <c r="G528" s="60"/>
      <c r="H528" s="8"/>
      <c r="I528" s="8"/>
      <c r="J528" s="131"/>
      <c r="K528" s="60"/>
      <c r="L528" s="8"/>
      <c r="M528" s="8"/>
      <c r="N528" s="10"/>
      <c r="O528" s="10"/>
      <c r="P528" s="10"/>
      <c r="Q528" s="10"/>
      <c r="R528" s="60"/>
      <c r="S528" s="8"/>
      <c r="T528" s="79"/>
      <c r="U528" s="10"/>
      <c r="V528" s="60"/>
      <c r="W528" s="8"/>
      <c r="X528" s="8"/>
      <c r="Y528" s="10"/>
    </row>
    <row x14ac:dyDescent="0.25" r="529" customHeight="1" ht="14.25">
      <c r="A529" s="10"/>
      <c r="B529" s="133"/>
      <c r="C529" s="60"/>
      <c r="D529" s="8"/>
      <c r="E529" s="8"/>
      <c r="F529" s="131"/>
      <c r="G529" s="60"/>
      <c r="H529" s="8"/>
      <c r="I529" s="8"/>
      <c r="J529" s="131"/>
      <c r="K529" s="60"/>
      <c r="L529" s="8"/>
      <c r="M529" s="8"/>
      <c r="N529" s="10"/>
      <c r="O529" s="10"/>
      <c r="P529" s="10"/>
      <c r="Q529" s="10"/>
      <c r="R529" s="60"/>
      <c r="S529" s="8"/>
      <c r="T529" s="79"/>
      <c r="U529" s="10"/>
      <c r="V529" s="60"/>
      <c r="W529" s="8"/>
      <c r="X529" s="8"/>
      <c r="Y529" s="10"/>
    </row>
    <row x14ac:dyDescent="0.25" r="530" customHeight="1" ht="14.25">
      <c r="A530" s="10"/>
      <c r="B530" s="133"/>
      <c r="C530" s="60"/>
      <c r="D530" s="8"/>
      <c r="E530" s="8"/>
      <c r="F530" s="131"/>
      <c r="G530" s="60"/>
      <c r="H530" s="8"/>
      <c r="I530" s="8"/>
      <c r="J530" s="131"/>
      <c r="K530" s="60"/>
      <c r="L530" s="8"/>
      <c r="M530" s="8"/>
      <c r="N530" s="10"/>
      <c r="O530" s="10"/>
      <c r="P530" s="10"/>
      <c r="Q530" s="10"/>
      <c r="R530" s="60"/>
      <c r="S530" s="8"/>
      <c r="T530" s="79"/>
      <c r="U530" s="10"/>
      <c r="V530" s="60"/>
      <c r="W530" s="8"/>
      <c r="X530" s="8"/>
      <c r="Y530" s="10"/>
    </row>
    <row x14ac:dyDescent="0.25" r="531" customHeight="1" ht="14.25">
      <c r="A531" s="10"/>
      <c r="B531" s="133"/>
      <c r="C531" s="60"/>
      <c r="D531" s="8"/>
      <c r="E531" s="8"/>
      <c r="F531" s="131"/>
      <c r="G531" s="60"/>
      <c r="H531" s="8"/>
      <c r="I531" s="8"/>
      <c r="J531" s="131"/>
      <c r="K531" s="60"/>
      <c r="L531" s="8"/>
      <c r="M531" s="8"/>
      <c r="N531" s="10"/>
      <c r="O531" s="10"/>
      <c r="P531" s="10"/>
      <c r="Q531" s="10"/>
      <c r="R531" s="60"/>
      <c r="S531" s="8"/>
      <c r="T531" s="79"/>
      <c r="U531" s="10"/>
      <c r="V531" s="60"/>
      <c r="W531" s="8"/>
      <c r="X531" s="8"/>
      <c r="Y531" s="10"/>
    </row>
    <row x14ac:dyDescent="0.25" r="532" customHeight="1" ht="14.25">
      <c r="A532" s="10"/>
      <c r="B532" s="133"/>
      <c r="C532" s="60"/>
      <c r="D532" s="8"/>
      <c r="E532" s="8"/>
      <c r="F532" s="131"/>
      <c r="G532" s="60"/>
      <c r="H532" s="8"/>
      <c r="I532" s="8"/>
      <c r="J532" s="131"/>
      <c r="K532" s="60"/>
      <c r="L532" s="8"/>
      <c r="M532" s="8"/>
      <c r="N532" s="10"/>
      <c r="O532" s="10"/>
      <c r="P532" s="10"/>
      <c r="Q532" s="10"/>
      <c r="R532" s="60"/>
      <c r="S532" s="8"/>
      <c r="T532" s="79"/>
      <c r="U532" s="10"/>
      <c r="V532" s="60"/>
      <c r="W532" s="8"/>
      <c r="X532" s="8"/>
      <c r="Y532" s="10"/>
    </row>
    <row x14ac:dyDescent="0.25" r="533" customHeight="1" ht="14.25">
      <c r="A533" s="10"/>
      <c r="B533" s="133"/>
      <c r="C533" s="60"/>
      <c r="D533" s="8"/>
      <c r="E533" s="8"/>
      <c r="F533" s="131"/>
      <c r="G533" s="60"/>
      <c r="H533" s="8"/>
      <c r="I533" s="8"/>
      <c r="J533" s="131"/>
      <c r="K533" s="60"/>
      <c r="L533" s="8"/>
      <c r="M533" s="8"/>
      <c r="N533" s="10"/>
      <c r="O533" s="10"/>
      <c r="P533" s="10"/>
      <c r="Q533" s="10"/>
      <c r="R533" s="60"/>
      <c r="S533" s="8"/>
      <c r="T533" s="79"/>
      <c r="U533" s="10"/>
      <c r="V533" s="60"/>
      <c r="W533" s="8"/>
      <c r="X533" s="8"/>
      <c r="Y533" s="10"/>
    </row>
    <row x14ac:dyDescent="0.25" r="534" customHeight="1" ht="14.25">
      <c r="A534" s="10"/>
      <c r="B534" s="133"/>
      <c r="C534" s="60"/>
      <c r="D534" s="8"/>
      <c r="E534" s="8"/>
      <c r="F534" s="131"/>
      <c r="G534" s="60"/>
      <c r="H534" s="8"/>
      <c r="I534" s="8"/>
      <c r="J534" s="131"/>
      <c r="K534" s="60"/>
      <c r="L534" s="8"/>
      <c r="M534" s="8"/>
      <c r="N534" s="10"/>
      <c r="O534" s="10"/>
      <c r="P534" s="10"/>
      <c r="Q534" s="10"/>
      <c r="R534" s="60"/>
      <c r="S534" s="8"/>
      <c r="T534" s="79"/>
      <c r="U534" s="10"/>
      <c r="V534" s="60"/>
      <c r="W534" s="8"/>
      <c r="X534" s="8"/>
      <c r="Y534" s="10"/>
    </row>
    <row x14ac:dyDescent="0.25" r="535" customHeight="1" ht="14.25">
      <c r="A535" s="10"/>
      <c r="B535" s="133"/>
      <c r="C535" s="60"/>
      <c r="D535" s="8"/>
      <c r="E535" s="8"/>
      <c r="F535" s="131"/>
      <c r="G535" s="60"/>
      <c r="H535" s="8"/>
      <c r="I535" s="8"/>
      <c r="J535" s="131"/>
      <c r="K535" s="60"/>
      <c r="L535" s="8"/>
      <c r="M535" s="8"/>
      <c r="N535" s="10"/>
      <c r="O535" s="10"/>
      <c r="P535" s="10"/>
      <c r="Q535" s="10"/>
      <c r="R535" s="60"/>
      <c r="S535" s="8"/>
      <c r="T535" s="79"/>
      <c r="U535" s="10"/>
      <c r="V535" s="60"/>
      <c r="W535" s="8"/>
      <c r="X535" s="8"/>
      <c r="Y535" s="10"/>
    </row>
    <row x14ac:dyDescent="0.25" r="536" customHeight="1" ht="14.25">
      <c r="A536" s="10"/>
      <c r="B536" s="133"/>
      <c r="C536" s="60"/>
      <c r="D536" s="8"/>
      <c r="E536" s="8"/>
      <c r="F536" s="131"/>
      <c r="G536" s="60"/>
      <c r="H536" s="8"/>
      <c r="I536" s="8"/>
      <c r="J536" s="131"/>
      <c r="K536" s="60"/>
      <c r="L536" s="8"/>
      <c r="M536" s="8"/>
      <c r="N536" s="10"/>
      <c r="O536" s="10"/>
      <c r="P536" s="10"/>
      <c r="Q536" s="10"/>
      <c r="R536" s="60"/>
      <c r="S536" s="8"/>
      <c r="T536" s="79"/>
      <c r="U536" s="10"/>
      <c r="V536" s="60"/>
      <c r="W536" s="8"/>
      <c r="X536" s="8"/>
      <c r="Y536" s="10"/>
    </row>
    <row x14ac:dyDescent="0.25" r="537" customHeight="1" ht="14.25">
      <c r="A537" s="10"/>
      <c r="B537" s="133"/>
      <c r="C537" s="60"/>
      <c r="D537" s="8"/>
      <c r="E537" s="8"/>
      <c r="F537" s="131"/>
      <c r="G537" s="60"/>
      <c r="H537" s="8"/>
      <c r="I537" s="8"/>
      <c r="J537" s="131"/>
      <c r="K537" s="60"/>
      <c r="L537" s="8"/>
      <c r="M537" s="8"/>
      <c r="N537" s="10"/>
      <c r="O537" s="10"/>
      <c r="P537" s="10"/>
      <c r="Q537" s="10"/>
      <c r="R537" s="60"/>
      <c r="S537" s="8"/>
      <c r="T537" s="79"/>
      <c r="U537" s="10"/>
      <c r="V537" s="60"/>
      <c r="W537" s="8"/>
      <c r="X537" s="8"/>
      <c r="Y537" s="10"/>
    </row>
    <row x14ac:dyDescent="0.25" r="538" customHeight="1" ht="14.25">
      <c r="A538" s="10"/>
      <c r="B538" s="133"/>
      <c r="C538" s="60"/>
      <c r="D538" s="8"/>
      <c r="E538" s="8"/>
      <c r="F538" s="131"/>
      <c r="G538" s="60"/>
      <c r="H538" s="8"/>
      <c r="I538" s="8"/>
      <c r="J538" s="131"/>
      <c r="K538" s="60"/>
      <c r="L538" s="8"/>
      <c r="M538" s="8"/>
      <c r="N538" s="10"/>
      <c r="O538" s="10"/>
      <c r="P538" s="10"/>
      <c r="Q538" s="10"/>
      <c r="R538" s="60"/>
      <c r="S538" s="8"/>
      <c r="T538" s="79"/>
      <c r="U538" s="10"/>
      <c r="V538" s="60"/>
      <c r="W538" s="8"/>
      <c r="X538" s="8"/>
      <c r="Y538" s="10"/>
    </row>
    <row x14ac:dyDescent="0.25" r="539" customHeight="1" ht="14.25">
      <c r="A539" s="10"/>
      <c r="B539" s="133"/>
      <c r="C539" s="60"/>
      <c r="D539" s="8"/>
      <c r="E539" s="8"/>
      <c r="F539" s="131"/>
      <c r="G539" s="60"/>
      <c r="H539" s="8"/>
      <c r="I539" s="8"/>
      <c r="J539" s="131"/>
      <c r="K539" s="60"/>
      <c r="L539" s="8"/>
      <c r="M539" s="8"/>
      <c r="N539" s="10"/>
      <c r="O539" s="10"/>
      <c r="P539" s="10"/>
      <c r="Q539" s="10"/>
      <c r="R539" s="60"/>
      <c r="S539" s="8"/>
      <c r="T539" s="79"/>
      <c r="U539" s="10"/>
      <c r="V539" s="60"/>
      <c r="W539" s="8"/>
      <c r="X539" s="8"/>
      <c r="Y539" s="10"/>
    </row>
    <row x14ac:dyDescent="0.25" r="540" customHeight="1" ht="14.25">
      <c r="A540" s="10"/>
      <c r="B540" s="133"/>
      <c r="C540" s="60"/>
      <c r="D540" s="8"/>
      <c r="E540" s="8"/>
      <c r="F540" s="131"/>
      <c r="G540" s="60"/>
      <c r="H540" s="8"/>
      <c r="I540" s="8"/>
      <c r="J540" s="131"/>
      <c r="K540" s="60"/>
      <c r="L540" s="8"/>
      <c r="M540" s="8"/>
      <c r="N540" s="10"/>
      <c r="O540" s="10"/>
      <c r="P540" s="10"/>
      <c r="Q540" s="10"/>
      <c r="R540" s="60"/>
      <c r="S540" s="8"/>
      <c r="T540" s="79"/>
      <c r="U540" s="10"/>
      <c r="V540" s="60"/>
      <c r="W540" s="8"/>
      <c r="X540" s="8"/>
      <c r="Y540" s="10"/>
    </row>
    <row x14ac:dyDescent="0.25" r="541" customHeight="1" ht="14.25">
      <c r="A541" s="10"/>
      <c r="B541" s="133"/>
      <c r="C541" s="60"/>
      <c r="D541" s="8"/>
      <c r="E541" s="8"/>
      <c r="F541" s="131"/>
      <c r="G541" s="60"/>
      <c r="H541" s="8"/>
      <c r="I541" s="8"/>
      <c r="J541" s="131"/>
      <c r="K541" s="60"/>
      <c r="L541" s="8"/>
      <c r="M541" s="8"/>
      <c r="N541" s="10"/>
      <c r="O541" s="10"/>
      <c r="P541" s="10"/>
      <c r="Q541" s="10"/>
      <c r="R541" s="60"/>
      <c r="S541" s="8"/>
      <c r="T541" s="79"/>
      <c r="U541" s="10"/>
      <c r="V541" s="60"/>
      <c r="W541" s="8"/>
      <c r="X541" s="8"/>
      <c r="Y541" s="10"/>
    </row>
    <row x14ac:dyDescent="0.25" r="542" customHeight="1" ht="14.25">
      <c r="A542" s="10"/>
      <c r="B542" s="133"/>
      <c r="C542" s="60"/>
      <c r="D542" s="8"/>
      <c r="E542" s="8"/>
      <c r="F542" s="131"/>
      <c r="G542" s="60"/>
      <c r="H542" s="8"/>
      <c r="I542" s="8"/>
      <c r="J542" s="131"/>
      <c r="K542" s="60"/>
      <c r="L542" s="8"/>
      <c r="M542" s="8"/>
      <c r="N542" s="10"/>
      <c r="O542" s="10"/>
      <c r="P542" s="10"/>
      <c r="Q542" s="10"/>
      <c r="R542" s="60"/>
      <c r="S542" s="8"/>
      <c r="T542" s="79"/>
      <c r="U542" s="10"/>
      <c r="V542" s="60"/>
      <c r="W542" s="8"/>
      <c r="X542" s="8"/>
      <c r="Y542" s="10"/>
    </row>
    <row x14ac:dyDescent="0.25" r="543" customHeight="1" ht="14.25">
      <c r="A543" s="10"/>
      <c r="B543" s="133"/>
      <c r="C543" s="60"/>
      <c r="D543" s="8"/>
      <c r="E543" s="8"/>
      <c r="F543" s="131"/>
      <c r="G543" s="60"/>
      <c r="H543" s="8"/>
      <c r="I543" s="8"/>
      <c r="J543" s="131"/>
      <c r="K543" s="60"/>
      <c r="L543" s="8"/>
      <c r="M543" s="8"/>
      <c r="N543" s="10"/>
      <c r="O543" s="10"/>
      <c r="P543" s="10"/>
      <c r="Q543" s="10"/>
      <c r="R543" s="60"/>
      <c r="S543" s="8"/>
      <c r="T543" s="79"/>
      <c r="U543" s="10"/>
      <c r="V543" s="60"/>
      <c r="W543" s="8"/>
      <c r="X543" s="8"/>
      <c r="Y543" s="10"/>
    </row>
    <row x14ac:dyDescent="0.25" r="544" customHeight="1" ht="14.25">
      <c r="A544" s="10"/>
      <c r="B544" s="133"/>
      <c r="C544" s="60"/>
      <c r="D544" s="8"/>
      <c r="E544" s="8"/>
      <c r="F544" s="131"/>
      <c r="G544" s="60"/>
      <c r="H544" s="8"/>
      <c r="I544" s="8"/>
      <c r="J544" s="131"/>
      <c r="K544" s="60"/>
      <c r="L544" s="8"/>
      <c r="M544" s="8"/>
      <c r="N544" s="10"/>
      <c r="O544" s="10"/>
      <c r="P544" s="10"/>
      <c r="Q544" s="10"/>
      <c r="R544" s="60"/>
      <c r="S544" s="8"/>
      <c r="T544" s="79"/>
      <c r="U544" s="10"/>
      <c r="V544" s="60"/>
      <c r="W544" s="8"/>
      <c r="X544" s="8"/>
      <c r="Y544" s="10"/>
    </row>
    <row x14ac:dyDescent="0.25" r="545" customHeight="1" ht="14.25">
      <c r="A545" s="10"/>
      <c r="B545" s="133"/>
      <c r="C545" s="60"/>
      <c r="D545" s="8"/>
      <c r="E545" s="8"/>
      <c r="F545" s="131"/>
      <c r="G545" s="60"/>
      <c r="H545" s="8"/>
      <c r="I545" s="8"/>
      <c r="J545" s="131"/>
      <c r="K545" s="60"/>
      <c r="L545" s="8"/>
      <c r="M545" s="8"/>
      <c r="N545" s="10"/>
      <c r="O545" s="10"/>
      <c r="P545" s="10"/>
      <c r="Q545" s="10"/>
      <c r="R545" s="60"/>
      <c r="S545" s="8"/>
      <c r="T545" s="79"/>
      <c r="U545" s="10"/>
      <c r="V545" s="60"/>
      <c r="W545" s="8"/>
      <c r="X545" s="8"/>
      <c r="Y545" s="10"/>
    </row>
    <row x14ac:dyDescent="0.25" r="546" customHeight="1" ht="14.25">
      <c r="A546" s="10"/>
      <c r="B546" s="133"/>
      <c r="C546" s="60"/>
      <c r="D546" s="8"/>
      <c r="E546" s="8"/>
      <c r="F546" s="131"/>
      <c r="G546" s="60"/>
      <c r="H546" s="8"/>
      <c r="I546" s="8"/>
      <c r="J546" s="131"/>
      <c r="K546" s="60"/>
      <c r="L546" s="8"/>
      <c r="M546" s="8"/>
      <c r="N546" s="10"/>
      <c r="O546" s="10"/>
      <c r="P546" s="10"/>
      <c r="Q546" s="10"/>
      <c r="R546" s="60"/>
      <c r="S546" s="8"/>
      <c r="T546" s="79"/>
      <c r="U546" s="10"/>
      <c r="V546" s="60"/>
      <c r="W546" s="8"/>
      <c r="X546" s="8"/>
      <c r="Y546" s="10"/>
    </row>
    <row x14ac:dyDescent="0.25" r="547" customHeight="1" ht="14.25">
      <c r="A547" s="10"/>
      <c r="B547" s="133"/>
      <c r="C547" s="60"/>
      <c r="D547" s="8"/>
      <c r="E547" s="8"/>
      <c r="F547" s="131"/>
      <c r="G547" s="60"/>
      <c r="H547" s="8"/>
      <c r="I547" s="8"/>
      <c r="J547" s="131"/>
      <c r="K547" s="60"/>
      <c r="L547" s="8"/>
      <c r="M547" s="8"/>
      <c r="N547" s="10"/>
      <c r="O547" s="10"/>
      <c r="P547" s="10"/>
      <c r="Q547" s="10"/>
      <c r="R547" s="60"/>
      <c r="S547" s="8"/>
      <c r="T547" s="79"/>
      <c r="U547" s="10"/>
      <c r="V547" s="60"/>
      <c r="W547" s="8"/>
      <c r="X547" s="8"/>
      <c r="Y547" s="10"/>
    </row>
    <row x14ac:dyDescent="0.25" r="548" customHeight="1" ht="14.25">
      <c r="A548" s="10"/>
      <c r="B548" s="133"/>
      <c r="C548" s="60"/>
      <c r="D548" s="8"/>
      <c r="E548" s="8"/>
      <c r="F548" s="131"/>
      <c r="G548" s="60"/>
      <c r="H548" s="8"/>
      <c r="I548" s="8"/>
      <c r="J548" s="131"/>
      <c r="K548" s="60"/>
      <c r="L548" s="8"/>
      <c r="M548" s="8"/>
      <c r="N548" s="10"/>
      <c r="O548" s="10"/>
      <c r="P548" s="10"/>
      <c r="Q548" s="10"/>
      <c r="R548" s="60"/>
      <c r="S548" s="8"/>
      <c r="T548" s="79"/>
      <c r="U548" s="10"/>
      <c r="V548" s="60"/>
      <c r="W548" s="8"/>
      <c r="X548" s="8"/>
      <c r="Y548" s="10"/>
    </row>
    <row x14ac:dyDescent="0.25" r="549" customHeight="1" ht="14.25">
      <c r="A549" s="10"/>
      <c r="B549" s="133"/>
      <c r="C549" s="60"/>
      <c r="D549" s="8"/>
      <c r="E549" s="8"/>
      <c r="F549" s="131"/>
      <c r="G549" s="60"/>
      <c r="H549" s="8"/>
      <c r="I549" s="8"/>
      <c r="J549" s="131"/>
      <c r="K549" s="60"/>
      <c r="L549" s="8"/>
      <c r="M549" s="8"/>
      <c r="N549" s="10"/>
      <c r="O549" s="10"/>
      <c r="P549" s="10"/>
      <c r="Q549" s="10"/>
      <c r="R549" s="60"/>
      <c r="S549" s="8"/>
      <c r="T549" s="79"/>
      <c r="U549" s="10"/>
      <c r="V549" s="60"/>
      <c r="W549" s="8"/>
      <c r="X549" s="8"/>
      <c r="Y549" s="10"/>
    </row>
    <row x14ac:dyDescent="0.25" r="550" customHeight="1" ht="14.25">
      <c r="A550" s="10"/>
      <c r="B550" s="133"/>
      <c r="C550" s="60"/>
      <c r="D550" s="8"/>
      <c r="E550" s="8"/>
      <c r="F550" s="131"/>
      <c r="G550" s="60"/>
      <c r="H550" s="8"/>
      <c r="I550" s="8"/>
      <c r="J550" s="131"/>
      <c r="K550" s="60"/>
      <c r="L550" s="8"/>
      <c r="M550" s="8"/>
      <c r="N550" s="10"/>
      <c r="O550" s="10"/>
      <c r="P550" s="10"/>
      <c r="Q550" s="10"/>
      <c r="R550" s="60"/>
      <c r="S550" s="8"/>
      <c r="T550" s="79"/>
      <c r="U550" s="10"/>
      <c r="V550" s="60"/>
      <c r="W550" s="8"/>
      <c r="X550" s="8"/>
      <c r="Y550" s="10"/>
    </row>
    <row x14ac:dyDescent="0.25" r="551" customHeight="1" ht="14.25">
      <c r="A551" s="10"/>
      <c r="B551" s="133"/>
      <c r="C551" s="60"/>
      <c r="D551" s="8"/>
      <c r="E551" s="8"/>
      <c r="F551" s="131"/>
      <c r="G551" s="60"/>
      <c r="H551" s="8"/>
      <c r="I551" s="8"/>
      <c r="J551" s="131"/>
      <c r="K551" s="60"/>
      <c r="L551" s="8"/>
      <c r="M551" s="8"/>
      <c r="N551" s="10"/>
      <c r="O551" s="10"/>
      <c r="P551" s="10"/>
      <c r="Q551" s="10"/>
      <c r="R551" s="60"/>
      <c r="S551" s="8"/>
      <c r="T551" s="79"/>
      <c r="U551" s="10"/>
      <c r="V551" s="60"/>
      <c r="W551" s="8"/>
      <c r="X551" s="8"/>
      <c r="Y551" s="10"/>
    </row>
    <row x14ac:dyDescent="0.25" r="552" customHeight="1" ht="14.25">
      <c r="A552" s="10"/>
      <c r="B552" s="133"/>
      <c r="C552" s="60"/>
      <c r="D552" s="8"/>
      <c r="E552" s="8"/>
      <c r="F552" s="131"/>
      <c r="G552" s="60"/>
      <c r="H552" s="8"/>
      <c r="I552" s="8"/>
      <c r="J552" s="131"/>
      <c r="K552" s="60"/>
      <c r="L552" s="8"/>
      <c r="M552" s="8"/>
      <c r="N552" s="10"/>
      <c r="O552" s="10"/>
      <c r="P552" s="10"/>
      <c r="Q552" s="10"/>
      <c r="R552" s="60"/>
      <c r="S552" s="8"/>
      <c r="T552" s="79"/>
      <c r="U552" s="10"/>
      <c r="V552" s="60"/>
      <c r="W552" s="8"/>
      <c r="X552" s="8"/>
      <c r="Y552" s="10"/>
    </row>
    <row x14ac:dyDescent="0.25" r="553" customHeight="1" ht="14.25">
      <c r="A553" s="10"/>
      <c r="B553" s="133"/>
      <c r="C553" s="60"/>
      <c r="D553" s="8"/>
      <c r="E553" s="8"/>
      <c r="F553" s="131"/>
      <c r="G553" s="60"/>
      <c r="H553" s="8"/>
      <c r="I553" s="8"/>
      <c r="J553" s="131"/>
      <c r="K553" s="60"/>
      <c r="L553" s="8"/>
      <c r="M553" s="8"/>
      <c r="N553" s="10"/>
      <c r="O553" s="10"/>
      <c r="P553" s="10"/>
      <c r="Q553" s="10"/>
      <c r="R553" s="60"/>
      <c r="S553" s="8"/>
      <c r="T553" s="79"/>
      <c r="U553" s="10"/>
      <c r="V553" s="60"/>
      <c r="W553" s="8"/>
      <c r="X553" s="8"/>
      <c r="Y553" s="10"/>
    </row>
    <row x14ac:dyDescent="0.25" r="554" customHeight="1" ht="14.25">
      <c r="A554" s="10"/>
      <c r="B554" s="133"/>
      <c r="C554" s="60"/>
      <c r="D554" s="8"/>
      <c r="E554" s="8"/>
      <c r="F554" s="131"/>
      <c r="G554" s="60"/>
      <c r="H554" s="8"/>
      <c r="I554" s="8"/>
      <c r="J554" s="131"/>
      <c r="K554" s="60"/>
      <c r="L554" s="8"/>
      <c r="M554" s="8"/>
      <c r="N554" s="10"/>
      <c r="O554" s="10"/>
      <c r="P554" s="10"/>
      <c r="Q554" s="10"/>
      <c r="R554" s="60"/>
      <c r="S554" s="8"/>
      <c r="T554" s="79"/>
      <c r="U554" s="10"/>
      <c r="V554" s="60"/>
      <c r="W554" s="8"/>
      <c r="X554" s="8"/>
      <c r="Y554" s="10"/>
    </row>
    <row x14ac:dyDescent="0.25" r="555" customHeight="1" ht="14.25">
      <c r="A555" s="10"/>
      <c r="B555" s="133"/>
      <c r="C555" s="60"/>
      <c r="D555" s="8"/>
      <c r="E555" s="8"/>
      <c r="F555" s="131"/>
      <c r="G555" s="60"/>
      <c r="H555" s="8"/>
      <c r="I555" s="8"/>
      <c r="J555" s="131"/>
      <c r="K555" s="60"/>
      <c r="L555" s="8"/>
      <c r="M555" s="8"/>
      <c r="N555" s="10"/>
      <c r="O555" s="10"/>
      <c r="P555" s="10"/>
      <c r="Q555" s="10"/>
      <c r="R555" s="60"/>
      <c r="S555" s="8"/>
      <c r="T555" s="79"/>
      <c r="U555" s="10"/>
      <c r="V555" s="60"/>
      <c r="W555" s="8"/>
      <c r="X555" s="8"/>
      <c r="Y555" s="10"/>
    </row>
    <row x14ac:dyDescent="0.25" r="556" customHeight="1" ht="14.25">
      <c r="A556" s="10"/>
      <c r="B556" s="133"/>
      <c r="C556" s="60"/>
      <c r="D556" s="8"/>
      <c r="E556" s="8"/>
      <c r="F556" s="131"/>
      <c r="G556" s="60"/>
      <c r="H556" s="8"/>
      <c r="I556" s="8"/>
      <c r="J556" s="131"/>
      <c r="K556" s="60"/>
      <c r="L556" s="8"/>
      <c r="M556" s="8"/>
      <c r="N556" s="10"/>
      <c r="O556" s="10"/>
      <c r="P556" s="10"/>
      <c r="Q556" s="10"/>
      <c r="R556" s="60"/>
      <c r="S556" s="8"/>
      <c r="T556" s="79"/>
      <c r="U556" s="10"/>
      <c r="V556" s="60"/>
      <c r="W556" s="8"/>
      <c r="X556" s="8"/>
      <c r="Y556" s="10"/>
    </row>
    <row x14ac:dyDescent="0.25" r="557" customHeight="1" ht="14.25">
      <c r="A557" s="10"/>
      <c r="B557" s="133"/>
      <c r="C557" s="60"/>
      <c r="D557" s="8"/>
      <c r="E557" s="8"/>
      <c r="F557" s="131"/>
      <c r="G557" s="60"/>
      <c r="H557" s="8"/>
      <c r="I557" s="8"/>
      <c r="J557" s="131"/>
      <c r="K557" s="60"/>
      <c r="L557" s="8"/>
      <c r="M557" s="8"/>
      <c r="N557" s="10"/>
      <c r="O557" s="10"/>
      <c r="P557" s="10"/>
      <c r="Q557" s="10"/>
      <c r="R557" s="60"/>
      <c r="S557" s="8"/>
      <c r="T557" s="79"/>
      <c r="U557" s="10"/>
      <c r="V557" s="60"/>
      <c r="W557" s="8"/>
      <c r="X557" s="8"/>
      <c r="Y557" s="10"/>
    </row>
    <row x14ac:dyDescent="0.25" r="558" customHeight="1" ht="14.25">
      <c r="A558" s="10"/>
      <c r="B558" s="133"/>
      <c r="C558" s="60"/>
      <c r="D558" s="8"/>
      <c r="E558" s="8"/>
      <c r="F558" s="131"/>
      <c r="G558" s="60"/>
      <c r="H558" s="8"/>
      <c r="I558" s="8"/>
      <c r="J558" s="131"/>
      <c r="K558" s="60"/>
      <c r="L558" s="8"/>
      <c r="M558" s="8"/>
      <c r="N558" s="10"/>
      <c r="O558" s="10"/>
      <c r="P558" s="10"/>
      <c r="Q558" s="10"/>
      <c r="R558" s="60"/>
      <c r="S558" s="8"/>
      <c r="T558" s="79"/>
      <c r="U558" s="10"/>
      <c r="V558" s="60"/>
      <c r="W558" s="8"/>
      <c r="X558" s="8"/>
      <c r="Y558" s="10"/>
    </row>
    <row x14ac:dyDescent="0.25" r="559" customHeight="1" ht="14.25">
      <c r="A559" s="10"/>
      <c r="B559" s="133"/>
      <c r="C559" s="60"/>
      <c r="D559" s="8"/>
      <c r="E559" s="8"/>
      <c r="F559" s="131"/>
      <c r="G559" s="60"/>
      <c r="H559" s="8"/>
      <c r="I559" s="8"/>
      <c r="J559" s="131"/>
      <c r="K559" s="60"/>
      <c r="L559" s="8"/>
      <c r="M559" s="8"/>
      <c r="N559" s="10"/>
      <c r="O559" s="10"/>
      <c r="P559" s="10"/>
      <c r="Q559" s="10"/>
      <c r="R559" s="60"/>
      <c r="S559" s="8"/>
      <c r="T559" s="79"/>
      <c r="U559" s="10"/>
      <c r="V559" s="60"/>
      <c r="W559" s="8"/>
      <c r="X559" s="8"/>
      <c r="Y559" s="10"/>
    </row>
    <row x14ac:dyDescent="0.25" r="560" customHeight="1" ht="14.25">
      <c r="A560" s="10"/>
      <c r="B560" s="133"/>
      <c r="C560" s="60"/>
      <c r="D560" s="8"/>
      <c r="E560" s="8"/>
      <c r="F560" s="131"/>
      <c r="G560" s="60"/>
      <c r="H560" s="8"/>
      <c r="I560" s="8"/>
      <c r="J560" s="131"/>
      <c r="K560" s="60"/>
      <c r="L560" s="8"/>
      <c r="M560" s="8"/>
      <c r="N560" s="10"/>
      <c r="O560" s="10"/>
      <c r="P560" s="10"/>
      <c r="Q560" s="10"/>
      <c r="R560" s="60"/>
      <c r="S560" s="8"/>
      <c r="T560" s="79"/>
      <c r="U560" s="10"/>
      <c r="V560" s="60"/>
      <c r="W560" s="8"/>
      <c r="X560" s="8"/>
      <c r="Y560" s="10"/>
    </row>
    <row x14ac:dyDescent="0.25" r="561" customHeight="1" ht="14.25">
      <c r="A561" s="10"/>
      <c r="B561" s="133"/>
      <c r="C561" s="60"/>
      <c r="D561" s="8"/>
      <c r="E561" s="8"/>
      <c r="F561" s="131"/>
      <c r="G561" s="60"/>
      <c r="H561" s="8"/>
      <c r="I561" s="8"/>
      <c r="J561" s="131"/>
      <c r="K561" s="60"/>
      <c r="L561" s="8"/>
      <c r="M561" s="8"/>
      <c r="N561" s="10"/>
      <c r="O561" s="10"/>
      <c r="P561" s="10"/>
      <c r="Q561" s="10"/>
      <c r="R561" s="60"/>
      <c r="S561" s="8"/>
      <c r="T561" s="79"/>
      <c r="U561" s="10"/>
      <c r="V561" s="60"/>
      <c r="W561" s="8"/>
      <c r="X561" s="8"/>
      <c r="Y561" s="10"/>
    </row>
    <row x14ac:dyDescent="0.25" r="562" customHeight="1" ht="14.25">
      <c r="A562" s="10"/>
      <c r="B562" s="133"/>
      <c r="C562" s="60"/>
      <c r="D562" s="8"/>
      <c r="E562" s="8"/>
      <c r="F562" s="131"/>
      <c r="G562" s="60"/>
      <c r="H562" s="8"/>
      <c r="I562" s="8"/>
      <c r="J562" s="131"/>
      <c r="K562" s="60"/>
      <c r="L562" s="8"/>
      <c r="M562" s="8"/>
      <c r="N562" s="10"/>
      <c r="O562" s="10"/>
      <c r="P562" s="10"/>
      <c r="Q562" s="10"/>
      <c r="R562" s="60"/>
      <c r="S562" s="8"/>
      <c r="T562" s="79"/>
      <c r="U562" s="10"/>
      <c r="V562" s="60"/>
      <c r="W562" s="8"/>
      <c r="X562" s="8"/>
      <c r="Y562" s="10"/>
    </row>
    <row x14ac:dyDescent="0.25" r="563" customHeight="1" ht="14.25">
      <c r="A563" s="10"/>
      <c r="B563" s="133"/>
      <c r="C563" s="60"/>
      <c r="D563" s="8"/>
      <c r="E563" s="8"/>
      <c r="F563" s="131"/>
      <c r="G563" s="60"/>
      <c r="H563" s="8"/>
      <c r="I563" s="8"/>
      <c r="J563" s="131"/>
      <c r="K563" s="60"/>
      <c r="L563" s="8"/>
      <c r="M563" s="8"/>
      <c r="N563" s="10"/>
      <c r="O563" s="10"/>
      <c r="P563" s="10"/>
      <c r="Q563" s="10"/>
      <c r="R563" s="60"/>
      <c r="S563" s="8"/>
      <c r="T563" s="79"/>
      <c r="U563" s="10"/>
      <c r="V563" s="60"/>
      <c r="W563" s="8"/>
      <c r="X563" s="8"/>
      <c r="Y563" s="10"/>
    </row>
    <row x14ac:dyDescent="0.25" r="564" customHeight="1" ht="14.25">
      <c r="A564" s="10"/>
      <c r="B564" s="133"/>
      <c r="C564" s="60"/>
      <c r="D564" s="8"/>
      <c r="E564" s="8"/>
      <c r="F564" s="131"/>
      <c r="G564" s="60"/>
      <c r="H564" s="8"/>
      <c r="I564" s="8"/>
      <c r="J564" s="131"/>
      <c r="K564" s="60"/>
      <c r="L564" s="8"/>
      <c r="M564" s="8"/>
      <c r="N564" s="10"/>
      <c r="O564" s="10"/>
      <c r="P564" s="10"/>
      <c r="Q564" s="10"/>
      <c r="R564" s="60"/>
      <c r="S564" s="8"/>
      <c r="T564" s="79"/>
      <c r="U564" s="10"/>
      <c r="V564" s="60"/>
      <c r="W564" s="8"/>
      <c r="X564" s="8"/>
      <c r="Y564" s="10"/>
    </row>
    <row x14ac:dyDescent="0.25" r="565" customHeight="1" ht="14.25">
      <c r="A565" s="10"/>
      <c r="B565" s="133"/>
      <c r="C565" s="60"/>
      <c r="D565" s="8"/>
      <c r="E565" s="8"/>
      <c r="F565" s="131"/>
      <c r="G565" s="60"/>
      <c r="H565" s="8"/>
      <c r="I565" s="8"/>
      <c r="J565" s="131"/>
      <c r="K565" s="60"/>
      <c r="L565" s="8"/>
      <c r="M565" s="8"/>
      <c r="N565" s="10"/>
      <c r="O565" s="10"/>
      <c r="P565" s="10"/>
      <c r="Q565" s="10"/>
      <c r="R565" s="60"/>
      <c r="S565" s="8"/>
      <c r="T565" s="79"/>
      <c r="U565" s="10"/>
      <c r="V565" s="60"/>
      <c r="W565" s="8"/>
      <c r="X565" s="8"/>
      <c r="Y565" s="10"/>
    </row>
    <row x14ac:dyDescent="0.25" r="566" customHeight="1" ht="14.25">
      <c r="A566" s="10"/>
      <c r="B566" s="133"/>
      <c r="C566" s="60"/>
      <c r="D566" s="8"/>
      <c r="E566" s="8"/>
      <c r="F566" s="131"/>
      <c r="G566" s="60"/>
      <c r="H566" s="8"/>
      <c r="I566" s="8"/>
      <c r="J566" s="131"/>
      <c r="K566" s="60"/>
      <c r="L566" s="8"/>
      <c r="M566" s="8"/>
      <c r="N566" s="10"/>
      <c r="O566" s="10"/>
      <c r="P566" s="10"/>
      <c r="Q566" s="10"/>
      <c r="R566" s="60"/>
      <c r="S566" s="8"/>
      <c r="T566" s="79"/>
      <c r="U566" s="10"/>
      <c r="V566" s="60"/>
      <c r="W566" s="8"/>
      <c r="X566" s="8"/>
      <c r="Y566" s="10"/>
    </row>
    <row x14ac:dyDescent="0.25" r="567" customHeight="1" ht="14.25">
      <c r="A567" s="10"/>
      <c r="B567" s="133"/>
      <c r="C567" s="60"/>
      <c r="D567" s="8"/>
      <c r="E567" s="8"/>
      <c r="F567" s="131"/>
      <c r="G567" s="60"/>
      <c r="H567" s="8"/>
      <c r="I567" s="8"/>
      <c r="J567" s="131"/>
      <c r="K567" s="60"/>
      <c r="L567" s="8"/>
      <c r="M567" s="8"/>
      <c r="N567" s="10"/>
      <c r="O567" s="10"/>
      <c r="P567" s="10"/>
      <c r="Q567" s="10"/>
      <c r="R567" s="60"/>
      <c r="S567" s="8"/>
      <c r="T567" s="79"/>
      <c r="U567" s="10"/>
      <c r="V567" s="60"/>
      <c r="W567" s="8"/>
      <c r="X567" s="8"/>
      <c r="Y567" s="10"/>
    </row>
    <row x14ac:dyDescent="0.25" r="568" customHeight="1" ht="14.25">
      <c r="A568" s="10"/>
      <c r="B568" s="133"/>
      <c r="C568" s="60"/>
      <c r="D568" s="8"/>
      <c r="E568" s="8"/>
      <c r="F568" s="131"/>
      <c r="G568" s="60"/>
      <c r="H568" s="8"/>
      <c r="I568" s="8"/>
      <c r="J568" s="131"/>
      <c r="K568" s="60"/>
      <c r="L568" s="8"/>
      <c r="M568" s="8"/>
      <c r="N568" s="10"/>
      <c r="O568" s="10"/>
      <c r="P568" s="10"/>
      <c r="Q568" s="10"/>
      <c r="R568" s="60"/>
      <c r="S568" s="8"/>
      <c r="T568" s="79"/>
      <c r="U568" s="10"/>
      <c r="V568" s="60"/>
      <c r="W568" s="8"/>
      <c r="X568" s="8"/>
      <c r="Y568" s="10"/>
    </row>
    <row x14ac:dyDescent="0.25" r="569" customHeight="1" ht="14.25">
      <c r="A569" s="10"/>
      <c r="B569" s="133"/>
      <c r="C569" s="60"/>
      <c r="D569" s="8"/>
      <c r="E569" s="8"/>
      <c r="F569" s="131"/>
      <c r="G569" s="60"/>
      <c r="H569" s="8"/>
      <c r="I569" s="8"/>
      <c r="J569" s="131"/>
      <c r="K569" s="60"/>
      <c r="L569" s="8"/>
      <c r="M569" s="8"/>
      <c r="N569" s="10"/>
      <c r="O569" s="10"/>
      <c r="P569" s="10"/>
      <c r="Q569" s="10"/>
      <c r="R569" s="60"/>
      <c r="S569" s="8"/>
      <c r="T569" s="79"/>
      <c r="U569" s="10"/>
      <c r="V569" s="60"/>
      <c r="W569" s="8"/>
      <c r="X569" s="8"/>
      <c r="Y569" s="10"/>
    </row>
    <row x14ac:dyDescent="0.25" r="570" customHeight="1" ht="14.25">
      <c r="A570" s="10"/>
      <c r="B570" s="133"/>
      <c r="C570" s="60"/>
      <c r="D570" s="8"/>
      <c r="E570" s="8"/>
      <c r="F570" s="131"/>
      <c r="G570" s="60"/>
      <c r="H570" s="8"/>
      <c r="I570" s="8"/>
      <c r="J570" s="131"/>
      <c r="K570" s="60"/>
      <c r="L570" s="8"/>
      <c r="M570" s="8"/>
      <c r="N570" s="10"/>
      <c r="O570" s="10"/>
      <c r="P570" s="10"/>
      <c r="Q570" s="10"/>
      <c r="R570" s="60"/>
      <c r="S570" s="8"/>
      <c r="T570" s="79"/>
      <c r="U570" s="10"/>
      <c r="V570" s="60"/>
      <c r="W570" s="8"/>
      <c r="X570" s="8"/>
      <c r="Y570" s="10"/>
    </row>
    <row x14ac:dyDescent="0.25" r="571" customHeight="1" ht="14.25">
      <c r="A571" s="10"/>
      <c r="B571" s="133"/>
      <c r="C571" s="60"/>
      <c r="D571" s="8"/>
      <c r="E571" s="8"/>
      <c r="F571" s="131"/>
      <c r="G571" s="60"/>
      <c r="H571" s="8"/>
      <c r="I571" s="8"/>
      <c r="J571" s="131"/>
      <c r="K571" s="60"/>
      <c r="L571" s="8"/>
      <c r="M571" s="8"/>
      <c r="N571" s="10"/>
      <c r="O571" s="10"/>
      <c r="P571" s="10"/>
      <c r="Q571" s="10"/>
      <c r="R571" s="60"/>
      <c r="S571" s="8"/>
      <c r="T571" s="79"/>
      <c r="U571" s="10"/>
      <c r="V571" s="60"/>
      <c r="W571" s="8"/>
      <c r="X571" s="8"/>
      <c r="Y571" s="10"/>
    </row>
    <row x14ac:dyDescent="0.25" r="572" customHeight="1" ht="14.25">
      <c r="A572" s="10"/>
      <c r="B572" s="133"/>
      <c r="C572" s="60"/>
      <c r="D572" s="8"/>
      <c r="E572" s="8"/>
      <c r="F572" s="131"/>
      <c r="G572" s="60"/>
      <c r="H572" s="8"/>
      <c r="I572" s="8"/>
      <c r="J572" s="131"/>
      <c r="K572" s="60"/>
      <c r="L572" s="8"/>
      <c r="M572" s="8"/>
      <c r="N572" s="10"/>
      <c r="O572" s="10"/>
      <c r="P572" s="10"/>
      <c r="Q572" s="10"/>
      <c r="R572" s="60"/>
      <c r="S572" s="8"/>
      <c r="T572" s="79"/>
      <c r="U572" s="10"/>
      <c r="V572" s="60"/>
      <c r="W572" s="8"/>
      <c r="X572" s="8"/>
      <c r="Y572" s="10"/>
    </row>
    <row x14ac:dyDescent="0.25" r="573" customHeight="1" ht="14.25">
      <c r="A573" s="10"/>
      <c r="B573" s="133"/>
      <c r="C573" s="60"/>
      <c r="D573" s="8"/>
      <c r="E573" s="8"/>
      <c r="F573" s="131"/>
      <c r="G573" s="60"/>
      <c r="H573" s="8"/>
      <c r="I573" s="8"/>
      <c r="J573" s="131"/>
      <c r="K573" s="60"/>
      <c r="L573" s="8"/>
      <c r="M573" s="8"/>
      <c r="N573" s="10"/>
      <c r="O573" s="10"/>
      <c r="P573" s="10"/>
      <c r="Q573" s="10"/>
      <c r="R573" s="60"/>
      <c r="S573" s="8"/>
      <c r="T573" s="79"/>
      <c r="U573" s="10"/>
      <c r="V573" s="60"/>
      <c r="W573" s="8"/>
      <c r="X573" s="8"/>
      <c r="Y573" s="10"/>
    </row>
    <row x14ac:dyDescent="0.25" r="574" customHeight="1" ht="14.25">
      <c r="A574" s="10"/>
      <c r="B574" s="133"/>
      <c r="C574" s="60"/>
      <c r="D574" s="8"/>
      <c r="E574" s="8"/>
      <c r="F574" s="131"/>
      <c r="G574" s="60"/>
      <c r="H574" s="8"/>
      <c r="I574" s="8"/>
      <c r="J574" s="131"/>
      <c r="K574" s="60"/>
      <c r="L574" s="8"/>
      <c r="M574" s="8"/>
      <c r="N574" s="10"/>
      <c r="O574" s="10"/>
      <c r="P574" s="10"/>
      <c r="Q574" s="10"/>
      <c r="R574" s="60"/>
      <c r="S574" s="8"/>
      <c r="T574" s="79"/>
      <c r="U574" s="10"/>
      <c r="V574" s="60"/>
      <c r="W574" s="8"/>
      <c r="X574" s="8"/>
      <c r="Y574" s="10"/>
    </row>
    <row x14ac:dyDescent="0.25" r="575" customHeight="1" ht="14.25">
      <c r="A575" s="10"/>
      <c r="B575" s="133"/>
      <c r="C575" s="60"/>
      <c r="D575" s="8"/>
      <c r="E575" s="8"/>
      <c r="F575" s="131"/>
      <c r="G575" s="60"/>
      <c r="H575" s="8"/>
      <c r="I575" s="8"/>
      <c r="J575" s="131"/>
      <c r="K575" s="60"/>
      <c r="L575" s="8"/>
      <c r="M575" s="8"/>
      <c r="N575" s="10"/>
      <c r="O575" s="10"/>
      <c r="P575" s="10"/>
      <c r="Q575" s="10"/>
      <c r="R575" s="60"/>
      <c r="S575" s="8"/>
      <c r="T575" s="79"/>
      <c r="U575" s="10"/>
      <c r="V575" s="60"/>
      <c r="W575" s="8"/>
      <c r="X575" s="8"/>
      <c r="Y575" s="10"/>
    </row>
    <row x14ac:dyDescent="0.25" r="576" customHeight="1" ht="14.25">
      <c r="A576" s="10"/>
      <c r="B576" s="133"/>
      <c r="C576" s="60"/>
      <c r="D576" s="8"/>
      <c r="E576" s="8"/>
      <c r="F576" s="131"/>
      <c r="G576" s="60"/>
      <c r="H576" s="8"/>
      <c r="I576" s="8"/>
      <c r="J576" s="131"/>
      <c r="K576" s="60"/>
      <c r="L576" s="8"/>
      <c r="M576" s="8"/>
      <c r="N576" s="10"/>
      <c r="O576" s="10"/>
      <c r="P576" s="10"/>
      <c r="Q576" s="10"/>
      <c r="R576" s="60"/>
      <c r="S576" s="8"/>
      <c r="T576" s="79"/>
      <c r="U576" s="10"/>
      <c r="V576" s="60"/>
      <c r="W576" s="8"/>
      <c r="X576" s="8"/>
      <c r="Y576" s="10"/>
    </row>
    <row x14ac:dyDescent="0.25" r="577" customHeight="1" ht="14.25">
      <c r="A577" s="10"/>
      <c r="B577" s="133"/>
      <c r="C577" s="60"/>
      <c r="D577" s="8"/>
      <c r="E577" s="8"/>
      <c r="F577" s="131"/>
      <c r="G577" s="60"/>
      <c r="H577" s="8"/>
      <c r="I577" s="8"/>
      <c r="J577" s="131"/>
      <c r="K577" s="60"/>
      <c r="L577" s="8"/>
      <c r="M577" s="8"/>
      <c r="N577" s="10"/>
      <c r="O577" s="10"/>
      <c r="P577" s="10"/>
      <c r="Q577" s="10"/>
      <c r="R577" s="60"/>
      <c r="S577" s="8"/>
      <c r="T577" s="79"/>
      <c r="U577" s="10"/>
      <c r="V577" s="60"/>
      <c r="W577" s="8"/>
      <c r="X577" s="8"/>
      <c r="Y577" s="10"/>
    </row>
    <row x14ac:dyDescent="0.25" r="578" customHeight="1" ht="14.25">
      <c r="A578" s="10"/>
      <c r="B578" s="133"/>
      <c r="C578" s="60"/>
      <c r="D578" s="8"/>
      <c r="E578" s="8"/>
      <c r="F578" s="131"/>
      <c r="G578" s="60"/>
      <c r="H578" s="8"/>
      <c r="I578" s="8"/>
      <c r="J578" s="131"/>
      <c r="K578" s="60"/>
      <c r="L578" s="8"/>
      <c r="M578" s="8"/>
      <c r="N578" s="10"/>
      <c r="O578" s="10"/>
      <c r="P578" s="10"/>
      <c r="Q578" s="10"/>
      <c r="R578" s="60"/>
      <c r="S578" s="8"/>
      <c r="T578" s="79"/>
      <c r="U578" s="10"/>
      <c r="V578" s="60"/>
      <c r="W578" s="8"/>
      <c r="X578" s="8"/>
      <c r="Y578" s="10"/>
    </row>
    <row x14ac:dyDescent="0.25" r="579" customHeight="1" ht="14.25">
      <c r="A579" s="10"/>
      <c r="B579" s="133"/>
      <c r="C579" s="60"/>
      <c r="D579" s="8"/>
      <c r="E579" s="8"/>
      <c r="F579" s="131"/>
      <c r="G579" s="60"/>
      <c r="H579" s="8"/>
      <c r="I579" s="8"/>
      <c r="J579" s="131"/>
      <c r="K579" s="60"/>
      <c r="L579" s="8"/>
      <c r="M579" s="8"/>
      <c r="N579" s="10"/>
      <c r="O579" s="10"/>
      <c r="P579" s="10"/>
      <c r="Q579" s="10"/>
      <c r="R579" s="60"/>
      <c r="S579" s="8"/>
      <c r="T579" s="79"/>
      <c r="U579" s="10"/>
      <c r="V579" s="60"/>
      <c r="W579" s="8"/>
      <c r="X579" s="8"/>
      <c r="Y579" s="10"/>
    </row>
    <row x14ac:dyDescent="0.25" r="580" customHeight="1" ht="14.25">
      <c r="A580" s="10"/>
      <c r="B580" s="133"/>
      <c r="C580" s="60"/>
      <c r="D580" s="8"/>
      <c r="E580" s="8"/>
      <c r="F580" s="131"/>
      <c r="G580" s="60"/>
      <c r="H580" s="8"/>
      <c r="I580" s="8"/>
      <c r="J580" s="131"/>
      <c r="K580" s="60"/>
      <c r="L580" s="8"/>
      <c r="M580" s="8"/>
      <c r="N580" s="10"/>
      <c r="O580" s="10"/>
      <c r="P580" s="10"/>
      <c r="Q580" s="10"/>
      <c r="R580" s="60"/>
      <c r="S580" s="8"/>
      <c r="T580" s="79"/>
      <c r="U580" s="10"/>
      <c r="V580" s="60"/>
      <c r="W580" s="8"/>
      <c r="X580" s="8"/>
      <c r="Y580" s="10"/>
    </row>
    <row x14ac:dyDescent="0.25" r="581" customHeight="1" ht="14.25">
      <c r="A581" s="10"/>
      <c r="B581" s="133"/>
      <c r="C581" s="60"/>
      <c r="D581" s="8"/>
      <c r="E581" s="8"/>
      <c r="F581" s="131"/>
      <c r="G581" s="60"/>
      <c r="H581" s="8"/>
      <c r="I581" s="8"/>
      <c r="J581" s="131"/>
      <c r="K581" s="60"/>
      <c r="L581" s="8"/>
      <c r="M581" s="8"/>
      <c r="N581" s="10"/>
      <c r="O581" s="10"/>
      <c r="P581" s="10"/>
      <c r="Q581" s="10"/>
      <c r="R581" s="60"/>
      <c r="S581" s="8"/>
      <c r="T581" s="79"/>
      <c r="U581" s="10"/>
      <c r="V581" s="60"/>
      <c r="W581" s="8"/>
      <c r="X581" s="8"/>
      <c r="Y581" s="10"/>
    </row>
    <row x14ac:dyDescent="0.25" r="582" customHeight="1" ht="14.25">
      <c r="A582" s="10"/>
      <c r="B582" s="133"/>
      <c r="C582" s="60"/>
      <c r="D582" s="8"/>
      <c r="E582" s="8"/>
      <c r="F582" s="131"/>
      <c r="G582" s="60"/>
      <c r="H582" s="8"/>
      <c r="I582" s="8"/>
      <c r="J582" s="131"/>
      <c r="K582" s="60"/>
      <c r="L582" s="8"/>
      <c r="M582" s="8"/>
      <c r="N582" s="10"/>
      <c r="O582" s="10"/>
      <c r="P582" s="10"/>
      <c r="Q582" s="10"/>
      <c r="R582" s="60"/>
      <c r="S582" s="8"/>
      <c r="T582" s="79"/>
      <c r="U582" s="10"/>
      <c r="V582" s="60"/>
      <c r="W582" s="8"/>
      <c r="X582" s="8"/>
      <c r="Y582" s="10"/>
    </row>
    <row x14ac:dyDescent="0.25" r="583" customHeight="1" ht="14.25">
      <c r="A583" s="10"/>
      <c r="B583" s="133"/>
      <c r="C583" s="60"/>
      <c r="D583" s="8"/>
      <c r="E583" s="8"/>
      <c r="F583" s="131"/>
      <c r="G583" s="60"/>
      <c r="H583" s="8"/>
      <c r="I583" s="8"/>
      <c r="J583" s="131"/>
      <c r="K583" s="60"/>
      <c r="L583" s="8"/>
      <c r="M583" s="8"/>
      <c r="N583" s="10"/>
      <c r="O583" s="10"/>
      <c r="P583" s="10"/>
      <c r="Q583" s="10"/>
      <c r="R583" s="60"/>
      <c r="S583" s="8"/>
      <c r="T583" s="79"/>
      <c r="U583" s="10"/>
      <c r="V583" s="60"/>
      <c r="W583" s="8"/>
      <c r="X583" s="8"/>
      <c r="Y583" s="10"/>
    </row>
    <row x14ac:dyDescent="0.25" r="584" customHeight="1" ht="14.25">
      <c r="A584" s="10"/>
      <c r="B584" s="133"/>
      <c r="C584" s="60"/>
      <c r="D584" s="8"/>
      <c r="E584" s="8"/>
      <c r="F584" s="131"/>
      <c r="G584" s="60"/>
      <c r="H584" s="8"/>
      <c r="I584" s="8"/>
      <c r="J584" s="131"/>
      <c r="K584" s="60"/>
      <c r="L584" s="8"/>
      <c r="M584" s="8"/>
      <c r="N584" s="10"/>
      <c r="O584" s="10"/>
      <c r="P584" s="10"/>
      <c r="Q584" s="10"/>
      <c r="R584" s="60"/>
      <c r="S584" s="8"/>
      <c r="T584" s="79"/>
      <c r="U584" s="10"/>
      <c r="V584" s="60"/>
      <c r="W584" s="8"/>
      <c r="X584" s="8"/>
      <c r="Y584" s="10"/>
    </row>
    <row x14ac:dyDescent="0.25" r="585" customHeight="1" ht="14.25">
      <c r="A585" s="10"/>
      <c r="B585" s="133"/>
      <c r="C585" s="60"/>
      <c r="D585" s="8"/>
      <c r="E585" s="8"/>
      <c r="F585" s="131"/>
      <c r="G585" s="60"/>
      <c r="H585" s="8"/>
      <c r="I585" s="8"/>
      <c r="J585" s="131"/>
      <c r="K585" s="60"/>
      <c r="L585" s="8"/>
      <c r="M585" s="8"/>
      <c r="N585" s="10"/>
      <c r="O585" s="10"/>
      <c r="P585" s="10"/>
      <c r="Q585" s="10"/>
      <c r="R585" s="60"/>
      <c r="S585" s="8"/>
      <c r="T585" s="79"/>
      <c r="U585" s="10"/>
      <c r="V585" s="60"/>
      <c r="W585" s="8"/>
      <c r="X585" s="8"/>
      <c r="Y585" s="10"/>
    </row>
    <row x14ac:dyDescent="0.25" r="586" customHeight="1" ht="14.25">
      <c r="A586" s="10"/>
      <c r="B586" s="133"/>
      <c r="C586" s="60"/>
      <c r="D586" s="8"/>
      <c r="E586" s="8"/>
      <c r="F586" s="131"/>
      <c r="G586" s="60"/>
      <c r="H586" s="8"/>
      <c r="I586" s="8"/>
      <c r="J586" s="131"/>
      <c r="K586" s="60"/>
      <c r="L586" s="8"/>
      <c r="M586" s="8"/>
      <c r="N586" s="10"/>
      <c r="O586" s="10"/>
      <c r="P586" s="10"/>
      <c r="Q586" s="10"/>
      <c r="R586" s="60"/>
      <c r="S586" s="8"/>
      <c r="T586" s="79"/>
      <c r="U586" s="10"/>
      <c r="V586" s="60"/>
      <c r="W586" s="8"/>
      <c r="X586" s="8"/>
      <c r="Y586" s="10"/>
    </row>
    <row x14ac:dyDescent="0.25" r="587" customHeight="1" ht="14.25">
      <c r="A587" s="10"/>
      <c r="B587" s="133"/>
      <c r="C587" s="60"/>
      <c r="D587" s="8"/>
      <c r="E587" s="8"/>
      <c r="F587" s="131"/>
      <c r="G587" s="60"/>
      <c r="H587" s="8"/>
      <c r="I587" s="8"/>
      <c r="J587" s="131"/>
      <c r="K587" s="60"/>
      <c r="L587" s="8"/>
      <c r="M587" s="8"/>
      <c r="N587" s="10"/>
      <c r="O587" s="10"/>
      <c r="P587" s="10"/>
      <c r="Q587" s="10"/>
      <c r="R587" s="60"/>
      <c r="S587" s="8"/>
      <c r="T587" s="79"/>
      <c r="U587" s="10"/>
      <c r="V587" s="60"/>
      <c r="W587" s="8"/>
      <c r="X587" s="8"/>
      <c r="Y587" s="10"/>
    </row>
    <row x14ac:dyDescent="0.25" r="588" customHeight="1" ht="14.25">
      <c r="A588" s="10"/>
      <c r="B588" s="133"/>
      <c r="C588" s="60"/>
      <c r="D588" s="8"/>
      <c r="E588" s="8"/>
      <c r="F588" s="131"/>
      <c r="G588" s="60"/>
      <c r="H588" s="8"/>
      <c r="I588" s="8"/>
      <c r="J588" s="131"/>
      <c r="K588" s="60"/>
      <c r="L588" s="8"/>
      <c r="M588" s="8"/>
      <c r="N588" s="10"/>
      <c r="O588" s="10"/>
      <c r="P588" s="10"/>
      <c r="Q588" s="10"/>
      <c r="R588" s="60"/>
      <c r="S588" s="8"/>
      <c r="T588" s="79"/>
      <c r="U588" s="10"/>
      <c r="V588" s="60"/>
      <c r="W588" s="8"/>
      <c r="X588" s="8"/>
      <c r="Y588" s="10"/>
    </row>
    <row x14ac:dyDescent="0.25" r="589" customHeight="1" ht="14.25">
      <c r="A589" s="10"/>
      <c r="B589" s="133"/>
      <c r="C589" s="60"/>
      <c r="D589" s="8"/>
      <c r="E589" s="8"/>
      <c r="F589" s="131"/>
      <c r="G589" s="60"/>
      <c r="H589" s="8"/>
      <c r="I589" s="8"/>
      <c r="J589" s="131"/>
      <c r="K589" s="60"/>
      <c r="L589" s="8"/>
      <c r="M589" s="8"/>
      <c r="N589" s="10"/>
      <c r="O589" s="10"/>
      <c r="P589" s="10"/>
      <c r="Q589" s="10"/>
      <c r="R589" s="60"/>
      <c r="S589" s="8"/>
      <c r="T589" s="79"/>
      <c r="U589" s="10"/>
      <c r="V589" s="60"/>
      <c r="W589" s="8"/>
      <c r="X589" s="8"/>
      <c r="Y589" s="10"/>
    </row>
    <row x14ac:dyDescent="0.25" r="590" customHeight="1" ht="14.25">
      <c r="A590" s="10"/>
      <c r="B590" s="133"/>
      <c r="C590" s="60"/>
      <c r="D590" s="8"/>
      <c r="E590" s="8"/>
      <c r="F590" s="131"/>
      <c r="G590" s="60"/>
      <c r="H590" s="8"/>
      <c r="I590" s="8"/>
      <c r="J590" s="131"/>
      <c r="K590" s="60"/>
      <c r="L590" s="8"/>
      <c r="M590" s="8"/>
      <c r="N590" s="10"/>
      <c r="O590" s="10"/>
      <c r="P590" s="10"/>
      <c r="Q590" s="10"/>
      <c r="R590" s="60"/>
      <c r="S590" s="8"/>
      <c r="T590" s="79"/>
      <c r="U590" s="10"/>
      <c r="V590" s="60"/>
      <c r="W590" s="8"/>
      <c r="X590" s="8"/>
      <c r="Y590" s="10"/>
    </row>
    <row x14ac:dyDescent="0.25" r="591" customHeight="1" ht="14.25">
      <c r="A591" s="10"/>
      <c r="B591" s="133"/>
      <c r="C591" s="60"/>
      <c r="D591" s="8"/>
      <c r="E591" s="8"/>
      <c r="F591" s="131"/>
      <c r="G591" s="60"/>
      <c r="H591" s="8"/>
      <c r="I591" s="8"/>
      <c r="J591" s="131"/>
      <c r="K591" s="60"/>
      <c r="L591" s="8"/>
      <c r="M591" s="8"/>
      <c r="N591" s="10"/>
      <c r="O591" s="10"/>
      <c r="P591" s="10"/>
      <c r="Q591" s="10"/>
      <c r="R591" s="60"/>
      <c r="S591" s="8"/>
      <c r="T591" s="79"/>
      <c r="U591" s="10"/>
      <c r="V591" s="60"/>
      <c r="W591" s="8"/>
      <c r="X591" s="8"/>
      <c r="Y591" s="10"/>
    </row>
    <row x14ac:dyDescent="0.25" r="592" customHeight="1" ht="14.25">
      <c r="A592" s="10"/>
      <c r="B592" s="133"/>
      <c r="C592" s="60"/>
      <c r="D592" s="8"/>
      <c r="E592" s="8"/>
      <c r="F592" s="131"/>
      <c r="G592" s="60"/>
      <c r="H592" s="8"/>
      <c r="I592" s="8"/>
      <c r="J592" s="131"/>
      <c r="K592" s="60"/>
      <c r="L592" s="8"/>
      <c r="M592" s="8"/>
      <c r="N592" s="10"/>
      <c r="O592" s="10"/>
      <c r="P592" s="10"/>
      <c r="Q592" s="10"/>
      <c r="R592" s="60"/>
      <c r="S592" s="8"/>
      <c r="T592" s="79"/>
      <c r="U592" s="10"/>
      <c r="V592" s="60"/>
      <c r="W592" s="8"/>
      <c r="X592" s="8"/>
      <c r="Y592" s="10"/>
    </row>
    <row x14ac:dyDescent="0.25" r="593" customHeight="1" ht="14.25">
      <c r="A593" s="10"/>
      <c r="B593" s="133"/>
      <c r="C593" s="60"/>
      <c r="D593" s="8"/>
      <c r="E593" s="8"/>
      <c r="F593" s="131"/>
      <c r="G593" s="60"/>
      <c r="H593" s="8"/>
      <c r="I593" s="8"/>
      <c r="J593" s="131"/>
      <c r="K593" s="60"/>
      <c r="L593" s="8"/>
      <c r="M593" s="8"/>
      <c r="N593" s="10"/>
      <c r="O593" s="10"/>
      <c r="P593" s="10"/>
      <c r="Q593" s="10"/>
      <c r="R593" s="60"/>
      <c r="S593" s="8"/>
      <c r="T593" s="79"/>
      <c r="U593" s="10"/>
      <c r="V593" s="60"/>
      <c r="W593" s="8"/>
      <c r="X593" s="8"/>
      <c r="Y593" s="10"/>
    </row>
    <row x14ac:dyDescent="0.25" r="594" customHeight="1" ht="14.25">
      <c r="A594" s="10"/>
      <c r="B594" s="133"/>
      <c r="C594" s="60"/>
      <c r="D594" s="8"/>
      <c r="E594" s="8"/>
      <c r="F594" s="131"/>
      <c r="G594" s="60"/>
      <c r="H594" s="8"/>
      <c r="I594" s="8"/>
      <c r="J594" s="131"/>
      <c r="K594" s="60"/>
      <c r="L594" s="8"/>
      <c r="M594" s="8"/>
      <c r="N594" s="10"/>
      <c r="O594" s="10"/>
      <c r="P594" s="10"/>
      <c r="Q594" s="10"/>
      <c r="R594" s="60"/>
      <c r="S594" s="8"/>
      <c r="T594" s="79"/>
      <c r="U594" s="10"/>
      <c r="V594" s="60"/>
      <c r="W594" s="8"/>
      <c r="X594" s="8"/>
      <c r="Y594" s="10"/>
    </row>
    <row x14ac:dyDescent="0.25" r="595" customHeight="1" ht="14.25">
      <c r="A595" s="10"/>
      <c r="B595" s="133"/>
      <c r="C595" s="60"/>
      <c r="D595" s="8"/>
      <c r="E595" s="8"/>
      <c r="F595" s="131"/>
      <c r="G595" s="60"/>
      <c r="H595" s="8"/>
      <c r="I595" s="8"/>
      <c r="J595" s="131"/>
      <c r="K595" s="60"/>
      <c r="L595" s="8"/>
      <c r="M595" s="8"/>
      <c r="N595" s="10"/>
      <c r="O595" s="10"/>
      <c r="P595" s="10"/>
      <c r="Q595" s="10"/>
      <c r="R595" s="60"/>
      <c r="S595" s="8"/>
      <c r="T595" s="79"/>
      <c r="U595" s="10"/>
      <c r="V595" s="60"/>
      <c r="W595" s="8"/>
      <c r="X595" s="8"/>
      <c r="Y595" s="10"/>
    </row>
    <row x14ac:dyDescent="0.25" r="596" customHeight="1" ht="14.25">
      <c r="A596" s="10"/>
      <c r="B596" s="133"/>
      <c r="C596" s="60"/>
      <c r="D596" s="8"/>
      <c r="E596" s="8"/>
      <c r="F596" s="131"/>
      <c r="G596" s="60"/>
      <c r="H596" s="8"/>
      <c r="I596" s="8"/>
      <c r="J596" s="131"/>
      <c r="K596" s="60"/>
      <c r="L596" s="8"/>
      <c r="M596" s="8"/>
      <c r="N596" s="10"/>
      <c r="O596" s="10"/>
      <c r="P596" s="10"/>
      <c r="Q596" s="10"/>
      <c r="R596" s="60"/>
      <c r="S596" s="8"/>
      <c r="T596" s="79"/>
      <c r="U596" s="10"/>
      <c r="V596" s="60"/>
      <c r="W596" s="8"/>
      <c r="X596" s="8"/>
      <c r="Y596" s="10"/>
    </row>
    <row x14ac:dyDescent="0.25" r="597" customHeight="1" ht="14.25">
      <c r="A597" s="10"/>
      <c r="B597" s="133"/>
      <c r="C597" s="60"/>
      <c r="D597" s="8"/>
      <c r="E597" s="8"/>
      <c r="F597" s="131"/>
      <c r="G597" s="60"/>
      <c r="H597" s="8"/>
      <c r="I597" s="8"/>
      <c r="J597" s="131"/>
      <c r="K597" s="60"/>
      <c r="L597" s="8"/>
      <c r="M597" s="8"/>
      <c r="N597" s="10"/>
      <c r="O597" s="10"/>
      <c r="P597" s="10"/>
      <c r="Q597" s="10"/>
      <c r="R597" s="60"/>
      <c r="S597" s="8"/>
      <c r="T597" s="79"/>
      <c r="U597" s="10"/>
      <c r="V597" s="60"/>
      <c r="W597" s="8"/>
      <c r="X597" s="8"/>
      <c r="Y597" s="10"/>
    </row>
    <row x14ac:dyDescent="0.25" r="598" customHeight="1" ht="14.25">
      <c r="A598" s="10"/>
      <c r="B598" s="133"/>
      <c r="C598" s="60"/>
      <c r="D598" s="8"/>
      <c r="E598" s="8"/>
      <c r="F598" s="131"/>
      <c r="G598" s="60"/>
      <c r="H598" s="8"/>
      <c r="I598" s="8"/>
      <c r="J598" s="131"/>
      <c r="K598" s="60"/>
      <c r="L598" s="8"/>
      <c r="M598" s="8"/>
      <c r="N598" s="10"/>
      <c r="O598" s="10"/>
      <c r="P598" s="10"/>
      <c r="Q598" s="10"/>
      <c r="R598" s="60"/>
      <c r="S598" s="8"/>
      <c r="T598" s="79"/>
      <c r="U598" s="10"/>
      <c r="V598" s="60"/>
      <c r="W598" s="8"/>
      <c r="X598" s="8"/>
      <c r="Y598" s="10"/>
    </row>
    <row x14ac:dyDescent="0.25" r="599" customHeight="1" ht="14.25">
      <c r="A599" s="10"/>
      <c r="B599" s="133"/>
      <c r="C599" s="60"/>
      <c r="D599" s="8"/>
      <c r="E599" s="8"/>
      <c r="F599" s="131"/>
      <c r="G599" s="60"/>
      <c r="H599" s="8"/>
      <c r="I599" s="8"/>
      <c r="J599" s="131"/>
      <c r="K599" s="60"/>
      <c r="L599" s="8"/>
      <c r="M599" s="8"/>
      <c r="N599" s="10"/>
      <c r="O599" s="10"/>
      <c r="P599" s="10"/>
      <c r="Q599" s="10"/>
      <c r="R599" s="60"/>
      <c r="S599" s="8"/>
      <c r="T599" s="79"/>
      <c r="U599" s="10"/>
      <c r="V599" s="60"/>
      <c r="W599" s="8"/>
      <c r="X599" s="8"/>
      <c r="Y599" s="10"/>
    </row>
    <row x14ac:dyDescent="0.25" r="600" customHeight="1" ht="14.25">
      <c r="A600" s="10"/>
      <c r="B600" s="133"/>
      <c r="C600" s="60"/>
      <c r="D600" s="8"/>
      <c r="E600" s="8"/>
      <c r="F600" s="131"/>
      <c r="G600" s="60"/>
      <c r="H600" s="8"/>
      <c r="I600" s="8"/>
      <c r="J600" s="131"/>
      <c r="K600" s="60"/>
      <c r="L600" s="8"/>
      <c r="M600" s="8"/>
      <c r="N600" s="10"/>
      <c r="O600" s="10"/>
      <c r="P600" s="10"/>
      <c r="Q600" s="10"/>
      <c r="R600" s="60"/>
      <c r="S600" s="8"/>
      <c r="T600" s="79"/>
      <c r="U600" s="10"/>
      <c r="V600" s="60"/>
      <c r="W600" s="8"/>
      <c r="X600" s="8"/>
      <c r="Y600" s="10"/>
    </row>
    <row x14ac:dyDescent="0.25" r="601" customHeight="1" ht="14.25">
      <c r="A601" s="10"/>
      <c r="B601" s="133"/>
      <c r="C601" s="60"/>
      <c r="D601" s="8"/>
      <c r="E601" s="8"/>
      <c r="F601" s="131"/>
      <c r="G601" s="60"/>
      <c r="H601" s="8"/>
      <c r="I601" s="8"/>
      <c r="J601" s="131"/>
      <c r="K601" s="60"/>
      <c r="L601" s="8"/>
      <c r="M601" s="8"/>
      <c r="N601" s="10"/>
      <c r="O601" s="10"/>
      <c r="P601" s="10"/>
      <c r="Q601" s="10"/>
      <c r="R601" s="60"/>
      <c r="S601" s="8"/>
      <c r="T601" s="79"/>
      <c r="U601" s="10"/>
      <c r="V601" s="60"/>
      <c r="W601" s="8"/>
      <c r="X601" s="8"/>
      <c r="Y601" s="10"/>
    </row>
    <row x14ac:dyDescent="0.25" r="602" customHeight="1" ht="14.25">
      <c r="A602" s="10"/>
      <c r="B602" s="133"/>
      <c r="C602" s="60"/>
      <c r="D602" s="8"/>
      <c r="E602" s="8"/>
      <c r="F602" s="131"/>
      <c r="G602" s="60"/>
      <c r="H602" s="8"/>
      <c r="I602" s="8"/>
      <c r="J602" s="131"/>
      <c r="K602" s="60"/>
      <c r="L602" s="8"/>
      <c r="M602" s="8"/>
      <c r="N602" s="10"/>
      <c r="O602" s="10"/>
      <c r="P602" s="10"/>
      <c r="Q602" s="10"/>
      <c r="R602" s="60"/>
      <c r="S602" s="8"/>
      <c r="T602" s="79"/>
      <c r="U602" s="10"/>
      <c r="V602" s="60"/>
      <c r="W602" s="8"/>
      <c r="X602" s="8"/>
      <c r="Y602" s="10"/>
    </row>
    <row x14ac:dyDescent="0.25" r="603" customHeight="1" ht="14.25">
      <c r="A603" s="10"/>
      <c r="B603" s="133"/>
      <c r="C603" s="60"/>
      <c r="D603" s="8"/>
      <c r="E603" s="8"/>
      <c r="F603" s="131"/>
      <c r="G603" s="60"/>
      <c r="H603" s="8"/>
      <c r="I603" s="8"/>
      <c r="J603" s="131"/>
      <c r="K603" s="60"/>
      <c r="L603" s="8"/>
      <c r="M603" s="8"/>
      <c r="N603" s="10"/>
      <c r="O603" s="10"/>
      <c r="P603" s="10"/>
      <c r="Q603" s="10"/>
      <c r="R603" s="60"/>
      <c r="S603" s="8"/>
      <c r="T603" s="79"/>
      <c r="U603" s="10"/>
      <c r="V603" s="60"/>
      <c r="W603" s="8"/>
      <c r="X603" s="8"/>
      <c r="Y603" s="10"/>
    </row>
    <row x14ac:dyDescent="0.25" r="604" customHeight="1" ht="14.25">
      <c r="A604" s="10"/>
      <c r="B604" s="133"/>
      <c r="C604" s="60"/>
      <c r="D604" s="8"/>
      <c r="E604" s="8"/>
      <c r="F604" s="131"/>
      <c r="G604" s="60"/>
      <c r="H604" s="8"/>
      <c r="I604" s="8"/>
      <c r="J604" s="131"/>
      <c r="K604" s="60"/>
      <c r="L604" s="8"/>
      <c r="M604" s="8"/>
      <c r="N604" s="10"/>
      <c r="O604" s="10"/>
      <c r="P604" s="10"/>
      <c r="Q604" s="10"/>
      <c r="R604" s="60"/>
      <c r="S604" s="8"/>
      <c r="T604" s="79"/>
      <c r="U604" s="10"/>
      <c r="V604" s="60"/>
      <c r="W604" s="8"/>
      <c r="X604" s="8"/>
      <c r="Y604" s="10"/>
    </row>
    <row x14ac:dyDescent="0.25" r="605" customHeight="1" ht="14.25">
      <c r="A605" s="10"/>
      <c r="B605" s="133"/>
      <c r="C605" s="60"/>
      <c r="D605" s="8"/>
      <c r="E605" s="8"/>
      <c r="F605" s="131"/>
      <c r="G605" s="60"/>
      <c r="H605" s="8"/>
      <c r="I605" s="8"/>
      <c r="J605" s="131"/>
      <c r="K605" s="60"/>
      <c r="L605" s="8"/>
      <c r="M605" s="8"/>
      <c r="N605" s="10"/>
      <c r="O605" s="10"/>
      <c r="P605" s="10"/>
      <c r="Q605" s="10"/>
      <c r="R605" s="60"/>
      <c r="S605" s="8"/>
      <c r="T605" s="79"/>
      <c r="U605" s="10"/>
      <c r="V605" s="60"/>
      <c r="W605" s="8"/>
      <c r="X605" s="8"/>
      <c r="Y605" s="10"/>
    </row>
    <row x14ac:dyDescent="0.25" r="606" customHeight="1" ht="14.25">
      <c r="A606" s="10"/>
      <c r="B606" s="133"/>
      <c r="C606" s="60"/>
      <c r="D606" s="8"/>
      <c r="E606" s="8"/>
      <c r="F606" s="131"/>
      <c r="G606" s="60"/>
      <c r="H606" s="8"/>
      <c r="I606" s="8"/>
      <c r="J606" s="131"/>
      <c r="K606" s="60"/>
      <c r="L606" s="8"/>
      <c r="M606" s="8"/>
      <c r="N606" s="10"/>
      <c r="O606" s="10"/>
      <c r="P606" s="10"/>
      <c r="Q606" s="10"/>
      <c r="R606" s="60"/>
      <c r="S606" s="8"/>
      <c r="T606" s="79"/>
      <c r="U606" s="10"/>
      <c r="V606" s="60"/>
      <c r="W606" s="8"/>
      <c r="X606" s="8"/>
      <c r="Y606" s="10"/>
    </row>
    <row x14ac:dyDescent="0.25" r="607" customHeight="1" ht="14.25">
      <c r="A607" s="10"/>
      <c r="B607" s="133"/>
      <c r="C607" s="60"/>
      <c r="D607" s="8"/>
      <c r="E607" s="8"/>
      <c r="F607" s="131"/>
      <c r="G607" s="60"/>
      <c r="H607" s="8"/>
      <c r="I607" s="8"/>
      <c r="J607" s="131"/>
      <c r="K607" s="60"/>
      <c r="L607" s="8"/>
      <c r="M607" s="8"/>
      <c r="N607" s="10"/>
      <c r="O607" s="10"/>
      <c r="P607" s="10"/>
      <c r="Q607" s="10"/>
      <c r="R607" s="60"/>
      <c r="S607" s="8"/>
      <c r="T607" s="79"/>
      <c r="U607" s="10"/>
      <c r="V607" s="60"/>
      <c r="W607" s="8"/>
      <c r="X607" s="8"/>
      <c r="Y607" s="10"/>
    </row>
    <row x14ac:dyDescent="0.25" r="608" customHeight="1" ht="14.25">
      <c r="A608" s="10"/>
      <c r="B608" s="133"/>
      <c r="C608" s="60"/>
      <c r="D608" s="8"/>
      <c r="E608" s="8"/>
      <c r="F608" s="131"/>
      <c r="G608" s="60"/>
      <c r="H608" s="8"/>
      <c r="I608" s="8"/>
      <c r="J608" s="131"/>
      <c r="K608" s="60"/>
      <c r="L608" s="8"/>
      <c r="M608" s="8"/>
      <c r="N608" s="10"/>
      <c r="O608" s="10"/>
      <c r="P608" s="10"/>
      <c r="Q608" s="10"/>
      <c r="R608" s="60"/>
      <c r="S608" s="8"/>
      <c r="T608" s="79"/>
      <c r="U608" s="10"/>
      <c r="V608" s="60"/>
      <c r="W608" s="8"/>
      <c r="X608" s="8"/>
      <c r="Y608" s="10"/>
    </row>
    <row x14ac:dyDescent="0.25" r="609" customHeight="1" ht="14.25">
      <c r="A609" s="10"/>
      <c r="B609" s="133"/>
      <c r="C609" s="60"/>
      <c r="D609" s="8"/>
      <c r="E609" s="8"/>
      <c r="F609" s="131"/>
      <c r="G609" s="60"/>
      <c r="H609" s="8"/>
      <c r="I609" s="8"/>
      <c r="J609" s="131"/>
      <c r="K609" s="60"/>
      <c r="L609" s="8"/>
      <c r="M609" s="8"/>
      <c r="N609" s="10"/>
      <c r="O609" s="10"/>
      <c r="P609" s="10"/>
      <c r="Q609" s="10"/>
      <c r="R609" s="60"/>
      <c r="S609" s="8"/>
      <c r="T609" s="79"/>
      <c r="U609" s="10"/>
      <c r="V609" s="60"/>
      <c r="W609" s="8"/>
      <c r="X609" s="8"/>
      <c r="Y609" s="10"/>
    </row>
    <row x14ac:dyDescent="0.25" r="610" customHeight="1" ht="14.25">
      <c r="A610" s="10"/>
      <c r="B610" s="133"/>
      <c r="C610" s="60"/>
      <c r="D610" s="8"/>
      <c r="E610" s="8"/>
      <c r="F610" s="131"/>
      <c r="G610" s="60"/>
      <c r="H610" s="8"/>
      <c r="I610" s="8"/>
      <c r="J610" s="131"/>
      <c r="K610" s="60"/>
      <c r="L610" s="8"/>
      <c r="M610" s="8"/>
      <c r="N610" s="10"/>
      <c r="O610" s="10"/>
      <c r="P610" s="10"/>
      <c r="Q610" s="10"/>
      <c r="R610" s="60"/>
      <c r="S610" s="8"/>
      <c r="T610" s="79"/>
      <c r="U610" s="10"/>
      <c r="V610" s="60"/>
      <c r="W610" s="8"/>
      <c r="X610" s="8"/>
      <c r="Y610" s="10"/>
    </row>
    <row x14ac:dyDescent="0.25" r="611" customHeight="1" ht="14.25">
      <c r="A611" s="10"/>
      <c r="B611" s="133"/>
      <c r="C611" s="60"/>
      <c r="D611" s="8"/>
      <c r="E611" s="8"/>
      <c r="F611" s="131"/>
      <c r="G611" s="60"/>
      <c r="H611" s="8"/>
      <c r="I611" s="8"/>
      <c r="J611" s="131"/>
      <c r="K611" s="60"/>
      <c r="L611" s="8"/>
      <c r="M611" s="8"/>
      <c r="N611" s="10"/>
      <c r="O611" s="10"/>
      <c r="P611" s="10"/>
      <c r="Q611" s="10"/>
      <c r="R611" s="60"/>
      <c r="S611" s="8"/>
      <c r="T611" s="79"/>
      <c r="U611" s="10"/>
      <c r="V611" s="60"/>
      <c r="W611" s="8"/>
      <c r="X611" s="8"/>
      <c r="Y611" s="10"/>
    </row>
    <row x14ac:dyDescent="0.25" r="612" customHeight="1" ht="14.25">
      <c r="A612" s="10"/>
      <c r="B612" s="133"/>
      <c r="C612" s="60"/>
      <c r="D612" s="8"/>
      <c r="E612" s="8"/>
      <c r="F612" s="131"/>
      <c r="G612" s="60"/>
      <c r="H612" s="8"/>
      <c r="I612" s="8"/>
      <c r="J612" s="131"/>
      <c r="K612" s="60"/>
      <c r="L612" s="8"/>
      <c r="M612" s="8"/>
      <c r="N612" s="10"/>
      <c r="O612" s="10"/>
      <c r="P612" s="10"/>
      <c r="Q612" s="10"/>
      <c r="R612" s="60"/>
      <c r="S612" s="8"/>
      <c r="T612" s="79"/>
      <c r="U612" s="10"/>
      <c r="V612" s="60"/>
      <c r="W612" s="8"/>
      <c r="X612" s="8"/>
      <c r="Y612" s="10"/>
    </row>
    <row x14ac:dyDescent="0.25" r="613" customHeight="1" ht="14.25">
      <c r="A613" s="10"/>
      <c r="B613" s="133"/>
      <c r="C613" s="60"/>
      <c r="D613" s="8"/>
      <c r="E613" s="8"/>
      <c r="F613" s="131"/>
      <c r="G613" s="60"/>
      <c r="H613" s="8"/>
      <c r="I613" s="8"/>
      <c r="J613" s="131"/>
      <c r="K613" s="60"/>
      <c r="L613" s="8"/>
      <c r="M613" s="8"/>
      <c r="N613" s="10"/>
      <c r="O613" s="10"/>
      <c r="P613" s="10"/>
      <c r="Q613" s="10"/>
      <c r="R613" s="60"/>
      <c r="S613" s="8"/>
      <c r="T613" s="79"/>
      <c r="U613" s="10"/>
      <c r="V613" s="60"/>
      <c r="W613" s="8"/>
      <c r="X613" s="8"/>
      <c r="Y613" s="10"/>
    </row>
    <row x14ac:dyDescent="0.25" r="614" customHeight="1" ht="14.25">
      <c r="A614" s="10"/>
      <c r="B614" s="133"/>
      <c r="C614" s="60"/>
      <c r="D614" s="8"/>
      <c r="E614" s="8"/>
      <c r="F614" s="131"/>
      <c r="G614" s="60"/>
      <c r="H614" s="8"/>
      <c r="I614" s="8"/>
      <c r="J614" s="131"/>
      <c r="K614" s="60"/>
      <c r="L614" s="8"/>
      <c r="M614" s="8"/>
      <c r="N614" s="10"/>
      <c r="O614" s="10"/>
      <c r="P614" s="10"/>
      <c r="Q614" s="10"/>
      <c r="R614" s="60"/>
      <c r="S614" s="8"/>
      <c r="T614" s="79"/>
      <c r="U614" s="10"/>
      <c r="V614" s="60"/>
      <c r="W614" s="8"/>
      <c r="X614" s="8"/>
      <c r="Y614" s="10"/>
    </row>
    <row x14ac:dyDescent="0.25" r="615" customHeight="1" ht="14.25">
      <c r="A615" s="10"/>
      <c r="B615" s="133"/>
      <c r="C615" s="60"/>
      <c r="D615" s="8"/>
      <c r="E615" s="8"/>
      <c r="F615" s="131"/>
      <c r="G615" s="60"/>
      <c r="H615" s="8"/>
      <c r="I615" s="8"/>
      <c r="J615" s="131"/>
      <c r="K615" s="60"/>
      <c r="L615" s="8"/>
      <c r="M615" s="8"/>
      <c r="N615" s="10"/>
      <c r="O615" s="10"/>
      <c r="P615" s="10"/>
      <c r="Q615" s="10"/>
      <c r="R615" s="60"/>
      <c r="S615" s="8"/>
      <c r="T615" s="79"/>
      <c r="U615" s="10"/>
      <c r="V615" s="60"/>
      <c r="W615" s="8"/>
      <c r="X615" s="8"/>
      <c r="Y615" s="10"/>
    </row>
    <row x14ac:dyDescent="0.25" r="616" customHeight="1" ht="14.25">
      <c r="A616" s="10"/>
      <c r="B616" s="133"/>
      <c r="C616" s="60"/>
      <c r="D616" s="8"/>
      <c r="E616" s="8"/>
      <c r="F616" s="131"/>
      <c r="G616" s="60"/>
      <c r="H616" s="8"/>
      <c r="I616" s="8"/>
      <c r="J616" s="131"/>
      <c r="K616" s="60"/>
      <c r="L616" s="8"/>
      <c r="M616" s="8"/>
      <c r="N616" s="10"/>
      <c r="O616" s="10"/>
      <c r="P616" s="10"/>
      <c r="Q616" s="10"/>
      <c r="R616" s="60"/>
      <c r="S616" s="8"/>
      <c r="T616" s="79"/>
      <c r="U616" s="10"/>
      <c r="V616" s="60"/>
      <c r="W616" s="8"/>
      <c r="X616" s="8"/>
      <c r="Y616" s="10"/>
    </row>
    <row x14ac:dyDescent="0.25" r="617" customHeight="1" ht="14.25">
      <c r="A617" s="10"/>
      <c r="B617" s="133"/>
      <c r="C617" s="60"/>
      <c r="D617" s="8"/>
      <c r="E617" s="8"/>
      <c r="F617" s="131"/>
      <c r="G617" s="60"/>
      <c r="H617" s="8"/>
      <c r="I617" s="8"/>
      <c r="J617" s="131"/>
      <c r="K617" s="60"/>
      <c r="L617" s="8"/>
      <c r="M617" s="8"/>
      <c r="N617" s="10"/>
      <c r="O617" s="10"/>
      <c r="P617" s="10"/>
      <c r="Q617" s="10"/>
      <c r="R617" s="60"/>
      <c r="S617" s="8"/>
      <c r="T617" s="79"/>
      <c r="U617" s="10"/>
      <c r="V617" s="60"/>
      <c r="W617" s="8"/>
      <c r="X617" s="8"/>
      <c r="Y617" s="10"/>
    </row>
    <row x14ac:dyDescent="0.25" r="618" customHeight="1" ht="14.25">
      <c r="A618" s="10"/>
      <c r="B618" s="133"/>
      <c r="C618" s="60"/>
      <c r="D618" s="8"/>
      <c r="E618" s="8"/>
      <c r="F618" s="131"/>
      <c r="G618" s="60"/>
      <c r="H618" s="8"/>
      <c r="I618" s="8"/>
      <c r="J618" s="131"/>
      <c r="K618" s="60"/>
      <c r="L618" s="8"/>
      <c r="M618" s="8"/>
      <c r="N618" s="10"/>
      <c r="O618" s="10"/>
      <c r="P618" s="10"/>
      <c r="Q618" s="10"/>
      <c r="R618" s="60"/>
      <c r="S618" s="8"/>
      <c r="T618" s="79"/>
      <c r="U618" s="10"/>
      <c r="V618" s="60"/>
      <c r="W618" s="8"/>
      <c r="X618" s="8"/>
      <c r="Y618" s="10"/>
    </row>
    <row x14ac:dyDescent="0.25" r="619" customHeight="1" ht="14.25">
      <c r="A619" s="10"/>
      <c r="B619" s="133"/>
      <c r="C619" s="60"/>
      <c r="D619" s="8"/>
      <c r="E619" s="8"/>
      <c r="F619" s="131"/>
      <c r="G619" s="60"/>
      <c r="H619" s="8"/>
      <c r="I619" s="8"/>
      <c r="J619" s="131"/>
      <c r="K619" s="60"/>
      <c r="L619" s="8"/>
      <c r="M619" s="8"/>
      <c r="N619" s="10"/>
      <c r="O619" s="10"/>
      <c r="P619" s="10"/>
      <c r="Q619" s="10"/>
      <c r="R619" s="60"/>
      <c r="S619" s="8"/>
      <c r="T619" s="79"/>
      <c r="U619" s="10"/>
      <c r="V619" s="60"/>
      <c r="W619" s="8"/>
      <c r="X619" s="8"/>
      <c r="Y619" s="10"/>
    </row>
    <row x14ac:dyDescent="0.25" r="620" customHeight="1" ht="14.25">
      <c r="A620" s="10"/>
      <c r="B620" s="133"/>
      <c r="C620" s="60"/>
      <c r="D620" s="8"/>
      <c r="E620" s="8"/>
      <c r="F620" s="131"/>
      <c r="G620" s="60"/>
      <c r="H620" s="8"/>
      <c r="I620" s="8"/>
      <c r="J620" s="131"/>
      <c r="K620" s="60"/>
      <c r="L620" s="8"/>
      <c r="M620" s="8"/>
      <c r="N620" s="10"/>
      <c r="O620" s="10"/>
      <c r="P620" s="10"/>
      <c r="Q620" s="10"/>
      <c r="R620" s="60"/>
      <c r="S620" s="8"/>
      <c r="T620" s="79"/>
      <c r="U620" s="10"/>
      <c r="V620" s="60"/>
      <c r="W620" s="8"/>
      <c r="X620" s="8"/>
      <c r="Y620" s="10"/>
    </row>
    <row x14ac:dyDescent="0.25" r="621" customHeight="1" ht="14.25">
      <c r="A621" s="10"/>
      <c r="B621" s="133"/>
      <c r="C621" s="60"/>
      <c r="D621" s="8"/>
      <c r="E621" s="8"/>
      <c r="F621" s="131"/>
      <c r="G621" s="60"/>
      <c r="H621" s="8"/>
      <c r="I621" s="8"/>
      <c r="J621" s="131"/>
      <c r="K621" s="60"/>
      <c r="L621" s="8"/>
      <c r="M621" s="8"/>
      <c r="N621" s="10"/>
      <c r="O621" s="10"/>
      <c r="P621" s="10"/>
      <c r="Q621" s="10"/>
      <c r="R621" s="60"/>
      <c r="S621" s="8"/>
      <c r="T621" s="79"/>
      <c r="U621" s="10"/>
      <c r="V621" s="60"/>
      <c r="W621" s="8"/>
      <c r="X621" s="8"/>
      <c r="Y621" s="10"/>
    </row>
    <row x14ac:dyDescent="0.25" r="622" customHeight="1" ht="14.25">
      <c r="A622" s="10"/>
      <c r="B622" s="133"/>
      <c r="C622" s="60"/>
      <c r="D622" s="8"/>
      <c r="E622" s="8"/>
      <c r="F622" s="131"/>
      <c r="G622" s="60"/>
      <c r="H622" s="8"/>
      <c r="I622" s="8"/>
      <c r="J622" s="131"/>
      <c r="K622" s="60"/>
      <c r="L622" s="8"/>
      <c r="M622" s="8"/>
      <c r="N622" s="10"/>
      <c r="O622" s="10"/>
      <c r="P622" s="10"/>
      <c r="Q622" s="10"/>
      <c r="R622" s="60"/>
      <c r="S622" s="8"/>
      <c r="T622" s="79"/>
      <c r="U622" s="10"/>
      <c r="V622" s="60"/>
      <c r="W622" s="8"/>
      <c r="X622" s="8"/>
      <c r="Y622" s="10"/>
    </row>
    <row x14ac:dyDescent="0.25" r="623" customHeight="1" ht="14.25">
      <c r="A623" s="10"/>
      <c r="B623" s="133"/>
      <c r="C623" s="60"/>
      <c r="D623" s="8"/>
      <c r="E623" s="8"/>
      <c r="F623" s="131"/>
      <c r="G623" s="60"/>
      <c r="H623" s="8"/>
      <c r="I623" s="8"/>
      <c r="J623" s="131"/>
      <c r="K623" s="60"/>
      <c r="L623" s="8"/>
      <c r="M623" s="8"/>
      <c r="N623" s="10"/>
      <c r="O623" s="10"/>
      <c r="P623" s="10"/>
      <c r="Q623" s="10"/>
      <c r="R623" s="60"/>
      <c r="S623" s="8"/>
      <c r="T623" s="79"/>
      <c r="U623" s="10"/>
      <c r="V623" s="60"/>
      <c r="W623" s="8"/>
      <c r="X623" s="8"/>
      <c r="Y623" s="10"/>
    </row>
    <row x14ac:dyDescent="0.25" r="624" customHeight="1" ht="14.25">
      <c r="A624" s="10"/>
      <c r="B624" s="133"/>
      <c r="C624" s="60"/>
      <c r="D624" s="8"/>
      <c r="E624" s="8"/>
      <c r="F624" s="131"/>
      <c r="G624" s="60"/>
      <c r="H624" s="8"/>
      <c r="I624" s="8"/>
      <c r="J624" s="131"/>
      <c r="K624" s="60"/>
      <c r="L624" s="8"/>
      <c r="M624" s="8"/>
      <c r="N624" s="10"/>
      <c r="O624" s="10"/>
      <c r="P624" s="10"/>
      <c r="Q624" s="10"/>
      <c r="R624" s="60"/>
      <c r="S624" s="8"/>
      <c r="T624" s="79"/>
      <c r="U624" s="10"/>
      <c r="V624" s="60"/>
      <c r="W624" s="8"/>
      <c r="X624" s="8"/>
      <c r="Y624" s="10"/>
    </row>
    <row x14ac:dyDescent="0.25" r="625" customHeight="1" ht="14.25">
      <c r="A625" s="10"/>
      <c r="B625" s="133"/>
      <c r="C625" s="60"/>
      <c r="D625" s="8"/>
      <c r="E625" s="8"/>
      <c r="F625" s="131"/>
      <c r="G625" s="60"/>
      <c r="H625" s="8"/>
      <c r="I625" s="8"/>
      <c r="J625" s="131"/>
      <c r="K625" s="60"/>
      <c r="L625" s="8"/>
      <c r="M625" s="8"/>
      <c r="N625" s="10"/>
      <c r="O625" s="10"/>
      <c r="P625" s="10"/>
      <c r="Q625" s="10"/>
      <c r="R625" s="60"/>
      <c r="S625" s="8"/>
      <c r="T625" s="79"/>
      <c r="U625" s="10"/>
      <c r="V625" s="60"/>
      <c r="W625" s="8"/>
      <c r="X625" s="8"/>
      <c r="Y625" s="10"/>
    </row>
    <row x14ac:dyDescent="0.25" r="626" customHeight="1" ht="14.25">
      <c r="A626" s="10"/>
      <c r="B626" s="133"/>
      <c r="C626" s="60"/>
      <c r="D626" s="8"/>
      <c r="E626" s="8"/>
      <c r="F626" s="131"/>
      <c r="G626" s="60"/>
      <c r="H626" s="8"/>
      <c r="I626" s="8"/>
      <c r="J626" s="131"/>
      <c r="K626" s="60"/>
      <c r="L626" s="8"/>
      <c r="M626" s="8"/>
      <c r="N626" s="10"/>
      <c r="O626" s="10"/>
      <c r="P626" s="10"/>
      <c r="Q626" s="10"/>
      <c r="R626" s="60"/>
      <c r="S626" s="8"/>
      <c r="T626" s="79"/>
      <c r="U626" s="10"/>
      <c r="V626" s="60"/>
      <c r="W626" s="8"/>
      <c r="X626" s="8"/>
      <c r="Y626" s="10"/>
    </row>
    <row x14ac:dyDescent="0.25" r="627" customHeight="1" ht="14.25">
      <c r="A627" s="10"/>
      <c r="B627" s="133"/>
      <c r="C627" s="60"/>
      <c r="D627" s="8"/>
      <c r="E627" s="8"/>
      <c r="F627" s="131"/>
      <c r="G627" s="60"/>
      <c r="H627" s="8"/>
      <c r="I627" s="8"/>
      <c r="J627" s="131"/>
      <c r="K627" s="60"/>
      <c r="L627" s="8"/>
      <c r="M627" s="8"/>
      <c r="N627" s="10"/>
      <c r="O627" s="10"/>
      <c r="P627" s="10"/>
      <c r="Q627" s="10"/>
      <c r="R627" s="60"/>
      <c r="S627" s="8"/>
      <c r="T627" s="79"/>
      <c r="U627" s="10"/>
      <c r="V627" s="60"/>
      <c r="W627" s="8"/>
      <c r="X627" s="8"/>
      <c r="Y627" s="10"/>
    </row>
    <row x14ac:dyDescent="0.25" r="628" customHeight="1" ht="14.25">
      <c r="A628" s="10"/>
      <c r="B628" s="133"/>
      <c r="C628" s="60"/>
      <c r="D628" s="8"/>
      <c r="E628" s="8"/>
      <c r="F628" s="131"/>
      <c r="G628" s="60"/>
      <c r="H628" s="8"/>
      <c r="I628" s="8"/>
      <c r="J628" s="131"/>
      <c r="K628" s="60"/>
      <c r="L628" s="8"/>
      <c r="M628" s="8"/>
      <c r="N628" s="10"/>
      <c r="O628" s="10"/>
      <c r="P628" s="10"/>
      <c r="Q628" s="10"/>
      <c r="R628" s="60"/>
      <c r="S628" s="8"/>
      <c r="T628" s="79"/>
      <c r="U628" s="10"/>
      <c r="V628" s="60"/>
      <c r="W628" s="8"/>
      <c r="X628" s="8"/>
      <c r="Y628" s="10"/>
    </row>
    <row x14ac:dyDescent="0.25" r="629" customHeight="1" ht="14.25">
      <c r="A629" s="10"/>
      <c r="B629" s="133"/>
      <c r="C629" s="60"/>
      <c r="D629" s="8"/>
      <c r="E629" s="8"/>
      <c r="F629" s="131"/>
      <c r="G629" s="60"/>
      <c r="H629" s="8"/>
      <c r="I629" s="8"/>
      <c r="J629" s="131"/>
      <c r="K629" s="60"/>
      <c r="L629" s="8"/>
      <c r="M629" s="8"/>
      <c r="N629" s="10"/>
      <c r="O629" s="10"/>
      <c r="P629" s="10"/>
      <c r="Q629" s="10"/>
      <c r="R629" s="60"/>
      <c r="S629" s="8"/>
      <c r="T629" s="79"/>
      <c r="U629" s="10"/>
      <c r="V629" s="60"/>
      <c r="W629" s="8"/>
      <c r="X629" s="8"/>
      <c r="Y629" s="10"/>
    </row>
    <row x14ac:dyDescent="0.25" r="630" customHeight="1" ht="14.25">
      <c r="A630" s="10"/>
      <c r="B630" s="133"/>
      <c r="C630" s="60"/>
      <c r="D630" s="8"/>
      <c r="E630" s="8"/>
      <c r="F630" s="131"/>
      <c r="G630" s="60"/>
      <c r="H630" s="8"/>
      <c r="I630" s="8"/>
      <c r="J630" s="131"/>
      <c r="K630" s="60"/>
      <c r="L630" s="8"/>
      <c r="M630" s="8"/>
      <c r="N630" s="10"/>
      <c r="O630" s="10"/>
      <c r="P630" s="10"/>
      <c r="Q630" s="10"/>
      <c r="R630" s="60"/>
      <c r="S630" s="8"/>
      <c r="T630" s="79"/>
      <c r="U630" s="10"/>
      <c r="V630" s="60"/>
      <c r="W630" s="8"/>
      <c r="X630" s="8"/>
      <c r="Y630" s="10"/>
    </row>
    <row x14ac:dyDescent="0.25" r="631" customHeight="1" ht="14.25">
      <c r="A631" s="10"/>
      <c r="B631" s="133"/>
      <c r="C631" s="60"/>
      <c r="D631" s="8"/>
      <c r="E631" s="8"/>
      <c r="F631" s="131"/>
      <c r="G631" s="60"/>
      <c r="H631" s="8"/>
      <c r="I631" s="8"/>
      <c r="J631" s="131"/>
      <c r="K631" s="60"/>
      <c r="L631" s="8"/>
      <c r="M631" s="8"/>
      <c r="N631" s="10"/>
      <c r="O631" s="10"/>
      <c r="P631" s="10"/>
      <c r="Q631" s="10"/>
      <c r="R631" s="60"/>
      <c r="S631" s="8"/>
      <c r="T631" s="79"/>
      <c r="U631" s="10"/>
      <c r="V631" s="60"/>
      <c r="W631" s="8"/>
      <c r="X631" s="8"/>
      <c r="Y631" s="10"/>
    </row>
    <row x14ac:dyDescent="0.25" r="632" customHeight="1" ht="14.25">
      <c r="A632" s="10"/>
      <c r="B632" s="133"/>
      <c r="C632" s="60"/>
      <c r="D632" s="8"/>
      <c r="E632" s="8"/>
      <c r="F632" s="131"/>
      <c r="G632" s="60"/>
      <c r="H632" s="8"/>
      <c r="I632" s="8"/>
      <c r="J632" s="131"/>
      <c r="K632" s="60"/>
      <c r="L632" s="8"/>
      <c r="M632" s="8"/>
      <c r="N632" s="10"/>
      <c r="O632" s="10"/>
      <c r="P632" s="10"/>
      <c r="Q632" s="10"/>
      <c r="R632" s="60"/>
      <c r="S632" s="8"/>
      <c r="T632" s="79"/>
      <c r="U632" s="10"/>
      <c r="V632" s="60"/>
      <c r="W632" s="8"/>
      <c r="X632" s="8"/>
      <c r="Y632" s="10"/>
    </row>
    <row x14ac:dyDescent="0.25" r="633" customHeight="1" ht="14.25">
      <c r="A633" s="10"/>
      <c r="B633" s="133"/>
      <c r="C633" s="60"/>
      <c r="D633" s="8"/>
      <c r="E633" s="8"/>
      <c r="F633" s="131"/>
      <c r="G633" s="60"/>
      <c r="H633" s="8"/>
      <c r="I633" s="8"/>
      <c r="J633" s="131"/>
      <c r="K633" s="60"/>
      <c r="L633" s="8"/>
      <c r="M633" s="8"/>
      <c r="N633" s="10"/>
      <c r="O633" s="10"/>
      <c r="P633" s="10"/>
      <c r="Q633" s="10"/>
      <c r="R633" s="60"/>
      <c r="S633" s="8"/>
      <c r="T633" s="79"/>
      <c r="U633" s="10"/>
      <c r="V633" s="60"/>
      <c r="W633" s="8"/>
      <c r="X633" s="8"/>
      <c r="Y633" s="10"/>
    </row>
    <row x14ac:dyDescent="0.25" r="634" customHeight="1" ht="14.25">
      <c r="A634" s="10"/>
      <c r="B634" s="133"/>
      <c r="C634" s="60"/>
      <c r="D634" s="8"/>
      <c r="E634" s="8"/>
      <c r="F634" s="131"/>
      <c r="G634" s="60"/>
      <c r="H634" s="8"/>
      <c r="I634" s="8"/>
      <c r="J634" s="131"/>
      <c r="K634" s="60"/>
      <c r="L634" s="8"/>
      <c r="M634" s="8"/>
      <c r="N634" s="10"/>
      <c r="O634" s="10"/>
      <c r="P634" s="10"/>
      <c r="Q634" s="10"/>
      <c r="R634" s="60"/>
      <c r="S634" s="8"/>
      <c r="T634" s="79"/>
      <c r="U634" s="10"/>
      <c r="V634" s="60"/>
      <c r="W634" s="8"/>
      <c r="X634" s="8"/>
      <c r="Y634" s="10"/>
    </row>
    <row x14ac:dyDescent="0.25" r="635" customHeight="1" ht="14.25">
      <c r="A635" s="10"/>
      <c r="B635" s="133"/>
      <c r="C635" s="60"/>
      <c r="D635" s="8"/>
      <c r="E635" s="8"/>
      <c r="F635" s="131"/>
      <c r="G635" s="60"/>
      <c r="H635" s="8"/>
      <c r="I635" s="8"/>
      <c r="J635" s="131"/>
      <c r="K635" s="60"/>
      <c r="L635" s="8"/>
      <c r="M635" s="8"/>
      <c r="N635" s="10"/>
      <c r="O635" s="10"/>
      <c r="P635" s="10"/>
      <c r="Q635" s="10"/>
      <c r="R635" s="60"/>
      <c r="S635" s="8"/>
      <c r="T635" s="79"/>
      <c r="U635" s="10"/>
      <c r="V635" s="60"/>
      <c r="W635" s="8"/>
      <c r="X635" s="8"/>
      <c r="Y635" s="10"/>
    </row>
    <row x14ac:dyDescent="0.25" r="636" customHeight="1" ht="14.25">
      <c r="A636" s="10"/>
      <c r="B636" s="133"/>
      <c r="C636" s="60"/>
      <c r="D636" s="8"/>
      <c r="E636" s="8"/>
      <c r="F636" s="131"/>
      <c r="G636" s="60"/>
      <c r="H636" s="8"/>
      <c r="I636" s="8"/>
      <c r="J636" s="131"/>
      <c r="K636" s="60"/>
      <c r="L636" s="8"/>
      <c r="M636" s="8"/>
      <c r="N636" s="10"/>
      <c r="O636" s="10"/>
      <c r="P636" s="10"/>
      <c r="Q636" s="10"/>
      <c r="R636" s="60"/>
      <c r="S636" s="8"/>
      <c r="T636" s="79"/>
      <c r="U636" s="10"/>
      <c r="V636" s="60"/>
      <c r="W636" s="8"/>
      <c r="X636" s="8"/>
      <c r="Y636" s="10"/>
    </row>
    <row x14ac:dyDescent="0.25" r="637" customHeight="1" ht="14.25">
      <c r="A637" s="10"/>
      <c r="B637" s="133"/>
      <c r="C637" s="60"/>
      <c r="D637" s="8"/>
      <c r="E637" s="8"/>
      <c r="F637" s="131"/>
      <c r="G637" s="60"/>
      <c r="H637" s="8"/>
      <c r="I637" s="8"/>
      <c r="J637" s="131"/>
      <c r="K637" s="60"/>
      <c r="L637" s="8"/>
      <c r="M637" s="8"/>
      <c r="N637" s="10"/>
      <c r="O637" s="10"/>
      <c r="P637" s="10"/>
      <c r="Q637" s="10"/>
      <c r="R637" s="60"/>
      <c r="S637" s="8"/>
      <c r="T637" s="79"/>
      <c r="U637" s="10"/>
      <c r="V637" s="60"/>
      <c r="W637" s="8"/>
      <c r="X637" s="8"/>
      <c r="Y637" s="10"/>
    </row>
    <row x14ac:dyDescent="0.25" r="638" customHeight="1" ht="14.25">
      <c r="A638" s="10"/>
      <c r="B638" s="133"/>
      <c r="C638" s="60"/>
      <c r="D638" s="8"/>
      <c r="E638" s="8"/>
      <c r="F638" s="131"/>
      <c r="G638" s="60"/>
      <c r="H638" s="8"/>
      <c r="I638" s="8"/>
      <c r="J638" s="131"/>
      <c r="K638" s="60"/>
      <c r="L638" s="8"/>
      <c r="M638" s="8"/>
      <c r="N638" s="10"/>
      <c r="O638" s="10"/>
      <c r="P638" s="10"/>
      <c r="Q638" s="10"/>
      <c r="R638" s="60"/>
      <c r="S638" s="8"/>
      <c r="T638" s="79"/>
      <c r="U638" s="10"/>
      <c r="V638" s="60"/>
      <c r="W638" s="8"/>
      <c r="X638" s="8"/>
      <c r="Y638" s="10"/>
    </row>
    <row x14ac:dyDescent="0.25" r="639" customHeight="1" ht="14.25">
      <c r="A639" s="10"/>
      <c r="B639" s="133"/>
      <c r="C639" s="60"/>
      <c r="D639" s="8"/>
      <c r="E639" s="8"/>
      <c r="F639" s="131"/>
      <c r="G639" s="60"/>
      <c r="H639" s="8"/>
      <c r="I639" s="8"/>
      <c r="J639" s="131"/>
      <c r="K639" s="60"/>
      <c r="L639" s="8"/>
      <c r="M639" s="8"/>
      <c r="N639" s="10"/>
      <c r="O639" s="10"/>
      <c r="P639" s="10"/>
      <c r="Q639" s="10"/>
      <c r="R639" s="60"/>
      <c r="S639" s="8"/>
      <c r="T639" s="79"/>
      <c r="U639" s="10"/>
      <c r="V639" s="60"/>
      <c r="W639" s="8"/>
      <c r="X639" s="8"/>
      <c r="Y639" s="10"/>
    </row>
    <row x14ac:dyDescent="0.25" r="640" customHeight="1" ht="14.25">
      <c r="A640" s="10"/>
      <c r="B640" s="133"/>
      <c r="C640" s="60"/>
      <c r="D640" s="8"/>
      <c r="E640" s="8"/>
      <c r="F640" s="131"/>
      <c r="G640" s="60"/>
      <c r="H640" s="8"/>
      <c r="I640" s="8"/>
      <c r="J640" s="131"/>
      <c r="K640" s="60"/>
      <c r="L640" s="8"/>
      <c r="M640" s="8"/>
      <c r="N640" s="10"/>
      <c r="O640" s="10"/>
      <c r="P640" s="10"/>
      <c r="Q640" s="10"/>
      <c r="R640" s="60"/>
      <c r="S640" s="8"/>
      <c r="T640" s="79"/>
      <c r="U640" s="10"/>
      <c r="V640" s="60"/>
      <c r="W640" s="8"/>
      <c r="X640" s="8"/>
      <c r="Y640" s="10"/>
    </row>
    <row x14ac:dyDescent="0.25" r="641" customHeight="1" ht="14.25">
      <c r="A641" s="10"/>
      <c r="B641" s="133"/>
      <c r="C641" s="60"/>
      <c r="D641" s="8"/>
      <c r="E641" s="8"/>
      <c r="F641" s="131"/>
      <c r="G641" s="60"/>
      <c r="H641" s="8"/>
      <c r="I641" s="8"/>
      <c r="J641" s="131"/>
      <c r="K641" s="60"/>
      <c r="L641" s="8"/>
      <c r="M641" s="8"/>
      <c r="N641" s="10"/>
      <c r="O641" s="10"/>
      <c r="P641" s="10"/>
      <c r="Q641" s="10"/>
      <c r="R641" s="60"/>
      <c r="S641" s="8"/>
      <c r="T641" s="79"/>
      <c r="U641" s="10"/>
      <c r="V641" s="60"/>
      <c r="W641" s="8"/>
      <c r="X641" s="8"/>
      <c r="Y641" s="10"/>
    </row>
    <row x14ac:dyDescent="0.25" r="642" customHeight="1" ht="14.25">
      <c r="A642" s="10"/>
      <c r="B642" s="133"/>
      <c r="C642" s="60"/>
      <c r="D642" s="8"/>
      <c r="E642" s="8"/>
      <c r="F642" s="131"/>
      <c r="G642" s="60"/>
      <c r="H642" s="8"/>
      <c r="I642" s="8"/>
      <c r="J642" s="131"/>
      <c r="K642" s="60"/>
      <c r="L642" s="8"/>
      <c r="M642" s="8"/>
      <c r="N642" s="10"/>
      <c r="O642" s="10"/>
      <c r="P642" s="10"/>
      <c r="Q642" s="10"/>
      <c r="R642" s="60"/>
      <c r="S642" s="8"/>
      <c r="T642" s="79"/>
      <c r="U642" s="10"/>
      <c r="V642" s="60"/>
      <c r="W642" s="8"/>
      <c r="X642" s="8"/>
      <c r="Y642" s="10"/>
    </row>
    <row x14ac:dyDescent="0.25" r="643" customHeight="1" ht="14.25">
      <c r="A643" s="10"/>
      <c r="B643" s="133"/>
      <c r="C643" s="60"/>
      <c r="D643" s="8"/>
      <c r="E643" s="8"/>
      <c r="F643" s="131"/>
      <c r="G643" s="60"/>
      <c r="H643" s="8"/>
      <c r="I643" s="8"/>
      <c r="J643" s="131"/>
      <c r="K643" s="60"/>
      <c r="L643" s="8"/>
      <c r="M643" s="8"/>
      <c r="N643" s="10"/>
      <c r="O643" s="10"/>
      <c r="P643" s="10"/>
      <c r="Q643" s="10"/>
      <c r="R643" s="60"/>
      <c r="S643" s="8"/>
      <c r="T643" s="79"/>
      <c r="U643" s="10"/>
      <c r="V643" s="60"/>
      <c r="W643" s="8"/>
      <c r="X643" s="8"/>
      <c r="Y643" s="10"/>
    </row>
    <row x14ac:dyDescent="0.25" r="644" customHeight="1" ht="14.25">
      <c r="A644" s="10"/>
      <c r="B644" s="133"/>
      <c r="C644" s="60"/>
      <c r="D644" s="8"/>
      <c r="E644" s="8"/>
      <c r="F644" s="131"/>
      <c r="G644" s="60"/>
      <c r="H644" s="8"/>
      <c r="I644" s="8"/>
      <c r="J644" s="131"/>
      <c r="K644" s="60"/>
      <c r="L644" s="8"/>
      <c r="M644" s="8"/>
      <c r="N644" s="10"/>
      <c r="O644" s="10"/>
      <c r="P644" s="10"/>
      <c r="Q644" s="10"/>
      <c r="R644" s="60"/>
      <c r="S644" s="8"/>
      <c r="T644" s="79"/>
      <c r="U644" s="10"/>
      <c r="V644" s="60"/>
      <c r="W644" s="8"/>
      <c r="X644" s="8"/>
      <c r="Y644" s="10"/>
    </row>
    <row x14ac:dyDescent="0.25" r="645" customHeight="1" ht="14.25">
      <c r="A645" s="10"/>
      <c r="B645" s="133"/>
      <c r="C645" s="60"/>
      <c r="D645" s="8"/>
      <c r="E645" s="8"/>
      <c r="F645" s="131"/>
      <c r="G645" s="60"/>
      <c r="H645" s="8"/>
      <c r="I645" s="8"/>
      <c r="J645" s="131"/>
      <c r="K645" s="60"/>
      <c r="L645" s="8"/>
      <c r="M645" s="8"/>
      <c r="N645" s="10"/>
      <c r="O645" s="10"/>
      <c r="P645" s="10"/>
      <c r="Q645" s="10"/>
      <c r="R645" s="60"/>
      <c r="S645" s="8"/>
      <c r="T645" s="79"/>
      <c r="U645" s="10"/>
      <c r="V645" s="60"/>
      <c r="W645" s="8"/>
      <c r="X645" s="8"/>
      <c r="Y645" s="10"/>
    </row>
    <row x14ac:dyDescent="0.25" r="646" customHeight="1" ht="14.25">
      <c r="A646" s="10"/>
      <c r="B646" s="133"/>
      <c r="C646" s="60"/>
      <c r="D646" s="8"/>
      <c r="E646" s="8"/>
      <c r="F646" s="131"/>
      <c r="G646" s="60"/>
      <c r="H646" s="8"/>
      <c r="I646" s="8"/>
      <c r="J646" s="131"/>
      <c r="K646" s="60"/>
      <c r="L646" s="8"/>
      <c r="M646" s="8"/>
      <c r="N646" s="10"/>
      <c r="O646" s="10"/>
      <c r="P646" s="10"/>
      <c r="Q646" s="10"/>
      <c r="R646" s="60"/>
      <c r="S646" s="8"/>
      <c r="T646" s="79"/>
      <c r="U646" s="10"/>
      <c r="V646" s="60"/>
      <c r="W646" s="8"/>
      <c r="X646" s="8"/>
      <c r="Y646" s="10"/>
    </row>
    <row x14ac:dyDescent="0.25" r="647" customHeight="1" ht="14.25">
      <c r="A647" s="10"/>
      <c r="B647" s="133"/>
      <c r="C647" s="60"/>
      <c r="D647" s="8"/>
      <c r="E647" s="8"/>
      <c r="F647" s="131"/>
      <c r="G647" s="60"/>
      <c r="H647" s="8"/>
      <c r="I647" s="8"/>
      <c r="J647" s="131"/>
      <c r="K647" s="60"/>
      <c r="L647" s="8"/>
      <c r="M647" s="8"/>
      <c r="N647" s="10"/>
      <c r="O647" s="10"/>
      <c r="P647" s="10"/>
      <c r="Q647" s="10"/>
      <c r="R647" s="60"/>
      <c r="S647" s="8"/>
      <c r="T647" s="79"/>
      <c r="U647" s="10"/>
      <c r="V647" s="60"/>
      <c r="W647" s="8"/>
      <c r="X647" s="8"/>
      <c r="Y647" s="10"/>
    </row>
    <row x14ac:dyDescent="0.25" r="648" customHeight="1" ht="14.25">
      <c r="A648" s="10"/>
      <c r="B648" s="133"/>
      <c r="C648" s="60"/>
      <c r="D648" s="8"/>
      <c r="E648" s="8"/>
      <c r="F648" s="131"/>
      <c r="G648" s="60"/>
      <c r="H648" s="8"/>
      <c r="I648" s="8"/>
      <c r="J648" s="131"/>
      <c r="K648" s="60"/>
      <c r="L648" s="8"/>
      <c r="M648" s="8"/>
      <c r="N648" s="10"/>
      <c r="O648" s="10"/>
      <c r="P648" s="10"/>
      <c r="Q648" s="10"/>
      <c r="R648" s="60"/>
      <c r="S648" s="8"/>
      <c r="T648" s="79"/>
      <c r="U648" s="10"/>
      <c r="V648" s="60"/>
      <c r="W648" s="8"/>
      <c r="X648" s="8"/>
      <c r="Y648" s="10"/>
    </row>
    <row x14ac:dyDescent="0.25" r="649" customHeight="1" ht="14.25">
      <c r="A649" s="10"/>
      <c r="B649" s="133"/>
      <c r="C649" s="60"/>
      <c r="D649" s="8"/>
      <c r="E649" s="8"/>
      <c r="F649" s="131"/>
      <c r="G649" s="60"/>
      <c r="H649" s="8"/>
      <c r="I649" s="8"/>
      <c r="J649" s="131"/>
      <c r="K649" s="60"/>
      <c r="L649" s="8"/>
      <c r="M649" s="8"/>
      <c r="N649" s="10"/>
      <c r="O649" s="10"/>
      <c r="P649" s="10"/>
      <c r="Q649" s="10"/>
      <c r="R649" s="60"/>
      <c r="S649" s="8"/>
      <c r="T649" s="79"/>
      <c r="U649" s="10"/>
      <c r="V649" s="60"/>
      <c r="W649" s="8"/>
      <c r="X649" s="8"/>
      <c r="Y649" s="10"/>
    </row>
    <row x14ac:dyDescent="0.25" r="650" customHeight="1" ht="14.25">
      <c r="A650" s="10"/>
      <c r="B650" s="133"/>
      <c r="C650" s="60"/>
      <c r="D650" s="8"/>
      <c r="E650" s="8"/>
      <c r="F650" s="131"/>
      <c r="G650" s="60"/>
      <c r="H650" s="8"/>
      <c r="I650" s="8"/>
      <c r="J650" s="131"/>
      <c r="K650" s="60"/>
      <c r="L650" s="8"/>
      <c r="M650" s="8"/>
      <c r="N650" s="10"/>
      <c r="O650" s="10"/>
      <c r="P650" s="10"/>
      <c r="Q650" s="10"/>
      <c r="R650" s="60"/>
      <c r="S650" s="8"/>
      <c r="T650" s="79"/>
      <c r="U650" s="10"/>
      <c r="V650" s="60"/>
      <c r="W650" s="8"/>
      <c r="X650" s="8"/>
      <c r="Y650" s="10"/>
    </row>
    <row x14ac:dyDescent="0.25" r="651" customHeight="1" ht="14.25">
      <c r="A651" s="10"/>
      <c r="B651" s="133"/>
      <c r="C651" s="60"/>
      <c r="D651" s="8"/>
      <c r="E651" s="8"/>
      <c r="F651" s="131"/>
      <c r="G651" s="60"/>
      <c r="H651" s="8"/>
      <c r="I651" s="8"/>
      <c r="J651" s="131"/>
      <c r="K651" s="60"/>
      <c r="L651" s="8"/>
      <c r="M651" s="8"/>
      <c r="N651" s="10"/>
      <c r="O651" s="10"/>
      <c r="P651" s="10"/>
      <c r="Q651" s="10"/>
      <c r="R651" s="60"/>
      <c r="S651" s="8"/>
      <c r="T651" s="79"/>
      <c r="U651" s="10"/>
      <c r="V651" s="60"/>
      <c r="W651" s="8"/>
      <c r="X651" s="8"/>
      <c r="Y651" s="10"/>
    </row>
    <row x14ac:dyDescent="0.25" r="652" customHeight="1" ht="14.25">
      <c r="A652" s="10"/>
      <c r="B652" s="133"/>
      <c r="C652" s="60"/>
      <c r="D652" s="8"/>
      <c r="E652" s="8"/>
      <c r="F652" s="131"/>
      <c r="G652" s="60"/>
      <c r="H652" s="8"/>
      <c r="I652" s="8"/>
      <c r="J652" s="131"/>
      <c r="K652" s="60"/>
      <c r="L652" s="8"/>
      <c r="M652" s="8"/>
      <c r="N652" s="10"/>
      <c r="O652" s="10"/>
      <c r="P652" s="10"/>
      <c r="Q652" s="10"/>
      <c r="R652" s="60"/>
      <c r="S652" s="8"/>
      <c r="T652" s="79"/>
      <c r="U652" s="10"/>
      <c r="V652" s="60"/>
      <c r="W652" s="8"/>
      <c r="X652" s="8"/>
      <c r="Y652" s="10"/>
    </row>
    <row x14ac:dyDescent="0.25" r="653" customHeight="1" ht="14.25">
      <c r="A653" s="10"/>
      <c r="B653" s="133"/>
      <c r="C653" s="60"/>
      <c r="D653" s="8"/>
      <c r="E653" s="8"/>
      <c r="F653" s="131"/>
      <c r="G653" s="60"/>
      <c r="H653" s="8"/>
      <c r="I653" s="8"/>
      <c r="J653" s="131"/>
      <c r="K653" s="60"/>
      <c r="L653" s="8"/>
      <c r="M653" s="8"/>
      <c r="N653" s="10"/>
      <c r="O653" s="10"/>
      <c r="P653" s="10"/>
      <c r="Q653" s="10"/>
      <c r="R653" s="60"/>
      <c r="S653" s="8"/>
      <c r="T653" s="79"/>
      <c r="U653" s="10"/>
      <c r="V653" s="60"/>
      <c r="W653" s="8"/>
      <c r="X653" s="8"/>
      <c r="Y653" s="10"/>
    </row>
    <row x14ac:dyDescent="0.25" r="654" customHeight="1" ht="14.25">
      <c r="A654" s="10"/>
      <c r="B654" s="133"/>
      <c r="C654" s="60"/>
      <c r="D654" s="8"/>
      <c r="E654" s="8"/>
      <c r="F654" s="131"/>
      <c r="G654" s="60"/>
      <c r="H654" s="8"/>
      <c r="I654" s="8"/>
      <c r="J654" s="131"/>
      <c r="K654" s="60"/>
      <c r="L654" s="8"/>
      <c r="M654" s="8"/>
      <c r="N654" s="10"/>
      <c r="O654" s="10"/>
      <c r="P654" s="10"/>
      <c r="Q654" s="10"/>
      <c r="R654" s="60"/>
      <c r="S654" s="8"/>
      <c r="T654" s="79"/>
      <c r="U654" s="10"/>
      <c r="V654" s="60"/>
      <c r="W654" s="8"/>
      <c r="X654" s="8"/>
      <c r="Y654" s="10"/>
    </row>
    <row x14ac:dyDescent="0.25" r="655" customHeight="1" ht="14.25">
      <c r="A655" s="10"/>
      <c r="B655" s="133"/>
      <c r="C655" s="60"/>
      <c r="D655" s="8"/>
      <c r="E655" s="8"/>
      <c r="F655" s="131"/>
      <c r="G655" s="60"/>
      <c r="H655" s="8"/>
      <c r="I655" s="8"/>
      <c r="J655" s="131"/>
      <c r="K655" s="60"/>
      <c r="L655" s="8"/>
      <c r="M655" s="8"/>
      <c r="N655" s="10"/>
      <c r="O655" s="10"/>
      <c r="P655" s="10"/>
      <c r="Q655" s="10"/>
      <c r="R655" s="60"/>
      <c r="S655" s="8"/>
      <c r="T655" s="79"/>
      <c r="U655" s="10"/>
      <c r="V655" s="60"/>
      <c r="W655" s="8"/>
      <c r="X655" s="8"/>
      <c r="Y655" s="10"/>
    </row>
    <row x14ac:dyDescent="0.25" r="656" customHeight="1" ht="14.25">
      <c r="A656" s="10"/>
      <c r="B656" s="133"/>
      <c r="C656" s="60"/>
      <c r="D656" s="8"/>
      <c r="E656" s="8"/>
      <c r="F656" s="131"/>
      <c r="G656" s="60"/>
      <c r="H656" s="8"/>
      <c r="I656" s="8"/>
      <c r="J656" s="131"/>
      <c r="K656" s="60"/>
      <c r="L656" s="8"/>
      <c r="M656" s="8"/>
      <c r="N656" s="10"/>
      <c r="O656" s="10"/>
      <c r="P656" s="10"/>
      <c r="Q656" s="10"/>
      <c r="R656" s="60"/>
      <c r="S656" s="8"/>
      <c r="T656" s="79"/>
      <c r="U656" s="10"/>
      <c r="V656" s="60"/>
      <c r="W656" s="8"/>
      <c r="X656" s="8"/>
      <c r="Y656" s="10"/>
    </row>
    <row x14ac:dyDescent="0.25" r="657" customHeight="1" ht="14.25">
      <c r="A657" s="10"/>
      <c r="B657" s="133"/>
      <c r="C657" s="60"/>
      <c r="D657" s="8"/>
      <c r="E657" s="8"/>
      <c r="F657" s="131"/>
      <c r="G657" s="60"/>
      <c r="H657" s="8"/>
      <c r="I657" s="8"/>
      <c r="J657" s="131"/>
      <c r="K657" s="60"/>
      <c r="L657" s="8"/>
      <c r="M657" s="8"/>
      <c r="N657" s="10"/>
      <c r="O657" s="10"/>
      <c r="P657" s="10"/>
      <c r="Q657" s="10"/>
      <c r="R657" s="60"/>
      <c r="S657" s="8"/>
      <c r="T657" s="79"/>
      <c r="U657" s="10"/>
      <c r="V657" s="60"/>
      <c r="W657" s="8"/>
      <c r="X657" s="8"/>
      <c r="Y657" s="10"/>
    </row>
    <row x14ac:dyDescent="0.25" r="658" customHeight="1" ht="14.25">
      <c r="A658" s="10"/>
      <c r="B658" s="133"/>
      <c r="C658" s="60"/>
      <c r="D658" s="8"/>
      <c r="E658" s="8"/>
      <c r="F658" s="131"/>
      <c r="G658" s="60"/>
      <c r="H658" s="8"/>
      <c r="I658" s="8"/>
      <c r="J658" s="131"/>
      <c r="K658" s="60"/>
      <c r="L658" s="8"/>
      <c r="M658" s="8"/>
      <c r="N658" s="10"/>
      <c r="O658" s="10"/>
      <c r="P658" s="10"/>
      <c r="Q658" s="10"/>
      <c r="R658" s="60"/>
      <c r="S658" s="8"/>
      <c r="T658" s="79"/>
      <c r="U658" s="10"/>
      <c r="V658" s="60"/>
      <c r="W658" s="8"/>
      <c r="X658" s="8"/>
      <c r="Y658" s="10"/>
    </row>
    <row x14ac:dyDescent="0.25" r="659" customHeight="1" ht="14.25">
      <c r="A659" s="10"/>
      <c r="B659" s="133"/>
      <c r="C659" s="60"/>
      <c r="D659" s="8"/>
      <c r="E659" s="8"/>
      <c r="F659" s="131"/>
      <c r="G659" s="60"/>
      <c r="H659" s="8"/>
      <c r="I659" s="8"/>
      <c r="J659" s="131"/>
      <c r="K659" s="60"/>
      <c r="L659" s="8"/>
      <c r="M659" s="8"/>
      <c r="N659" s="10"/>
      <c r="O659" s="10"/>
      <c r="P659" s="10"/>
      <c r="Q659" s="10"/>
      <c r="R659" s="60"/>
      <c r="S659" s="8"/>
      <c r="T659" s="79"/>
      <c r="U659" s="10"/>
      <c r="V659" s="60"/>
      <c r="W659" s="8"/>
      <c r="X659" s="8"/>
      <c r="Y659" s="10"/>
    </row>
    <row x14ac:dyDescent="0.25" r="660" customHeight="1" ht="14.25">
      <c r="A660" s="10"/>
      <c r="B660" s="133"/>
      <c r="C660" s="60"/>
      <c r="D660" s="8"/>
      <c r="E660" s="8"/>
      <c r="F660" s="131"/>
      <c r="G660" s="60"/>
      <c r="H660" s="8"/>
      <c r="I660" s="8"/>
      <c r="J660" s="131"/>
      <c r="K660" s="60"/>
      <c r="L660" s="8"/>
      <c r="M660" s="8"/>
      <c r="N660" s="10"/>
      <c r="O660" s="10"/>
      <c r="P660" s="10"/>
      <c r="Q660" s="10"/>
      <c r="R660" s="60"/>
      <c r="S660" s="8"/>
      <c r="T660" s="79"/>
      <c r="U660" s="10"/>
      <c r="V660" s="60"/>
      <c r="W660" s="8"/>
      <c r="X660" s="8"/>
      <c r="Y660" s="10"/>
    </row>
    <row x14ac:dyDescent="0.25" r="661" customHeight="1" ht="14.25">
      <c r="A661" s="10"/>
      <c r="B661" s="133"/>
      <c r="C661" s="60"/>
      <c r="D661" s="8"/>
      <c r="E661" s="8"/>
      <c r="F661" s="131"/>
      <c r="G661" s="60"/>
      <c r="H661" s="8"/>
      <c r="I661" s="8"/>
      <c r="J661" s="131"/>
      <c r="K661" s="60"/>
      <c r="L661" s="8"/>
      <c r="M661" s="8"/>
      <c r="N661" s="10"/>
      <c r="O661" s="10"/>
      <c r="P661" s="10"/>
      <c r="Q661" s="10"/>
      <c r="R661" s="60"/>
      <c r="S661" s="8"/>
      <c r="T661" s="79"/>
      <c r="U661" s="10"/>
      <c r="V661" s="60"/>
      <c r="W661" s="8"/>
      <c r="X661" s="8"/>
      <c r="Y661" s="10"/>
    </row>
    <row x14ac:dyDescent="0.25" r="662" customHeight="1" ht="14.25">
      <c r="A662" s="10"/>
      <c r="B662" s="133"/>
      <c r="C662" s="60"/>
      <c r="D662" s="8"/>
      <c r="E662" s="8"/>
      <c r="F662" s="131"/>
      <c r="G662" s="60"/>
      <c r="H662" s="8"/>
      <c r="I662" s="8"/>
      <c r="J662" s="131"/>
      <c r="K662" s="60"/>
      <c r="L662" s="8"/>
      <c r="M662" s="8"/>
      <c r="N662" s="10"/>
      <c r="O662" s="10"/>
      <c r="P662" s="10"/>
      <c r="Q662" s="10"/>
      <c r="R662" s="60"/>
      <c r="S662" s="8"/>
      <c r="T662" s="79"/>
      <c r="U662" s="10"/>
      <c r="V662" s="60"/>
      <c r="W662" s="8"/>
      <c r="X662" s="8"/>
      <c r="Y662" s="10"/>
    </row>
    <row x14ac:dyDescent="0.25" r="663" customHeight="1" ht="14.25">
      <c r="A663" s="10"/>
      <c r="B663" s="133"/>
      <c r="C663" s="60"/>
      <c r="D663" s="8"/>
      <c r="E663" s="8"/>
      <c r="F663" s="131"/>
      <c r="G663" s="60"/>
      <c r="H663" s="8"/>
      <c r="I663" s="8"/>
      <c r="J663" s="131"/>
      <c r="K663" s="60"/>
      <c r="L663" s="8"/>
      <c r="M663" s="8"/>
      <c r="N663" s="10"/>
      <c r="O663" s="10"/>
      <c r="P663" s="10"/>
      <c r="Q663" s="10"/>
      <c r="R663" s="60"/>
      <c r="S663" s="8"/>
      <c r="T663" s="79"/>
      <c r="U663" s="10"/>
      <c r="V663" s="60"/>
      <c r="W663" s="8"/>
      <c r="X663" s="8"/>
      <c r="Y663" s="10"/>
    </row>
    <row x14ac:dyDescent="0.25" r="664" customHeight="1" ht="14.25">
      <c r="A664" s="10"/>
      <c r="B664" s="133"/>
      <c r="C664" s="60"/>
      <c r="D664" s="8"/>
      <c r="E664" s="8"/>
      <c r="F664" s="131"/>
      <c r="G664" s="60"/>
      <c r="H664" s="8"/>
      <c r="I664" s="8"/>
      <c r="J664" s="131"/>
      <c r="K664" s="60"/>
      <c r="L664" s="8"/>
      <c r="M664" s="8"/>
      <c r="N664" s="10"/>
      <c r="O664" s="10"/>
      <c r="P664" s="10"/>
      <c r="Q664" s="10"/>
      <c r="R664" s="60"/>
      <c r="S664" s="8"/>
      <c r="T664" s="79"/>
      <c r="U664" s="10"/>
      <c r="V664" s="60"/>
      <c r="W664" s="8"/>
      <c r="X664" s="8"/>
      <c r="Y664" s="10"/>
    </row>
    <row x14ac:dyDescent="0.25" r="665" customHeight="1" ht="14.25">
      <c r="A665" s="10"/>
      <c r="B665" s="133"/>
      <c r="C665" s="60"/>
      <c r="D665" s="8"/>
      <c r="E665" s="8"/>
      <c r="F665" s="131"/>
      <c r="G665" s="60"/>
      <c r="H665" s="8"/>
      <c r="I665" s="8"/>
      <c r="J665" s="131"/>
      <c r="K665" s="60"/>
      <c r="L665" s="8"/>
      <c r="M665" s="8"/>
      <c r="N665" s="10"/>
      <c r="O665" s="10"/>
      <c r="P665" s="10"/>
      <c r="Q665" s="10"/>
      <c r="R665" s="60"/>
      <c r="S665" s="8"/>
      <c r="T665" s="79"/>
      <c r="U665" s="10"/>
      <c r="V665" s="60"/>
      <c r="W665" s="8"/>
      <c r="X665" s="8"/>
      <c r="Y665" s="10"/>
    </row>
    <row x14ac:dyDescent="0.25" r="666" customHeight="1" ht="14.25">
      <c r="A666" s="10"/>
      <c r="B666" s="133"/>
      <c r="C666" s="60"/>
      <c r="D666" s="8"/>
      <c r="E666" s="8"/>
      <c r="F666" s="131"/>
      <c r="G666" s="60"/>
      <c r="H666" s="8"/>
      <c r="I666" s="8"/>
      <c r="J666" s="131"/>
      <c r="K666" s="60"/>
      <c r="L666" s="8"/>
      <c r="M666" s="8"/>
      <c r="N666" s="10"/>
      <c r="O666" s="10"/>
      <c r="P666" s="10"/>
      <c r="Q666" s="10"/>
      <c r="R666" s="60"/>
      <c r="S666" s="8"/>
      <c r="T666" s="79"/>
      <c r="U666" s="10"/>
      <c r="V666" s="60"/>
      <c r="W666" s="8"/>
      <c r="X666" s="8"/>
      <c r="Y666" s="10"/>
    </row>
    <row x14ac:dyDescent="0.25" r="667" customHeight="1" ht="14.25">
      <c r="A667" s="10"/>
      <c r="B667" s="133"/>
      <c r="C667" s="60"/>
      <c r="D667" s="8"/>
      <c r="E667" s="8"/>
      <c r="F667" s="131"/>
      <c r="G667" s="60"/>
      <c r="H667" s="8"/>
      <c r="I667" s="8"/>
      <c r="J667" s="131"/>
      <c r="K667" s="60"/>
      <c r="L667" s="8"/>
      <c r="M667" s="8"/>
      <c r="N667" s="10"/>
      <c r="O667" s="10"/>
      <c r="P667" s="10"/>
      <c r="Q667" s="10"/>
      <c r="R667" s="60"/>
      <c r="S667" s="8"/>
      <c r="T667" s="79"/>
      <c r="U667" s="10"/>
      <c r="V667" s="60"/>
      <c r="W667" s="8"/>
      <c r="X667" s="8"/>
      <c r="Y667" s="10"/>
    </row>
    <row x14ac:dyDescent="0.25" r="668" customHeight="1" ht="14.25">
      <c r="A668" s="10"/>
      <c r="B668" s="133"/>
      <c r="C668" s="60"/>
      <c r="D668" s="8"/>
      <c r="E668" s="8"/>
      <c r="F668" s="131"/>
      <c r="G668" s="60"/>
      <c r="H668" s="8"/>
      <c r="I668" s="8"/>
      <c r="J668" s="131"/>
      <c r="K668" s="60"/>
      <c r="L668" s="8"/>
      <c r="M668" s="8"/>
      <c r="N668" s="10"/>
      <c r="O668" s="10"/>
      <c r="P668" s="10"/>
      <c r="Q668" s="10"/>
      <c r="R668" s="60"/>
      <c r="S668" s="8"/>
      <c r="T668" s="79"/>
      <c r="U668" s="10"/>
      <c r="V668" s="60"/>
      <c r="W668" s="8"/>
      <c r="X668" s="8"/>
      <c r="Y668" s="10"/>
    </row>
    <row x14ac:dyDescent="0.25" r="669" customHeight="1" ht="14.25">
      <c r="A669" s="10"/>
      <c r="B669" s="133"/>
      <c r="C669" s="60"/>
      <c r="D669" s="8"/>
      <c r="E669" s="8"/>
      <c r="F669" s="131"/>
      <c r="G669" s="60"/>
      <c r="H669" s="8"/>
      <c r="I669" s="8"/>
      <c r="J669" s="131"/>
      <c r="K669" s="60"/>
      <c r="L669" s="8"/>
      <c r="M669" s="8"/>
      <c r="N669" s="10"/>
      <c r="O669" s="10"/>
      <c r="P669" s="10"/>
      <c r="Q669" s="10"/>
      <c r="R669" s="60"/>
      <c r="S669" s="8"/>
      <c r="T669" s="79"/>
      <c r="U669" s="10"/>
      <c r="V669" s="60"/>
      <c r="W669" s="8"/>
      <c r="X669" s="8"/>
      <c r="Y669" s="10"/>
    </row>
    <row x14ac:dyDescent="0.25" r="670" customHeight="1" ht="14.25">
      <c r="A670" s="10"/>
      <c r="B670" s="133"/>
      <c r="C670" s="60"/>
      <c r="D670" s="8"/>
      <c r="E670" s="8"/>
      <c r="F670" s="131"/>
      <c r="G670" s="60"/>
      <c r="H670" s="8"/>
      <c r="I670" s="8"/>
      <c r="J670" s="131"/>
      <c r="K670" s="60"/>
      <c r="L670" s="8"/>
      <c r="M670" s="8"/>
      <c r="N670" s="10"/>
      <c r="O670" s="10"/>
      <c r="P670" s="10"/>
      <c r="Q670" s="10"/>
      <c r="R670" s="60"/>
      <c r="S670" s="8"/>
      <c r="T670" s="79"/>
      <c r="U670" s="10"/>
      <c r="V670" s="60"/>
      <c r="W670" s="8"/>
      <c r="X670" s="8"/>
      <c r="Y670" s="10"/>
    </row>
    <row x14ac:dyDescent="0.25" r="671" customHeight="1" ht="14.25">
      <c r="A671" s="10"/>
      <c r="B671" s="133"/>
      <c r="C671" s="60"/>
      <c r="D671" s="8"/>
      <c r="E671" s="8"/>
      <c r="F671" s="131"/>
      <c r="G671" s="60"/>
      <c r="H671" s="8"/>
      <c r="I671" s="8"/>
      <c r="J671" s="131"/>
      <c r="K671" s="60"/>
      <c r="L671" s="8"/>
      <c r="M671" s="8"/>
      <c r="N671" s="10"/>
      <c r="O671" s="10"/>
      <c r="P671" s="10"/>
      <c r="Q671" s="10"/>
      <c r="R671" s="60"/>
      <c r="S671" s="8"/>
      <c r="T671" s="79"/>
      <c r="U671" s="10"/>
      <c r="V671" s="60"/>
      <c r="W671" s="8"/>
      <c r="X671" s="8"/>
      <c r="Y671" s="10"/>
    </row>
    <row x14ac:dyDescent="0.25" r="672" customHeight="1" ht="14.25">
      <c r="A672" s="10"/>
      <c r="B672" s="133"/>
      <c r="C672" s="60"/>
      <c r="D672" s="8"/>
      <c r="E672" s="8"/>
      <c r="F672" s="131"/>
      <c r="G672" s="60"/>
      <c r="H672" s="8"/>
      <c r="I672" s="8"/>
      <c r="J672" s="131"/>
      <c r="K672" s="60"/>
      <c r="L672" s="8"/>
      <c r="M672" s="8"/>
      <c r="N672" s="10"/>
      <c r="O672" s="10"/>
      <c r="P672" s="10"/>
      <c r="Q672" s="10"/>
      <c r="R672" s="60"/>
      <c r="S672" s="8"/>
      <c r="T672" s="79"/>
      <c r="U672" s="10"/>
      <c r="V672" s="60"/>
      <c r="W672" s="8"/>
      <c r="X672" s="8"/>
      <c r="Y672" s="10"/>
    </row>
    <row x14ac:dyDescent="0.25" r="673" customHeight="1" ht="14.25">
      <c r="A673" s="10"/>
      <c r="B673" s="133"/>
      <c r="C673" s="60"/>
      <c r="D673" s="8"/>
      <c r="E673" s="8"/>
      <c r="F673" s="131"/>
      <c r="G673" s="60"/>
      <c r="H673" s="8"/>
      <c r="I673" s="8"/>
      <c r="J673" s="131"/>
      <c r="K673" s="60"/>
      <c r="L673" s="8"/>
      <c r="M673" s="8"/>
      <c r="N673" s="10"/>
      <c r="O673" s="10"/>
      <c r="P673" s="10"/>
      <c r="Q673" s="10"/>
      <c r="R673" s="60"/>
      <c r="S673" s="8"/>
      <c r="T673" s="79"/>
      <c r="U673" s="10"/>
      <c r="V673" s="60"/>
      <c r="W673" s="8"/>
      <c r="X673" s="8"/>
      <c r="Y673" s="10"/>
    </row>
    <row x14ac:dyDescent="0.25" r="674" customHeight="1" ht="14.25">
      <c r="A674" s="10"/>
      <c r="B674" s="133"/>
      <c r="C674" s="60"/>
      <c r="D674" s="8"/>
      <c r="E674" s="8"/>
      <c r="F674" s="131"/>
      <c r="G674" s="60"/>
      <c r="H674" s="8"/>
      <c r="I674" s="8"/>
      <c r="J674" s="131"/>
      <c r="K674" s="60"/>
      <c r="L674" s="8"/>
      <c r="M674" s="8"/>
      <c r="N674" s="10"/>
      <c r="O674" s="10"/>
      <c r="P674" s="10"/>
      <c r="Q674" s="10"/>
      <c r="R674" s="60"/>
      <c r="S674" s="8"/>
      <c r="T674" s="79"/>
      <c r="U674" s="10"/>
      <c r="V674" s="60"/>
      <c r="W674" s="8"/>
      <c r="X674" s="8"/>
      <c r="Y674" s="10"/>
    </row>
    <row x14ac:dyDescent="0.25" r="675" customHeight="1" ht="14.25">
      <c r="A675" s="10"/>
      <c r="B675" s="133"/>
      <c r="C675" s="60"/>
      <c r="D675" s="8"/>
      <c r="E675" s="8"/>
      <c r="F675" s="131"/>
      <c r="G675" s="60"/>
      <c r="H675" s="8"/>
      <c r="I675" s="8"/>
      <c r="J675" s="131"/>
      <c r="K675" s="60"/>
      <c r="L675" s="8"/>
      <c r="M675" s="8"/>
      <c r="N675" s="10"/>
      <c r="O675" s="10"/>
      <c r="P675" s="10"/>
      <c r="Q675" s="10"/>
      <c r="R675" s="60"/>
      <c r="S675" s="8"/>
      <c r="T675" s="79"/>
      <c r="U675" s="10"/>
      <c r="V675" s="60"/>
      <c r="W675" s="8"/>
      <c r="X675" s="8"/>
      <c r="Y675" s="10"/>
    </row>
    <row x14ac:dyDescent="0.25" r="676" customHeight="1" ht="14.25">
      <c r="A676" s="10"/>
      <c r="B676" s="133"/>
      <c r="C676" s="60"/>
      <c r="D676" s="8"/>
      <c r="E676" s="8"/>
      <c r="F676" s="131"/>
      <c r="G676" s="60"/>
      <c r="H676" s="8"/>
      <c r="I676" s="8"/>
      <c r="J676" s="131"/>
      <c r="K676" s="60"/>
      <c r="L676" s="8"/>
      <c r="M676" s="8"/>
      <c r="N676" s="10"/>
      <c r="O676" s="10"/>
      <c r="P676" s="10"/>
      <c r="Q676" s="10"/>
      <c r="R676" s="60"/>
      <c r="S676" s="8"/>
      <c r="T676" s="79"/>
      <c r="U676" s="10"/>
      <c r="V676" s="60"/>
      <c r="W676" s="8"/>
      <c r="X676" s="8"/>
      <c r="Y676" s="10"/>
    </row>
    <row x14ac:dyDescent="0.25" r="677" customHeight="1" ht="14.25">
      <c r="A677" s="10"/>
      <c r="B677" s="133"/>
      <c r="C677" s="60"/>
      <c r="D677" s="8"/>
      <c r="E677" s="8"/>
      <c r="F677" s="131"/>
      <c r="G677" s="60"/>
      <c r="H677" s="8"/>
      <c r="I677" s="8"/>
      <c r="J677" s="131"/>
      <c r="K677" s="60"/>
      <c r="L677" s="8"/>
      <c r="M677" s="8"/>
      <c r="N677" s="10"/>
      <c r="O677" s="10"/>
      <c r="P677" s="10"/>
      <c r="Q677" s="10"/>
      <c r="R677" s="60"/>
      <c r="S677" s="8"/>
      <c r="T677" s="79"/>
      <c r="U677" s="10"/>
      <c r="V677" s="60"/>
      <c r="W677" s="8"/>
      <c r="X677" s="8"/>
      <c r="Y677" s="10"/>
    </row>
    <row x14ac:dyDescent="0.25" r="678" customHeight="1" ht="14.25">
      <c r="A678" s="10"/>
      <c r="B678" s="133"/>
      <c r="C678" s="60"/>
      <c r="D678" s="8"/>
      <c r="E678" s="8"/>
      <c r="F678" s="131"/>
      <c r="G678" s="60"/>
      <c r="H678" s="8"/>
      <c r="I678" s="8"/>
      <c r="J678" s="131"/>
      <c r="K678" s="60"/>
      <c r="L678" s="8"/>
      <c r="M678" s="8"/>
      <c r="N678" s="10"/>
      <c r="O678" s="10"/>
      <c r="P678" s="10"/>
      <c r="Q678" s="10"/>
      <c r="R678" s="60"/>
      <c r="S678" s="8"/>
      <c r="T678" s="79"/>
      <c r="U678" s="10"/>
      <c r="V678" s="60"/>
      <c r="W678" s="8"/>
      <c r="X678" s="8"/>
      <c r="Y678" s="10"/>
    </row>
    <row x14ac:dyDescent="0.25" r="679" customHeight="1" ht="14.25">
      <c r="A679" s="10"/>
      <c r="B679" s="133"/>
      <c r="C679" s="60"/>
      <c r="D679" s="8"/>
      <c r="E679" s="8"/>
      <c r="F679" s="131"/>
      <c r="G679" s="60"/>
      <c r="H679" s="8"/>
      <c r="I679" s="8"/>
      <c r="J679" s="131"/>
      <c r="K679" s="60"/>
      <c r="L679" s="8"/>
      <c r="M679" s="8"/>
      <c r="N679" s="10"/>
      <c r="O679" s="10"/>
      <c r="P679" s="10"/>
      <c r="Q679" s="10"/>
      <c r="R679" s="60"/>
      <c r="S679" s="8"/>
      <c r="T679" s="79"/>
      <c r="U679" s="10"/>
      <c r="V679" s="60"/>
      <c r="W679" s="8"/>
      <c r="X679" s="8"/>
      <c r="Y679" s="10"/>
    </row>
    <row x14ac:dyDescent="0.25" r="680" customHeight="1" ht="14.25">
      <c r="A680" s="10"/>
      <c r="B680" s="133"/>
      <c r="C680" s="60"/>
      <c r="D680" s="8"/>
      <c r="E680" s="8"/>
      <c r="F680" s="131"/>
      <c r="G680" s="60"/>
      <c r="H680" s="8"/>
      <c r="I680" s="8"/>
      <c r="J680" s="131"/>
      <c r="K680" s="60"/>
      <c r="L680" s="8"/>
      <c r="M680" s="8"/>
      <c r="N680" s="10"/>
      <c r="O680" s="10"/>
      <c r="P680" s="10"/>
      <c r="Q680" s="10"/>
      <c r="R680" s="60"/>
      <c r="S680" s="8"/>
      <c r="T680" s="79"/>
      <c r="U680" s="10"/>
      <c r="V680" s="60"/>
      <c r="W680" s="8"/>
      <c r="X680" s="8"/>
      <c r="Y680" s="10"/>
    </row>
    <row x14ac:dyDescent="0.25" r="681" customHeight="1" ht="14.25">
      <c r="A681" s="10"/>
      <c r="B681" s="133"/>
      <c r="C681" s="60"/>
      <c r="D681" s="8"/>
      <c r="E681" s="8"/>
      <c r="F681" s="131"/>
      <c r="G681" s="60"/>
      <c r="H681" s="8"/>
      <c r="I681" s="8"/>
      <c r="J681" s="131"/>
      <c r="K681" s="60"/>
      <c r="L681" s="8"/>
      <c r="M681" s="8"/>
      <c r="N681" s="10"/>
      <c r="O681" s="10"/>
      <c r="P681" s="10"/>
      <c r="Q681" s="10"/>
      <c r="R681" s="60"/>
      <c r="S681" s="8"/>
      <c r="T681" s="79"/>
      <c r="U681" s="10"/>
      <c r="V681" s="60"/>
      <c r="W681" s="8"/>
      <c r="X681" s="8"/>
      <c r="Y681" s="10"/>
    </row>
    <row x14ac:dyDescent="0.25" r="682" customHeight="1" ht="14.25">
      <c r="A682" s="10"/>
      <c r="B682" s="133"/>
      <c r="C682" s="60"/>
      <c r="D682" s="8"/>
      <c r="E682" s="8"/>
      <c r="F682" s="131"/>
      <c r="G682" s="60"/>
      <c r="H682" s="8"/>
      <c r="I682" s="8"/>
      <c r="J682" s="131"/>
      <c r="K682" s="60"/>
      <c r="L682" s="8"/>
      <c r="M682" s="8"/>
      <c r="N682" s="10"/>
      <c r="O682" s="10"/>
      <c r="P682" s="10"/>
      <c r="Q682" s="10"/>
      <c r="R682" s="60"/>
      <c r="S682" s="8"/>
      <c r="T682" s="79"/>
      <c r="U682" s="10"/>
      <c r="V682" s="60"/>
      <c r="W682" s="8"/>
      <c r="X682" s="8"/>
      <c r="Y682" s="10"/>
    </row>
    <row x14ac:dyDescent="0.25" r="683" customHeight="1" ht="14.25">
      <c r="A683" s="10"/>
      <c r="B683" s="133"/>
      <c r="C683" s="60"/>
      <c r="D683" s="8"/>
      <c r="E683" s="8"/>
      <c r="F683" s="131"/>
      <c r="G683" s="60"/>
      <c r="H683" s="8"/>
      <c r="I683" s="8"/>
      <c r="J683" s="131"/>
      <c r="K683" s="60"/>
      <c r="L683" s="8"/>
      <c r="M683" s="8"/>
      <c r="N683" s="10"/>
      <c r="O683" s="10"/>
      <c r="P683" s="10"/>
      <c r="Q683" s="10"/>
      <c r="R683" s="60"/>
      <c r="S683" s="8"/>
      <c r="T683" s="79"/>
      <c r="U683" s="10"/>
      <c r="V683" s="60"/>
      <c r="W683" s="8"/>
      <c r="X683" s="8"/>
      <c r="Y683" s="10"/>
    </row>
    <row x14ac:dyDescent="0.25" r="684" customHeight="1" ht="14.25">
      <c r="A684" s="10"/>
      <c r="B684" s="133"/>
      <c r="C684" s="60"/>
      <c r="D684" s="8"/>
      <c r="E684" s="8"/>
      <c r="F684" s="131"/>
      <c r="G684" s="60"/>
      <c r="H684" s="8"/>
      <c r="I684" s="8"/>
      <c r="J684" s="131"/>
      <c r="K684" s="60"/>
      <c r="L684" s="8"/>
      <c r="M684" s="8"/>
      <c r="N684" s="10"/>
      <c r="O684" s="10"/>
      <c r="P684" s="10"/>
      <c r="Q684" s="10"/>
      <c r="R684" s="60"/>
      <c r="S684" s="8"/>
      <c r="T684" s="79"/>
      <c r="U684" s="10"/>
      <c r="V684" s="60"/>
      <c r="W684" s="8"/>
      <c r="X684" s="8"/>
      <c r="Y684" s="10"/>
    </row>
    <row x14ac:dyDescent="0.25" r="685" customHeight="1" ht="14.25">
      <c r="A685" s="10"/>
      <c r="B685" s="133"/>
      <c r="C685" s="60"/>
      <c r="D685" s="8"/>
      <c r="E685" s="8"/>
      <c r="F685" s="131"/>
      <c r="G685" s="60"/>
      <c r="H685" s="8"/>
      <c r="I685" s="8"/>
      <c r="J685" s="131"/>
      <c r="K685" s="60"/>
      <c r="L685" s="8"/>
      <c r="M685" s="8"/>
      <c r="N685" s="10"/>
      <c r="O685" s="10"/>
      <c r="P685" s="10"/>
      <c r="Q685" s="10"/>
      <c r="R685" s="60"/>
      <c r="S685" s="8"/>
      <c r="T685" s="79"/>
      <c r="U685" s="10"/>
      <c r="V685" s="60"/>
      <c r="W685" s="8"/>
      <c r="X685" s="8"/>
      <c r="Y685" s="10"/>
    </row>
    <row x14ac:dyDescent="0.25" r="686" customHeight="1" ht="14.25">
      <c r="A686" s="10"/>
      <c r="B686" s="133"/>
      <c r="C686" s="60"/>
      <c r="D686" s="8"/>
      <c r="E686" s="8"/>
      <c r="F686" s="131"/>
      <c r="G686" s="60"/>
      <c r="H686" s="8"/>
      <c r="I686" s="8"/>
      <c r="J686" s="131"/>
      <c r="K686" s="60"/>
      <c r="L686" s="8"/>
      <c r="M686" s="8"/>
      <c r="N686" s="10"/>
      <c r="O686" s="10"/>
      <c r="P686" s="10"/>
      <c r="Q686" s="10"/>
      <c r="R686" s="60"/>
      <c r="S686" s="8"/>
      <c r="T686" s="79"/>
      <c r="U686" s="10"/>
      <c r="V686" s="60"/>
      <c r="W686" s="8"/>
      <c r="X686" s="8"/>
      <c r="Y686" s="10"/>
    </row>
    <row x14ac:dyDescent="0.25" r="687" customHeight="1" ht="14.25">
      <c r="A687" s="10"/>
      <c r="B687" s="133"/>
      <c r="C687" s="60"/>
      <c r="D687" s="8"/>
      <c r="E687" s="8"/>
      <c r="F687" s="131"/>
      <c r="G687" s="60"/>
      <c r="H687" s="8"/>
      <c r="I687" s="8"/>
      <c r="J687" s="131"/>
      <c r="K687" s="60"/>
      <c r="L687" s="8"/>
      <c r="M687" s="8"/>
      <c r="N687" s="10"/>
      <c r="O687" s="10"/>
      <c r="P687" s="10"/>
      <c r="Q687" s="10"/>
      <c r="R687" s="60"/>
      <c r="S687" s="8"/>
      <c r="T687" s="79"/>
      <c r="U687" s="10"/>
      <c r="V687" s="60"/>
      <c r="W687" s="8"/>
      <c r="X687" s="8"/>
      <c r="Y687" s="10"/>
    </row>
    <row x14ac:dyDescent="0.25" r="688" customHeight="1" ht="14.25">
      <c r="A688" s="10"/>
      <c r="B688" s="133"/>
      <c r="C688" s="60"/>
      <c r="D688" s="8"/>
      <c r="E688" s="8"/>
      <c r="F688" s="131"/>
      <c r="G688" s="60"/>
      <c r="H688" s="8"/>
      <c r="I688" s="8"/>
      <c r="J688" s="131"/>
      <c r="K688" s="60"/>
      <c r="L688" s="8"/>
      <c r="M688" s="8"/>
      <c r="N688" s="10"/>
      <c r="O688" s="10"/>
      <c r="P688" s="10"/>
      <c r="Q688" s="10"/>
      <c r="R688" s="60"/>
      <c r="S688" s="8"/>
      <c r="T688" s="79"/>
      <c r="U688" s="10"/>
      <c r="V688" s="60"/>
      <c r="W688" s="8"/>
      <c r="X688" s="8"/>
      <c r="Y688" s="10"/>
    </row>
    <row x14ac:dyDescent="0.25" r="689" customHeight="1" ht="14.25">
      <c r="A689" s="10"/>
      <c r="B689" s="133"/>
      <c r="C689" s="60"/>
      <c r="D689" s="8"/>
      <c r="E689" s="8"/>
      <c r="F689" s="131"/>
      <c r="G689" s="60"/>
      <c r="H689" s="8"/>
      <c r="I689" s="8"/>
      <c r="J689" s="131"/>
      <c r="K689" s="60"/>
      <c r="L689" s="8"/>
      <c r="M689" s="8"/>
      <c r="N689" s="10"/>
      <c r="O689" s="10"/>
      <c r="P689" s="10"/>
      <c r="Q689" s="10"/>
      <c r="R689" s="60"/>
      <c r="S689" s="8"/>
      <c r="T689" s="79"/>
      <c r="U689" s="10"/>
      <c r="V689" s="60"/>
      <c r="W689" s="8"/>
      <c r="X689" s="8"/>
      <c r="Y689" s="10"/>
    </row>
    <row x14ac:dyDescent="0.25" r="690" customHeight="1" ht="14.25">
      <c r="A690" s="10"/>
      <c r="B690" s="133"/>
      <c r="C690" s="60"/>
      <c r="D690" s="8"/>
      <c r="E690" s="8"/>
      <c r="F690" s="131"/>
      <c r="G690" s="60"/>
      <c r="H690" s="8"/>
      <c r="I690" s="8"/>
      <c r="J690" s="131"/>
      <c r="K690" s="60"/>
      <c r="L690" s="8"/>
      <c r="M690" s="8"/>
      <c r="N690" s="10"/>
      <c r="O690" s="10"/>
      <c r="P690" s="10"/>
      <c r="Q690" s="10"/>
      <c r="R690" s="60"/>
      <c r="S690" s="8"/>
      <c r="T690" s="79"/>
      <c r="U690" s="10"/>
      <c r="V690" s="60"/>
      <c r="W690" s="8"/>
      <c r="X690" s="8"/>
      <c r="Y690" s="10"/>
    </row>
    <row x14ac:dyDescent="0.25" r="691" customHeight="1" ht="14.25">
      <c r="A691" s="10"/>
      <c r="B691" s="133"/>
      <c r="C691" s="60"/>
      <c r="D691" s="8"/>
      <c r="E691" s="8"/>
      <c r="F691" s="131"/>
      <c r="G691" s="60"/>
      <c r="H691" s="8"/>
      <c r="I691" s="8"/>
      <c r="J691" s="131"/>
      <c r="K691" s="60"/>
      <c r="L691" s="8"/>
      <c r="M691" s="8"/>
      <c r="N691" s="10"/>
      <c r="O691" s="10"/>
      <c r="P691" s="10"/>
      <c r="Q691" s="10"/>
      <c r="R691" s="60"/>
      <c r="S691" s="8"/>
      <c r="T691" s="79"/>
      <c r="U691" s="10"/>
      <c r="V691" s="60"/>
      <c r="W691" s="8"/>
      <c r="X691" s="8"/>
      <c r="Y691" s="10"/>
    </row>
    <row x14ac:dyDescent="0.25" r="692" customHeight="1" ht="14.25">
      <c r="A692" s="10"/>
      <c r="B692" s="133"/>
      <c r="C692" s="60"/>
      <c r="D692" s="8"/>
      <c r="E692" s="8"/>
      <c r="F692" s="131"/>
      <c r="G692" s="60"/>
      <c r="H692" s="8"/>
      <c r="I692" s="8"/>
      <c r="J692" s="131"/>
      <c r="K692" s="60"/>
      <c r="L692" s="8"/>
      <c r="M692" s="8"/>
      <c r="N692" s="10"/>
      <c r="O692" s="10"/>
      <c r="P692" s="10"/>
      <c r="Q692" s="10"/>
      <c r="R692" s="60"/>
      <c r="S692" s="8"/>
      <c r="T692" s="79"/>
      <c r="U692" s="10"/>
      <c r="V692" s="60"/>
      <c r="W692" s="8"/>
      <c r="X692" s="8"/>
      <c r="Y692" s="10"/>
    </row>
    <row x14ac:dyDescent="0.25" r="693" customHeight="1" ht="14.25">
      <c r="A693" s="10"/>
      <c r="B693" s="133"/>
      <c r="C693" s="60"/>
      <c r="D693" s="8"/>
      <c r="E693" s="8"/>
      <c r="F693" s="131"/>
      <c r="G693" s="60"/>
      <c r="H693" s="8"/>
      <c r="I693" s="8"/>
      <c r="J693" s="131"/>
      <c r="K693" s="60"/>
      <c r="L693" s="8"/>
      <c r="M693" s="8"/>
      <c r="N693" s="10"/>
      <c r="O693" s="10"/>
      <c r="P693" s="10"/>
      <c r="Q693" s="10"/>
      <c r="R693" s="60"/>
      <c r="S693" s="8"/>
      <c r="T693" s="79"/>
      <c r="U693" s="10"/>
      <c r="V693" s="60"/>
      <c r="W693" s="8"/>
      <c r="X693" s="8"/>
      <c r="Y693" s="10"/>
    </row>
    <row x14ac:dyDescent="0.25" r="694" customHeight="1" ht="14.25">
      <c r="A694" s="10"/>
      <c r="B694" s="133"/>
      <c r="C694" s="60"/>
      <c r="D694" s="8"/>
      <c r="E694" s="8"/>
      <c r="F694" s="131"/>
      <c r="G694" s="60"/>
      <c r="H694" s="8"/>
      <c r="I694" s="8"/>
      <c r="J694" s="131"/>
      <c r="K694" s="60"/>
      <c r="L694" s="8"/>
      <c r="M694" s="8"/>
      <c r="N694" s="10"/>
      <c r="O694" s="10"/>
      <c r="P694" s="10"/>
      <c r="Q694" s="10"/>
      <c r="R694" s="60"/>
      <c r="S694" s="8"/>
      <c r="T694" s="79"/>
      <c r="U694" s="10"/>
      <c r="V694" s="60"/>
      <c r="W694" s="8"/>
      <c r="X694" s="8"/>
      <c r="Y694" s="10"/>
    </row>
    <row x14ac:dyDescent="0.25" r="695" customHeight="1" ht="14.25">
      <c r="A695" s="10"/>
      <c r="B695" s="133"/>
      <c r="C695" s="60"/>
      <c r="D695" s="8"/>
      <c r="E695" s="8"/>
      <c r="F695" s="131"/>
      <c r="G695" s="60"/>
      <c r="H695" s="8"/>
      <c r="I695" s="8"/>
      <c r="J695" s="131"/>
      <c r="K695" s="60"/>
      <c r="L695" s="8"/>
      <c r="M695" s="8"/>
      <c r="N695" s="10"/>
      <c r="O695" s="10"/>
      <c r="P695" s="10"/>
      <c r="Q695" s="10"/>
      <c r="R695" s="60"/>
      <c r="S695" s="8"/>
      <c r="T695" s="79"/>
      <c r="U695" s="10"/>
      <c r="V695" s="60"/>
      <c r="W695" s="8"/>
      <c r="X695" s="8"/>
      <c r="Y695" s="10"/>
    </row>
    <row x14ac:dyDescent="0.25" r="696" customHeight="1" ht="14.25">
      <c r="A696" s="10"/>
      <c r="B696" s="133"/>
      <c r="C696" s="60"/>
      <c r="D696" s="8"/>
      <c r="E696" s="8"/>
      <c r="F696" s="131"/>
      <c r="G696" s="60"/>
      <c r="H696" s="8"/>
      <c r="I696" s="8"/>
      <c r="J696" s="131"/>
      <c r="K696" s="60"/>
      <c r="L696" s="8"/>
      <c r="M696" s="8"/>
      <c r="N696" s="10"/>
      <c r="O696" s="10"/>
      <c r="P696" s="10"/>
      <c r="Q696" s="10"/>
      <c r="R696" s="60"/>
      <c r="S696" s="8"/>
      <c r="T696" s="79"/>
      <c r="U696" s="10"/>
      <c r="V696" s="60"/>
      <c r="W696" s="8"/>
      <c r="X696" s="8"/>
      <c r="Y696" s="10"/>
    </row>
    <row x14ac:dyDescent="0.25" r="697" customHeight="1" ht="14.25">
      <c r="A697" s="10"/>
      <c r="B697" s="133"/>
      <c r="C697" s="60"/>
      <c r="D697" s="8"/>
      <c r="E697" s="8"/>
      <c r="F697" s="131"/>
      <c r="G697" s="60"/>
      <c r="H697" s="8"/>
      <c r="I697" s="8"/>
      <c r="J697" s="131"/>
      <c r="K697" s="60"/>
      <c r="L697" s="8"/>
      <c r="M697" s="8"/>
      <c r="N697" s="10"/>
      <c r="O697" s="10"/>
      <c r="P697" s="10"/>
      <c r="Q697" s="10"/>
      <c r="R697" s="60"/>
      <c r="S697" s="8"/>
      <c r="T697" s="79"/>
      <c r="U697" s="10"/>
      <c r="V697" s="60"/>
      <c r="W697" s="8"/>
      <c r="X697" s="8"/>
      <c r="Y697" s="10"/>
    </row>
    <row x14ac:dyDescent="0.25" r="698" customHeight="1" ht="14.25">
      <c r="A698" s="10"/>
      <c r="B698" s="133"/>
      <c r="C698" s="60"/>
      <c r="D698" s="8"/>
      <c r="E698" s="8"/>
      <c r="F698" s="131"/>
      <c r="G698" s="60"/>
      <c r="H698" s="8"/>
      <c r="I698" s="8"/>
      <c r="J698" s="131"/>
      <c r="K698" s="60"/>
      <c r="L698" s="8"/>
      <c r="M698" s="8"/>
      <c r="N698" s="10"/>
      <c r="O698" s="10"/>
      <c r="P698" s="10"/>
      <c r="Q698" s="10"/>
      <c r="R698" s="60"/>
      <c r="S698" s="8"/>
      <c r="T698" s="79"/>
      <c r="U698" s="10"/>
      <c r="V698" s="60"/>
      <c r="W698" s="8"/>
      <c r="X698" s="8"/>
      <c r="Y698" s="10"/>
    </row>
    <row x14ac:dyDescent="0.25" r="699" customHeight="1" ht="14.25">
      <c r="A699" s="10"/>
      <c r="B699" s="133"/>
      <c r="C699" s="60"/>
      <c r="D699" s="8"/>
      <c r="E699" s="8"/>
      <c r="F699" s="131"/>
      <c r="G699" s="60"/>
      <c r="H699" s="8"/>
      <c r="I699" s="8"/>
      <c r="J699" s="131"/>
      <c r="K699" s="60"/>
      <c r="L699" s="8"/>
      <c r="M699" s="8"/>
      <c r="N699" s="10"/>
      <c r="O699" s="10"/>
      <c r="P699" s="10"/>
      <c r="Q699" s="10"/>
      <c r="R699" s="60"/>
      <c r="S699" s="8"/>
      <c r="T699" s="79"/>
      <c r="U699" s="10"/>
      <c r="V699" s="60"/>
      <c r="W699" s="8"/>
      <c r="X699" s="8"/>
      <c r="Y699" s="10"/>
    </row>
    <row x14ac:dyDescent="0.25" r="700" customHeight="1" ht="14.25">
      <c r="A700" s="10"/>
      <c r="B700" s="133"/>
      <c r="C700" s="60"/>
      <c r="D700" s="8"/>
      <c r="E700" s="8"/>
      <c r="F700" s="131"/>
      <c r="G700" s="60"/>
      <c r="H700" s="8"/>
      <c r="I700" s="8"/>
      <c r="J700" s="131"/>
      <c r="K700" s="60"/>
      <c r="L700" s="8"/>
      <c r="M700" s="8"/>
      <c r="N700" s="10"/>
      <c r="O700" s="10"/>
      <c r="P700" s="10"/>
      <c r="Q700" s="10"/>
      <c r="R700" s="60"/>
      <c r="S700" s="8"/>
      <c r="T700" s="79"/>
      <c r="U700" s="10"/>
      <c r="V700" s="60"/>
      <c r="W700" s="8"/>
      <c r="X700" s="8"/>
      <c r="Y700" s="10"/>
    </row>
    <row x14ac:dyDescent="0.25" r="701" customHeight="1" ht="14.25">
      <c r="A701" s="10"/>
      <c r="B701" s="133"/>
      <c r="C701" s="60"/>
      <c r="D701" s="8"/>
      <c r="E701" s="8"/>
      <c r="F701" s="131"/>
      <c r="G701" s="60"/>
      <c r="H701" s="8"/>
      <c r="I701" s="8"/>
      <c r="J701" s="131"/>
      <c r="K701" s="60"/>
      <c r="L701" s="8"/>
      <c r="M701" s="8"/>
      <c r="N701" s="10"/>
      <c r="O701" s="10"/>
      <c r="P701" s="10"/>
      <c r="Q701" s="10"/>
      <c r="R701" s="60"/>
      <c r="S701" s="8"/>
      <c r="T701" s="79"/>
      <c r="U701" s="10"/>
      <c r="V701" s="60"/>
      <c r="W701" s="8"/>
      <c r="X701" s="8"/>
      <c r="Y701" s="10"/>
    </row>
    <row x14ac:dyDescent="0.25" r="702" customHeight="1" ht="14.25">
      <c r="A702" s="10"/>
      <c r="B702" s="133"/>
      <c r="C702" s="60"/>
      <c r="D702" s="8"/>
      <c r="E702" s="8"/>
      <c r="F702" s="131"/>
      <c r="G702" s="60"/>
      <c r="H702" s="8"/>
      <c r="I702" s="8"/>
      <c r="J702" s="131"/>
      <c r="K702" s="60"/>
      <c r="L702" s="8"/>
      <c r="M702" s="8"/>
      <c r="N702" s="10"/>
      <c r="O702" s="10"/>
      <c r="P702" s="10"/>
      <c r="Q702" s="10"/>
      <c r="R702" s="60"/>
      <c r="S702" s="8"/>
      <c r="T702" s="79"/>
      <c r="U702" s="10"/>
      <c r="V702" s="60"/>
      <c r="W702" s="8"/>
      <c r="X702" s="8"/>
      <c r="Y702" s="10"/>
    </row>
    <row x14ac:dyDescent="0.25" r="703" customHeight="1" ht="14.25">
      <c r="A703" s="10"/>
      <c r="B703" s="133"/>
      <c r="C703" s="60"/>
      <c r="D703" s="8"/>
      <c r="E703" s="8"/>
      <c r="F703" s="131"/>
      <c r="G703" s="60"/>
      <c r="H703" s="8"/>
      <c r="I703" s="8"/>
      <c r="J703" s="131"/>
      <c r="K703" s="60"/>
      <c r="L703" s="8"/>
      <c r="M703" s="8"/>
      <c r="N703" s="10"/>
      <c r="O703" s="10"/>
      <c r="P703" s="10"/>
      <c r="Q703" s="10"/>
      <c r="R703" s="60"/>
      <c r="S703" s="8"/>
      <c r="T703" s="79"/>
      <c r="U703" s="10"/>
      <c r="V703" s="60"/>
      <c r="W703" s="8"/>
      <c r="X703" s="8"/>
      <c r="Y703" s="10"/>
    </row>
    <row x14ac:dyDescent="0.25" r="704" customHeight="1" ht="14.25">
      <c r="A704" s="10"/>
      <c r="B704" s="133"/>
      <c r="C704" s="60"/>
      <c r="D704" s="8"/>
      <c r="E704" s="8"/>
      <c r="F704" s="131"/>
      <c r="G704" s="60"/>
      <c r="H704" s="8"/>
      <c r="I704" s="8"/>
      <c r="J704" s="131"/>
      <c r="K704" s="60"/>
      <c r="L704" s="8"/>
      <c r="M704" s="8"/>
      <c r="N704" s="10"/>
      <c r="O704" s="10"/>
      <c r="P704" s="10"/>
      <c r="Q704" s="10"/>
      <c r="R704" s="60"/>
      <c r="S704" s="8"/>
      <c r="T704" s="79"/>
      <c r="U704" s="10"/>
      <c r="V704" s="60"/>
      <c r="W704" s="8"/>
      <c r="X704" s="8"/>
      <c r="Y704" s="10"/>
    </row>
    <row x14ac:dyDescent="0.25" r="705" customHeight="1" ht="14.25">
      <c r="A705" s="10"/>
      <c r="B705" s="133"/>
      <c r="C705" s="60"/>
      <c r="D705" s="8"/>
      <c r="E705" s="8"/>
      <c r="F705" s="131"/>
      <c r="G705" s="60"/>
      <c r="H705" s="8"/>
      <c r="I705" s="8"/>
      <c r="J705" s="131"/>
      <c r="K705" s="60"/>
      <c r="L705" s="8"/>
      <c r="M705" s="8"/>
      <c r="N705" s="10"/>
      <c r="O705" s="10"/>
      <c r="P705" s="10"/>
      <c r="Q705" s="10"/>
      <c r="R705" s="60"/>
      <c r="S705" s="8"/>
      <c r="T705" s="79"/>
      <c r="U705" s="10"/>
      <c r="V705" s="60"/>
      <c r="W705" s="8"/>
      <c r="X705" s="8"/>
      <c r="Y705" s="10"/>
    </row>
    <row x14ac:dyDescent="0.25" r="706" customHeight="1" ht="14.25">
      <c r="A706" s="10"/>
      <c r="B706" s="133"/>
      <c r="C706" s="60"/>
      <c r="D706" s="8"/>
      <c r="E706" s="8"/>
      <c r="F706" s="131"/>
      <c r="G706" s="60"/>
      <c r="H706" s="8"/>
      <c r="I706" s="8"/>
      <c r="J706" s="131"/>
      <c r="K706" s="60"/>
      <c r="L706" s="8"/>
      <c r="M706" s="8"/>
      <c r="N706" s="10"/>
      <c r="O706" s="10"/>
      <c r="P706" s="10"/>
      <c r="Q706" s="10"/>
      <c r="R706" s="60"/>
      <c r="S706" s="8"/>
      <c r="T706" s="79"/>
      <c r="U706" s="10"/>
      <c r="V706" s="60"/>
      <c r="W706" s="8"/>
      <c r="X706" s="8"/>
      <c r="Y706" s="10"/>
    </row>
    <row x14ac:dyDescent="0.25" r="707" customHeight="1" ht="14.25">
      <c r="A707" s="10"/>
      <c r="B707" s="133"/>
      <c r="C707" s="60"/>
      <c r="D707" s="8"/>
      <c r="E707" s="8"/>
      <c r="F707" s="131"/>
      <c r="G707" s="60"/>
      <c r="H707" s="8"/>
      <c r="I707" s="8"/>
      <c r="J707" s="131"/>
      <c r="K707" s="60"/>
      <c r="L707" s="8"/>
      <c r="M707" s="8"/>
      <c r="N707" s="10"/>
      <c r="O707" s="10"/>
      <c r="P707" s="10"/>
      <c r="Q707" s="10"/>
      <c r="R707" s="60"/>
      <c r="S707" s="8"/>
      <c r="T707" s="79"/>
      <c r="U707" s="10"/>
      <c r="V707" s="60"/>
      <c r="W707" s="8"/>
      <c r="X707" s="8"/>
      <c r="Y707" s="10"/>
    </row>
    <row x14ac:dyDescent="0.25" r="708" customHeight="1" ht="14.25">
      <c r="A708" s="10"/>
      <c r="B708" s="133"/>
      <c r="C708" s="60"/>
      <c r="D708" s="8"/>
      <c r="E708" s="8"/>
      <c r="F708" s="131"/>
      <c r="G708" s="60"/>
      <c r="H708" s="8"/>
      <c r="I708" s="8"/>
      <c r="J708" s="131"/>
      <c r="K708" s="60"/>
      <c r="L708" s="8"/>
      <c r="M708" s="8"/>
      <c r="N708" s="10"/>
      <c r="O708" s="10"/>
      <c r="P708" s="10"/>
      <c r="Q708" s="10"/>
      <c r="R708" s="60"/>
      <c r="S708" s="8"/>
      <c r="T708" s="79"/>
      <c r="U708" s="10"/>
      <c r="V708" s="60"/>
      <c r="W708" s="8"/>
      <c r="X708" s="8"/>
      <c r="Y708" s="10"/>
    </row>
    <row x14ac:dyDescent="0.25" r="709" customHeight="1" ht="14.25">
      <c r="A709" s="10"/>
      <c r="B709" s="133"/>
      <c r="C709" s="60"/>
      <c r="D709" s="8"/>
      <c r="E709" s="8"/>
      <c r="F709" s="131"/>
      <c r="G709" s="60"/>
      <c r="H709" s="8"/>
      <c r="I709" s="8"/>
      <c r="J709" s="131"/>
      <c r="K709" s="60"/>
      <c r="L709" s="8"/>
      <c r="M709" s="8"/>
      <c r="N709" s="10"/>
      <c r="O709" s="10"/>
      <c r="P709" s="10"/>
      <c r="Q709" s="10"/>
      <c r="R709" s="60"/>
      <c r="S709" s="8"/>
      <c r="T709" s="79"/>
      <c r="U709" s="10"/>
      <c r="V709" s="60"/>
      <c r="W709" s="8"/>
      <c r="X709" s="8"/>
      <c r="Y709" s="10"/>
    </row>
    <row x14ac:dyDescent="0.25" r="710" customHeight="1" ht="14.25">
      <c r="A710" s="10"/>
      <c r="B710" s="133"/>
      <c r="C710" s="60"/>
      <c r="D710" s="8"/>
      <c r="E710" s="8"/>
      <c r="F710" s="131"/>
      <c r="G710" s="60"/>
      <c r="H710" s="8"/>
      <c r="I710" s="8"/>
      <c r="J710" s="131"/>
      <c r="K710" s="60"/>
      <c r="L710" s="8"/>
      <c r="M710" s="8"/>
      <c r="N710" s="10"/>
      <c r="O710" s="10"/>
      <c r="P710" s="10"/>
      <c r="Q710" s="10"/>
      <c r="R710" s="60"/>
      <c r="S710" s="8"/>
      <c r="T710" s="79"/>
      <c r="U710" s="10"/>
      <c r="V710" s="60"/>
      <c r="W710" s="8"/>
      <c r="X710" s="8"/>
      <c r="Y710" s="10"/>
    </row>
    <row x14ac:dyDescent="0.25" r="711" customHeight="1" ht="14.25">
      <c r="A711" s="10"/>
      <c r="B711" s="133"/>
      <c r="C711" s="60"/>
      <c r="D711" s="8"/>
      <c r="E711" s="8"/>
      <c r="F711" s="131"/>
      <c r="G711" s="60"/>
      <c r="H711" s="8"/>
      <c r="I711" s="8"/>
      <c r="J711" s="131"/>
      <c r="K711" s="60"/>
      <c r="L711" s="8"/>
      <c r="M711" s="8"/>
      <c r="N711" s="10"/>
      <c r="O711" s="10"/>
      <c r="P711" s="10"/>
      <c r="Q711" s="10"/>
      <c r="R711" s="60"/>
      <c r="S711" s="8"/>
      <c r="T711" s="79"/>
      <c r="U711" s="10"/>
      <c r="V711" s="60"/>
      <c r="W711" s="8"/>
      <c r="X711" s="8"/>
      <c r="Y711" s="10"/>
    </row>
    <row x14ac:dyDescent="0.25" r="712" customHeight="1" ht="14.25">
      <c r="A712" s="10"/>
      <c r="B712" s="133"/>
      <c r="C712" s="60"/>
      <c r="D712" s="8"/>
      <c r="E712" s="8"/>
      <c r="F712" s="131"/>
      <c r="G712" s="60"/>
      <c r="H712" s="8"/>
      <c r="I712" s="8"/>
      <c r="J712" s="131"/>
      <c r="K712" s="60"/>
      <c r="L712" s="8"/>
      <c r="M712" s="8"/>
      <c r="N712" s="10"/>
      <c r="O712" s="10"/>
      <c r="P712" s="10"/>
      <c r="Q712" s="10"/>
      <c r="R712" s="60"/>
      <c r="S712" s="8"/>
      <c r="T712" s="79"/>
      <c r="U712" s="10"/>
      <c r="V712" s="60"/>
      <c r="W712" s="8"/>
      <c r="X712" s="8"/>
      <c r="Y712" s="10"/>
    </row>
    <row x14ac:dyDescent="0.25" r="713" customHeight="1" ht="14.25">
      <c r="A713" s="10"/>
      <c r="B713" s="133"/>
      <c r="C713" s="60"/>
      <c r="D713" s="8"/>
      <c r="E713" s="8"/>
      <c r="F713" s="131"/>
      <c r="G713" s="60"/>
      <c r="H713" s="8"/>
      <c r="I713" s="8"/>
      <c r="J713" s="131"/>
      <c r="K713" s="60"/>
      <c r="L713" s="8"/>
      <c r="M713" s="8"/>
      <c r="N713" s="10"/>
      <c r="O713" s="10"/>
      <c r="P713" s="10"/>
      <c r="Q713" s="10"/>
      <c r="R713" s="60"/>
      <c r="S713" s="8"/>
      <c r="T713" s="79"/>
      <c r="U713" s="10"/>
      <c r="V713" s="60"/>
      <c r="W713" s="8"/>
      <c r="X713" s="8"/>
      <c r="Y713" s="10"/>
    </row>
    <row x14ac:dyDescent="0.25" r="714" customHeight="1" ht="14.25">
      <c r="A714" s="10"/>
      <c r="B714" s="133"/>
      <c r="C714" s="60"/>
      <c r="D714" s="8"/>
      <c r="E714" s="8"/>
      <c r="F714" s="131"/>
      <c r="G714" s="60"/>
      <c r="H714" s="8"/>
      <c r="I714" s="8"/>
      <c r="J714" s="131"/>
      <c r="K714" s="60"/>
      <c r="L714" s="8"/>
      <c r="M714" s="8"/>
      <c r="N714" s="10"/>
      <c r="O714" s="10"/>
      <c r="P714" s="10"/>
      <c r="Q714" s="10"/>
      <c r="R714" s="60"/>
      <c r="S714" s="8"/>
      <c r="T714" s="79"/>
      <c r="U714" s="10"/>
      <c r="V714" s="60"/>
      <c r="W714" s="8"/>
      <c r="X714" s="8"/>
      <c r="Y714" s="10"/>
    </row>
    <row x14ac:dyDescent="0.25" r="715" customHeight="1" ht="14.25">
      <c r="A715" s="10"/>
      <c r="B715" s="133"/>
      <c r="C715" s="60"/>
      <c r="D715" s="8"/>
      <c r="E715" s="8"/>
      <c r="F715" s="131"/>
      <c r="G715" s="60"/>
      <c r="H715" s="8"/>
      <c r="I715" s="8"/>
      <c r="J715" s="131"/>
      <c r="K715" s="60"/>
      <c r="L715" s="8"/>
      <c r="M715" s="8"/>
      <c r="N715" s="10"/>
      <c r="O715" s="10"/>
      <c r="P715" s="10"/>
      <c r="Q715" s="10"/>
      <c r="R715" s="60"/>
      <c r="S715" s="8"/>
      <c r="T715" s="79"/>
      <c r="U715" s="10"/>
      <c r="V715" s="60"/>
      <c r="W715" s="8"/>
      <c r="X715" s="8"/>
      <c r="Y715" s="10"/>
    </row>
    <row x14ac:dyDescent="0.25" r="716" customHeight="1" ht="14.25">
      <c r="A716" s="10"/>
      <c r="B716" s="133"/>
      <c r="C716" s="60"/>
      <c r="D716" s="8"/>
      <c r="E716" s="8"/>
      <c r="F716" s="131"/>
      <c r="G716" s="60"/>
      <c r="H716" s="8"/>
      <c r="I716" s="8"/>
      <c r="J716" s="131"/>
      <c r="K716" s="60"/>
      <c r="L716" s="8"/>
      <c r="M716" s="8"/>
      <c r="N716" s="10"/>
      <c r="O716" s="10"/>
      <c r="P716" s="10"/>
      <c r="Q716" s="10"/>
      <c r="R716" s="60"/>
      <c r="S716" s="8"/>
      <c r="T716" s="79"/>
      <c r="U716" s="10"/>
      <c r="V716" s="60"/>
      <c r="W716" s="8"/>
      <c r="X716" s="8"/>
      <c r="Y716" s="10"/>
    </row>
    <row x14ac:dyDescent="0.25" r="717" customHeight="1" ht="14.25">
      <c r="A717" s="10"/>
      <c r="B717" s="133"/>
      <c r="C717" s="60"/>
      <c r="D717" s="8"/>
      <c r="E717" s="8"/>
      <c r="F717" s="131"/>
      <c r="G717" s="60"/>
      <c r="H717" s="8"/>
      <c r="I717" s="8"/>
      <c r="J717" s="131"/>
      <c r="K717" s="60"/>
      <c r="L717" s="8"/>
      <c r="M717" s="8"/>
      <c r="N717" s="10"/>
      <c r="O717" s="10"/>
      <c r="P717" s="10"/>
      <c r="Q717" s="10"/>
      <c r="R717" s="60"/>
      <c r="S717" s="8"/>
      <c r="T717" s="79"/>
      <c r="U717" s="10"/>
      <c r="V717" s="60"/>
      <c r="W717" s="8"/>
      <c r="X717" s="8"/>
      <c r="Y717" s="10"/>
    </row>
    <row x14ac:dyDescent="0.25" r="718" customHeight="1" ht="14.25">
      <c r="A718" s="10"/>
      <c r="B718" s="133"/>
      <c r="C718" s="60"/>
      <c r="D718" s="8"/>
      <c r="E718" s="8"/>
      <c r="F718" s="131"/>
      <c r="G718" s="60"/>
      <c r="H718" s="8"/>
      <c r="I718" s="8"/>
      <c r="J718" s="131"/>
      <c r="K718" s="60"/>
      <c r="L718" s="8"/>
      <c r="M718" s="8"/>
      <c r="N718" s="10"/>
      <c r="O718" s="10"/>
      <c r="P718" s="10"/>
      <c r="Q718" s="10"/>
      <c r="R718" s="60"/>
      <c r="S718" s="8"/>
      <c r="T718" s="79"/>
      <c r="U718" s="10"/>
      <c r="V718" s="60"/>
      <c r="W718" s="8"/>
      <c r="X718" s="8"/>
      <c r="Y718" s="10"/>
    </row>
    <row x14ac:dyDescent="0.25" r="719" customHeight="1" ht="14.25">
      <c r="A719" s="10"/>
      <c r="B719" s="133"/>
      <c r="C719" s="60"/>
      <c r="D719" s="8"/>
      <c r="E719" s="8"/>
      <c r="F719" s="131"/>
      <c r="G719" s="60"/>
      <c r="H719" s="8"/>
      <c r="I719" s="8"/>
      <c r="J719" s="131"/>
      <c r="K719" s="60"/>
      <c r="L719" s="8"/>
      <c r="M719" s="8"/>
      <c r="N719" s="10"/>
      <c r="O719" s="10"/>
      <c r="P719" s="10"/>
      <c r="Q719" s="10"/>
      <c r="R719" s="60"/>
      <c r="S719" s="8"/>
      <c r="T719" s="79"/>
      <c r="U719" s="10"/>
      <c r="V719" s="60"/>
      <c r="W719" s="8"/>
      <c r="X719" s="8"/>
      <c r="Y719" s="10"/>
    </row>
    <row x14ac:dyDescent="0.25" r="720" customHeight="1" ht="14.25">
      <c r="A720" s="10"/>
      <c r="B720" s="133"/>
      <c r="C720" s="60"/>
      <c r="D720" s="8"/>
      <c r="E720" s="8"/>
      <c r="F720" s="131"/>
      <c r="G720" s="60"/>
      <c r="H720" s="8"/>
      <c r="I720" s="8"/>
      <c r="J720" s="131"/>
      <c r="K720" s="60"/>
      <c r="L720" s="8"/>
      <c r="M720" s="8"/>
      <c r="N720" s="10"/>
      <c r="O720" s="10"/>
      <c r="P720" s="10"/>
      <c r="Q720" s="10"/>
      <c r="R720" s="60"/>
      <c r="S720" s="8"/>
      <c r="T720" s="79"/>
      <c r="U720" s="10"/>
      <c r="V720" s="60"/>
      <c r="W720" s="8"/>
      <c r="X720" s="8"/>
      <c r="Y720" s="10"/>
    </row>
    <row x14ac:dyDescent="0.25" r="721" customHeight="1" ht="14.25">
      <c r="A721" s="10"/>
      <c r="B721" s="133"/>
      <c r="C721" s="60"/>
      <c r="D721" s="8"/>
      <c r="E721" s="8"/>
      <c r="F721" s="131"/>
      <c r="G721" s="60"/>
      <c r="H721" s="8"/>
      <c r="I721" s="8"/>
      <c r="J721" s="131"/>
      <c r="K721" s="60"/>
      <c r="L721" s="8"/>
      <c r="M721" s="8"/>
      <c r="N721" s="10"/>
      <c r="O721" s="10"/>
      <c r="P721" s="10"/>
      <c r="Q721" s="10"/>
      <c r="R721" s="60"/>
      <c r="S721" s="8"/>
      <c r="T721" s="79"/>
      <c r="U721" s="10"/>
      <c r="V721" s="60"/>
      <c r="W721" s="8"/>
      <c r="X721" s="8"/>
      <c r="Y721" s="10"/>
    </row>
    <row x14ac:dyDescent="0.25" r="722" customHeight="1" ht="14.25">
      <c r="A722" s="10"/>
      <c r="B722" s="133"/>
      <c r="C722" s="60"/>
      <c r="D722" s="8"/>
      <c r="E722" s="8"/>
      <c r="F722" s="131"/>
      <c r="G722" s="60"/>
      <c r="H722" s="8"/>
      <c r="I722" s="8"/>
      <c r="J722" s="131"/>
      <c r="K722" s="60"/>
      <c r="L722" s="8"/>
      <c r="M722" s="8"/>
      <c r="N722" s="10"/>
      <c r="O722" s="10"/>
      <c r="P722" s="10"/>
      <c r="Q722" s="10"/>
      <c r="R722" s="60"/>
      <c r="S722" s="8"/>
      <c r="T722" s="79"/>
      <c r="U722" s="10"/>
      <c r="V722" s="60"/>
      <c r="W722" s="8"/>
      <c r="X722" s="8"/>
      <c r="Y722" s="10"/>
    </row>
    <row x14ac:dyDescent="0.25" r="723" customHeight="1" ht="14.25">
      <c r="A723" s="10"/>
      <c r="B723" s="133"/>
      <c r="C723" s="60"/>
      <c r="D723" s="8"/>
      <c r="E723" s="8"/>
      <c r="F723" s="131"/>
      <c r="G723" s="60"/>
      <c r="H723" s="8"/>
      <c r="I723" s="8"/>
      <c r="J723" s="131"/>
      <c r="K723" s="60"/>
      <c r="L723" s="8"/>
      <c r="M723" s="8"/>
      <c r="N723" s="10"/>
      <c r="O723" s="10"/>
      <c r="P723" s="10"/>
      <c r="Q723" s="10"/>
      <c r="R723" s="60"/>
      <c r="S723" s="8"/>
      <c r="T723" s="79"/>
      <c r="U723" s="10"/>
      <c r="V723" s="60"/>
      <c r="W723" s="8"/>
      <c r="X723" s="8"/>
      <c r="Y723" s="10"/>
    </row>
    <row x14ac:dyDescent="0.25" r="724" customHeight="1" ht="14.25">
      <c r="A724" s="10"/>
      <c r="B724" s="133"/>
      <c r="C724" s="60"/>
      <c r="D724" s="8"/>
      <c r="E724" s="8"/>
      <c r="F724" s="131"/>
      <c r="G724" s="60"/>
      <c r="H724" s="8"/>
      <c r="I724" s="8"/>
      <c r="J724" s="131"/>
      <c r="K724" s="60"/>
      <c r="L724" s="8"/>
      <c r="M724" s="8"/>
      <c r="N724" s="10"/>
      <c r="O724" s="10"/>
      <c r="P724" s="10"/>
      <c r="Q724" s="10"/>
      <c r="R724" s="60"/>
      <c r="S724" s="8"/>
      <c r="T724" s="79"/>
      <c r="U724" s="10"/>
      <c r="V724" s="60"/>
      <c r="W724" s="8"/>
      <c r="X724" s="8"/>
      <c r="Y724" s="10"/>
    </row>
    <row x14ac:dyDescent="0.25" r="725" customHeight="1" ht="14.25">
      <c r="A725" s="10"/>
      <c r="B725" s="133"/>
      <c r="C725" s="60"/>
      <c r="D725" s="8"/>
      <c r="E725" s="8"/>
      <c r="F725" s="131"/>
      <c r="G725" s="60"/>
      <c r="H725" s="8"/>
      <c r="I725" s="8"/>
      <c r="J725" s="131"/>
      <c r="K725" s="60"/>
      <c r="L725" s="8"/>
      <c r="M725" s="8"/>
      <c r="N725" s="10"/>
      <c r="O725" s="10"/>
      <c r="P725" s="10"/>
      <c r="Q725" s="10"/>
      <c r="R725" s="60"/>
      <c r="S725" s="8"/>
      <c r="T725" s="79"/>
      <c r="U725" s="10"/>
      <c r="V725" s="60"/>
      <c r="W725" s="8"/>
      <c r="X725" s="8"/>
      <c r="Y725" s="10"/>
    </row>
    <row x14ac:dyDescent="0.25" r="726" customHeight="1" ht="14.25">
      <c r="A726" s="10"/>
      <c r="B726" s="133"/>
      <c r="C726" s="60"/>
      <c r="D726" s="8"/>
      <c r="E726" s="8"/>
      <c r="F726" s="131"/>
      <c r="G726" s="60"/>
      <c r="H726" s="8"/>
      <c r="I726" s="8"/>
      <c r="J726" s="131"/>
      <c r="K726" s="60"/>
      <c r="L726" s="8"/>
      <c r="M726" s="8"/>
      <c r="N726" s="10"/>
      <c r="O726" s="10"/>
      <c r="P726" s="10"/>
      <c r="Q726" s="10"/>
      <c r="R726" s="60"/>
      <c r="S726" s="8"/>
      <c r="T726" s="79"/>
      <c r="U726" s="10"/>
      <c r="V726" s="60"/>
      <c r="W726" s="8"/>
      <c r="X726" s="8"/>
      <c r="Y726" s="10"/>
    </row>
    <row x14ac:dyDescent="0.25" r="727" customHeight="1" ht="14.25">
      <c r="A727" s="10"/>
      <c r="B727" s="133"/>
      <c r="C727" s="60"/>
      <c r="D727" s="8"/>
      <c r="E727" s="8"/>
      <c r="F727" s="131"/>
      <c r="G727" s="60"/>
      <c r="H727" s="8"/>
      <c r="I727" s="8"/>
      <c r="J727" s="131"/>
      <c r="K727" s="60"/>
      <c r="L727" s="8"/>
      <c r="M727" s="8"/>
      <c r="N727" s="10"/>
      <c r="O727" s="10"/>
      <c r="P727" s="10"/>
      <c r="Q727" s="10"/>
      <c r="R727" s="60"/>
      <c r="S727" s="8"/>
      <c r="T727" s="79"/>
      <c r="U727" s="10"/>
      <c r="V727" s="60"/>
      <c r="W727" s="8"/>
      <c r="X727" s="8"/>
      <c r="Y727" s="10"/>
    </row>
    <row x14ac:dyDescent="0.25" r="728" customHeight="1" ht="14.25">
      <c r="A728" s="10"/>
      <c r="B728" s="133"/>
      <c r="C728" s="60"/>
      <c r="D728" s="8"/>
      <c r="E728" s="8"/>
      <c r="F728" s="131"/>
      <c r="G728" s="60"/>
      <c r="H728" s="8"/>
      <c r="I728" s="8"/>
      <c r="J728" s="131"/>
      <c r="K728" s="60"/>
      <c r="L728" s="8"/>
      <c r="M728" s="8"/>
      <c r="N728" s="10"/>
      <c r="O728" s="10"/>
      <c r="P728" s="10"/>
      <c r="Q728" s="10"/>
      <c r="R728" s="60"/>
      <c r="S728" s="8"/>
      <c r="T728" s="79"/>
      <c r="U728" s="10"/>
      <c r="V728" s="60"/>
      <c r="W728" s="8"/>
      <c r="X728" s="8"/>
      <c r="Y728" s="10"/>
    </row>
    <row x14ac:dyDescent="0.25" r="729" customHeight="1" ht="14.25">
      <c r="A729" s="10"/>
      <c r="B729" s="133"/>
      <c r="C729" s="60"/>
      <c r="D729" s="8"/>
      <c r="E729" s="8"/>
      <c r="F729" s="131"/>
      <c r="G729" s="60"/>
      <c r="H729" s="8"/>
      <c r="I729" s="8"/>
      <c r="J729" s="131"/>
      <c r="K729" s="60"/>
      <c r="L729" s="8"/>
      <c r="M729" s="8"/>
      <c r="N729" s="10"/>
      <c r="O729" s="10"/>
      <c r="P729" s="10"/>
      <c r="Q729" s="10"/>
      <c r="R729" s="60"/>
      <c r="S729" s="8"/>
      <c r="T729" s="79"/>
      <c r="U729" s="10"/>
      <c r="V729" s="60"/>
      <c r="W729" s="8"/>
      <c r="X729" s="8"/>
      <c r="Y729" s="10"/>
    </row>
    <row x14ac:dyDescent="0.25" r="730" customHeight="1" ht="14.25">
      <c r="A730" s="10"/>
      <c r="B730" s="133"/>
      <c r="C730" s="60"/>
      <c r="D730" s="8"/>
      <c r="E730" s="8"/>
      <c r="F730" s="131"/>
      <c r="G730" s="60"/>
      <c r="H730" s="8"/>
      <c r="I730" s="8"/>
      <c r="J730" s="131"/>
      <c r="K730" s="60"/>
      <c r="L730" s="8"/>
      <c r="M730" s="8"/>
      <c r="N730" s="10"/>
      <c r="O730" s="10"/>
      <c r="P730" s="10"/>
      <c r="Q730" s="10"/>
      <c r="R730" s="60"/>
      <c r="S730" s="8"/>
      <c r="T730" s="79"/>
      <c r="U730" s="10"/>
      <c r="V730" s="60"/>
      <c r="W730" s="8"/>
      <c r="X730" s="8"/>
      <c r="Y730" s="10"/>
    </row>
    <row x14ac:dyDescent="0.25" r="731" customHeight="1" ht="14.25">
      <c r="A731" s="10"/>
      <c r="B731" s="133"/>
      <c r="C731" s="60"/>
      <c r="D731" s="8"/>
      <c r="E731" s="8"/>
      <c r="F731" s="131"/>
      <c r="G731" s="60"/>
      <c r="H731" s="8"/>
      <c r="I731" s="8"/>
      <c r="J731" s="131"/>
      <c r="K731" s="60"/>
      <c r="L731" s="8"/>
      <c r="M731" s="8"/>
      <c r="N731" s="10"/>
      <c r="O731" s="10"/>
      <c r="P731" s="10"/>
      <c r="Q731" s="10"/>
      <c r="R731" s="60"/>
      <c r="S731" s="8"/>
      <c r="T731" s="79"/>
      <c r="U731" s="10"/>
      <c r="V731" s="60"/>
      <c r="W731" s="8"/>
      <c r="X731" s="8"/>
      <c r="Y731" s="10"/>
    </row>
    <row x14ac:dyDescent="0.25" r="732" customHeight="1" ht="14.25">
      <c r="A732" s="10"/>
      <c r="B732" s="133"/>
      <c r="C732" s="60"/>
      <c r="D732" s="8"/>
      <c r="E732" s="8"/>
      <c r="F732" s="131"/>
      <c r="G732" s="60"/>
      <c r="H732" s="8"/>
      <c r="I732" s="8"/>
      <c r="J732" s="131"/>
      <c r="K732" s="60"/>
      <c r="L732" s="8"/>
      <c r="M732" s="8"/>
      <c r="N732" s="10"/>
      <c r="O732" s="10"/>
      <c r="P732" s="10"/>
      <c r="Q732" s="10"/>
      <c r="R732" s="60"/>
      <c r="S732" s="8"/>
      <c r="T732" s="79"/>
      <c r="U732" s="10"/>
      <c r="V732" s="60"/>
      <c r="W732" s="8"/>
      <c r="X732" s="8"/>
      <c r="Y732" s="10"/>
    </row>
    <row x14ac:dyDescent="0.25" r="733" customHeight="1" ht="14.25">
      <c r="A733" s="10"/>
      <c r="B733" s="133"/>
      <c r="C733" s="60"/>
      <c r="D733" s="8"/>
      <c r="E733" s="8"/>
      <c r="F733" s="131"/>
      <c r="G733" s="60"/>
      <c r="H733" s="8"/>
      <c r="I733" s="8"/>
      <c r="J733" s="131"/>
      <c r="K733" s="60"/>
      <c r="L733" s="8"/>
      <c r="M733" s="8"/>
      <c r="N733" s="10"/>
      <c r="O733" s="10"/>
      <c r="P733" s="10"/>
      <c r="Q733" s="10"/>
      <c r="R733" s="60"/>
      <c r="S733" s="8"/>
      <c r="T733" s="79"/>
      <c r="U733" s="10"/>
      <c r="V733" s="60"/>
      <c r="W733" s="8"/>
      <c r="X733" s="8"/>
      <c r="Y733" s="10"/>
    </row>
    <row x14ac:dyDescent="0.25" r="734" customHeight="1" ht="14.25">
      <c r="A734" s="10"/>
      <c r="B734" s="133"/>
      <c r="C734" s="60"/>
      <c r="D734" s="8"/>
      <c r="E734" s="8"/>
      <c r="F734" s="131"/>
      <c r="G734" s="60"/>
      <c r="H734" s="8"/>
      <c r="I734" s="8"/>
      <c r="J734" s="131"/>
      <c r="K734" s="60"/>
      <c r="L734" s="8"/>
      <c r="M734" s="8"/>
      <c r="N734" s="10"/>
      <c r="O734" s="10"/>
      <c r="P734" s="10"/>
      <c r="Q734" s="10"/>
      <c r="R734" s="60"/>
      <c r="S734" s="8"/>
      <c r="T734" s="79"/>
      <c r="U734" s="10"/>
      <c r="V734" s="60"/>
      <c r="W734" s="8"/>
      <c r="X734" s="8"/>
      <c r="Y734" s="10"/>
    </row>
    <row x14ac:dyDescent="0.25" r="735" customHeight="1" ht="14.25">
      <c r="A735" s="10"/>
      <c r="B735" s="133"/>
      <c r="C735" s="60"/>
      <c r="D735" s="8"/>
      <c r="E735" s="8"/>
      <c r="F735" s="131"/>
      <c r="G735" s="60"/>
      <c r="H735" s="8"/>
      <c r="I735" s="8"/>
      <c r="J735" s="131"/>
      <c r="K735" s="60"/>
      <c r="L735" s="8"/>
      <c r="M735" s="8"/>
      <c r="N735" s="10"/>
      <c r="O735" s="10"/>
      <c r="P735" s="10"/>
      <c r="Q735" s="10"/>
      <c r="R735" s="60"/>
      <c r="S735" s="8"/>
      <c r="T735" s="79"/>
      <c r="U735" s="10"/>
      <c r="V735" s="60"/>
      <c r="W735" s="8"/>
      <c r="X735" s="8"/>
      <c r="Y735" s="10"/>
    </row>
    <row x14ac:dyDescent="0.25" r="736" customHeight="1" ht="14.25">
      <c r="A736" s="10"/>
      <c r="B736" s="133"/>
      <c r="C736" s="60"/>
      <c r="D736" s="8"/>
      <c r="E736" s="8"/>
      <c r="F736" s="131"/>
      <c r="G736" s="60"/>
      <c r="H736" s="8"/>
      <c r="I736" s="8"/>
      <c r="J736" s="131"/>
      <c r="K736" s="60"/>
      <c r="L736" s="8"/>
      <c r="M736" s="8"/>
      <c r="N736" s="10"/>
      <c r="O736" s="10"/>
      <c r="P736" s="10"/>
      <c r="Q736" s="10"/>
      <c r="R736" s="60"/>
      <c r="S736" s="8"/>
      <c r="T736" s="79"/>
      <c r="U736" s="10"/>
      <c r="V736" s="60"/>
      <c r="W736" s="8"/>
      <c r="X736" s="8"/>
      <c r="Y736" s="10"/>
    </row>
    <row x14ac:dyDescent="0.25" r="737" customHeight="1" ht="14.25">
      <c r="A737" s="10"/>
      <c r="B737" s="133"/>
      <c r="C737" s="60"/>
      <c r="D737" s="8"/>
      <c r="E737" s="8"/>
      <c r="F737" s="131"/>
      <c r="G737" s="60"/>
      <c r="H737" s="8"/>
      <c r="I737" s="8"/>
      <c r="J737" s="131"/>
      <c r="K737" s="60"/>
      <c r="L737" s="8"/>
      <c r="M737" s="8"/>
      <c r="N737" s="10"/>
      <c r="O737" s="10"/>
      <c r="P737" s="10"/>
      <c r="Q737" s="10"/>
      <c r="R737" s="60"/>
      <c r="S737" s="8"/>
      <c r="T737" s="79"/>
      <c r="U737" s="10"/>
      <c r="V737" s="60"/>
      <c r="W737" s="8"/>
      <c r="X737" s="8"/>
      <c r="Y737" s="10"/>
    </row>
    <row x14ac:dyDescent="0.25" r="738" customHeight="1" ht="14.25">
      <c r="A738" s="10"/>
      <c r="B738" s="133"/>
      <c r="C738" s="60"/>
      <c r="D738" s="8"/>
      <c r="E738" s="8"/>
      <c r="F738" s="131"/>
      <c r="G738" s="60"/>
      <c r="H738" s="8"/>
      <c r="I738" s="8"/>
      <c r="J738" s="131"/>
      <c r="K738" s="60"/>
      <c r="L738" s="8"/>
      <c r="M738" s="8"/>
      <c r="N738" s="10"/>
      <c r="O738" s="10"/>
      <c r="P738" s="10"/>
      <c r="Q738" s="10"/>
      <c r="R738" s="60"/>
      <c r="S738" s="8"/>
      <c r="T738" s="79"/>
      <c r="U738" s="10"/>
      <c r="V738" s="60"/>
      <c r="W738" s="8"/>
      <c r="X738" s="8"/>
      <c r="Y738" s="10"/>
    </row>
    <row x14ac:dyDescent="0.25" r="739" customHeight="1" ht="14.25">
      <c r="A739" s="10"/>
      <c r="B739" s="133"/>
      <c r="C739" s="60"/>
      <c r="D739" s="8"/>
      <c r="E739" s="8"/>
      <c r="F739" s="131"/>
      <c r="G739" s="60"/>
      <c r="H739" s="8"/>
      <c r="I739" s="8"/>
      <c r="J739" s="131"/>
      <c r="K739" s="60"/>
      <c r="L739" s="8"/>
      <c r="M739" s="8"/>
      <c r="N739" s="10"/>
      <c r="O739" s="10"/>
      <c r="P739" s="10"/>
      <c r="Q739" s="10"/>
      <c r="R739" s="60"/>
      <c r="S739" s="8"/>
      <c r="T739" s="79"/>
      <c r="U739" s="10"/>
      <c r="V739" s="60"/>
      <c r="W739" s="8"/>
      <c r="X739" s="8"/>
      <c r="Y739" s="10"/>
    </row>
    <row x14ac:dyDescent="0.25" r="740" customHeight="1" ht="14.25">
      <c r="A740" s="10"/>
      <c r="B740" s="133"/>
      <c r="C740" s="60"/>
      <c r="D740" s="8"/>
      <c r="E740" s="8"/>
      <c r="F740" s="131"/>
      <c r="G740" s="60"/>
      <c r="H740" s="8"/>
      <c r="I740" s="8"/>
      <c r="J740" s="131"/>
      <c r="K740" s="60"/>
      <c r="L740" s="8"/>
      <c r="M740" s="8"/>
      <c r="N740" s="10"/>
      <c r="O740" s="10"/>
      <c r="P740" s="10"/>
      <c r="Q740" s="10"/>
      <c r="R740" s="60"/>
      <c r="S740" s="8"/>
      <c r="T740" s="79"/>
      <c r="U740" s="10"/>
      <c r="V740" s="60"/>
      <c r="W740" s="8"/>
      <c r="X740" s="8"/>
      <c r="Y740" s="10"/>
    </row>
    <row x14ac:dyDescent="0.25" r="741" customHeight="1" ht="14.25">
      <c r="A741" s="10"/>
      <c r="B741" s="133"/>
      <c r="C741" s="60"/>
      <c r="D741" s="8"/>
      <c r="E741" s="8"/>
      <c r="F741" s="131"/>
      <c r="G741" s="60"/>
      <c r="H741" s="8"/>
      <c r="I741" s="8"/>
      <c r="J741" s="131"/>
      <c r="K741" s="60"/>
      <c r="L741" s="8"/>
      <c r="M741" s="8"/>
      <c r="N741" s="10"/>
      <c r="O741" s="10"/>
      <c r="P741" s="10"/>
      <c r="Q741" s="10"/>
      <c r="R741" s="60"/>
      <c r="S741" s="8"/>
      <c r="T741" s="79"/>
      <c r="U741" s="10"/>
      <c r="V741" s="60"/>
      <c r="W741" s="8"/>
      <c r="X741" s="8"/>
      <c r="Y741" s="10"/>
    </row>
    <row x14ac:dyDescent="0.25" r="742" customHeight="1" ht="14.25">
      <c r="A742" s="10"/>
      <c r="B742" s="133"/>
      <c r="C742" s="60"/>
      <c r="D742" s="8"/>
      <c r="E742" s="8"/>
      <c r="F742" s="131"/>
      <c r="G742" s="60"/>
      <c r="H742" s="8"/>
      <c r="I742" s="8"/>
      <c r="J742" s="131"/>
      <c r="K742" s="60"/>
      <c r="L742" s="8"/>
      <c r="M742" s="8"/>
      <c r="N742" s="10"/>
      <c r="O742" s="10"/>
      <c r="P742" s="10"/>
      <c r="Q742" s="10"/>
      <c r="R742" s="60"/>
      <c r="S742" s="8"/>
      <c r="T742" s="79"/>
      <c r="U742" s="10"/>
      <c r="V742" s="60"/>
      <c r="W742" s="8"/>
      <c r="X742" s="8"/>
      <c r="Y742" s="10"/>
    </row>
    <row x14ac:dyDescent="0.25" r="743" customHeight="1" ht="14.25">
      <c r="A743" s="10"/>
      <c r="B743" s="133"/>
      <c r="C743" s="60"/>
      <c r="D743" s="8"/>
      <c r="E743" s="8"/>
      <c r="F743" s="131"/>
      <c r="G743" s="60"/>
      <c r="H743" s="8"/>
      <c r="I743" s="8"/>
      <c r="J743" s="131"/>
      <c r="K743" s="60"/>
      <c r="L743" s="8"/>
      <c r="M743" s="8"/>
      <c r="N743" s="10"/>
      <c r="O743" s="10"/>
      <c r="P743" s="10"/>
      <c r="Q743" s="10"/>
      <c r="R743" s="60"/>
      <c r="S743" s="8"/>
      <c r="T743" s="79"/>
      <c r="U743" s="10"/>
      <c r="V743" s="60"/>
      <c r="W743" s="8"/>
      <c r="X743" s="8"/>
      <c r="Y743" s="10"/>
    </row>
    <row x14ac:dyDescent="0.25" r="744" customHeight="1" ht="14.25">
      <c r="A744" s="10"/>
      <c r="B744" s="133"/>
      <c r="C744" s="60"/>
      <c r="D744" s="8"/>
      <c r="E744" s="8"/>
      <c r="F744" s="131"/>
      <c r="G744" s="60"/>
      <c r="H744" s="8"/>
      <c r="I744" s="8"/>
      <c r="J744" s="131"/>
      <c r="K744" s="60"/>
      <c r="L744" s="8"/>
      <c r="M744" s="8"/>
      <c r="N744" s="10"/>
      <c r="O744" s="10"/>
      <c r="P744" s="10"/>
      <c r="Q744" s="10"/>
      <c r="R744" s="60"/>
      <c r="S744" s="8"/>
      <c r="T744" s="79"/>
      <c r="U744" s="10"/>
      <c r="V744" s="60"/>
      <c r="W744" s="8"/>
      <c r="X744" s="8"/>
      <c r="Y744" s="10"/>
    </row>
    <row x14ac:dyDescent="0.25" r="745" customHeight="1" ht="14.25">
      <c r="A745" s="10"/>
      <c r="B745" s="133"/>
      <c r="C745" s="60"/>
      <c r="D745" s="8"/>
      <c r="E745" s="8"/>
      <c r="F745" s="131"/>
      <c r="G745" s="60"/>
      <c r="H745" s="8"/>
      <c r="I745" s="8"/>
      <c r="J745" s="131"/>
      <c r="K745" s="60"/>
      <c r="L745" s="8"/>
      <c r="M745" s="8"/>
      <c r="N745" s="10"/>
      <c r="O745" s="10"/>
      <c r="P745" s="10"/>
      <c r="Q745" s="10"/>
      <c r="R745" s="60"/>
      <c r="S745" s="8"/>
      <c r="T745" s="79"/>
      <c r="U745" s="10"/>
      <c r="V745" s="60"/>
      <c r="W745" s="8"/>
      <c r="X745" s="8"/>
      <c r="Y745" s="10"/>
    </row>
    <row x14ac:dyDescent="0.25" r="746" customHeight="1" ht="14.25">
      <c r="A746" s="10"/>
      <c r="B746" s="133"/>
      <c r="C746" s="60"/>
      <c r="D746" s="8"/>
      <c r="E746" s="8"/>
      <c r="F746" s="131"/>
      <c r="G746" s="60"/>
      <c r="H746" s="8"/>
      <c r="I746" s="8"/>
      <c r="J746" s="131"/>
      <c r="K746" s="60"/>
      <c r="L746" s="8"/>
      <c r="M746" s="8"/>
      <c r="N746" s="10"/>
      <c r="O746" s="10"/>
      <c r="P746" s="10"/>
      <c r="Q746" s="10"/>
      <c r="R746" s="60"/>
      <c r="S746" s="8"/>
      <c r="T746" s="79"/>
      <c r="U746" s="10"/>
      <c r="V746" s="60"/>
      <c r="W746" s="8"/>
      <c r="X746" s="8"/>
      <c r="Y746" s="10"/>
    </row>
    <row x14ac:dyDescent="0.25" r="747" customHeight="1" ht="14.25">
      <c r="A747" s="10"/>
      <c r="B747" s="133"/>
      <c r="C747" s="60"/>
      <c r="D747" s="8"/>
      <c r="E747" s="8"/>
      <c r="F747" s="131"/>
      <c r="G747" s="60"/>
      <c r="H747" s="8"/>
      <c r="I747" s="8"/>
      <c r="J747" s="131"/>
      <c r="K747" s="60"/>
      <c r="L747" s="8"/>
      <c r="M747" s="8"/>
      <c r="N747" s="10"/>
      <c r="O747" s="10"/>
      <c r="P747" s="10"/>
      <c r="Q747" s="10"/>
      <c r="R747" s="60"/>
      <c r="S747" s="8"/>
      <c r="T747" s="79"/>
      <c r="U747" s="10"/>
      <c r="V747" s="60"/>
      <c r="W747" s="8"/>
      <c r="X747" s="8"/>
      <c r="Y747" s="10"/>
    </row>
    <row x14ac:dyDescent="0.25" r="748" customHeight="1" ht="14.25">
      <c r="A748" s="10"/>
      <c r="B748" s="133"/>
      <c r="C748" s="60"/>
      <c r="D748" s="8"/>
      <c r="E748" s="8"/>
      <c r="F748" s="131"/>
      <c r="G748" s="60"/>
      <c r="H748" s="8"/>
      <c r="I748" s="8"/>
      <c r="J748" s="131"/>
      <c r="K748" s="60"/>
      <c r="L748" s="8"/>
      <c r="M748" s="8"/>
      <c r="N748" s="10"/>
      <c r="O748" s="10"/>
      <c r="P748" s="10"/>
      <c r="Q748" s="10"/>
      <c r="R748" s="60"/>
      <c r="S748" s="8"/>
      <c r="T748" s="79"/>
      <c r="U748" s="10"/>
      <c r="V748" s="60"/>
      <c r="W748" s="8"/>
      <c r="X748" s="8"/>
      <c r="Y748" s="10"/>
    </row>
    <row x14ac:dyDescent="0.25" r="749" customHeight="1" ht="14.25">
      <c r="A749" s="10"/>
      <c r="B749" s="133"/>
      <c r="C749" s="60"/>
      <c r="D749" s="8"/>
      <c r="E749" s="8"/>
      <c r="F749" s="131"/>
      <c r="G749" s="60"/>
      <c r="H749" s="8"/>
      <c r="I749" s="8"/>
      <c r="J749" s="131"/>
      <c r="K749" s="60"/>
      <c r="L749" s="8"/>
      <c r="M749" s="8"/>
      <c r="N749" s="10"/>
      <c r="O749" s="10"/>
      <c r="P749" s="10"/>
      <c r="Q749" s="10"/>
      <c r="R749" s="60"/>
      <c r="S749" s="8"/>
      <c r="T749" s="79"/>
      <c r="U749" s="10"/>
      <c r="V749" s="60"/>
      <c r="W749" s="8"/>
      <c r="X749" s="8"/>
      <c r="Y749" s="10"/>
    </row>
    <row x14ac:dyDescent="0.25" r="750" customHeight="1" ht="14.25">
      <c r="A750" s="10"/>
      <c r="B750" s="133"/>
      <c r="C750" s="60"/>
      <c r="D750" s="8"/>
      <c r="E750" s="8"/>
      <c r="F750" s="131"/>
      <c r="G750" s="60"/>
      <c r="H750" s="8"/>
      <c r="I750" s="8"/>
      <c r="J750" s="131"/>
      <c r="K750" s="60"/>
      <c r="L750" s="8"/>
      <c r="M750" s="8"/>
      <c r="N750" s="10"/>
      <c r="O750" s="10"/>
      <c r="P750" s="10"/>
      <c r="Q750" s="10"/>
      <c r="R750" s="60"/>
      <c r="S750" s="8"/>
      <c r="T750" s="79"/>
      <c r="U750" s="10"/>
      <c r="V750" s="60"/>
      <c r="W750" s="8"/>
      <c r="X750" s="8"/>
      <c r="Y750" s="10"/>
    </row>
    <row x14ac:dyDescent="0.25" r="751" customHeight="1" ht="14.25">
      <c r="A751" s="10"/>
      <c r="B751" s="133"/>
      <c r="C751" s="60"/>
      <c r="D751" s="8"/>
      <c r="E751" s="8"/>
      <c r="F751" s="131"/>
      <c r="G751" s="60"/>
      <c r="H751" s="8"/>
      <c r="I751" s="8"/>
      <c r="J751" s="131"/>
      <c r="K751" s="60"/>
      <c r="L751" s="8"/>
      <c r="M751" s="8"/>
      <c r="N751" s="10"/>
      <c r="O751" s="10"/>
      <c r="P751" s="10"/>
      <c r="Q751" s="10"/>
      <c r="R751" s="60"/>
      <c r="S751" s="8"/>
      <c r="T751" s="79"/>
      <c r="U751" s="10"/>
      <c r="V751" s="60"/>
      <c r="W751" s="8"/>
      <c r="X751" s="8"/>
      <c r="Y751" s="10"/>
    </row>
    <row x14ac:dyDescent="0.25" r="752" customHeight="1" ht="14.25">
      <c r="A752" s="10"/>
      <c r="B752" s="133"/>
      <c r="C752" s="60"/>
      <c r="D752" s="8"/>
      <c r="E752" s="8"/>
      <c r="F752" s="131"/>
      <c r="G752" s="60"/>
      <c r="H752" s="8"/>
      <c r="I752" s="8"/>
      <c r="J752" s="131"/>
      <c r="K752" s="60"/>
      <c r="L752" s="8"/>
      <c r="M752" s="8"/>
      <c r="N752" s="10"/>
      <c r="O752" s="10"/>
      <c r="P752" s="10"/>
      <c r="Q752" s="10"/>
      <c r="R752" s="60"/>
      <c r="S752" s="8"/>
      <c r="T752" s="79"/>
      <c r="U752" s="10"/>
      <c r="V752" s="60"/>
      <c r="W752" s="8"/>
      <c r="X752" s="8"/>
      <c r="Y752" s="10"/>
    </row>
    <row x14ac:dyDescent="0.25" r="753" customHeight="1" ht="14.25">
      <c r="A753" s="10"/>
      <c r="B753" s="133"/>
      <c r="C753" s="60"/>
      <c r="D753" s="8"/>
      <c r="E753" s="8"/>
      <c r="F753" s="131"/>
      <c r="G753" s="60"/>
      <c r="H753" s="8"/>
      <c r="I753" s="8"/>
      <c r="J753" s="131"/>
      <c r="K753" s="60"/>
      <c r="L753" s="8"/>
      <c r="M753" s="8"/>
      <c r="N753" s="10"/>
      <c r="O753" s="10"/>
      <c r="P753" s="10"/>
      <c r="Q753" s="10"/>
      <c r="R753" s="60"/>
      <c r="S753" s="8"/>
      <c r="T753" s="79"/>
      <c r="U753" s="10"/>
      <c r="V753" s="60"/>
      <c r="W753" s="8"/>
      <c r="X753" s="8"/>
      <c r="Y753" s="10"/>
    </row>
    <row x14ac:dyDescent="0.25" r="754" customHeight="1" ht="14.25">
      <c r="A754" s="10"/>
      <c r="B754" s="133"/>
      <c r="C754" s="60"/>
      <c r="D754" s="8"/>
      <c r="E754" s="8"/>
      <c r="F754" s="131"/>
      <c r="G754" s="60"/>
      <c r="H754" s="8"/>
      <c r="I754" s="8"/>
      <c r="J754" s="131"/>
      <c r="K754" s="60"/>
      <c r="L754" s="8"/>
      <c r="M754" s="8"/>
      <c r="N754" s="10"/>
      <c r="O754" s="10"/>
      <c r="P754" s="10"/>
      <c r="Q754" s="10"/>
      <c r="R754" s="60"/>
      <c r="S754" s="8"/>
      <c r="T754" s="79"/>
      <c r="U754" s="10"/>
      <c r="V754" s="60"/>
      <c r="W754" s="8"/>
      <c r="X754" s="8"/>
      <c r="Y754" s="10"/>
    </row>
    <row x14ac:dyDescent="0.25" r="755" customHeight="1" ht="14.25">
      <c r="A755" s="10"/>
      <c r="B755" s="133"/>
      <c r="C755" s="60"/>
      <c r="D755" s="8"/>
      <c r="E755" s="8"/>
      <c r="F755" s="131"/>
      <c r="G755" s="60"/>
      <c r="H755" s="8"/>
      <c r="I755" s="8"/>
      <c r="J755" s="131"/>
      <c r="K755" s="60"/>
      <c r="L755" s="8"/>
      <c r="M755" s="8"/>
      <c r="N755" s="10"/>
      <c r="O755" s="10"/>
      <c r="P755" s="10"/>
      <c r="Q755" s="10"/>
      <c r="R755" s="60"/>
      <c r="S755" s="8"/>
      <c r="T755" s="79"/>
      <c r="U755" s="10"/>
      <c r="V755" s="60"/>
      <c r="W755" s="8"/>
      <c r="X755" s="8"/>
      <c r="Y755" s="10"/>
    </row>
    <row x14ac:dyDescent="0.25" r="756" customHeight="1" ht="14.25">
      <c r="A756" s="10"/>
      <c r="B756" s="133"/>
      <c r="C756" s="60"/>
      <c r="D756" s="8"/>
      <c r="E756" s="8"/>
      <c r="F756" s="131"/>
      <c r="G756" s="60"/>
      <c r="H756" s="8"/>
      <c r="I756" s="8"/>
      <c r="J756" s="131"/>
      <c r="K756" s="60"/>
      <c r="L756" s="8"/>
      <c r="M756" s="8"/>
      <c r="N756" s="10"/>
      <c r="O756" s="10"/>
      <c r="P756" s="10"/>
      <c r="Q756" s="10"/>
      <c r="R756" s="60"/>
      <c r="S756" s="8"/>
      <c r="T756" s="79"/>
      <c r="U756" s="10"/>
      <c r="V756" s="60"/>
      <c r="W756" s="8"/>
      <c r="X756" s="8"/>
      <c r="Y756" s="10"/>
    </row>
    <row x14ac:dyDescent="0.25" r="757" customHeight="1" ht="14.25">
      <c r="A757" s="10"/>
      <c r="B757" s="133"/>
      <c r="C757" s="60"/>
      <c r="D757" s="8"/>
      <c r="E757" s="8"/>
      <c r="F757" s="131"/>
      <c r="G757" s="60"/>
      <c r="H757" s="8"/>
      <c r="I757" s="8"/>
      <c r="J757" s="131"/>
      <c r="K757" s="60"/>
      <c r="L757" s="8"/>
      <c r="M757" s="8"/>
      <c r="N757" s="10"/>
      <c r="O757" s="10"/>
      <c r="P757" s="10"/>
      <c r="Q757" s="10"/>
      <c r="R757" s="60"/>
      <c r="S757" s="8"/>
      <c r="T757" s="79"/>
      <c r="U757" s="10"/>
      <c r="V757" s="60"/>
      <c r="W757" s="8"/>
      <c r="X757" s="8"/>
      <c r="Y757" s="10"/>
    </row>
    <row x14ac:dyDescent="0.25" r="758" customHeight="1" ht="14.25">
      <c r="A758" s="10"/>
      <c r="B758" s="133"/>
      <c r="C758" s="60"/>
      <c r="D758" s="8"/>
      <c r="E758" s="8"/>
      <c r="F758" s="131"/>
      <c r="G758" s="60"/>
      <c r="H758" s="8"/>
      <c r="I758" s="8"/>
      <c r="J758" s="131"/>
      <c r="K758" s="60"/>
      <c r="L758" s="8"/>
      <c r="M758" s="8"/>
      <c r="N758" s="10"/>
      <c r="O758" s="10"/>
      <c r="P758" s="10"/>
      <c r="Q758" s="10"/>
      <c r="R758" s="60"/>
      <c r="S758" s="8"/>
      <c r="T758" s="79"/>
      <c r="U758" s="10"/>
      <c r="V758" s="60"/>
      <c r="W758" s="8"/>
      <c r="X758" s="8"/>
      <c r="Y758" s="10"/>
    </row>
    <row x14ac:dyDescent="0.25" r="759" customHeight="1" ht="14.25">
      <c r="A759" s="10"/>
      <c r="B759" s="133"/>
      <c r="C759" s="60"/>
      <c r="D759" s="8"/>
      <c r="E759" s="8"/>
      <c r="F759" s="131"/>
      <c r="G759" s="60"/>
      <c r="H759" s="8"/>
      <c r="I759" s="8"/>
      <c r="J759" s="131"/>
      <c r="K759" s="60"/>
      <c r="L759" s="8"/>
      <c r="M759" s="8"/>
      <c r="N759" s="10"/>
      <c r="O759" s="10"/>
      <c r="P759" s="10"/>
      <c r="Q759" s="10"/>
      <c r="R759" s="60"/>
      <c r="S759" s="8"/>
      <c r="T759" s="79"/>
      <c r="U759" s="10"/>
      <c r="V759" s="60"/>
      <c r="W759" s="8"/>
      <c r="X759" s="8"/>
      <c r="Y759" s="10"/>
    </row>
    <row x14ac:dyDescent="0.25" r="760" customHeight="1" ht="14.25">
      <c r="A760" s="10"/>
      <c r="B760" s="133"/>
      <c r="C760" s="60"/>
      <c r="D760" s="8"/>
      <c r="E760" s="8"/>
      <c r="F760" s="131"/>
      <c r="G760" s="60"/>
      <c r="H760" s="8"/>
      <c r="I760" s="8"/>
      <c r="J760" s="131"/>
      <c r="K760" s="60"/>
      <c r="L760" s="8"/>
      <c r="M760" s="8"/>
      <c r="N760" s="10"/>
      <c r="O760" s="10"/>
      <c r="P760" s="10"/>
      <c r="Q760" s="10"/>
      <c r="R760" s="60"/>
      <c r="S760" s="8"/>
      <c r="T760" s="79"/>
      <c r="U760" s="10"/>
      <c r="V760" s="60"/>
      <c r="W760" s="8"/>
      <c r="X760" s="8"/>
      <c r="Y760" s="10"/>
    </row>
    <row x14ac:dyDescent="0.25" r="761" customHeight="1" ht="14.25">
      <c r="A761" s="10"/>
      <c r="B761" s="133"/>
      <c r="C761" s="60"/>
      <c r="D761" s="8"/>
      <c r="E761" s="8"/>
      <c r="F761" s="131"/>
      <c r="G761" s="60"/>
      <c r="H761" s="8"/>
      <c r="I761" s="8"/>
      <c r="J761" s="131"/>
      <c r="K761" s="60"/>
      <c r="L761" s="8"/>
      <c r="M761" s="8"/>
      <c r="N761" s="10"/>
      <c r="O761" s="10"/>
      <c r="P761" s="10"/>
      <c r="Q761" s="10"/>
      <c r="R761" s="60"/>
      <c r="S761" s="8"/>
      <c r="T761" s="79"/>
      <c r="U761" s="10"/>
      <c r="V761" s="60"/>
      <c r="W761" s="8"/>
      <c r="X761" s="8"/>
      <c r="Y761" s="10"/>
    </row>
    <row x14ac:dyDescent="0.25" r="762" customHeight="1" ht="14.25">
      <c r="A762" s="10"/>
      <c r="B762" s="133"/>
      <c r="C762" s="60"/>
      <c r="D762" s="8"/>
      <c r="E762" s="8"/>
      <c r="F762" s="131"/>
      <c r="G762" s="60"/>
      <c r="H762" s="8"/>
      <c r="I762" s="8"/>
      <c r="J762" s="131"/>
      <c r="K762" s="60"/>
      <c r="L762" s="8"/>
      <c r="M762" s="8"/>
      <c r="N762" s="10"/>
      <c r="O762" s="10"/>
      <c r="P762" s="10"/>
      <c r="Q762" s="10"/>
      <c r="R762" s="60"/>
      <c r="S762" s="8"/>
      <c r="T762" s="79"/>
      <c r="U762" s="10"/>
      <c r="V762" s="60"/>
      <c r="W762" s="8"/>
      <c r="X762" s="8"/>
      <c r="Y762" s="10"/>
    </row>
    <row x14ac:dyDescent="0.25" r="763" customHeight="1" ht="14.25">
      <c r="A763" s="10"/>
      <c r="B763" s="133"/>
      <c r="C763" s="60"/>
      <c r="D763" s="8"/>
      <c r="E763" s="8"/>
      <c r="F763" s="131"/>
      <c r="G763" s="60"/>
      <c r="H763" s="8"/>
      <c r="I763" s="8"/>
      <c r="J763" s="131"/>
      <c r="K763" s="60"/>
      <c r="L763" s="8"/>
      <c r="M763" s="8"/>
      <c r="N763" s="10"/>
      <c r="O763" s="10"/>
      <c r="P763" s="10"/>
      <c r="Q763" s="10"/>
      <c r="R763" s="60"/>
      <c r="S763" s="8"/>
      <c r="T763" s="79"/>
      <c r="U763" s="10"/>
      <c r="V763" s="60"/>
      <c r="W763" s="8"/>
      <c r="X763" s="8"/>
      <c r="Y763" s="10"/>
    </row>
    <row x14ac:dyDescent="0.25" r="764" customHeight="1" ht="14.25">
      <c r="A764" s="10"/>
      <c r="B764" s="133"/>
      <c r="C764" s="60"/>
      <c r="D764" s="8"/>
      <c r="E764" s="8"/>
      <c r="F764" s="131"/>
      <c r="G764" s="60"/>
      <c r="H764" s="8"/>
      <c r="I764" s="8"/>
      <c r="J764" s="131"/>
      <c r="K764" s="60"/>
      <c r="L764" s="8"/>
      <c r="M764" s="8"/>
      <c r="N764" s="10"/>
      <c r="O764" s="10"/>
      <c r="P764" s="10"/>
      <c r="Q764" s="10"/>
      <c r="R764" s="60"/>
      <c r="S764" s="8"/>
      <c r="T764" s="79"/>
      <c r="U764" s="10"/>
      <c r="V764" s="60"/>
      <c r="W764" s="8"/>
      <c r="X764" s="8"/>
      <c r="Y764" s="10"/>
    </row>
    <row x14ac:dyDescent="0.25" r="765" customHeight="1" ht="14.25">
      <c r="A765" s="10"/>
      <c r="B765" s="133"/>
      <c r="C765" s="60"/>
      <c r="D765" s="8"/>
      <c r="E765" s="8"/>
      <c r="F765" s="131"/>
      <c r="G765" s="60"/>
      <c r="H765" s="8"/>
      <c r="I765" s="8"/>
      <c r="J765" s="131"/>
      <c r="K765" s="60"/>
      <c r="L765" s="8"/>
      <c r="M765" s="8"/>
      <c r="N765" s="10"/>
      <c r="O765" s="10"/>
      <c r="P765" s="10"/>
      <c r="Q765" s="10"/>
      <c r="R765" s="60"/>
      <c r="S765" s="8"/>
      <c r="T765" s="79"/>
      <c r="U765" s="10"/>
      <c r="V765" s="60"/>
      <c r="W765" s="8"/>
      <c r="X765" s="8"/>
      <c r="Y765" s="10"/>
    </row>
    <row x14ac:dyDescent="0.25" r="766" customHeight="1" ht="14.25">
      <c r="A766" s="10"/>
      <c r="B766" s="133"/>
      <c r="C766" s="60"/>
      <c r="D766" s="8"/>
      <c r="E766" s="8"/>
      <c r="F766" s="131"/>
      <c r="G766" s="60"/>
      <c r="H766" s="8"/>
      <c r="I766" s="8"/>
      <c r="J766" s="131"/>
      <c r="K766" s="60"/>
      <c r="L766" s="8"/>
      <c r="M766" s="8"/>
      <c r="N766" s="10"/>
      <c r="O766" s="10"/>
      <c r="P766" s="10"/>
      <c r="Q766" s="10"/>
      <c r="R766" s="60"/>
      <c r="S766" s="8"/>
      <c r="T766" s="79"/>
      <c r="U766" s="10"/>
      <c r="V766" s="60"/>
      <c r="W766" s="8"/>
      <c r="X766" s="8"/>
      <c r="Y766" s="10"/>
    </row>
    <row x14ac:dyDescent="0.25" r="767" customHeight="1" ht="14.25">
      <c r="A767" s="10"/>
      <c r="B767" s="133"/>
      <c r="C767" s="60"/>
      <c r="D767" s="8"/>
      <c r="E767" s="8"/>
      <c r="F767" s="131"/>
      <c r="G767" s="60"/>
      <c r="H767" s="8"/>
      <c r="I767" s="8"/>
      <c r="J767" s="131"/>
      <c r="K767" s="60"/>
      <c r="L767" s="8"/>
      <c r="M767" s="8"/>
      <c r="N767" s="10"/>
      <c r="O767" s="10"/>
      <c r="P767" s="10"/>
      <c r="Q767" s="10"/>
      <c r="R767" s="60"/>
      <c r="S767" s="8"/>
      <c r="T767" s="79"/>
      <c r="U767" s="10"/>
      <c r="V767" s="60"/>
      <c r="W767" s="8"/>
      <c r="X767" s="8"/>
      <c r="Y767" s="10"/>
    </row>
    <row x14ac:dyDescent="0.25" r="768" customHeight="1" ht="14.25">
      <c r="A768" s="10"/>
      <c r="B768" s="133"/>
      <c r="C768" s="60"/>
      <c r="D768" s="8"/>
      <c r="E768" s="8"/>
      <c r="F768" s="131"/>
      <c r="G768" s="60"/>
      <c r="H768" s="8"/>
      <c r="I768" s="8"/>
      <c r="J768" s="131"/>
      <c r="K768" s="60"/>
      <c r="L768" s="8"/>
      <c r="M768" s="8"/>
      <c r="N768" s="10"/>
      <c r="O768" s="10"/>
      <c r="P768" s="10"/>
      <c r="Q768" s="10"/>
      <c r="R768" s="60"/>
      <c r="S768" s="8"/>
      <c r="T768" s="79"/>
      <c r="U768" s="10"/>
      <c r="V768" s="60"/>
      <c r="W768" s="8"/>
      <c r="X768" s="8"/>
      <c r="Y768" s="10"/>
    </row>
    <row x14ac:dyDescent="0.25" r="769" customHeight="1" ht="14.25">
      <c r="A769" s="10"/>
      <c r="B769" s="133"/>
      <c r="C769" s="60"/>
      <c r="D769" s="8"/>
      <c r="E769" s="8"/>
      <c r="F769" s="131"/>
      <c r="G769" s="60"/>
      <c r="H769" s="8"/>
      <c r="I769" s="8"/>
      <c r="J769" s="131"/>
      <c r="K769" s="60"/>
      <c r="L769" s="8"/>
      <c r="M769" s="8"/>
      <c r="N769" s="10"/>
      <c r="O769" s="10"/>
      <c r="P769" s="10"/>
      <c r="Q769" s="10"/>
      <c r="R769" s="60"/>
      <c r="S769" s="8"/>
      <c r="T769" s="79"/>
      <c r="U769" s="10"/>
      <c r="V769" s="60"/>
      <c r="W769" s="8"/>
      <c r="X769" s="8"/>
      <c r="Y769" s="10"/>
    </row>
    <row x14ac:dyDescent="0.25" r="770" customHeight="1" ht="14.25">
      <c r="A770" s="10"/>
      <c r="B770" s="133"/>
      <c r="C770" s="60"/>
      <c r="D770" s="8"/>
      <c r="E770" s="8"/>
      <c r="F770" s="131"/>
      <c r="G770" s="60"/>
      <c r="H770" s="8"/>
      <c r="I770" s="8"/>
      <c r="J770" s="131"/>
      <c r="K770" s="60"/>
      <c r="L770" s="8"/>
      <c r="M770" s="8"/>
      <c r="N770" s="10"/>
      <c r="O770" s="10"/>
      <c r="P770" s="10"/>
      <c r="Q770" s="10"/>
      <c r="R770" s="60"/>
      <c r="S770" s="8"/>
      <c r="T770" s="79"/>
      <c r="U770" s="10"/>
      <c r="V770" s="60"/>
      <c r="W770" s="8"/>
      <c r="X770" s="8"/>
      <c r="Y770" s="10"/>
    </row>
    <row x14ac:dyDescent="0.25" r="771" customHeight="1" ht="14.25">
      <c r="A771" s="10"/>
      <c r="B771" s="133"/>
      <c r="C771" s="60"/>
      <c r="D771" s="8"/>
      <c r="E771" s="8"/>
      <c r="F771" s="131"/>
      <c r="G771" s="60"/>
      <c r="H771" s="8"/>
      <c r="I771" s="8"/>
      <c r="J771" s="131"/>
      <c r="K771" s="60"/>
      <c r="L771" s="8"/>
      <c r="M771" s="8"/>
      <c r="N771" s="10"/>
      <c r="O771" s="10"/>
      <c r="P771" s="10"/>
      <c r="Q771" s="10"/>
      <c r="R771" s="60"/>
      <c r="S771" s="8"/>
      <c r="T771" s="79"/>
      <c r="U771" s="10"/>
      <c r="V771" s="60"/>
      <c r="W771" s="8"/>
      <c r="X771" s="8"/>
      <c r="Y771" s="10"/>
    </row>
    <row x14ac:dyDescent="0.25" r="772" customHeight="1" ht="14.25">
      <c r="A772" s="10"/>
      <c r="B772" s="133"/>
      <c r="C772" s="60"/>
      <c r="D772" s="8"/>
      <c r="E772" s="8"/>
      <c r="F772" s="131"/>
      <c r="G772" s="60"/>
      <c r="H772" s="8"/>
      <c r="I772" s="8"/>
      <c r="J772" s="131"/>
      <c r="K772" s="60"/>
      <c r="L772" s="8"/>
      <c r="M772" s="8"/>
      <c r="N772" s="10"/>
      <c r="O772" s="10"/>
      <c r="P772" s="10"/>
      <c r="Q772" s="10"/>
      <c r="R772" s="60"/>
      <c r="S772" s="8"/>
      <c r="T772" s="79"/>
      <c r="U772" s="10"/>
      <c r="V772" s="60"/>
      <c r="W772" s="8"/>
      <c r="X772" s="8"/>
      <c r="Y772" s="10"/>
    </row>
    <row x14ac:dyDescent="0.25" r="773" customHeight="1" ht="14.25">
      <c r="A773" s="10"/>
      <c r="B773" s="133"/>
      <c r="C773" s="60"/>
      <c r="D773" s="8"/>
      <c r="E773" s="8"/>
      <c r="F773" s="131"/>
      <c r="G773" s="60"/>
      <c r="H773" s="8"/>
      <c r="I773" s="8"/>
      <c r="J773" s="131"/>
      <c r="K773" s="60"/>
      <c r="L773" s="8"/>
      <c r="M773" s="8"/>
      <c r="N773" s="10"/>
      <c r="O773" s="10"/>
      <c r="P773" s="10"/>
      <c r="Q773" s="10"/>
      <c r="R773" s="60"/>
      <c r="S773" s="8"/>
      <c r="T773" s="79"/>
      <c r="U773" s="10"/>
      <c r="V773" s="60"/>
      <c r="W773" s="8"/>
      <c r="X773" s="8"/>
      <c r="Y773" s="10"/>
    </row>
    <row x14ac:dyDescent="0.25" r="774" customHeight="1" ht="14.25">
      <c r="A774" s="10"/>
      <c r="B774" s="133"/>
      <c r="C774" s="60"/>
      <c r="D774" s="8"/>
      <c r="E774" s="8"/>
      <c r="F774" s="131"/>
      <c r="G774" s="60"/>
      <c r="H774" s="8"/>
      <c r="I774" s="8"/>
      <c r="J774" s="131"/>
      <c r="K774" s="60"/>
      <c r="L774" s="8"/>
      <c r="M774" s="8"/>
      <c r="N774" s="10"/>
      <c r="O774" s="10"/>
      <c r="P774" s="10"/>
      <c r="Q774" s="10"/>
      <c r="R774" s="60"/>
      <c r="S774" s="8"/>
      <c r="T774" s="79"/>
      <c r="U774" s="10"/>
      <c r="V774" s="60"/>
      <c r="W774" s="8"/>
      <c r="X774" s="8"/>
      <c r="Y774" s="10"/>
    </row>
    <row x14ac:dyDescent="0.25" r="775" customHeight="1" ht="14.25">
      <c r="A775" s="10"/>
      <c r="B775" s="133"/>
      <c r="C775" s="60"/>
      <c r="D775" s="8"/>
      <c r="E775" s="8"/>
      <c r="F775" s="131"/>
      <c r="G775" s="60"/>
      <c r="H775" s="8"/>
      <c r="I775" s="8"/>
      <c r="J775" s="131"/>
      <c r="K775" s="60"/>
      <c r="L775" s="8"/>
      <c r="M775" s="8"/>
      <c r="N775" s="10"/>
      <c r="O775" s="10"/>
      <c r="P775" s="10"/>
      <c r="Q775" s="10"/>
      <c r="R775" s="60"/>
      <c r="S775" s="8"/>
      <c r="T775" s="79"/>
      <c r="U775" s="10"/>
      <c r="V775" s="60"/>
      <c r="W775" s="8"/>
      <c r="X775" s="8"/>
      <c r="Y775" s="10"/>
    </row>
    <row x14ac:dyDescent="0.25" r="776" customHeight="1" ht="14.25">
      <c r="A776" s="10"/>
      <c r="B776" s="133"/>
      <c r="C776" s="60"/>
      <c r="D776" s="8"/>
      <c r="E776" s="8"/>
      <c r="F776" s="131"/>
      <c r="G776" s="60"/>
      <c r="H776" s="8"/>
      <c r="I776" s="8"/>
      <c r="J776" s="131"/>
      <c r="K776" s="60"/>
      <c r="L776" s="8"/>
      <c r="M776" s="8"/>
      <c r="N776" s="10"/>
      <c r="O776" s="10"/>
      <c r="P776" s="10"/>
      <c r="Q776" s="10"/>
      <c r="R776" s="60"/>
      <c r="S776" s="8"/>
      <c r="T776" s="79"/>
      <c r="U776" s="10"/>
      <c r="V776" s="60"/>
      <c r="W776" s="8"/>
      <c r="X776" s="8"/>
      <c r="Y776" s="10"/>
    </row>
    <row x14ac:dyDescent="0.25" r="777" customHeight="1" ht="14.25">
      <c r="A777" s="10"/>
      <c r="B777" s="133"/>
      <c r="C777" s="60"/>
      <c r="D777" s="8"/>
      <c r="E777" s="8"/>
      <c r="F777" s="131"/>
      <c r="G777" s="60"/>
      <c r="H777" s="8"/>
      <c r="I777" s="8"/>
      <c r="J777" s="131"/>
      <c r="K777" s="60"/>
      <c r="L777" s="8"/>
      <c r="M777" s="8"/>
      <c r="N777" s="10"/>
      <c r="O777" s="10"/>
      <c r="P777" s="10"/>
      <c r="Q777" s="10"/>
      <c r="R777" s="60"/>
      <c r="S777" s="8"/>
      <c r="T777" s="79"/>
      <c r="U777" s="10"/>
      <c r="V777" s="60"/>
      <c r="W777" s="8"/>
      <c r="X777" s="8"/>
      <c r="Y777" s="10"/>
    </row>
    <row x14ac:dyDescent="0.25" r="778" customHeight="1" ht="14.25">
      <c r="A778" s="10"/>
      <c r="B778" s="133"/>
      <c r="C778" s="60"/>
      <c r="D778" s="8"/>
      <c r="E778" s="8"/>
      <c r="F778" s="131"/>
      <c r="G778" s="60"/>
      <c r="H778" s="8"/>
      <c r="I778" s="8"/>
      <c r="J778" s="131"/>
      <c r="K778" s="60"/>
      <c r="L778" s="8"/>
      <c r="M778" s="8"/>
      <c r="N778" s="10"/>
      <c r="O778" s="10"/>
      <c r="P778" s="10"/>
      <c r="Q778" s="10"/>
      <c r="R778" s="60"/>
      <c r="S778" s="8"/>
      <c r="T778" s="79"/>
      <c r="U778" s="10"/>
      <c r="V778" s="60"/>
      <c r="W778" s="8"/>
      <c r="X778" s="8"/>
      <c r="Y778" s="10"/>
    </row>
    <row x14ac:dyDescent="0.25" r="779" customHeight="1" ht="14.25">
      <c r="A779" s="10"/>
      <c r="B779" s="133"/>
      <c r="C779" s="60"/>
      <c r="D779" s="8"/>
      <c r="E779" s="8"/>
      <c r="F779" s="131"/>
      <c r="G779" s="60"/>
      <c r="H779" s="8"/>
      <c r="I779" s="8"/>
      <c r="J779" s="131"/>
      <c r="K779" s="60"/>
      <c r="L779" s="8"/>
      <c r="M779" s="8"/>
      <c r="N779" s="10"/>
      <c r="O779" s="10"/>
      <c r="P779" s="10"/>
      <c r="Q779" s="10"/>
      <c r="R779" s="60"/>
      <c r="S779" s="8"/>
      <c r="T779" s="79"/>
      <c r="U779" s="10"/>
      <c r="V779" s="60"/>
      <c r="W779" s="8"/>
      <c r="X779" s="8"/>
      <c r="Y779" s="10"/>
    </row>
    <row x14ac:dyDescent="0.25" r="780" customHeight="1" ht="14.25">
      <c r="A780" s="10"/>
      <c r="B780" s="133"/>
      <c r="C780" s="60"/>
      <c r="D780" s="8"/>
      <c r="E780" s="8"/>
      <c r="F780" s="131"/>
      <c r="G780" s="60"/>
      <c r="H780" s="8"/>
      <c r="I780" s="8"/>
      <c r="J780" s="131"/>
      <c r="K780" s="60"/>
      <c r="L780" s="8"/>
      <c r="M780" s="8"/>
      <c r="N780" s="10"/>
      <c r="O780" s="10"/>
      <c r="P780" s="10"/>
      <c r="Q780" s="10"/>
      <c r="R780" s="60"/>
      <c r="S780" s="8"/>
      <c r="T780" s="79"/>
      <c r="U780" s="10"/>
      <c r="V780" s="60"/>
      <c r="W780" s="8"/>
      <c r="X780" s="8"/>
      <c r="Y780" s="10"/>
    </row>
    <row x14ac:dyDescent="0.25" r="781" customHeight="1" ht="14.25">
      <c r="A781" s="10"/>
      <c r="B781" s="133"/>
      <c r="C781" s="60"/>
      <c r="D781" s="8"/>
      <c r="E781" s="8"/>
      <c r="F781" s="131"/>
      <c r="G781" s="60"/>
      <c r="H781" s="8"/>
      <c r="I781" s="8"/>
      <c r="J781" s="131"/>
      <c r="K781" s="60"/>
      <c r="L781" s="8"/>
      <c r="M781" s="8"/>
      <c r="N781" s="10"/>
      <c r="O781" s="10"/>
      <c r="P781" s="10"/>
      <c r="Q781" s="10"/>
      <c r="R781" s="60"/>
      <c r="S781" s="8"/>
      <c r="T781" s="79"/>
      <c r="U781" s="10"/>
      <c r="V781" s="60"/>
      <c r="W781" s="8"/>
      <c r="X781" s="8"/>
      <c r="Y781" s="10"/>
    </row>
    <row x14ac:dyDescent="0.25" r="782" customHeight="1" ht="14.25">
      <c r="A782" s="10"/>
      <c r="B782" s="133"/>
      <c r="C782" s="60"/>
      <c r="D782" s="8"/>
      <c r="E782" s="8"/>
      <c r="F782" s="131"/>
      <c r="G782" s="60"/>
      <c r="H782" s="8"/>
      <c r="I782" s="8"/>
      <c r="J782" s="131"/>
      <c r="K782" s="60"/>
      <c r="L782" s="8"/>
      <c r="M782" s="8"/>
      <c r="N782" s="10"/>
      <c r="O782" s="10"/>
      <c r="P782" s="10"/>
      <c r="Q782" s="10"/>
      <c r="R782" s="60"/>
      <c r="S782" s="8"/>
      <c r="T782" s="79"/>
      <c r="U782" s="10"/>
      <c r="V782" s="60"/>
      <c r="W782" s="8"/>
      <c r="X782" s="8"/>
      <c r="Y782" s="10"/>
    </row>
    <row x14ac:dyDescent="0.25" r="783" customHeight="1" ht="14.25">
      <c r="A783" s="10"/>
      <c r="B783" s="133"/>
      <c r="C783" s="60"/>
      <c r="D783" s="8"/>
      <c r="E783" s="8"/>
      <c r="F783" s="131"/>
      <c r="G783" s="60"/>
      <c r="H783" s="8"/>
      <c r="I783" s="8"/>
      <c r="J783" s="131"/>
      <c r="K783" s="60"/>
      <c r="L783" s="8"/>
      <c r="M783" s="8"/>
      <c r="N783" s="10"/>
      <c r="O783" s="10"/>
      <c r="P783" s="10"/>
      <c r="Q783" s="10"/>
      <c r="R783" s="60"/>
      <c r="S783" s="8"/>
      <c r="T783" s="79"/>
      <c r="U783" s="10"/>
      <c r="V783" s="60"/>
      <c r="W783" s="8"/>
      <c r="X783" s="8"/>
      <c r="Y783" s="10"/>
    </row>
    <row x14ac:dyDescent="0.25" r="784" customHeight="1" ht="14.25">
      <c r="A784" s="10"/>
      <c r="B784" s="133"/>
      <c r="C784" s="60"/>
      <c r="D784" s="8"/>
      <c r="E784" s="8"/>
      <c r="F784" s="131"/>
      <c r="G784" s="60"/>
      <c r="H784" s="8"/>
      <c r="I784" s="8"/>
      <c r="J784" s="131"/>
      <c r="K784" s="60"/>
      <c r="L784" s="8"/>
      <c r="M784" s="8"/>
      <c r="N784" s="10"/>
      <c r="O784" s="10"/>
      <c r="P784" s="10"/>
      <c r="Q784" s="10"/>
      <c r="R784" s="60"/>
      <c r="S784" s="8"/>
      <c r="T784" s="79"/>
      <c r="U784" s="10"/>
      <c r="V784" s="60"/>
      <c r="W784" s="8"/>
      <c r="X784" s="8"/>
      <c r="Y784" s="10"/>
    </row>
    <row x14ac:dyDescent="0.25" r="785" customHeight="1" ht="14.25">
      <c r="A785" s="10"/>
      <c r="B785" s="133"/>
      <c r="C785" s="60"/>
      <c r="D785" s="8"/>
      <c r="E785" s="8"/>
      <c r="F785" s="131"/>
      <c r="G785" s="60"/>
      <c r="H785" s="8"/>
      <c r="I785" s="8"/>
      <c r="J785" s="131"/>
      <c r="K785" s="60"/>
      <c r="L785" s="8"/>
      <c r="M785" s="8"/>
      <c r="N785" s="10"/>
      <c r="O785" s="10"/>
      <c r="P785" s="10"/>
      <c r="Q785" s="10"/>
      <c r="R785" s="60"/>
      <c r="S785" s="8"/>
      <c r="T785" s="79"/>
      <c r="U785" s="10"/>
      <c r="V785" s="60"/>
      <c r="W785" s="8"/>
      <c r="X785" s="8"/>
      <c r="Y785" s="10"/>
    </row>
    <row x14ac:dyDescent="0.25" r="786" customHeight="1" ht="14.25">
      <c r="A786" s="10"/>
      <c r="B786" s="133"/>
      <c r="C786" s="60"/>
      <c r="D786" s="8"/>
      <c r="E786" s="8"/>
      <c r="F786" s="131"/>
      <c r="G786" s="60"/>
      <c r="H786" s="8"/>
      <c r="I786" s="8"/>
      <c r="J786" s="131"/>
      <c r="K786" s="60"/>
      <c r="L786" s="8"/>
      <c r="M786" s="8"/>
      <c r="N786" s="10"/>
      <c r="O786" s="10"/>
      <c r="P786" s="10"/>
      <c r="Q786" s="10"/>
      <c r="R786" s="60"/>
      <c r="S786" s="8"/>
      <c r="T786" s="79"/>
      <c r="U786" s="10"/>
      <c r="V786" s="60"/>
      <c r="W786" s="8"/>
      <c r="X786" s="8"/>
      <c r="Y786" s="10"/>
    </row>
    <row x14ac:dyDescent="0.25" r="787" customHeight="1" ht="14.25">
      <c r="A787" s="10"/>
      <c r="B787" s="133"/>
      <c r="C787" s="60"/>
      <c r="D787" s="8"/>
      <c r="E787" s="8"/>
      <c r="F787" s="131"/>
      <c r="G787" s="60"/>
      <c r="H787" s="8"/>
      <c r="I787" s="8"/>
      <c r="J787" s="131"/>
      <c r="K787" s="60"/>
      <c r="L787" s="8"/>
      <c r="M787" s="8"/>
      <c r="N787" s="10"/>
      <c r="O787" s="10"/>
      <c r="P787" s="10"/>
      <c r="Q787" s="10"/>
      <c r="R787" s="60"/>
      <c r="S787" s="8"/>
      <c r="T787" s="79"/>
      <c r="U787" s="10"/>
      <c r="V787" s="60"/>
      <c r="W787" s="8"/>
      <c r="X787" s="8"/>
      <c r="Y787" s="10"/>
    </row>
    <row x14ac:dyDescent="0.25" r="788" customHeight="1" ht="14.25">
      <c r="A788" s="10"/>
      <c r="B788" s="133"/>
      <c r="C788" s="60"/>
      <c r="D788" s="8"/>
      <c r="E788" s="8"/>
      <c r="F788" s="131"/>
      <c r="G788" s="60"/>
      <c r="H788" s="8"/>
      <c r="I788" s="8"/>
      <c r="J788" s="131"/>
      <c r="K788" s="60"/>
      <c r="L788" s="8"/>
      <c r="M788" s="8"/>
      <c r="N788" s="10"/>
      <c r="O788" s="10"/>
      <c r="P788" s="10"/>
      <c r="Q788" s="10"/>
      <c r="R788" s="60"/>
      <c r="S788" s="8"/>
      <c r="T788" s="79"/>
      <c r="U788" s="10"/>
      <c r="V788" s="60"/>
      <c r="W788" s="8"/>
      <c r="X788" s="8"/>
      <c r="Y788" s="10"/>
    </row>
    <row x14ac:dyDescent="0.25" r="789" customHeight="1" ht="14.25">
      <c r="A789" s="10"/>
      <c r="B789" s="133"/>
      <c r="C789" s="60"/>
      <c r="D789" s="8"/>
      <c r="E789" s="8"/>
      <c r="F789" s="131"/>
      <c r="G789" s="60"/>
      <c r="H789" s="8"/>
      <c r="I789" s="8"/>
      <c r="J789" s="131"/>
      <c r="K789" s="60"/>
      <c r="L789" s="8"/>
      <c r="M789" s="8"/>
      <c r="N789" s="10"/>
      <c r="O789" s="10"/>
      <c r="P789" s="10"/>
      <c r="Q789" s="10"/>
      <c r="R789" s="60"/>
      <c r="S789" s="8"/>
      <c r="T789" s="79"/>
      <c r="U789" s="10"/>
      <c r="V789" s="60"/>
      <c r="W789" s="8"/>
      <c r="X789" s="8"/>
      <c r="Y789" s="10"/>
    </row>
    <row x14ac:dyDescent="0.25" r="790" customHeight="1" ht="14.25">
      <c r="A790" s="10"/>
      <c r="B790" s="133"/>
      <c r="C790" s="60"/>
      <c r="D790" s="8"/>
      <c r="E790" s="8"/>
      <c r="F790" s="131"/>
      <c r="G790" s="60"/>
      <c r="H790" s="8"/>
      <c r="I790" s="8"/>
      <c r="J790" s="131"/>
      <c r="K790" s="60"/>
      <c r="L790" s="8"/>
      <c r="M790" s="8"/>
      <c r="N790" s="10"/>
      <c r="O790" s="10"/>
      <c r="P790" s="10"/>
      <c r="Q790" s="10"/>
      <c r="R790" s="60"/>
      <c r="S790" s="8"/>
      <c r="T790" s="79"/>
      <c r="U790" s="10"/>
      <c r="V790" s="60"/>
      <c r="W790" s="8"/>
      <c r="X790" s="8"/>
      <c r="Y790" s="10"/>
    </row>
    <row x14ac:dyDescent="0.25" r="791" customHeight="1" ht="14.25">
      <c r="A791" s="10"/>
      <c r="B791" s="133"/>
      <c r="C791" s="60"/>
      <c r="D791" s="8"/>
      <c r="E791" s="8"/>
      <c r="F791" s="131"/>
      <c r="G791" s="60"/>
      <c r="H791" s="8"/>
      <c r="I791" s="8"/>
      <c r="J791" s="131"/>
      <c r="K791" s="60"/>
      <c r="L791" s="8"/>
      <c r="M791" s="8"/>
      <c r="N791" s="10"/>
      <c r="O791" s="10"/>
      <c r="P791" s="10"/>
      <c r="Q791" s="10"/>
      <c r="R791" s="60"/>
      <c r="S791" s="8"/>
      <c r="T791" s="79"/>
      <c r="U791" s="10"/>
      <c r="V791" s="60"/>
      <c r="W791" s="8"/>
      <c r="X791" s="8"/>
      <c r="Y791" s="10"/>
    </row>
    <row x14ac:dyDescent="0.25" r="792" customHeight="1" ht="14.25">
      <c r="A792" s="10"/>
      <c r="B792" s="133"/>
      <c r="C792" s="60"/>
      <c r="D792" s="8"/>
      <c r="E792" s="8"/>
      <c r="F792" s="131"/>
      <c r="G792" s="60"/>
      <c r="H792" s="8"/>
      <c r="I792" s="8"/>
      <c r="J792" s="131"/>
      <c r="K792" s="60"/>
      <c r="L792" s="8"/>
      <c r="M792" s="8"/>
      <c r="N792" s="10"/>
      <c r="O792" s="10"/>
      <c r="P792" s="10"/>
      <c r="Q792" s="10"/>
      <c r="R792" s="60"/>
      <c r="S792" s="8"/>
      <c r="T792" s="79"/>
      <c r="U792" s="10"/>
      <c r="V792" s="60"/>
      <c r="W792" s="8"/>
      <c r="X792" s="8"/>
      <c r="Y792" s="10"/>
    </row>
    <row x14ac:dyDescent="0.25" r="793" customHeight="1" ht="14.25">
      <c r="A793" s="10"/>
      <c r="B793" s="133"/>
      <c r="C793" s="60"/>
      <c r="D793" s="8"/>
      <c r="E793" s="8"/>
      <c r="F793" s="131"/>
      <c r="G793" s="60"/>
      <c r="H793" s="8"/>
      <c r="I793" s="8"/>
      <c r="J793" s="131"/>
      <c r="K793" s="60"/>
      <c r="L793" s="8"/>
      <c r="M793" s="8"/>
      <c r="N793" s="10"/>
      <c r="O793" s="10"/>
      <c r="P793" s="10"/>
      <c r="Q793" s="10"/>
      <c r="R793" s="60"/>
      <c r="S793" s="8"/>
      <c r="T793" s="79"/>
      <c r="U793" s="10"/>
      <c r="V793" s="60"/>
      <c r="W793" s="8"/>
      <c r="X793" s="8"/>
      <c r="Y793" s="10"/>
    </row>
    <row x14ac:dyDescent="0.25" r="794" customHeight="1" ht="14.25">
      <c r="A794" s="10"/>
      <c r="B794" s="133"/>
      <c r="C794" s="60"/>
      <c r="D794" s="8"/>
      <c r="E794" s="8"/>
      <c r="F794" s="131"/>
      <c r="G794" s="60"/>
      <c r="H794" s="8"/>
      <c r="I794" s="8"/>
      <c r="J794" s="131"/>
      <c r="K794" s="60"/>
      <c r="L794" s="8"/>
      <c r="M794" s="8"/>
      <c r="N794" s="10"/>
      <c r="O794" s="10"/>
      <c r="P794" s="10"/>
      <c r="Q794" s="10"/>
      <c r="R794" s="60"/>
      <c r="S794" s="8"/>
      <c r="T794" s="79"/>
      <c r="U794" s="10"/>
      <c r="V794" s="60"/>
      <c r="W794" s="8"/>
      <c r="X794" s="8"/>
      <c r="Y794" s="10"/>
    </row>
    <row x14ac:dyDescent="0.25" r="795" customHeight="1" ht="14.25">
      <c r="A795" s="10"/>
      <c r="B795" s="133"/>
      <c r="C795" s="60"/>
      <c r="D795" s="8"/>
      <c r="E795" s="8"/>
      <c r="F795" s="131"/>
      <c r="G795" s="60"/>
      <c r="H795" s="8"/>
      <c r="I795" s="8"/>
      <c r="J795" s="131"/>
      <c r="K795" s="60"/>
      <c r="L795" s="8"/>
      <c r="M795" s="8"/>
      <c r="N795" s="10"/>
      <c r="O795" s="10"/>
      <c r="P795" s="10"/>
      <c r="Q795" s="10"/>
      <c r="R795" s="60"/>
      <c r="S795" s="8"/>
      <c r="T795" s="79"/>
      <c r="U795" s="10"/>
      <c r="V795" s="60"/>
      <c r="W795" s="8"/>
      <c r="X795" s="8"/>
      <c r="Y795" s="10"/>
    </row>
    <row x14ac:dyDescent="0.25" r="796" customHeight="1" ht="14.25">
      <c r="A796" s="10"/>
      <c r="B796" s="133"/>
      <c r="C796" s="60"/>
      <c r="D796" s="8"/>
      <c r="E796" s="8"/>
      <c r="F796" s="131"/>
      <c r="G796" s="60"/>
      <c r="H796" s="8"/>
      <c r="I796" s="8"/>
      <c r="J796" s="131"/>
      <c r="K796" s="60"/>
      <c r="L796" s="8"/>
      <c r="M796" s="8"/>
      <c r="N796" s="10"/>
      <c r="O796" s="10"/>
      <c r="P796" s="10"/>
      <c r="Q796" s="10"/>
      <c r="R796" s="60"/>
      <c r="S796" s="8"/>
      <c r="T796" s="79"/>
      <c r="U796" s="10"/>
      <c r="V796" s="60"/>
      <c r="W796" s="8"/>
      <c r="X796" s="8"/>
      <c r="Y796" s="10"/>
    </row>
    <row x14ac:dyDescent="0.25" r="797" customHeight="1" ht="14.25">
      <c r="A797" s="10"/>
      <c r="B797" s="133"/>
      <c r="C797" s="60"/>
      <c r="D797" s="8"/>
      <c r="E797" s="8"/>
      <c r="F797" s="131"/>
      <c r="G797" s="60"/>
      <c r="H797" s="8"/>
      <c r="I797" s="8"/>
      <c r="J797" s="131"/>
      <c r="K797" s="60"/>
      <c r="L797" s="8"/>
      <c r="M797" s="8"/>
      <c r="N797" s="10"/>
      <c r="O797" s="10"/>
      <c r="P797" s="10"/>
      <c r="Q797" s="10"/>
      <c r="R797" s="60"/>
      <c r="S797" s="8"/>
      <c r="T797" s="79"/>
      <c r="U797" s="10"/>
      <c r="V797" s="60"/>
      <c r="W797" s="8"/>
      <c r="X797" s="8"/>
      <c r="Y797" s="10"/>
    </row>
    <row x14ac:dyDescent="0.25" r="798" customHeight="1" ht="14.25">
      <c r="A798" s="10"/>
      <c r="B798" s="133"/>
      <c r="C798" s="60"/>
      <c r="D798" s="8"/>
      <c r="E798" s="8"/>
      <c r="F798" s="131"/>
      <c r="G798" s="60"/>
      <c r="H798" s="8"/>
      <c r="I798" s="8"/>
      <c r="J798" s="131"/>
      <c r="K798" s="60"/>
      <c r="L798" s="8"/>
      <c r="M798" s="8"/>
      <c r="N798" s="10"/>
      <c r="O798" s="10"/>
      <c r="P798" s="10"/>
      <c r="Q798" s="10"/>
      <c r="R798" s="60"/>
      <c r="S798" s="8"/>
      <c r="T798" s="79"/>
      <c r="U798" s="10"/>
      <c r="V798" s="60"/>
      <c r="W798" s="8"/>
      <c r="X798" s="8"/>
      <c r="Y798" s="10"/>
    </row>
    <row x14ac:dyDescent="0.25" r="799" customHeight="1" ht="14.25">
      <c r="A799" s="10"/>
      <c r="B799" s="133"/>
      <c r="C799" s="60"/>
      <c r="D799" s="8"/>
      <c r="E799" s="8"/>
      <c r="F799" s="131"/>
      <c r="G799" s="60"/>
      <c r="H799" s="8"/>
      <c r="I799" s="8"/>
      <c r="J799" s="131"/>
      <c r="K799" s="60"/>
      <c r="L799" s="8"/>
      <c r="M799" s="8"/>
      <c r="N799" s="10"/>
      <c r="O799" s="10"/>
      <c r="P799" s="10"/>
      <c r="Q799" s="10"/>
      <c r="R799" s="60"/>
      <c r="S799" s="8"/>
      <c r="T799" s="79"/>
      <c r="U799" s="10"/>
      <c r="V799" s="60"/>
      <c r="W799" s="8"/>
      <c r="X799" s="8"/>
      <c r="Y799" s="10"/>
    </row>
    <row x14ac:dyDescent="0.25" r="800" customHeight="1" ht="14.25">
      <c r="A800" s="10"/>
      <c r="B800" s="133"/>
      <c r="C800" s="60"/>
      <c r="D800" s="8"/>
      <c r="E800" s="8"/>
      <c r="F800" s="131"/>
      <c r="G800" s="60"/>
      <c r="H800" s="8"/>
      <c r="I800" s="8"/>
      <c r="J800" s="131"/>
      <c r="K800" s="60"/>
      <c r="L800" s="8"/>
      <c r="M800" s="8"/>
      <c r="N800" s="10"/>
      <c r="O800" s="10"/>
      <c r="P800" s="10"/>
      <c r="Q800" s="10"/>
      <c r="R800" s="60"/>
      <c r="S800" s="8"/>
      <c r="T800" s="79"/>
      <c r="U800" s="10"/>
      <c r="V800" s="60"/>
      <c r="W800" s="8"/>
      <c r="X800" s="8"/>
      <c r="Y800" s="10"/>
    </row>
    <row x14ac:dyDescent="0.25" r="801" customHeight="1" ht="14.25">
      <c r="A801" s="10"/>
      <c r="B801" s="133"/>
      <c r="C801" s="60"/>
      <c r="D801" s="8"/>
      <c r="E801" s="8"/>
      <c r="F801" s="131"/>
      <c r="G801" s="60"/>
      <c r="H801" s="8"/>
      <c r="I801" s="8"/>
      <c r="J801" s="131"/>
      <c r="K801" s="60"/>
      <c r="L801" s="8"/>
      <c r="M801" s="8"/>
      <c r="N801" s="10"/>
      <c r="O801" s="10"/>
      <c r="P801" s="10"/>
      <c r="Q801" s="10"/>
      <c r="R801" s="60"/>
      <c r="S801" s="8"/>
      <c r="T801" s="79"/>
      <c r="U801" s="10"/>
      <c r="V801" s="60"/>
      <c r="W801" s="8"/>
      <c r="X801" s="8"/>
      <c r="Y801" s="10"/>
    </row>
    <row x14ac:dyDescent="0.25" r="802" customHeight="1" ht="14.25">
      <c r="A802" s="10"/>
      <c r="B802" s="133"/>
      <c r="C802" s="60"/>
      <c r="D802" s="8"/>
      <c r="E802" s="8"/>
      <c r="F802" s="131"/>
      <c r="G802" s="60"/>
      <c r="H802" s="8"/>
      <c r="I802" s="8"/>
      <c r="J802" s="131"/>
      <c r="K802" s="60"/>
      <c r="L802" s="8"/>
      <c r="M802" s="8"/>
      <c r="N802" s="10"/>
      <c r="O802" s="10"/>
      <c r="P802" s="10"/>
      <c r="Q802" s="10"/>
      <c r="R802" s="60"/>
      <c r="S802" s="8"/>
      <c r="T802" s="79"/>
      <c r="U802" s="10"/>
      <c r="V802" s="60"/>
      <c r="W802" s="8"/>
      <c r="X802" s="8"/>
      <c r="Y802" s="10"/>
    </row>
    <row x14ac:dyDescent="0.25" r="803" customHeight="1" ht="14.25">
      <c r="A803" s="10"/>
      <c r="B803" s="133"/>
      <c r="C803" s="60"/>
      <c r="D803" s="8"/>
      <c r="E803" s="8"/>
      <c r="F803" s="131"/>
      <c r="G803" s="60"/>
      <c r="H803" s="8"/>
      <c r="I803" s="8"/>
      <c r="J803" s="131"/>
      <c r="K803" s="60"/>
      <c r="L803" s="8"/>
      <c r="M803" s="8"/>
      <c r="N803" s="10"/>
      <c r="O803" s="10"/>
      <c r="P803" s="10"/>
      <c r="Q803" s="10"/>
      <c r="R803" s="60"/>
      <c r="S803" s="8"/>
      <c r="T803" s="79"/>
      <c r="U803" s="10"/>
      <c r="V803" s="60"/>
      <c r="W803" s="8"/>
      <c r="X803" s="8"/>
      <c r="Y803" s="10"/>
    </row>
    <row x14ac:dyDescent="0.25" r="804" customHeight="1" ht="14.25">
      <c r="A804" s="10"/>
      <c r="B804" s="133"/>
      <c r="C804" s="60"/>
      <c r="D804" s="8"/>
      <c r="E804" s="8"/>
      <c r="F804" s="131"/>
      <c r="G804" s="60"/>
      <c r="H804" s="8"/>
      <c r="I804" s="8"/>
      <c r="J804" s="131"/>
      <c r="K804" s="60"/>
      <c r="L804" s="8"/>
      <c r="M804" s="8"/>
      <c r="N804" s="10"/>
      <c r="O804" s="10"/>
      <c r="P804" s="10"/>
      <c r="Q804" s="10"/>
      <c r="R804" s="60"/>
      <c r="S804" s="8"/>
      <c r="T804" s="79"/>
      <c r="U804" s="10"/>
      <c r="V804" s="60"/>
      <c r="W804" s="8"/>
      <c r="X804" s="8"/>
      <c r="Y804" s="10"/>
    </row>
    <row x14ac:dyDescent="0.25" r="805" customHeight="1" ht="14.25">
      <c r="A805" s="10"/>
      <c r="B805" s="133"/>
      <c r="C805" s="60"/>
      <c r="D805" s="8"/>
      <c r="E805" s="8"/>
      <c r="F805" s="131"/>
      <c r="G805" s="60"/>
      <c r="H805" s="8"/>
      <c r="I805" s="8"/>
      <c r="J805" s="131"/>
      <c r="K805" s="60"/>
      <c r="L805" s="8"/>
      <c r="M805" s="8"/>
      <c r="N805" s="10"/>
      <c r="O805" s="10"/>
      <c r="P805" s="10"/>
      <c r="Q805" s="10"/>
      <c r="R805" s="60"/>
      <c r="S805" s="8"/>
      <c r="T805" s="79"/>
      <c r="U805" s="10"/>
      <c r="V805" s="60"/>
      <c r="W805" s="8"/>
      <c r="X805" s="8"/>
      <c r="Y805" s="10"/>
    </row>
    <row x14ac:dyDescent="0.25" r="806" customHeight="1" ht="14.25">
      <c r="A806" s="10"/>
      <c r="B806" s="133"/>
      <c r="C806" s="60"/>
      <c r="D806" s="8"/>
      <c r="E806" s="8"/>
      <c r="F806" s="131"/>
      <c r="G806" s="60"/>
      <c r="H806" s="8"/>
      <c r="I806" s="8"/>
      <c r="J806" s="131"/>
      <c r="K806" s="60"/>
      <c r="L806" s="8"/>
      <c r="M806" s="8"/>
      <c r="N806" s="10"/>
      <c r="O806" s="10"/>
      <c r="P806" s="10"/>
      <c r="Q806" s="10"/>
      <c r="R806" s="60"/>
      <c r="S806" s="8"/>
      <c r="T806" s="79"/>
      <c r="U806" s="10"/>
      <c r="V806" s="60"/>
      <c r="W806" s="8"/>
      <c r="X806" s="8"/>
      <c r="Y806" s="10"/>
    </row>
    <row x14ac:dyDescent="0.25" r="807" customHeight="1" ht="14.25">
      <c r="A807" s="10"/>
      <c r="B807" s="133"/>
      <c r="C807" s="60"/>
      <c r="D807" s="8"/>
      <c r="E807" s="8"/>
      <c r="F807" s="131"/>
      <c r="G807" s="60"/>
      <c r="H807" s="8"/>
      <c r="I807" s="8"/>
      <c r="J807" s="131"/>
      <c r="K807" s="60"/>
      <c r="L807" s="8"/>
      <c r="M807" s="8"/>
      <c r="N807" s="10"/>
      <c r="O807" s="10"/>
      <c r="P807" s="10"/>
      <c r="Q807" s="10"/>
      <c r="R807" s="60"/>
      <c r="S807" s="8"/>
      <c r="T807" s="79"/>
      <c r="U807" s="10"/>
      <c r="V807" s="60"/>
      <c r="W807" s="8"/>
      <c r="X807" s="8"/>
      <c r="Y807" s="10"/>
    </row>
    <row x14ac:dyDescent="0.25" r="808" customHeight="1" ht="14.25">
      <c r="A808" s="10"/>
      <c r="B808" s="133"/>
      <c r="C808" s="60"/>
      <c r="D808" s="8"/>
      <c r="E808" s="8"/>
      <c r="F808" s="131"/>
      <c r="G808" s="60"/>
      <c r="H808" s="8"/>
      <c r="I808" s="8"/>
      <c r="J808" s="131"/>
      <c r="K808" s="60"/>
      <c r="L808" s="8"/>
      <c r="M808" s="8"/>
      <c r="N808" s="10"/>
      <c r="O808" s="10"/>
      <c r="P808" s="10"/>
      <c r="Q808" s="10"/>
      <c r="R808" s="60"/>
      <c r="S808" s="8"/>
      <c r="T808" s="79"/>
      <c r="U808" s="10"/>
      <c r="V808" s="60"/>
      <c r="W808" s="8"/>
      <c r="X808" s="8"/>
      <c r="Y808" s="10"/>
    </row>
    <row x14ac:dyDescent="0.25" r="809" customHeight="1" ht="14.25">
      <c r="A809" s="10"/>
      <c r="B809" s="133"/>
      <c r="C809" s="60"/>
      <c r="D809" s="8"/>
      <c r="E809" s="8"/>
      <c r="F809" s="131"/>
      <c r="G809" s="60"/>
      <c r="H809" s="8"/>
      <c r="I809" s="8"/>
      <c r="J809" s="131"/>
      <c r="K809" s="60"/>
      <c r="L809" s="8"/>
      <c r="M809" s="8"/>
      <c r="N809" s="10"/>
      <c r="O809" s="10"/>
      <c r="P809" s="10"/>
      <c r="Q809" s="10"/>
      <c r="R809" s="60"/>
      <c r="S809" s="8"/>
      <c r="T809" s="79"/>
      <c r="U809" s="10"/>
      <c r="V809" s="60"/>
      <c r="W809" s="8"/>
      <c r="X809" s="8"/>
      <c r="Y809" s="10"/>
    </row>
    <row x14ac:dyDescent="0.25" r="810" customHeight="1" ht="14.25">
      <c r="A810" s="10"/>
      <c r="B810" s="133"/>
      <c r="C810" s="60"/>
      <c r="D810" s="8"/>
      <c r="E810" s="8"/>
      <c r="F810" s="131"/>
      <c r="G810" s="60"/>
      <c r="H810" s="8"/>
      <c r="I810" s="8"/>
      <c r="J810" s="131"/>
      <c r="K810" s="60"/>
      <c r="L810" s="8"/>
      <c r="M810" s="8"/>
      <c r="N810" s="10"/>
      <c r="O810" s="10"/>
      <c r="P810" s="10"/>
      <c r="Q810" s="10"/>
      <c r="R810" s="60"/>
      <c r="S810" s="8"/>
      <c r="T810" s="79"/>
      <c r="U810" s="10"/>
      <c r="V810" s="60"/>
      <c r="W810" s="8"/>
      <c r="X810" s="8"/>
      <c r="Y810" s="10"/>
    </row>
    <row x14ac:dyDescent="0.25" r="811" customHeight="1" ht="14.25">
      <c r="A811" s="10"/>
      <c r="B811" s="133"/>
      <c r="C811" s="60"/>
      <c r="D811" s="8"/>
      <c r="E811" s="8"/>
      <c r="F811" s="131"/>
      <c r="G811" s="60"/>
      <c r="H811" s="8"/>
      <c r="I811" s="8"/>
      <c r="J811" s="131"/>
      <c r="K811" s="60"/>
      <c r="L811" s="8"/>
      <c r="M811" s="8"/>
      <c r="N811" s="10"/>
      <c r="O811" s="10"/>
      <c r="P811" s="10"/>
      <c r="Q811" s="10"/>
      <c r="R811" s="60"/>
      <c r="S811" s="8"/>
      <c r="T811" s="79"/>
      <c r="U811" s="10"/>
      <c r="V811" s="60"/>
      <c r="W811" s="8"/>
      <c r="X811" s="8"/>
      <c r="Y811" s="10"/>
    </row>
    <row x14ac:dyDescent="0.25" r="812" customHeight="1" ht="14.25">
      <c r="A812" s="10"/>
      <c r="B812" s="133"/>
      <c r="C812" s="60"/>
      <c r="D812" s="8"/>
      <c r="E812" s="8"/>
      <c r="F812" s="131"/>
      <c r="G812" s="60"/>
      <c r="H812" s="8"/>
      <c r="I812" s="8"/>
      <c r="J812" s="131"/>
      <c r="K812" s="60"/>
      <c r="L812" s="8"/>
      <c r="M812" s="8"/>
      <c r="N812" s="10"/>
      <c r="O812" s="10"/>
      <c r="P812" s="10"/>
      <c r="Q812" s="10"/>
      <c r="R812" s="60"/>
      <c r="S812" s="8"/>
      <c r="T812" s="79"/>
      <c r="U812" s="10"/>
      <c r="V812" s="60"/>
      <c r="W812" s="8"/>
      <c r="X812" s="8"/>
      <c r="Y812" s="10"/>
    </row>
    <row x14ac:dyDescent="0.25" r="813" customHeight="1" ht="14.25">
      <c r="A813" s="10"/>
      <c r="B813" s="133"/>
      <c r="C813" s="60"/>
      <c r="D813" s="8"/>
      <c r="E813" s="8"/>
      <c r="F813" s="131"/>
      <c r="G813" s="60"/>
      <c r="H813" s="8"/>
      <c r="I813" s="8"/>
      <c r="J813" s="131"/>
      <c r="K813" s="60"/>
      <c r="L813" s="8"/>
      <c r="M813" s="8"/>
      <c r="N813" s="10"/>
      <c r="O813" s="10"/>
      <c r="P813" s="10"/>
      <c r="Q813" s="10"/>
      <c r="R813" s="60"/>
      <c r="S813" s="8"/>
      <c r="T813" s="79"/>
      <c r="U813" s="10"/>
      <c r="V813" s="60"/>
      <c r="W813" s="8"/>
      <c r="X813" s="8"/>
      <c r="Y813" s="10"/>
    </row>
    <row x14ac:dyDescent="0.25" r="814" customHeight="1" ht="14.25">
      <c r="A814" s="10"/>
      <c r="B814" s="133"/>
      <c r="C814" s="60"/>
      <c r="D814" s="8"/>
      <c r="E814" s="8"/>
      <c r="F814" s="131"/>
      <c r="G814" s="60"/>
      <c r="H814" s="8"/>
      <c r="I814" s="8"/>
      <c r="J814" s="131"/>
      <c r="K814" s="60"/>
      <c r="L814" s="8"/>
      <c r="M814" s="8"/>
      <c r="N814" s="10"/>
      <c r="O814" s="10"/>
      <c r="P814" s="10"/>
      <c r="Q814" s="10"/>
      <c r="R814" s="60"/>
      <c r="S814" s="8"/>
      <c r="T814" s="79"/>
      <c r="U814" s="10"/>
      <c r="V814" s="60"/>
      <c r="W814" s="8"/>
      <c r="X814" s="8"/>
      <c r="Y814" s="10"/>
    </row>
    <row x14ac:dyDescent="0.25" r="815" customHeight="1" ht="14.25">
      <c r="A815" s="10"/>
      <c r="B815" s="133"/>
      <c r="C815" s="60"/>
      <c r="D815" s="8"/>
      <c r="E815" s="8"/>
      <c r="F815" s="131"/>
      <c r="G815" s="60"/>
      <c r="H815" s="8"/>
      <c r="I815" s="8"/>
      <c r="J815" s="131"/>
      <c r="K815" s="60"/>
      <c r="L815" s="8"/>
      <c r="M815" s="8"/>
      <c r="N815" s="10"/>
      <c r="O815" s="10"/>
      <c r="P815" s="10"/>
      <c r="Q815" s="10"/>
      <c r="R815" s="60"/>
      <c r="S815" s="8"/>
      <c r="T815" s="79"/>
      <c r="U815" s="10"/>
      <c r="V815" s="60"/>
      <c r="W815" s="8"/>
      <c r="X815" s="8"/>
      <c r="Y815" s="10"/>
    </row>
    <row x14ac:dyDescent="0.25" r="816" customHeight="1" ht="14.25">
      <c r="A816" s="10"/>
      <c r="B816" s="133"/>
      <c r="C816" s="60"/>
      <c r="D816" s="8"/>
      <c r="E816" s="8"/>
      <c r="F816" s="131"/>
      <c r="G816" s="60"/>
      <c r="H816" s="8"/>
      <c r="I816" s="8"/>
      <c r="J816" s="131"/>
      <c r="K816" s="60"/>
      <c r="L816" s="8"/>
      <c r="M816" s="8"/>
      <c r="N816" s="10"/>
      <c r="O816" s="10"/>
      <c r="P816" s="10"/>
      <c r="Q816" s="10"/>
      <c r="R816" s="60"/>
      <c r="S816" s="8"/>
      <c r="T816" s="79"/>
      <c r="U816" s="10"/>
      <c r="V816" s="60"/>
      <c r="W816" s="8"/>
      <c r="X816" s="8"/>
      <c r="Y816" s="10"/>
    </row>
    <row x14ac:dyDescent="0.25" r="817" customHeight="1" ht="14.25">
      <c r="A817" s="10"/>
      <c r="B817" s="133"/>
      <c r="C817" s="60"/>
      <c r="D817" s="8"/>
      <c r="E817" s="8"/>
      <c r="F817" s="131"/>
      <c r="G817" s="60"/>
      <c r="H817" s="8"/>
      <c r="I817" s="8"/>
      <c r="J817" s="131"/>
      <c r="K817" s="60"/>
      <c r="L817" s="8"/>
      <c r="M817" s="8"/>
      <c r="N817" s="10"/>
      <c r="O817" s="10"/>
      <c r="P817" s="10"/>
      <c r="Q817" s="10"/>
      <c r="R817" s="60"/>
      <c r="S817" s="8"/>
      <c r="T817" s="79"/>
      <c r="U817" s="10"/>
      <c r="V817" s="60"/>
      <c r="W817" s="8"/>
      <c r="X817" s="8"/>
      <c r="Y817" s="10"/>
    </row>
    <row x14ac:dyDescent="0.25" r="818" customHeight="1" ht="14.25">
      <c r="A818" s="10"/>
      <c r="B818" s="133"/>
      <c r="C818" s="60"/>
      <c r="D818" s="8"/>
      <c r="E818" s="8"/>
      <c r="F818" s="131"/>
      <c r="G818" s="60"/>
      <c r="H818" s="8"/>
      <c r="I818" s="8"/>
      <c r="J818" s="131"/>
      <c r="K818" s="60"/>
      <c r="L818" s="8"/>
      <c r="M818" s="8"/>
      <c r="N818" s="10"/>
      <c r="O818" s="10"/>
      <c r="P818" s="10"/>
      <c r="Q818" s="10"/>
      <c r="R818" s="60"/>
      <c r="S818" s="8"/>
      <c r="T818" s="79"/>
      <c r="U818" s="10"/>
      <c r="V818" s="60"/>
      <c r="W818" s="8"/>
      <c r="X818" s="8"/>
      <c r="Y818" s="10"/>
    </row>
    <row x14ac:dyDescent="0.25" r="819" customHeight="1" ht="14.25">
      <c r="A819" s="10"/>
      <c r="B819" s="133"/>
      <c r="C819" s="60"/>
      <c r="D819" s="8"/>
      <c r="E819" s="8"/>
      <c r="F819" s="131"/>
      <c r="G819" s="60"/>
      <c r="H819" s="8"/>
      <c r="I819" s="8"/>
      <c r="J819" s="131"/>
      <c r="K819" s="60"/>
      <c r="L819" s="8"/>
      <c r="M819" s="8"/>
      <c r="N819" s="10"/>
      <c r="O819" s="10"/>
      <c r="P819" s="10"/>
      <c r="Q819" s="10"/>
      <c r="R819" s="60"/>
      <c r="S819" s="8"/>
      <c r="T819" s="79"/>
      <c r="U819" s="10"/>
      <c r="V819" s="60"/>
      <c r="W819" s="8"/>
      <c r="X819" s="8"/>
      <c r="Y819" s="10"/>
    </row>
    <row x14ac:dyDescent="0.25" r="820" customHeight="1" ht="14.25">
      <c r="A820" s="10"/>
      <c r="B820" s="133"/>
      <c r="C820" s="60"/>
      <c r="D820" s="8"/>
      <c r="E820" s="8"/>
      <c r="F820" s="131"/>
      <c r="G820" s="60"/>
      <c r="H820" s="8"/>
      <c r="I820" s="8"/>
      <c r="J820" s="131"/>
      <c r="K820" s="60"/>
      <c r="L820" s="8"/>
      <c r="M820" s="8"/>
      <c r="N820" s="10"/>
      <c r="O820" s="10"/>
      <c r="P820" s="10"/>
      <c r="Q820" s="10"/>
      <c r="R820" s="60"/>
      <c r="S820" s="8"/>
      <c r="T820" s="79"/>
      <c r="U820" s="10"/>
      <c r="V820" s="60"/>
      <c r="W820" s="8"/>
      <c r="X820" s="8"/>
      <c r="Y820" s="10"/>
    </row>
    <row x14ac:dyDescent="0.25" r="821" customHeight="1" ht="14.25">
      <c r="A821" s="10"/>
      <c r="B821" s="133"/>
      <c r="C821" s="60"/>
      <c r="D821" s="8"/>
      <c r="E821" s="8"/>
      <c r="F821" s="131"/>
      <c r="G821" s="60"/>
      <c r="H821" s="8"/>
      <c r="I821" s="8"/>
      <c r="J821" s="131"/>
      <c r="K821" s="60"/>
      <c r="L821" s="8"/>
      <c r="M821" s="8"/>
      <c r="N821" s="10"/>
      <c r="O821" s="10"/>
      <c r="P821" s="10"/>
      <c r="Q821" s="10"/>
      <c r="R821" s="60"/>
      <c r="S821" s="8"/>
      <c r="T821" s="79"/>
      <c r="U821" s="10"/>
      <c r="V821" s="60"/>
      <c r="W821" s="8"/>
      <c r="X821" s="8"/>
      <c r="Y821" s="10"/>
    </row>
    <row x14ac:dyDescent="0.25" r="822" customHeight="1" ht="14.25">
      <c r="A822" s="10"/>
      <c r="B822" s="133"/>
      <c r="C822" s="60"/>
      <c r="D822" s="8"/>
      <c r="E822" s="8"/>
      <c r="F822" s="131"/>
      <c r="G822" s="60"/>
      <c r="H822" s="8"/>
      <c r="I822" s="8"/>
      <c r="J822" s="131"/>
      <c r="K822" s="60"/>
      <c r="L822" s="8"/>
      <c r="M822" s="8"/>
      <c r="N822" s="10"/>
      <c r="O822" s="10"/>
      <c r="P822" s="10"/>
      <c r="Q822" s="10"/>
      <c r="R822" s="60"/>
      <c r="S822" s="8"/>
      <c r="T822" s="79"/>
      <c r="U822" s="10"/>
      <c r="V822" s="60"/>
      <c r="W822" s="8"/>
      <c r="X822" s="8"/>
      <c r="Y822" s="10"/>
    </row>
    <row x14ac:dyDescent="0.25" r="823" customHeight="1" ht="14.25">
      <c r="A823" s="10"/>
      <c r="B823" s="133"/>
      <c r="C823" s="60"/>
      <c r="D823" s="8"/>
      <c r="E823" s="8"/>
      <c r="F823" s="131"/>
      <c r="G823" s="60"/>
      <c r="H823" s="8"/>
      <c r="I823" s="8"/>
      <c r="J823" s="131"/>
      <c r="K823" s="60"/>
      <c r="L823" s="8"/>
      <c r="M823" s="8"/>
      <c r="N823" s="10"/>
      <c r="O823" s="10"/>
      <c r="P823" s="10"/>
      <c r="Q823" s="10"/>
      <c r="R823" s="60"/>
      <c r="S823" s="8"/>
      <c r="T823" s="79"/>
      <c r="U823" s="10"/>
      <c r="V823" s="60"/>
      <c r="W823" s="8"/>
      <c r="X823" s="8"/>
      <c r="Y823" s="10"/>
    </row>
    <row x14ac:dyDescent="0.25" r="824" customHeight="1" ht="14.25">
      <c r="A824" s="10"/>
      <c r="B824" s="133"/>
      <c r="C824" s="60"/>
      <c r="D824" s="8"/>
      <c r="E824" s="8"/>
      <c r="F824" s="131"/>
      <c r="G824" s="60"/>
      <c r="H824" s="8"/>
      <c r="I824" s="8"/>
      <c r="J824" s="131"/>
      <c r="K824" s="60"/>
      <c r="L824" s="8"/>
      <c r="M824" s="8"/>
      <c r="N824" s="10"/>
      <c r="O824" s="10"/>
      <c r="P824" s="10"/>
      <c r="Q824" s="10"/>
      <c r="R824" s="60"/>
      <c r="S824" s="8"/>
      <c r="T824" s="79"/>
      <c r="U824" s="10"/>
      <c r="V824" s="60"/>
      <c r="W824" s="8"/>
      <c r="X824" s="8"/>
      <c r="Y824" s="10"/>
    </row>
    <row x14ac:dyDescent="0.25" r="825" customHeight="1" ht="14.25">
      <c r="A825" s="10"/>
      <c r="B825" s="133"/>
      <c r="C825" s="60"/>
      <c r="D825" s="8"/>
      <c r="E825" s="8"/>
      <c r="F825" s="131"/>
      <c r="G825" s="60"/>
      <c r="H825" s="8"/>
      <c r="I825" s="8"/>
      <c r="J825" s="131"/>
      <c r="K825" s="60"/>
      <c r="L825" s="8"/>
      <c r="M825" s="8"/>
      <c r="N825" s="10"/>
      <c r="O825" s="10"/>
      <c r="P825" s="10"/>
      <c r="Q825" s="10"/>
      <c r="R825" s="60"/>
      <c r="S825" s="8"/>
      <c r="T825" s="79"/>
      <c r="U825" s="10"/>
      <c r="V825" s="60"/>
      <c r="W825" s="8"/>
      <c r="X825" s="8"/>
      <c r="Y825" s="10"/>
    </row>
    <row x14ac:dyDescent="0.25" r="826" customHeight="1" ht="14.25">
      <c r="A826" s="10"/>
      <c r="B826" s="133"/>
      <c r="C826" s="60"/>
      <c r="D826" s="8"/>
      <c r="E826" s="8"/>
      <c r="F826" s="131"/>
      <c r="G826" s="60"/>
      <c r="H826" s="8"/>
      <c r="I826" s="8"/>
      <c r="J826" s="131"/>
      <c r="K826" s="60"/>
      <c r="L826" s="8"/>
      <c r="M826" s="8"/>
      <c r="N826" s="10"/>
      <c r="O826" s="10"/>
      <c r="P826" s="10"/>
      <c r="Q826" s="10"/>
      <c r="R826" s="60"/>
      <c r="S826" s="8"/>
      <c r="T826" s="79"/>
      <c r="U826" s="10"/>
      <c r="V826" s="60"/>
      <c r="W826" s="8"/>
      <c r="X826" s="8"/>
      <c r="Y826" s="10"/>
    </row>
    <row x14ac:dyDescent="0.25" r="827" customHeight="1" ht="14.25">
      <c r="A827" s="10"/>
      <c r="B827" s="133"/>
      <c r="C827" s="60"/>
      <c r="D827" s="8"/>
      <c r="E827" s="8"/>
      <c r="F827" s="131"/>
      <c r="G827" s="60"/>
      <c r="H827" s="8"/>
      <c r="I827" s="8"/>
      <c r="J827" s="131"/>
      <c r="K827" s="60"/>
      <c r="L827" s="8"/>
      <c r="M827" s="8"/>
      <c r="N827" s="10"/>
      <c r="O827" s="10"/>
      <c r="P827" s="10"/>
      <c r="Q827" s="10"/>
      <c r="R827" s="60"/>
      <c r="S827" s="8"/>
      <c r="T827" s="79"/>
      <c r="U827" s="10"/>
      <c r="V827" s="60"/>
      <c r="W827" s="8"/>
      <c r="X827" s="8"/>
      <c r="Y827" s="10"/>
    </row>
    <row x14ac:dyDescent="0.25" r="828" customHeight="1" ht="14.25">
      <c r="A828" s="10"/>
      <c r="B828" s="133"/>
      <c r="C828" s="60"/>
      <c r="D828" s="8"/>
      <c r="E828" s="8"/>
      <c r="F828" s="131"/>
      <c r="G828" s="60"/>
      <c r="H828" s="8"/>
      <c r="I828" s="8"/>
      <c r="J828" s="131"/>
      <c r="K828" s="60"/>
      <c r="L828" s="8"/>
      <c r="M828" s="8"/>
      <c r="N828" s="10"/>
      <c r="O828" s="10"/>
      <c r="P828" s="10"/>
      <c r="Q828" s="10"/>
      <c r="R828" s="60"/>
      <c r="S828" s="8"/>
      <c r="T828" s="79"/>
      <c r="U828" s="10"/>
      <c r="V828" s="60"/>
      <c r="W828" s="8"/>
      <c r="X828" s="8"/>
      <c r="Y828" s="10"/>
    </row>
    <row x14ac:dyDescent="0.25" r="829" customHeight="1" ht="14.25">
      <c r="A829" s="10"/>
      <c r="B829" s="133"/>
      <c r="C829" s="60"/>
      <c r="D829" s="8"/>
      <c r="E829" s="8"/>
      <c r="F829" s="131"/>
      <c r="G829" s="60"/>
      <c r="H829" s="8"/>
      <c r="I829" s="8"/>
      <c r="J829" s="131"/>
      <c r="K829" s="60"/>
      <c r="L829" s="8"/>
      <c r="M829" s="8"/>
      <c r="N829" s="10"/>
      <c r="O829" s="10"/>
      <c r="P829" s="10"/>
      <c r="Q829" s="10"/>
      <c r="R829" s="60"/>
      <c r="S829" s="8"/>
      <c r="T829" s="79"/>
      <c r="U829" s="10"/>
      <c r="V829" s="60"/>
      <c r="W829" s="8"/>
      <c r="X829" s="8"/>
      <c r="Y829" s="10"/>
    </row>
    <row x14ac:dyDescent="0.25" r="830" customHeight="1" ht="14.25">
      <c r="A830" s="10"/>
      <c r="B830" s="133"/>
      <c r="C830" s="60"/>
      <c r="D830" s="8"/>
      <c r="E830" s="8"/>
      <c r="F830" s="131"/>
      <c r="G830" s="60"/>
      <c r="H830" s="8"/>
      <c r="I830" s="8"/>
      <c r="J830" s="131"/>
      <c r="K830" s="60"/>
      <c r="L830" s="8"/>
      <c r="M830" s="8"/>
      <c r="N830" s="10"/>
      <c r="O830" s="10"/>
      <c r="P830" s="10"/>
      <c r="Q830" s="10"/>
      <c r="R830" s="60"/>
      <c r="S830" s="8"/>
      <c r="T830" s="79"/>
      <c r="U830" s="10"/>
      <c r="V830" s="60"/>
      <c r="W830" s="8"/>
      <c r="X830" s="8"/>
      <c r="Y830" s="10"/>
    </row>
    <row x14ac:dyDescent="0.25" r="831" customHeight="1" ht="14.25">
      <c r="A831" s="10"/>
      <c r="B831" s="133"/>
      <c r="C831" s="60"/>
      <c r="D831" s="8"/>
      <c r="E831" s="8"/>
      <c r="F831" s="131"/>
      <c r="G831" s="60"/>
      <c r="H831" s="8"/>
      <c r="I831" s="8"/>
      <c r="J831" s="131"/>
      <c r="K831" s="60"/>
      <c r="L831" s="8"/>
      <c r="M831" s="8"/>
      <c r="N831" s="10"/>
      <c r="O831" s="10"/>
      <c r="P831" s="10"/>
      <c r="Q831" s="10"/>
      <c r="R831" s="60"/>
      <c r="S831" s="8"/>
      <c r="T831" s="79"/>
      <c r="U831" s="10"/>
      <c r="V831" s="60"/>
      <c r="W831" s="8"/>
      <c r="X831" s="8"/>
      <c r="Y831" s="10"/>
    </row>
    <row x14ac:dyDescent="0.25" r="832" customHeight="1" ht="14.25">
      <c r="A832" s="10"/>
      <c r="B832" s="133"/>
      <c r="C832" s="60"/>
      <c r="D832" s="8"/>
      <c r="E832" s="8"/>
      <c r="F832" s="131"/>
      <c r="G832" s="60"/>
      <c r="H832" s="8"/>
      <c r="I832" s="8"/>
      <c r="J832" s="131"/>
      <c r="K832" s="60"/>
      <c r="L832" s="8"/>
      <c r="M832" s="8"/>
      <c r="N832" s="10"/>
      <c r="O832" s="10"/>
      <c r="P832" s="10"/>
      <c r="Q832" s="10"/>
      <c r="R832" s="60"/>
      <c r="S832" s="8"/>
      <c r="T832" s="79"/>
      <c r="U832" s="10"/>
      <c r="V832" s="60"/>
      <c r="W832" s="8"/>
      <c r="X832" s="8"/>
      <c r="Y832" s="10"/>
    </row>
    <row x14ac:dyDescent="0.25" r="833" customHeight="1" ht="14.25">
      <c r="A833" s="10"/>
      <c r="B833" s="133"/>
      <c r="C833" s="60"/>
      <c r="D833" s="8"/>
      <c r="E833" s="8"/>
      <c r="F833" s="131"/>
      <c r="G833" s="60"/>
      <c r="H833" s="8"/>
      <c r="I833" s="8"/>
      <c r="J833" s="131"/>
      <c r="K833" s="60"/>
      <c r="L833" s="8"/>
      <c r="M833" s="8"/>
      <c r="N833" s="10"/>
      <c r="O833" s="10"/>
      <c r="P833" s="10"/>
      <c r="Q833" s="10"/>
      <c r="R833" s="60"/>
      <c r="S833" s="8"/>
      <c r="T833" s="79"/>
      <c r="U833" s="10"/>
      <c r="V833" s="60"/>
      <c r="W833" s="8"/>
      <c r="X833" s="8"/>
      <c r="Y833" s="10"/>
    </row>
    <row x14ac:dyDescent="0.25" r="834" customHeight="1" ht="14.25">
      <c r="A834" s="10"/>
      <c r="B834" s="133"/>
      <c r="C834" s="60"/>
      <c r="D834" s="8"/>
      <c r="E834" s="8"/>
      <c r="F834" s="131"/>
      <c r="G834" s="60"/>
      <c r="H834" s="8"/>
      <c r="I834" s="8"/>
      <c r="J834" s="131"/>
      <c r="K834" s="60"/>
      <c r="L834" s="8"/>
      <c r="M834" s="8"/>
      <c r="N834" s="10"/>
      <c r="O834" s="10"/>
      <c r="P834" s="10"/>
      <c r="Q834" s="10"/>
      <c r="R834" s="60"/>
      <c r="S834" s="8"/>
      <c r="T834" s="79"/>
      <c r="U834" s="10"/>
      <c r="V834" s="60"/>
      <c r="W834" s="8"/>
      <c r="X834" s="8"/>
      <c r="Y834" s="10"/>
    </row>
    <row x14ac:dyDescent="0.25" r="835" customHeight="1" ht="14.25">
      <c r="A835" s="10"/>
      <c r="B835" s="133"/>
      <c r="C835" s="60"/>
      <c r="D835" s="8"/>
      <c r="E835" s="8"/>
      <c r="F835" s="131"/>
      <c r="G835" s="60"/>
      <c r="H835" s="8"/>
      <c r="I835" s="8"/>
      <c r="J835" s="131"/>
      <c r="K835" s="60"/>
      <c r="L835" s="8"/>
      <c r="M835" s="8"/>
      <c r="N835" s="10"/>
      <c r="O835" s="10"/>
      <c r="P835" s="10"/>
      <c r="Q835" s="10"/>
      <c r="R835" s="60"/>
      <c r="S835" s="8"/>
      <c r="T835" s="79"/>
      <c r="U835" s="10"/>
      <c r="V835" s="60"/>
      <c r="W835" s="8"/>
      <c r="X835" s="8"/>
      <c r="Y835" s="10"/>
    </row>
    <row x14ac:dyDescent="0.25" r="836" customHeight="1" ht="14.25">
      <c r="A836" s="10"/>
      <c r="B836" s="133"/>
      <c r="C836" s="60"/>
      <c r="D836" s="8"/>
      <c r="E836" s="8"/>
      <c r="F836" s="131"/>
      <c r="G836" s="60"/>
      <c r="H836" s="8"/>
      <c r="I836" s="8"/>
      <c r="J836" s="131"/>
      <c r="K836" s="60"/>
      <c r="L836" s="8"/>
      <c r="M836" s="8"/>
      <c r="N836" s="10"/>
      <c r="O836" s="10"/>
      <c r="P836" s="10"/>
      <c r="Q836" s="10"/>
      <c r="R836" s="60"/>
      <c r="S836" s="8"/>
      <c r="T836" s="79"/>
      <c r="U836" s="10"/>
      <c r="V836" s="60"/>
      <c r="W836" s="8"/>
      <c r="X836" s="8"/>
      <c r="Y836" s="10"/>
    </row>
    <row x14ac:dyDescent="0.25" r="837" customHeight="1" ht="14.25">
      <c r="A837" s="10"/>
      <c r="B837" s="133"/>
      <c r="C837" s="60"/>
      <c r="D837" s="8"/>
      <c r="E837" s="8"/>
      <c r="F837" s="131"/>
      <c r="G837" s="60"/>
      <c r="H837" s="8"/>
      <c r="I837" s="8"/>
      <c r="J837" s="131"/>
      <c r="K837" s="60"/>
      <c r="L837" s="8"/>
      <c r="M837" s="8"/>
      <c r="N837" s="10"/>
      <c r="O837" s="10"/>
      <c r="P837" s="10"/>
      <c r="Q837" s="10"/>
      <c r="R837" s="60"/>
      <c r="S837" s="8"/>
      <c r="T837" s="79"/>
      <c r="U837" s="10"/>
      <c r="V837" s="60"/>
      <c r="W837" s="8"/>
      <c r="X837" s="8"/>
      <c r="Y837" s="10"/>
    </row>
    <row x14ac:dyDescent="0.25" r="838" customHeight="1" ht="14.25">
      <c r="A838" s="10"/>
      <c r="B838" s="133"/>
      <c r="C838" s="60"/>
      <c r="D838" s="8"/>
      <c r="E838" s="8"/>
      <c r="F838" s="131"/>
      <c r="G838" s="60"/>
      <c r="H838" s="8"/>
      <c r="I838" s="8"/>
      <c r="J838" s="131"/>
      <c r="K838" s="60"/>
      <c r="L838" s="8"/>
      <c r="M838" s="8"/>
      <c r="N838" s="10"/>
      <c r="O838" s="10"/>
      <c r="P838" s="10"/>
      <c r="Q838" s="10"/>
      <c r="R838" s="60"/>
      <c r="S838" s="8"/>
      <c r="T838" s="79"/>
      <c r="U838" s="10"/>
      <c r="V838" s="60"/>
      <c r="W838" s="8"/>
      <c r="X838" s="8"/>
      <c r="Y838" s="10"/>
    </row>
    <row x14ac:dyDescent="0.25" r="839" customHeight="1" ht="14.25">
      <c r="A839" s="10"/>
      <c r="B839" s="133"/>
      <c r="C839" s="60"/>
      <c r="D839" s="8"/>
      <c r="E839" s="8"/>
      <c r="F839" s="131"/>
      <c r="G839" s="60"/>
      <c r="H839" s="8"/>
      <c r="I839" s="8"/>
      <c r="J839" s="131"/>
      <c r="K839" s="60"/>
      <c r="L839" s="8"/>
      <c r="M839" s="8"/>
      <c r="N839" s="10"/>
      <c r="O839" s="10"/>
      <c r="P839" s="10"/>
      <c r="Q839" s="10"/>
      <c r="R839" s="60"/>
      <c r="S839" s="8"/>
      <c r="T839" s="79"/>
      <c r="U839" s="10"/>
      <c r="V839" s="60"/>
      <c r="W839" s="8"/>
      <c r="X839" s="8"/>
      <c r="Y839" s="10"/>
    </row>
    <row x14ac:dyDescent="0.25" r="840" customHeight="1" ht="14.25">
      <c r="A840" s="10"/>
      <c r="B840" s="133"/>
      <c r="C840" s="60"/>
      <c r="D840" s="8"/>
      <c r="E840" s="8"/>
      <c r="F840" s="131"/>
      <c r="G840" s="60"/>
      <c r="H840" s="8"/>
      <c r="I840" s="8"/>
      <c r="J840" s="131"/>
      <c r="K840" s="60"/>
      <c r="L840" s="8"/>
      <c r="M840" s="8"/>
      <c r="N840" s="10"/>
      <c r="O840" s="10"/>
      <c r="P840" s="10"/>
      <c r="Q840" s="10"/>
      <c r="R840" s="60"/>
      <c r="S840" s="8"/>
      <c r="T840" s="79"/>
      <c r="U840" s="10"/>
      <c r="V840" s="60"/>
      <c r="W840" s="8"/>
      <c r="X840" s="8"/>
      <c r="Y840" s="10"/>
    </row>
    <row x14ac:dyDescent="0.25" r="841" customHeight="1" ht="14.25">
      <c r="A841" s="10"/>
      <c r="B841" s="133"/>
      <c r="C841" s="60"/>
      <c r="D841" s="8"/>
      <c r="E841" s="8"/>
      <c r="F841" s="131"/>
      <c r="G841" s="60"/>
      <c r="H841" s="8"/>
      <c r="I841" s="8"/>
      <c r="J841" s="131"/>
      <c r="K841" s="60"/>
      <c r="L841" s="8"/>
      <c r="M841" s="8"/>
      <c r="N841" s="10"/>
      <c r="O841" s="10"/>
      <c r="P841" s="10"/>
      <c r="Q841" s="10"/>
      <c r="R841" s="60"/>
      <c r="S841" s="8"/>
      <c r="T841" s="79"/>
      <c r="U841" s="10"/>
      <c r="V841" s="60"/>
      <c r="W841" s="8"/>
      <c r="X841" s="8"/>
      <c r="Y841" s="10"/>
    </row>
    <row x14ac:dyDescent="0.25" r="842" customHeight="1" ht="14.25">
      <c r="A842" s="10"/>
      <c r="B842" s="133"/>
      <c r="C842" s="60"/>
      <c r="D842" s="8"/>
      <c r="E842" s="8"/>
      <c r="F842" s="131"/>
      <c r="G842" s="60"/>
      <c r="H842" s="8"/>
      <c r="I842" s="8"/>
      <c r="J842" s="131"/>
      <c r="K842" s="60"/>
      <c r="L842" s="8"/>
      <c r="M842" s="8"/>
      <c r="N842" s="10"/>
      <c r="O842" s="10"/>
      <c r="P842" s="10"/>
      <c r="Q842" s="10"/>
      <c r="R842" s="60"/>
      <c r="S842" s="8"/>
      <c r="T842" s="79"/>
      <c r="U842" s="10"/>
      <c r="V842" s="60"/>
      <c r="W842" s="8"/>
      <c r="X842" s="8"/>
      <c r="Y842" s="10"/>
    </row>
    <row x14ac:dyDescent="0.25" r="843" customHeight="1" ht="14.25">
      <c r="A843" s="10"/>
      <c r="B843" s="133"/>
      <c r="C843" s="60"/>
      <c r="D843" s="8"/>
      <c r="E843" s="8"/>
      <c r="F843" s="131"/>
      <c r="G843" s="60"/>
      <c r="H843" s="8"/>
      <c r="I843" s="8"/>
      <c r="J843" s="131"/>
      <c r="K843" s="60"/>
      <c r="L843" s="8"/>
      <c r="M843" s="8"/>
      <c r="N843" s="10"/>
      <c r="O843" s="10"/>
      <c r="P843" s="10"/>
      <c r="Q843" s="10"/>
      <c r="R843" s="60"/>
      <c r="S843" s="8"/>
      <c r="T843" s="79"/>
      <c r="U843" s="10"/>
      <c r="V843" s="60"/>
      <c r="W843" s="8"/>
      <c r="X843" s="8"/>
      <c r="Y843" s="10"/>
    </row>
    <row x14ac:dyDescent="0.25" r="844" customHeight="1" ht="14.25">
      <c r="A844" s="10"/>
      <c r="B844" s="133"/>
      <c r="C844" s="60"/>
      <c r="D844" s="8"/>
      <c r="E844" s="8"/>
      <c r="F844" s="131"/>
      <c r="G844" s="60"/>
      <c r="H844" s="8"/>
      <c r="I844" s="8"/>
      <c r="J844" s="131"/>
      <c r="K844" s="60"/>
      <c r="L844" s="8"/>
      <c r="M844" s="8"/>
      <c r="N844" s="10"/>
      <c r="O844" s="10"/>
      <c r="P844" s="10"/>
      <c r="Q844" s="10"/>
      <c r="R844" s="60"/>
      <c r="S844" s="8"/>
      <c r="T844" s="79"/>
      <c r="U844" s="10"/>
      <c r="V844" s="60"/>
      <c r="W844" s="8"/>
      <c r="X844" s="8"/>
      <c r="Y844" s="10"/>
    </row>
    <row x14ac:dyDescent="0.25" r="845" customHeight="1" ht="14.25">
      <c r="A845" s="10"/>
      <c r="B845" s="133"/>
      <c r="C845" s="60"/>
      <c r="D845" s="8"/>
      <c r="E845" s="8"/>
      <c r="F845" s="131"/>
      <c r="G845" s="60"/>
      <c r="H845" s="8"/>
      <c r="I845" s="8"/>
      <c r="J845" s="131"/>
      <c r="K845" s="60"/>
      <c r="L845" s="8"/>
      <c r="M845" s="8"/>
      <c r="N845" s="10"/>
      <c r="O845" s="10"/>
      <c r="P845" s="10"/>
      <c r="Q845" s="10"/>
      <c r="R845" s="60"/>
      <c r="S845" s="8"/>
      <c r="T845" s="79"/>
      <c r="U845" s="10"/>
      <c r="V845" s="60"/>
      <c r="W845" s="8"/>
      <c r="X845" s="8"/>
      <c r="Y845" s="10"/>
    </row>
    <row x14ac:dyDescent="0.25" r="846" customHeight="1" ht="14.25">
      <c r="A846" s="10"/>
      <c r="B846" s="133"/>
      <c r="C846" s="60"/>
      <c r="D846" s="8"/>
      <c r="E846" s="8"/>
      <c r="F846" s="131"/>
      <c r="G846" s="60"/>
      <c r="H846" s="8"/>
      <c r="I846" s="8"/>
      <c r="J846" s="131"/>
      <c r="K846" s="60"/>
      <c r="L846" s="8"/>
      <c r="M846" s="8"/>
      <c r="N846" s="10"/>
      <c r="O846" s="10"/>
      <c r="P846" s="10"/>
      <c r="Q846" s="10"/>
      <c r="R846" s="60"/>
      <c r="S846" s="8"/>
      <c r="T846" s="79"/>
      <c r="U846" s="10"/>
      <c r="V846" s="60"/>
      <c r="W846" s="8"/>
      <c r="X846" s="8"/>
      <c r="Y846" s="10"/>
    </row>
    <row x14ac:dyDescent="0.25" r="847" customHeight="1" ht="14.25">
      <c r="A847" s="10"/>
      <c r="B847" s="133"/>
      <c r="C847" s="60"/>
      <c r="D847" s="8"/>
      <c r="E847" s="8"/>
      <c r="F847" s="131"/>
      <c r="G847" s="60"/>
      <c r="H847" s="8"/>
      <c r="I847" s="8"/>
      <c r="J847" s="131"/>
      <c r="K847" s="60"/>
      <c r="L847" s="8"/>
      <c r="M847" s="8"/>
      <c r="N847" s="10"/>
      <c r="O847" s="10"/>
      <c r="P847" s="10"/>
      <c r="Q847" s="10"/>
      <c r="R847" s="60"/>
      <c r="S847" s="8"/>
      <c r="T847" s="79"/>
      <c r="U847" s="10"/>
      <c r="V847" s="60"/>
      <c r="W847" s="8"/>
      <c r="X847" s="8"/>
      <c r="Y847" s="10"/>
    </row>
    <row x14ac:dyDescent="0.25" r="848" customHeight="1" ht="14.25">
      <c r="A848" s="10"/>
      <c r="B848" s="133"/>
      <c r="C848" s="60"/>
      <c r="D848" s="8"/>
      <c r="E848" s="8"/>
      <c r="F848" s="131"/>
      <c r="G848" s="60"/>
      <c r="H848" s="8"/>
      <c r="I848" s="8"/>
      <c r="J848" s="131"/>
      <c r="K848" s="60"/>
      <c r="L848" s="8"/>
      <c r="M848" s="8"/>
      <c r="N848" s="10"/>
      <c r="O848" s="10"/>
      <c r="P848" s="10"/>
      <c r="Q848" s="10"/>
      <c r="R848" s="60"/>
      <c r="S848" s="8"/>
      <c r="T848" s="79"/>
      <c r="U848" s="10"/>
      <c r="V848" s="60"/>
      <c r="W848" s="8"/>
      <c r="X848" s="8"/>
      <c r="Y848" s="10"/>
    </row>
    <row x14ac:dyDescent="0.25" r="849" customHeight="1" ht="14.25">
      <c r="A849" s="10"/>
      <c r="B849" s="133"/>
      <c r="C849" s="60"/>
      <c r="D849" s="8"/>
      <c r="E849" s="8"/>
      <c r="F849" s="131"/>
      <c r="G849" s="60"/>
      <c r="H849" s="8"/>
      <c r="I849" s="8"/>
      <c r="J849" s="131"/>
      <c r="K849" s="60"/>
      <c r="L849" s="8"/>
      <c r="M849" s="8"/>
      <c r="N849" s="10"/>
      <c r="O849" s="10"/>
      <c r="P849" s="10"/>
      <c r="Q849" s="10"/>
      <c r="R849" s="60"/>
      <c r="S849" s="8"/>
      <c r="T849" s="79"/>
      <c r="U849" s="10"/>
      <c r="V849" s="60"/>
      <c r="W849" s="8"/>
      <c r="X849" s="8"/>
      <c r="Y849" s="10"/>
    </row>
    <row x14ac:dyDescent="0.25" r="850" customHeight="1" ht="14.25">
      <c r="A850" s="10"/>
      <c r="B850" s="133"/>
      <c r="C850" s="60"/>
      <c r="D850" s="8"/>
      <c r="E850" s="8"/>
      <c r="F850" s="131"/>
      <c r="G850" s="60"/>
      <c r="H850" s="8"/>
      <c r="I850" s="8"/>
      <c r="J850" s="131"/>
      <c r="K850" s="60"/>
      <c r="L850" s="8"/>
      <c r="M850" s="8"/>
      <c r="N850" s="10"/>
      <c r="O850" s="10"/>
      <c r="P850" s="10"/>
      <c r="Q850" s="10"/>
      <c r="R850" s="60"/>
      <c r="S850" s="8"/>
      <c r="T850" s="79"/>
      <c r="U850" s="10"/>
      <c r="V850" s="60"/>
      <c r="W850" s="8"/>
      <c r="X850" s="8"/>
      <c r="Y850" s="10"/>
    </row>
    <row x14ac:dyDescent="0.25" r="851" customHeight="1" ht="14.25">
      <c r="A851" s="10"/>
      <c r="B851" s="133"/>
      <c r="C851" s="60"/>
      <c r="D851" s="8"/>
      <c r="E851" s="8"/>
      <c r="F851" s="131"/>
      <c r="G851" s="60"/>
      <c r="H851" s="8"/>
      <c r="I851" s="8"/>
      <c r="J851" s="131"/>
      <c r="K851" s="60"/>
      <c r="L851" s="8"/>
      <c r="M851" s="8"/>
      <c r="N851" s="10"/>
      <c r="O851" s="10"/>
      <c r="P851" s="10"/>
      <c r="Q851" s="10"/>
      <c r="R851" s="60"/>
      <c r="S851" s="8"/>
      <c r="T851" s="79"/>
      <c r="U851" s="10"/>
      <c r="V851" s="60"/>
      <c r="W851" s="8"/>
      <c r="X851" s="8"/>
      <c r="Y851" s="10"/>
    </row>
    <row x14ac:dyDescent="0.25" r="852" customHeight="1" ht="14.25">
      <c r="A852" s="10"/>
      <c r="B852" s="133"/>
      <c r="C852" s="60"/>
      <c r="D852" s="8"/>
      <c r="E852" s="8"/>
      <c r="F852" s="131"/>
      <c r="G852" s="60"/>
      <c r="H852" s="8"/>
      <c r="I852" s="8"/>
      <c r="J852" s="131"/>
      <c r="K852" s="60"/>
      <c r="L852" s="8"/>
      <c r="M852" s="8"/>
      <c r="N852" s="10"/>
      <c r="O852" s="10"/>
      <c r="P852" s="10"/>
      <c r="Q852" s="10"/>
      <c r="R852" s="60"/>
      <c r="S852" s="8"/>
      <c r="T852" s="79"/>
      <c r="U852" s="10"/>
      <c r="V852" s="60"/>
      <c r="W852" s="8"/>
      <c r="X852" s="8"/>
      <c r="Y852" s="10"/>
    </row>
    <row x14ac:dyDescent="0.25" r="853" customHeight="1" ht="14.25">
      <c r="A853" s="10"/>
      <c r="B853" s="133"/>
      <c r="C853" s="60"/>
      <c r="D853" s="8"/>
      <c r="E853" s="8"/>
      <c r="F853" s="131"/>
      <c r="G853" s="60"/>
      <c r="H853" s="8"/>
      <c r="I853" s="8"/>
      <c r="J853" s="131"/>
      <c r="K853" s="60"/>
      <c r="L853" s="8"/>
      <c r="M853" s="8"/>
      <c r="N853" s="10"/>
      <c r="O853" s="10"/>
      <c r="P853" s="10"/>
      <c r="Q853" s="10"/>
      <c r="R853" s="60"/>
      <c r="S853" s="8"/>
      <c r="T853" s="79"/>
      <c r="U853" s="10"/>
      <c r="V853" s="60"/>
      <c r="W853" s="8"/>
      <c r="X853" s="8"/>
      <c r="Y853" s="10"/>
    </row>
    <row x14ac:dyDescent="0.25" r="854" customHeight="1" ht="14.25">
      <c r="A854" s="10"/>
      <c r="B854" s="133"/>
      <c r="C854" s="60"/>
      <c r="D854" s="8"/>
      <c r="E854" s="8"/>
      <c r="F854" s="131"/>
      <c r="G854" s="60"/>
      <c r="H854" s="8"/>
      <c r="I854" s="8"/>
      <c r="J854" s="131"/>
      <c r="K854" s="60"/>
      <c r="L854" s="8"/>
      <c r="M854" s="8"/>
      <c r="N854" s="10"/>
      <c r="O854" s="10"/>
      <c r="P854" s="10"/>
      <c r="Q854" s="10"/>
      <c r="R854" s="60"/>
      <c r="S854" s="8"/>
      <c r="T854" s="79"/>
      <c r="U854" s="10"/>
      <c r="V854" s="60"/>
      <c r="W854" s="8"/>
      <c r="X854" s="8"/>
      <c r="Y854" s="10"/>
    </row>
    <row x14ac:dyDescent="0.25" r="855" customHeight="1" ht="14.25">
      <c r="A855" s="10"/>
      <c r="B855" s="133"/>
      <c r="C855" s="60"/>
      <c r="D855" s="8"/>
      <c r="E855" s="8"/>
      <c r="F855" s="131"/>
      <c r="G855" s="60"/>
      <c r="H855" s="8"/>
      <c r="I855" s="8"/>
      <c r="J855" s="131"/>
      <c r="K855" s="60"/>
      <c r="L855" s="8"/>
      <c r="M855" s="8"/>
      <c r="N855" s="10"/>
      <c r="O855" s="10"/>
      <c r="P855" s="10"/>
      <c r="Q855" s="10"/>
      <c r="R855" s="60"/>
      <c r="S855" s="8"/>
      <c r="T855" s="79"/>
      <c r="U855" s="10"/>
      <c r="V855" s="60"/>
      <c r="W855" s="8"/>
      <c r="X855" s="8"/>
      <c r="Y855" s="10"/>
    </row>
    <row x14ac:dyDescent="0.25" r="856" customHeight="1" ht="14.25">
      <c r="A856" s="10"/>
      <c r="B856" s="133"/>
      <c r="C856" s="60"/>
      <c r="D856" s="8"/>
      <c r="E856" s="8"/>
      <c r="F856" s="131"/>
      <c r="G856" s="60"/>
      <c r="H856" s="8"/>
      <c r="I856" s="8"/>
      <c r="J856" s="131"/>
      <c r="K856" s="60"/>
      <c r="L856" s="8"/>
      <c r="M856" s="8"/>
      <c r="N856" s="10"/>
      <c r="O856" s="10"/>
      <c r="P856" s="10"/>
      <c r="Q856" s="10"/>
      <c r="R856" s="60"/>
      <c r="S856" s="8"/>
      <c r="T856" s="79"/>
      <c r="U856" s="10"/>
      <c r="V856" s="60"/>
      <c r="W856" s="8"/>
      <c r="X856" s="8"/>
      <c r="Y856" s="10"/>
    </row>
    <row x14ac:dyDescent="0.25" r="857" customHeight="1" ht="14.25">
      <c r="A857" s="10"/>
      <c r="B857" s="133"/>
      <c r="C857" s="60"/>
      <c r="D857" s="8"/>
      <c r="E857" s="8"/>
      <c r="F857" s="131"/>
      <c r="G857" s="60"/>
      <c r="H857" s="8"/>
      <c r="I857" s="8"/>
      <c r="J857" s="131"/>
      <c r="K857" s="60"/>
      <c r="L857" s="8"/>
      <c r="M857" s="8"/>
      <c r="N857" s="10"/>
      <c r="O857" s="10"/>
      <c r="P857" s="10"/>
      <c r="Q857" s="10"/>
      <c r="R857" s="60"/>
      <c r="S857" s="8"/>
      <c r="T857" s="79"/>
      <c r="U857" s="10"/>
      <c r="V857" s="60"/>
      <c r="W857" s="8"/>
      <c r="X857" s="8"/>
      <c r="Y857" s="10"/>
    </row>
    <row x14ac:dyDescent="0.25" r="858" customHeight="1" ht="14.25">
      <c r="A858" s="10"/>
      <c r="B858" s="133"/>
      <c r="C858" s="60"/>
      <c r="D858" s="8"/>
      <c r="E858" s="8"/>
      <c r="F858" s="131"/>
      <c r="G858" s="60"/>
      <c r="H858" s="8"/>
      <c r="I858" s="8"/>
      <c r="J858" s="131"/>
      <c r="K858" s="60"/>
      <c r="L858" s="8"/>
      <c r="M858" s="8"/>
      <c r="N858" s="10"/>
      <c r="O858" s="10"/>
      <c r="P858" s="10"/>
      <c r="Q858" s="10"/>
      <c r="R858" s="60"/>
      <c r="S858" s="8"/>
      <c r="T858" s="79"/>
      <c r="U858" s="10"/>
      <c r="V858" s="60"/>
      <c r="W858" s="8"/>
      <c r="X858" s="8"/>
      <c r="Y858" s="10"/>
    </row>
    <row x14ac:dyDescent="0.25" r="859" customHeight="1" ht="14.25">
      <c r="A859" s="10"/>
      <c r="B859" s="133"/>
      <c r="C859" s="60"/>
      <c r="D859" s="8"/>
      <c r="E859" s="8"/>
      <c r="F859" s="131"/>
      <c r="G859" s="60"/>
      <c r="H859" s="8"/>
      <c r="I859" s="8"/>
      <c r="J859" s="131"/>
      <c r="K859" s="60"/>
      <c r="L859" s="8"/>
      <c r="M859" s="8"/>
      <c r="N859" s="10"/>
      <c r="O859" s="10"/>
      <c r="P859" s="10"/>
      <c r="Q859" s="10"/>
      <c r="R859" s="60"/>
      <c r="S859" s="8"/>
      <c r="T859" s="79"/>
      <c r="U859" s="10"/>
      <c r="V859" s="60"/>
      <c r="W859" s="8"/>
      <c r="X859" s="8"/>
      <c r="Y859" s="10"/>
    </row>
    <row x14ac:dyDescent="0.25" r="860" customHeight="1" ht="14.25">
      <c r="A860" s="10"/>
      <c r="B860" s="133"/>
      <c r="C860" s="60"/>
      <c r="D860" s="8"/>
      <c r="E860" s="8"/>
      <c r="F860" s="131"/>
      <c r="G860" s="60"/>
      <c r="H860" s="8"/>
      <c r="I860" s="8"/>
      <c r="J860" s="131"/>
      <c r="K860" s="60"/>
      <c r="L860" s="8"/>
      <c r="M860" s="8"/>
      <c r="N860" s="10"/>
      <c r="O860" s="10"/>
      <c r="P860" s="10"/>
      <c r="Q860" s="10"/>
      <c r="R860" s="60"/>
      <c r="S860" s="8"/>
      <c r="T860" s="79"/>
      <c r="U860" s="10"/>
      <c r="V860" s="60"/>
      <c r="W860" s="8"/>
      <c r="X860" s="8"/>
      <c r="Y860" s="10"/>
    </row>
    <row x14ac:dyDescent="0.25" r="861" customHeight="1" ht="14.25">
      <c r="A861" s="10"/>
      <c r="B861" s="133"/>
      <c r="C861" s="60"/>
      <c r="D861" s="8"/>
      <c r="E861" s="8"/>
      <c r="F861" s="131"/>
      <c r="G861" s="60"/>
      <c r="H861" s="8"/>
      <c r="I861" s="8"/>
      <c r="J861" s="131"/>
      <c r="K861" s="60"/>
      <c r="L861" s="8"/>
      <c r="M861" s="8"/>
      <c r="N861" s="10"/>
      <c r="O861" s="10"/>
      <c r="P861" s="10"/>
      <c r="Q861" s="10"/>
      <c r="R861" s="60"/>
      <c r="S861" s="8"/>
      <c r="T861" s="79"/>
      <c r="U861" s="10"/>
      <c r="V861" s="60"/>
      <c r="W861" s="8"/>
      <c r="X861" s="8"/>
      <c r="Y861" s="10"/>
    </row>
    <row x14ac:dyDescent="0.25" r="862" customHeight="1" ht="14.25">
      <c r="A862" s="10"/>
      <c r="B862" s="133"/>
      <c r="C862" s="60"/>
      <c r="D862" s="8"/>
      <c r="E862" s="8"/>
      <c r="F862" s="131"/>
      <c r="G862" s="60"/>
      <c r="H862" s="8"/>
      <c r="I862" s="8"/>
      <c r="J862" s="131"/>
      <c r="K862" s="60"/>
      <c r="L862" s="8"/>
      <c r="M862" s="8"/>
      <c r="N862" s="10"/>
      <c r="O862" s="10"/>
      <c r="P862" s="10"/>
      <c r="Q862" s="10"/>
      <c r="R862" s="60"/>
      <c r="S862" s="8"/>
      <c r="T862" s="79"/>
      <c r="U862" s="10"/>
      <c r="V862" s="60"/>
      <c r="W862" s="8"/>
      <c r="X862" s="8"/>
      <c r="Y862" s="10"/>
    </row>
    <row x14ac:dyDescent="0.25" r="863" customHeight="1" ht="14.25">
      <c r="A863" s="10"/>
      <c r="B863" s="133"/>
      <c r="C863" s="60"/>
      <c r="D863" s="8"/>
      <c r="E863" s="8"/>
      <c r="F863" s="131"/>
      <c r="G863" s="60"/>
      <c r="H863" s="8"/>
      <c r="I863" s="8"/>
      <c r="J863" s="131"/>
      <c r="K863" s="60"/>
      <c r="L863" s="8"/>
      <c r="M863" s="8"/>
      <c r="N863" s="10"/>
      <c r="O863" s="10"/>
      <c r="P863" s="10"/>
      <c r="Q863" s="10"/>
      <c r="R863" s="60"/>
      <c r="S863" s="8"/>
      <c r="T863" s="79"/>
      <c r="U863" s="10"/>
      <c r="V863" s="60"/>
      <c r="W863" s="8"/>
      <c r="X863" s="8"/>
      <c r="Y863" s="10"/>
    </row>
    <row x14ac:dyDescent="0.25" r="864" customHeight="1" ht="14.25">
      <c r="A864" s="10"/>
      <c r="B864" s="133"/>
      <c r="C864" s="60"/>
      <c r="D864" s="8"/>
      <c r="E864" s="8"/>
      <c r="F864" s="131"/>
      <c r="G864" s="60"/>
      <c r="H864" s="8"/>
      <c r="I864" s="8"/>
      <c r="J864" s="131"/>
      <c r="K864" s="60"/>
      <c r="L864" s="8"/>
      <c r="M864" s="8"/>
      <c r="N864" s="10"/>
      <c r="O864" s="10"/>
      <c r="P864" s="10"/>
      <c r="Q864" s="10"/>
      <c r="R864" s="60"/>
      <c r="S864" s="8"/>
      <c r="T864" s="79"/>
      <c r="U864" s="10"/>
      <c r="V864" s="60"/>
      <c r="W864" s="8"/>
      <c r="X864" s="8"/>
      <c r="Y864" s="10"/>
    </row>
    <row x14ac:dyDescent="0.25" r="865" customHeight="1" ht="14.25">
      <c r="A865" s="10"/>
      <c r="B865" s="133"/>
      <c r="C865" s="60"/>
      <c r="D865" s="8"/>
      <c r="E865" s="8"/>
      <c r="F865" s="131"/>
      <c r="G865" s="60"/>
      <c r="H865" s="8"/>
      <c r="I865" s="8"/>
      <c r="J865" s="131"/>
      <c r="K865" s="60"/>
      <c r="L865" s="8"/>
      <c r="M865" s="8"/>
      <c r="N865" s="10"/>
      <c r="O865" s="10"/>
      <c r="P865" s="10"/>
      <c r="Q865" s="10"/>
      <c r="R865" s="60"/>
      <c r="S865" s="8"/>
      <c r="T865" s="79"/>
      <c r="U865" s="10"/>
      <c r="V865" s="60"/>
      <c r="W865" s="8"/>
      <c r="X865" s="8"/>
      <c r="Y865" s="10"/>
    </row>
    <row x14ac:dyDescent="0.25" r="866" customHeight="1" ht="14.25">
      <c r="A866" s="10"/>
      <c r="B866" s="133"/>
      <c r="C866" s="60"/>
      <c r="D866" s="8"/>
      <c r="E866" s="8"/>
      <c r="F866" s="131"/>
      <c r="G866" s="60"/>
      <c r="H866" s="8"/>
      <c r="I866" s="8"/>
      <c r="J866" s="131"/>
      <c r="K866" s="60"/>
      <c r="L866" s="8"/>
      <c r="M866" s="8"/>
      <c r="N866" s="10"/>
      <c r="O866" s="10"/>
      <c r="P866" s="10"/>
      <c r="Q866" s="10"/>
      <c r="R866" s="60"/>
      <c r="S866" s="8"/>
      <c r="T866" s="79"/>
      <c r="U866" s="10"/>
      <c r="V866" s="60"/>
      <c r="W866" s="8"/>
      <c r="X866" s="8"/>
      <c r="Y866" s="10"/>
    </row>
    <row x14ac:dyDescent="0.25" r="867" customHeight="1" ht="14.25">
      <c r="A867" s="10"/>
      <c r="B867" s="133"/>
      <c r="C867" s="60"/>
      <c r="D867" s="8"/>
      <c r="E867" s="8"/>
      <c r="F867" s="131"/>
      <c r="G867" s="60"/>
      <c r="H867" s="8"/>
      <c r="I867" s="8"/>
      <c r="J867" s="131"/>
      <c r="K867" s="60"/>
      <c r="L867" s="8"/>
      <c r="M867" s="8"/>
      <c r="N867" s="10"/>
      <c r="O867" s="10"/>
      <c r="P867" s="10"/>
      <c r="Q867" s="10"/>
      <c r="R867" s="60"/>
      <c r="S867" s="8"/>
      <c r="T867" s="79"/>
      <c r="U867" s="10"/>
      <c r="V867" s="60"/>
      <c r="W867" s="8"/>
      <c r="X867" s="8"/>
      <c r="Y867" s="10"/>
    </row>
    <row x14ac:dyDescent="0.25" r="868" customHeight="1" ht="14.25">
      <c r="A868" s="10"/>
      <c r="B868" s="133"/>
      <c r="C868" s="60"/>
      <c r="D868" s="8"/>
      <c r="E868" s="8"/>
      <c r="F868" s="131"/>
      <c r="G868" s="60"/>
      <c r="H868" s="8"/>
      <c r="I868" s="8"/>
      <c r="J868" s="131"/>
      <c r="K868" s="60"/>
      <c r="L868" s="8"/>
      <c r="M868" s="8"/>
      <c r="N868" s="10"/>
      <c r="O868" s="10"/>
      <c r="P868" s="10"/>
      <c r="Q868" s="10"/>
      <c r="R868" s="60"/>
      <c r="S868" s="8"/>
      <c r="T868" s="79"/>
      <c r="U868" s="10"/>
      <c r="V868" s="60"/>
      <c r="W868" s="8"/>
      <c r="X868" s="8"/>
      <c r="Y868" s="10"/>
    </row>
    <row x14ac:dyDescent="0.25" r="869" customHeight="1" ht="14.25">
      <c r="A869" s="10"/>
      <c r="B869" s="133"/>
      <c r="C869" s="60"/>
      <c r="D869" s="8"/>
      <c r="E869" s="8"/>
      <c r="F869" s="131"/>
      <c r="G869" s="60"/>
      <c r="H869" s="8"/>
      <c r="I869" s="8"/>
      <c r="J869" s="131"/>
      <c r="K869" s="60"/>
      <c r="L869" s="8"/>
      <c r="M869" s="8"/>
      <c r="N869" s="10"/>
      <c r="O869" s="10"/>
      <c r="P869" s="10"/>
      <c r="Q869" s="10"/>
      <c r="R869" s="60"/>
      <c r="S869" s="8"/>
      <c r="T869" s="79"/>
      <c r="U869" s="10"/>
      <c r="V869" s="60"/>
      <c r="W869" s="8"/>
      <c r="X869" s="8"/>
      <c r="Y869" s="10"/>
    </row>
    <row x14ac:dyDescent="0.25" r="870" customHeight="1" ht="14.25">
      <c r="A870" s="10"/>
      <c r="B870" s="133"/>
      <c r="C870" s="60"/>
      <c r="D870" s="8"/>
      <c r="E870" s="8"/>
      <c r="F870" s="131"/>
      <c r="G870" s="60"/>
      <c r="H870" s="8"/>
      <c r="I870" s="8"/>
      <c r="J870" s="131"/>
      <c r="K870" s="60"/>
      <c r="L870" s="8"/>
      <c r="M870" s="8"/>
      <c r="N870" s="10"/>
      <c r="O870" s="10"/>
      <c r="P870" s="10"/>
      <c r="Q870" s="10"/>
      <c r="R870" s="60"/>
      <c r="S870" s="8"/>
      <c r="T870" s="79"/>
      <c r="U870" s="10"/>
      <c r="V870" s="60"/>
      <c r="W870" s="8"/>
      <c r="X870" s="8"/>
      <c r="Y870" s="10"/>
    </row>
    <row x14ac:dyDescent="0.25" r="871" customHeight="1" ht="14.25">
      <c r="A871" s="10"/>
      <c r="B871" s="133"/>
      <c r="C871" s="60"/>
      <c r="D871" s="8"/>
      <c r="E871" s="8"/>
      <c r="F871" s="131"/>
      <c r="G871" s="60"/>
      <c r="H871" s="8"/>
      <c r="I871" s="8"/>
      <c r="J871" s="131"/>
      <c r="K871" s="60"/>
      <c r="L871" s="8"/>
      <c r="M871" s="8"/>
      <c r="N871" s="10"/>
      <c r="O871" s="10"/>
      <c r="P871" s="10"/>
      <c r="Q871" s="10"/>
      <c r="R871" s="60"/>
      <c r="S871" s="8"/>
      <c r="T871" s="79"/>
      <c r="U871" s="10"/>
      <c r="V871" s="60"/>
      <c r="W871" s="8"/>
      <c r="X871" s="8"/>
      <c r="Y871" s="10"/>
    </row>
    <row x14ac:dyDescent="0.25" r="872" customHeight="1" ht="14.25">
      <c r="A872" s="10"/>
      <c r="B872" s="133"/>
      <c r="C872" s="60"/>
      <c r="D872" s="8"/>
      <c r="E872" s="8"/>
      <c r="F872" s="131"/>
      <c r="G872" s="60"/>
      <c r="H872" s="8"/>
      <c r="I872" s="8"/>
      <c r="J872" s="131"/>
      <c r="K872" s="60"/>
      <c r="L872" s="8"/>
      <c r="M872" s="8"/>
      <c r="N872" s="10"/>
      <c r="O872" s="10"/>
      <c r="P872" s="10"/>
      <c r="Q872" s="10"/>
      <c r="R872" s="60"/>
      <c r="S872" s="8"/>
      <c r="T872" s="79"/>
      <c r="U872" s="10"/>
      <c r="V872" s="60"/>
      <c r="W872" s="8"/>
      <c r="X872" s="8"/>
      <c r="Y872" s="10"/>
    </row>
    <row x14ac:dyDescent="0.25" r="873" customHeight="1" ht="14.25">
      <c r="A873" s="10"/>
      <c r="B873" s="133"/>
      <c r="C873" s="60"/>
      <c r="D873" s="8"/>
      <c r="E873" s="8"/>
      <c r="F873" s="131"/>
      <c r="G873" s="60"/>
      <c r="H873" s="8"/>
      <c r="I873" s="8"/>
      <c r="J873" s="131"/>
      <c r="K873" s="60"/>
      <c r="L873" s="8"/>
      <c r="M873" s="8"/>
      <c r="N873" s="10"/>
      <c r="O873" s="10"/>
      <c r="P873" s="10"/>
      <c r="Q873" s="10"/>
      <c r="R873" s="60"/>
      <c r="S873" s="8"/>
      <c r="T873" s="79"/>
      <c r="U873" s="10"/>
      <c r="V873" s="60"/>
      <c r="W873" s="8"/>
      <c r="X873" s="8"/>
      <c r="Y873" s="10"/>
    </row>
    <row x14ac:dyDescent="0.25" r="874" customHeight="1" ht="14.25">
      <c r="A874" s="10"/>
      <c r="B874" s="133"/>
      <c r="C874" s="60"/>
      <c r="D874" s="8"/>
      <c r="E874" s="8"/>
      <c r="F874" s="131"/>
      <c r="G874" s="60"/>
      <c r="H874" s="8"/>
      <c r="I874" s="8"/>
      <c r="J874" s="131"/>
      <c r="K874" s="60"/>
      <c r="L874" s="8"/>
      <c r="M874" s="8"/>
      <c r="N874" s="10"/>
      <c r="O874" s="10"/>
      <c r="P874" s="10"/>
      <c r="Q874" s="10"/>
      <c r="R874" s="60"/>
      <c r="S874" s="8"/>
      <c r="T874" s="79"/>
      <c r="U874" s="10"/>
      <c r="V874" s="60"/>
      <c r="W874" s="8"/>
      <c r="X874" s="8"/>
      <c r="Y874" s="10"/>
    </row>
    <row x14ac:dyDescent="0.25" r="875" customHeight="1" ht="14.25">
      <c r="A875" s="10"/>
      <c r="B875" s="133"/>
      <c r="C875" s="60"/>
      <c r="D875" s="8"/>
      <c r="E875" s="8"/>
      <c r="F875" s="131"/>
      <c r="G875" s="60"/>
      <c r="H875" s="8"/>
      <c r="I875" s="8"/>
      <c r="J875" s="131"/>
      <c r="K875" s="60"/>
      <c r="L875" s="8"/>
      <c r="M875" s="8"/>
      <c r="N875" s="10"/>
      <c r="O875" s="10"/>
      <c r="P875" s="10"/>
      <c r="Q875" s="10"/>
      <c r="R875" s="60"/>
      <c r="S875" s="8"/>
      <c r="T875" s="79"/>
      <c r="U875" s="10"/>
      <c r="V875" s="60"/>
      <c r="W875" s="8"/>
      <c r="X875" s="8"/>
      <c r="Y875" s="10"/>
    </row>
    <row x14ac:dyDescent="0.25" r="876" customHeight="1" ht="14.25">
      <c r="A876" s="10"/>
      <c r="B876" s="133"/>
      <c r="C876" s="60"/>
      <c r="D876" s="8"/>
      <c r="E876" s="8"/>
      <c r="F876" s="131"/>
      <c r="G876" s="60"/>
      <c r="H876" s="8"/>
      <c r="I876" s="8"/>
      <c r="J876" s="131"/>
      <c r="K876" s="60"/>
      <c r="L876" s="8"/>
      <c r="M876" s="8"/>
      <c r="N876" s="10"/>
      <c r="O876" s="10"/>
      <c r="P876" s="10"/>
      <c r="Q876" s="10"/>
      <c r="R876" s="60"/>
      <c r="S876" s="8"/>
      <c r="T876" s="79"/>
      <c r="U876" s="10"/>
      <c r="V876" s="60"/>
      <c r="W876" s="8"/>
      <c r="X876" s="8"/>
      <c r="Y876" s="10"/>
    </row>
    <row x14ac:dyDescent="0.25" r="877" customHeight="1" ht="14.25">
      <c r="A877" s="10"/>
      <c r="B877" s="133"/>
      <c r="C877" s="60"/>
      <c r="D877" s="8"/>
      <c r="E877" s="8"/>
      <c r="F877" s="131"/>
      <c r="G877" s="60"/>
      <c r="H877" s="8"/>
      <c r="I877" s="8"/>
      <c r="J877" s="131"/>
      <c r="K877" s="60"/>
      <c r="L877" s="8"/>
      <c r="M877" s="8"/>
      <c r="N877" s="10"/>
      <c r="O877" s="10"/>
      <c r="P877" s="10"/>
      <c r="Q877" s="10"/>
      <c r="R877" s="60"/>
      <c r="S877" s="8"/>
      <c r="T877" s="79"/>
      <c r="U877" s="10"/>
      <c r="V877" s="60"/>
      <c r="W877" s="8"/>
      <c r="X877" s="8"/>
      <c r="Y877" s="10"/>
    </row>
    <row x14ac:dyDescent="0.25" r="878" customHeight="1" ht="14.25">
      <c r="A878" s="10"/>
      <c r="B878" s="133"/>
      <c r="C878" s="60"/>
      <c r="D878" s="8"/>
      <c r="E878" s="8"/>
      <c r="F878" s="131"/>
      <c r="G878" s="60"/>
      <c r="H878" s="8"/>
      <c r="I878" s="8"/>
      <c r="J878" s="131"/>
      <c r="K878" s="60"/>
      <c r="L878" s="8"/>
      <c r="M878" s="8"/>
      <c r="N878" s="10"/>
      <c r="O878" s="10"/>
      <c r="P878" s="10"/>
      <c r="Q878" s="10"/>
      <c r="R878" s="60"/>
      <c r="S878" s="8"/>
      <c r="T878" s="79"/>
      <c r="U878" s="10"/>
      <c r="V878" s="60"/>
      <c r="W878" s="8"/>
      <c r="X878" s="8"/>
      <c r="Y878" s="10"/>
    </row>
    <row x14ac:dyDescent="0.25" r="879" customHeight="1" ht="14.25">
      <c r="A879" s="10"/>
      <c r="B879" s="133"/>
      <c r="C879" s="60"/>
      <c r="D879" s="8"/>
      <c r="E879" s="8"/>
      <c r="F879" s="131"/>
      <c r="G879" s="60"/>
      <c r="H879" s="8"/>
      <c r="I879" s="8"/>
      <c r="J879" s="131"/>
      <c r="K879" s="60"/>
      <c r="L879" s="8"/>
      <c r="M879" s="8"/>
      <c r="N879" s="10"/>
      <c r="O879" s="10"/>
      <c r="P879" s="10"/>
      <c r="Q879" s="10"/>
      <c r="R879" s="60"/>
      <c r="S879" s="8"/>
      <c r="T879" s="79"/>
      <c r="U879" s="10"/>
      <c r="V879" s="60"/>
      <c r="W879" s="8"/>
      <c r="X879" s="8"/>
      <c r="Y879" s="10"/>
    </row>
    <row x14ac:dyDescent="0.25" r="880" customHeight="1" ht="14.25">
      <c r="A880" s="10"/>
      <c r="B880" s="133"/>
      <c r="C880" s="60"/>
      <c r="D880" s="8"/>
      <c r="E880" s="8"/>
      <c r="F880" s="131"/>
      <c r="G880" s="60"/>
      <c r="H880" s="8"/>
      <c r="I880" s="8"/>
      <c r="J880" s="131"/>
      <c r="K880" s="60"/>
      <c r="L880" s="8"/>
      <c r="M880" s="8"/>
      <c r="N880" s="10"/>
      <c r="O880" s="10"/>
      <c r="P880" s="10"/>
      <c r="Q880" s="10"/>
      <c r="R880" s="60"/>
      <c r="S880" s="8"/>
      <c r="T880" s="79"/>
      <c r="U880" s="10"/>
      <c r="V880" s="60"/>
      <c r="W880" s="8"/>
      <c r="X880" s="8"/>
      <c r="Y880" s="10"/>
    </row>
    <row x14ac:dyDescent="0.25" r="881" customHeight="1" ht="14.25">
      <c r="A881" s="10"/>
      <c r="B881" s="133"/>
      <c r="C881" s="60"/>
      <c r="D881" s="8"/>
      <c r="E881" s="8"/>
      <c r="F881" s="131"/>
      <c r="G881" s="60"/>
      <c r="H881" s="8"/>
      <c r="I881" s="8"/>
      <c r="J881" s="131"/>
      <c r="K881" s="60"/>
      <c r="L881" s="8"/>
      <c r="M881" s="8"/>
      <c r="N881" s="10"/>
      <c r="O881" s="10"/>
      <c r="P881" s="10"/>
      <c r="Q881" s="10"/>
      <c r="R881" s="60"/>
      <c r="S881" s="8"/>
      <c r="T881" s="79"/>
      <c r="U881" s="10"/>
      <c r="V881" s="60"/>
      <c r="W881" s="8"/>
      <c r="X881" s="8"/>
      <c r="Y881" s="10"/>
    </row>
    <row x14ac:dyDescent="0.25" r="882" customHeight="1" ht="14.25">
      <c r="A882" s="10"/>
      <c r="B882" s="133"/>
      <c r="C882" s="60"/>
      <c r="D882" s="8"/>
      <c r="E882" s="8"/>
      <c r="F882" s="131"/>
      <c r="G882" s="60"/>
      <c r="H882" s="8"/>
      <c r="I882" s="8"/>
      <c r="J882" s="131"/>
      <c r="K882" s="60"/>
      <c r="L882" s="8"/>
      <c r="M882" s="8"/>
      <c r="N882" s="10"/>
      <c r="O882" s="10"/>
      <c r="P882" s="10"/>
      <c r="Q882" s="10"/>
      <c r="R882" s="60"/>
      <c r="S882" s="8"/>
      <c r="T882" s="79"/>
      <c r="U882" s="10"/>
      <c r="V882" s="60"/>
      <c r="W882" s="8"/>
      <c r="X882" s="8"/>
      <c r="Y882" s="10"/>
    </row>
    <row x14ac:dyDescent="0.25" r="883" customHeight="1" ht="14.25">
      <c r="A883" s="10"/>
      <c r="B883" s="133"/>
      <c r="C883" s="60"/>
      <c r="D883" s="8"/>
      <c r="E883" s="8"/>
      <c r="F883" s="131"/>
      <c r="G883" s="60"/>
      <c r="H883" s="8"/>
      <c r="I883" s="8"/>
      <c r="J883" s="131"/>
      <c r="K883" s="60"/>
      <c r="L883" s="8"/>
      <c r="M883" s="8"/>
      <c r="N883" s="10"/>
      <c r="O883" s="10"/>
      <c r="P883" s="10"/>
      <c r="Q883" s="10"/>
      <c r="R883" s="60"/>
      <c r="S883" s="8"/>
      <c r="T883" s="79"/>
      <c r="U883" s="10"/>
      <c r="V883" s="60"/>
      <c r="W883" s="8"/>
      <c r="X883" s="8"/>
      <c r="Y883" s="10"/>
    </row>
    <row x14ac:dyDescent="0.25" r="884" customHeight="1" ht="14.25">
      <c r="A884" s="10"/>
      <c r="B884" s="133"/>
      <c r="C884" s="60"/>
      <c r="D884" s="8"/>
      <c r="E884" s="8"/>
      <c r="F884" s="131"/>
      <c r="G884" s="60"/>
      <c r="H884" s="8"/>
      <c r="I884" s="8"/>
      <c r="J884" s="131"/>
      <c r="K884" s="60"/>
      <c r="L884" s="8"/>
      <c r="M884" s="8"/>
      <c r="N884" s="10"/>
      <c r="O884" s="10"/>
      <c r="P884" s="10"/>
      <c r="Q884" s="10"/>
      <c r="R884" s="60"/>
      <c r="S884" s="8"/>
      <c r="T884" s="79"/>
      <c r="U884" s="10"/>
      <c r="V884" s="60"/>
      <c r="W884" s="8"/>
      <c r="X884" s="8"/>
      <c r="Y884" s="10"/>
    </row>
    <row x14ac:dyDescent="0.25" r="885" customHeight="1" ht="14.25">
      <c r="A885" s="10"/>
      <c r="B885" s="133"/>
      <c r="C885" s="60"/>
      <c r="D885" s="8"/>
      <c r="E885" s="8"/>
      <c r="F885" s="131"/>
      <c r="G885" s="60"/>
      <c r="H885" s="8"/>
      <c r="I885" s="8"/>
      <c r="J885" s="131"/>
      <c r="K885" s="60"/>
      <c r="L885" s="8"/>
      <c r="M885" s="8"/>
      <c r="N885" s="10"/>
      <c r="O885" s="10"/>
      <c r="P885" s="10"/>
      <c r="Q885" s="10"/>
      <c r="R885" s="60"/>
      <c r="S885" s="8"/>
      <c r="T885" s="79"/>
      <c r="U885" s="10"/>
      <c r="V885" s="60"/>
      <c r="W885" s="8"/>
      <c r="X885" s="8"/>
      <c r="Y885" s="10"/>
    </row>
    <row x14ac:dyDescent="0.25" r="886" customHeight="1" ht="14.25">
      <c r="A886" s="10"/>
      <c r="B886" s="133"/>
      <c r="C886" s="60"/>
      <c r="D886" s="8"/>
      <c r="E886" s="8"/>
      <c r="F886" s="131"/>
      <c r="G886" s="60"/>
      <c r="H886" s="8"/>
      <c r="I886" s="8"/>
      <c r="J886" s="131"/>
      <c r="K886" s="60"/>
      <c r="L886" s="8"/>
      <c r="M886" s="8"/>
      <c r="N886" s="10"/>
      <c r="O886" s="10"/>
      <c r="P886" s="10"/>
      <c r="Q886" s="10"/>
      <c r="R886" s="60"/>
      <c r="S886" s="8"/>
      <c r="T886" s="79"/>
      <c r="U886" s="10"/>
      <c r="V886" s="60"/>
      <c r="W886" s="8"/>
      <c r="X886" s="8"/>
      <c r="Y886" s="10"/>
    </row>
    <row x14ac:dyDescent="0.25" r="887" customHeight="1" ht="14.25">
      <c r="A887" s="10"/>
      <c r="B887" s="133"/>
      <c r="C887" s="60"/>
      <c r="D887" s="8"/>
      <c r="E887" s="8"/>
      <c r="F887" s="131"/>
      <c r="G887" s="60"/>
      <c r="H887" s="8"/>
      <c r="I887" s="8"/>
      <c r="J887" s="131"/>
      <c r="K887" s="60"/>
      <c r="L887" s="8"/>
      <c r="M887" s="8"/>
      <c r="N887" s="10"/>
      <c r="O887" s="10"/>
      <c r="P887" s="10"/>
      <c r="Q887" s="10"/>
      <c r="R887" s="60"/>
      <c r="S887" s="8"/>
      <c r="T887" s="79"/>
      <c r="U887" s="10"/>
      <c r="V887" s="60"/>
      <c r="W887" s="8"/>
      <c r="X887" s="8"/>
      <c r="Y887" s="10"/>
    </row>
    <row x14ac:dyDescent="0.25" r="888" customHeight="1" ht="14.25">
      <c r="A888" s="10"/>
      <c r="B888" s="133"/>
      <c r="C888" s="60"/>
      <c r="D888" s="8"/>
      <c r="E888" s="8"/>
      <c r="F888" s="131"/>
      <c r="G888" s="60"/>
      <c r="H888" s="8"/>
      <c r="I888" s="8"/>
      <c r="J888" s="131"/>
      <c r="K888" s="60"/>
      <c r="L888" s="8"/>
      <c r="M888" s="8"/>
      <c r="N888" s="10"/>
      <c r="O888" s="10"/>
      <c r="P888" s="10"/>
      <c r="Q888" s="10"/>
      <c r="R888" s="60"/>
      <c r="S888" s="8"/>
      <c r="T888" s="79"/>
      <c r="U888" s="10"/>
      <c r="V888" s="60"/>
      <c r="W888" s="8"/>
      <c r="X888" s="8"/>
      <c r="Y888" s="10"/>
    </row>
    <row x14ac:dyDescent="0.25" r="889" customHeight="1" ht="14.25">
      <c r="A889" s="10"/>
      <c r="B889" s="133"/>
      <c r="C889" s="60"/>
      <c r="D889" s="8"/>
      <c r="E889" s="8"/>
      <c r="F889" s="131"/>
      <c r="G889" s="60"/>
      <c r="H889" s="8"/>
      <c r="I889" s="8"/>
      <c r="J889" s="131"/>
      <c r="K889" s="60"/>
      <c r="L889" s="8"/>
      <c r="M889" s="8"/>
      <c r="N889" s="10"/>
      <c r="O889" s="10"/>
      <c r="P889" s="10"/>
      <c r="Q889" s="10"/>
      <c r="R889" s="60"/>
      <c r="S889" s="8"/>
      <c r="T889" s="79"/>
      <c r="U889" s="10"/>
      <c r="V889" s="60"/>
      <c r="W889" s="8"/>
      <c r="X889" s="8"/>
      <c r="Y889" s="10"/>
    </row>
    <row x14ac:dyDescent="0.25" r="890" customHeight="1" ht="14.25">
      <c r="A890" s="10"/>
      <c r="B890" s="133"/>
      <c r="C890" s="60"/>
      <c r="D890" s="8"/>
      <c r="E890" s="8"/>
      <c r="F890" s="131"/>
      <c r="G890" s="60"/>
      <c r="H890" s="8"/>
      <c r="I890" s="8"/>
      <c r="J890" s="131"/>
      <c r="K890" s="60"/>
      <c r="L890" s="8"/>
      <c r="M890" s="8"/>
      <c r="N890" s="10"/>
      <c r="O890" s="10"/>
      <c r="P890" s="10"/>
      <c r="Q890" s="10"/>
      <c r="R890" s="60"/>
      <c r="S890" s="8"/>
      <c r="T890" s="79"/>
      <c r="U890" s="10"/>
      <c r="V890" s="60"/>
      <c r="W890" s="8"/>
      <c r="X890" s="8"/>
      <c r="Y890" s="10"/>
    </row>
    <row x14ac:dyDescent="0.25" r="891" customHeight="1" ht="14.25">
      <c r="A891" s="10"/>
      <c r="B891" s="133"/>
      <c r="C891" s="60"/>
      <c r="D891" s="8"/>
      <c r="E891" s="8"/>
      <c r="F891" s="131"/>
      <c r="G891" s="60"/>
      <c r="H891" s="8"/>
      <c r="I891" s="8"/>
      <c r="J891" s="131"/>
      <c r="K891" s="60"/>
      <c r="L891" s="8"/>
      <c r="M891" s="8"/>
      <c r="N891" s="10"/>
      <c r="O891" s="10"/>
      <c r="P891" s="10"/>
      <c r="Q891" s="10"/>
      <c r="R891" s="60"/>
      <c r="S891" s="8"/>
      <c r="T891" s="79"/>
      <c r="U891" s="10"/>
      <c r="V891" s="60"/>
      <c r="W891" s="8"/>
      <c r="X891" s="8"/>
      <c r="Y891" s="10"/>
    </row>
    <row x14ac:dyDescent="0.25" r="892" customHeight="1" ht="14.25">
      <c r="A892" s="10"/>
      <c r="B892" s="133"/>
      <c r="C892" s="60"/>
      <c r="D892" s="8"/>
      <c r="E892" s="8"/>
      <c r="F892" s="131"/>
      <c r="G892" s="60"/>
      <c r="H892" s="8"/>
      <c r="I892" s="8"/>
      <c r="J892" s="131"/>
      <c r="K892" s="60"/>
      <c r="L892" s="8"/>
      <c r="M892" s="8"/>
      <c r="N892" s="10"/>
      <c r="O892" s="10"/>
      <c r="P892" s="10"/>
      <c r="Q892" s="10"/>
      <c r="R892" s="60"/>
      <c r="S892" s="8"/>
      <c r="T892" s="79"/>
      <c r="U892" s="10"/>
      <c r="V892" s="60"/>
      <c r="W892" s="8"/>
      <c r="X892" s="8"/>
      <c r="Y892" s="10"/>
    </row>
    <row x14ac:dyDescent="0.25" r="893" customHeight="1" ht="14.25">
      <c r="A893" s="10"/>
      <c r="B893" s="133"/>
      <c r="C893" s="60"/>
      <c r="D893" s="8"/>
      <c r="E893" s="8"/>
      <c r="F893" s="131"/>
      <c r="G893" s="60"/>
      <c r="H893" s="8"/>
      <c r="I893" s="8"/>
      <c r="J893" s="131"/>
      <c r="K893" s="60"/>
      <c r="L893" s="8"/>
      <c r="M893" s="8"/>
      <c r="N893" s="10"/>
      <c r="O893" s="10"/>
      <c r="P893" s="10"/>
      <c r="Q893" s="10"/>
      <c r="R893" s="60"/>
      <c r="S893" s="8"/>
      <c r="T893" s="79"/>
      <c r="U893" s="10"/>
      <c r="V893" s="60"/>
      <c r="W893" s="8"/>
      <c r="X893" s="8"/>
      <c r="Y893" s="10"/>
    </row>
    <row x14ac:dyDescent="0.25" r="894" customHeight="1" ht="14.25">
      <c r="A894" s="10"/>
      <c r="B894" s="133"/>
      <c r="C894" s="60"/>
      <c r="D894" s="8"/>
      <c r="E894" s="8"/>
      <c r="F894" s="131"/>
      <c r="G894" s="60"/>
      <c r="H894" s="8"/>
      <c r="I894" s="8"/>
      <c r="J894" s="131"/>
      <c r="K894" s="60"/>
      <c r="L894" s="8"/>
      <c r="M894" s="8"/>
      <c r="N894" s="10"/>
      <c r="O894" s="10"/>
      <c r="P894" s="10"/>
      <c r="Q894" s="10"/>
      <c r="R894" s="60"/>
      <c r="S894" s="8"/>
      <c r="T894" s="79"/>
      <c r="U894" s="10"/>
      <c r="V894" s="60"/>
      <c r="W894" s="8"/>
      <c r="X894" s="8"/>
      <c r="Y894" s="10"/>
    </row>
    <row x14ac:dyDescent="0.25" r="895" customHeight="1" ht="14.25">
      <c r="A895" s="10"/>
      <c r="B895" s="133"/>
      <c r="C895" s="60"/>
      <c r="D895" s="8"/>
      <c r="E895" s="8"/>
      <c r="F895" s="131"/>
      <c r="G895" s="60"/>
      <c r="H895" s="8"/>
      <c r="I895" s="8"/>
      <c r="J895" s="131"/>
      <c r="K895" s="60"/>
      <c r="L895" s="8"/>
      <c r="M895" s="8"/>
      <c r="N895" s="10"/>
      <c r="O895" s="10"/>
      <c r="P895" s="10"/>
      <c r="Q895" s="10"/>
      <c r="R895" s="60"/>
      <c r="S895" s="8"/>
      <c r="T895" s="79"/>
      <c r="U895" s="10"/>
      <c r="V895" s="60"/>
      <c r="W895" s="8"/>
      <c r="X895" s="8"/>
      <c r="Y895" s="10"/>
    </row>
    <row x14ac:dyDescent="0.25" r="896" customHeight="1" ht="14.25">
      <c r="A896" s="10"/>
      <c r="B896" s="133"/>
      <c r="C896" s="60"/>
      <c r="D896" s="8"/>
      <c r="E896" s="8"/>
      <c r="F896" s="131"/>
      <c r="G896" s="60"/>
      <c r="H896" s="8"/>
      <c r="I896" s="8"/>
      <c r="J896" s="131"/>
      <c r="K896" s="60"/>
      <c r="L896" s="8"/>
      <c r="M896" s="8"/>
      <c r="N896" s="10"/>
      <c r="O896" s="10"/>
      <c r="P896" s="10"/>
      <c r="Q896" s="10"/>
      <c r="R896" s="60"/>
      <c r="S896" s="8"/>
      <c r="T896" s="79"/>
      <c r="U896" s="10"/>
      <c r="V896" s="60"/>
      <c r="W896" s="8"/>
      <c r="X896" s="8"/>
      <c r="Y896" s="10"/>
    </row>
    <row x14ac:dyDescent="0.25" r="897" customHeight="1" ht="14.25">
      <c r="A897" s="10"/>
      <c r="B897" s="133"/>
      <c r="C897" s="60"/>
      <c r="D897" s="8"/>
      <c r="E897" s="8"/>
      <c r="F897" s="131"/>
      <c r="G897" s="60"/>
      <c r="H897" s="8"/>
      <c r="I897" s="8"/>
      <c r="J897" s="131"/>
      <c r="K897" s="60"/>
      <c r="L897" s="8"/>
      <c r="M897" s="8"/>
      <c r="N897" s="10"/>
      <c r="O897" s="10"/>
      <c r="P897" s="10"/>
      <c r="Q897" s="10"/>
      <c r="R897" s="60"/>
      <c r="S897" s="8"/>
      <c r="T897" s="79"/>
      <c r="U897" s="10"/>
      <c r="V897" s="60"/>
      <c r="W897" s="8"/>
      <c r="X897" s="8"/>
      <c r="Y897" s="10"/>
    </row>
    <row x14ac:dyDescent="0.25" r="898" customHeight="1" ht="14.25">
      <c r="A898" s="10"/>
      <c r="B898" s="133"/>
      <c r="C898" s="60"/>
      <c r="D898" s="8"/>
      <c r="E898" s="8"/>
      <c r="F898" s="131"/>
      <c r="G898" s="60"/>
      <c r="H898" s="8"/>
      <c r="I898" s="8"/>
      <c r="J898" s="131"/>
      <c r="K898" s="60"/>
      <c r="L898" s="8"/>
      <c r="M898" s="8"/>
      <c r="N898" s="10"/>
      <c r="O898" s="10"/>
      <c r="P898" s="10"/>
      <c r="Q898" s="10"/>
      <c r="R898" s="60"/>
      <c r="S898" s="8"/>
      <c r="T898" s="79"/>
      <c r="U898" s="10"/>
      <c r="V898" s="60"/>
      <c r="W898" s="8"/>
      <c r="X898" s="8"/>
      <c r="Y898" s="10"/>
    </row>
    <row x14ac:dyDescent="0.25" r="899" customHeight="1" ht="14.25">
      <c r="A899" s="10"/>
      <c r="B899" s="133"/>
      <c r="C899" s="60"/>
      <c r="D899" s="8"/>
      <c r="E899" s="8"/>
      <c r="F899" s="131"/>
      <c r="G899" s="60"/>
      <c r="H899" s="8"/>
      <c r="I899" s="8"/>
      <c r="J899" s="131"/>
      <c r="K899" s="60"/>
      <c r="L899" s="8"/>
      <c r="M899" s="8"/>
      <c r="N899" s="10"/>
      <c r="O899" s="10"/>
      <c r="P899" s="10"/>
      <c r="Q899" s="10"/>
      <c r="R899" s="60"/>
      <c r="S899" s="8"/>
      <c r="T899" s="79"/>
      <c r="U899" s="10"/>
      <c r="V899" s="60"/>
      <c r="W899" s="8"/>
      <c r="X899" s="8"/>
      <c r="Y899" s="10"/>
    </row>
    <row x14ac:dyDescent="0.25" r="900" customHeight="1" ht="14.25">
      <c r="A900" s="10"/>
      <c r="B900" s="133"/>
      <c r="C900" s="60"/>
      <c r="D900" s="8"/>
      <c r="E900" s="8"/>
      <c r="F900" s="131"/>
      <c r="G900" s="60"/>
      <c r="H900" s="8"/>
      <c r="I900" s="8"/>
      <c r="J900" s="131"/>
      <c r="K900" s="60"/>
      <c r="L900" s="8"/>
      <c r="M900" s="8"/>
      <c r="N900" s="10"/>
      <c r="O900" s="10"/>
      <c r="P900" s="10"/>
      <c r="Q900" s="10"/>
      <c r="R900" s="60"/>
      <c r="S900" s="8"/>
      <c r="T900" s="79"/>
      <c r="U900" s="10"/>
      <c r="V900" s="60"/>
      <c r="W900" s="8"/>
      <c r="X900" s="8"/>
      <c r="Y900" s="10"/>
    </row>
    <row x14ac:dyDescent="0.25" r="901" customHeight="1" ht="14.25">
      <c r="A901" s="10"/>
      <c r="B901" s="133"/>
      <c r="C901" s="60"/>
      <c r="D901" s="8"/>
      <c r="E901" s="8"/>
      <c r="F901" s="131"/>
      <c r="G901" s="60"/>
      <c r="H901" s="8"/>
      <c r="I901" s="8"/>
      <c r="J901" s="131"/>
      <c r="K901" s="60"/>
      <c r="L901" s="8"/>
      <c r="M901" s="8"/>
      <c r="N901" s="10"/>
      <c r="O901" s="10"/>
      <c r="P901" s="10"/>
      <c r="Q901" s="10"/>
      <c r="R901" s="60"/>
      <c r="S901" s="8"/>
      <c r="T901" s="79"/>
      <c r="U901" s="10"/>
      <c r="V901" s="60"/>
      <c r="W901" s="8"/>
      <c r="X901" s="8"/>
      <c r="Y901" s="10"/>
    </row>
    <row x14ac:dyDescent="0.25" r="902" customHeight="1" ht="14.25">
      <c r="A902" s="10"/>
      <c r="B902" s="133"/>
      <c r="C902" s="60"/>
      <c r="D902" s="8"/>
      <c r="E902" s="8"/>
      <c r="F902" s="131"/>
      <c r="G902" s="60"/>
      <c r="H902" s="8"/>
      <c r="I902" s="8"/>
      <c r="J902" s="131"/>
      <c r="K902" s="60"/>
      <c r="L902" s="8"/>
      <c r="M902" s="8"/>
      <c r="N902" s="10"/>
      <c r="O902" s="10"/>
      <c r="P902" s="10"/>
      <c r="Q902" s="10"/>
      <c r="R902" s="60"/>
      <c r="S902" s="8"/>
      <c r="T902" s="79"/>
      <c r="U902" s="10"/>
      <c r="V902" s="60"/>
      <c r="W902" s="8"/>
      <c r="X902" s="8"/>
      <c r="Y902" s="10"/>
    </row>
    <row x14ac:dyDescent="0.25" r="903" customHeight="1" ht="14.25">
      <c r="A903" s="10"/>
      <c r="B903" s="133"/>
      <c r="C903" s="60"/>
      <c r="D903" s="8"/>
      <c r="E903" s="8"/>
      <c r="F903" s="131"/>
      <c r="G903" s="60"/>
      <c r="H903" s="8"/>
      <c r="I903" s="8"/>
      <c r="J903" s="131"/>
      <c r="K903" s="60"/>
      <c r="L903" s="8"/>
      <c r="M903" s="8"/>
      <c r="N903" s="10"/>
      <c r="O903" s="10"/>
      <c r="P903" s="10"/>
      <c r="Q903" s="10"/>
      <c r="R903" s="60"/>
      <c r="S903" s="8"/>
      <c r="T903" s="79"/>
      <c r="U903" s="10"/>
      <c r="V903" s="60"/>
      <c r="W903" s="8"/>
      <c r="X903" s="8"/>
      <c r="Y903" s="10"/>
    </row>
    <row x14ac:dyDescent="0.25" r="904" customHeight="1" ht="14.25">
      <c r="A904" s="10"/>
      <c r="B904" s="133"/>
      <c r="C904" s="60"/>
      <c r="D904" s="8"/>
      <c r="E904" s="8"/>
      <c r="F904" s="131"/>
      <c r="G904" s="60"/>
      <c r="H904" s="8"/>
      <c r="I904" s="8"/>
      <c r="J904" s="131"/>
      <c r="K904" s="60"/>
      <c r="L904" s="8"/>
      <c r="M904" s="8"/>
      <c r="N904" s="10"/>
      <c r="O904" s="10"/>
      <c r="P904" s="10"/>
      <c r="Q904" s="10"/>
      <c r="R904" s="60"/>
      <c r="S904" s="8"/>
      <c r="T904" s="79"/>
      <c r="U904" s="10"/>
      <c r="V904" s="60"/>
      <c r="W904" s="8"/>
      <c r="X904" s="8"/>
      <c r="Y904" s="10"/>
    </row>
    <row x14ac:dyDescent="0.25" r="905" customHeight="1" ht="14.25">
      <c r="A905" s="10"/>
      <c r="B905" s="133"/>
      <c r="C905" s="60"/>
      <c r="D905" s="8"/>
      <c r="E905" s="8"/>
      <c r="F905" s="131"/>
      <c r="G905" s="60"/>
      <c r="H905" s="8"/>
      <c r="I905" s="8"/>
      <c r="J905" s="131"/>
      <c r="K905" s="60"/>
      <c r="L905" s="8"/>
      <c r="M905" s="8"/>
      <c r="N905" s="10"/>
      <c r="O905" s="10"/>
      <c r="P905" s="10"/>
      <c r="Q905" s="10"/>
      <c r="R905" s="60"/>
      <c r="S905" s="8"/>
      <c r="T905" s="79"/>
      <c r="U905" s="10"/>
      <c r="V905" s="60"/>
      <c r="W905" s="8"/>
      <c r="X905" s="8"/>
      <c r="Y905" s="10"/>
    </row>
    <row x14ac:dyDescent="0.25" r="906" customHeight="1" ht="14.25">
      <c r="A906" s="10"/>
      <c r="B906" s="133"/>
      <c r="C906" s="60"/>
      <c r="D906" s="8"/>
      <c r="E906" s="8"/>
      <c r="F906" s="131"/>
      <c r="G906" s="60"/>
      <c r="H906" s="8"/>
      <c r="I906" s="8"/>
      <c r="J906" s="131"/>
      <c r="K906" s="60"/>
      <c r="L906" s="8"/>
      <c r="M906" s="8"/>
      <c r="N906" s="10"/>
      <c r="O906" s="10"/>
      <c r="P906" s="10"/>
      <c r="Q906" s="10"/>
      <c r="R906" s="60"/>
      <c r="S906" s="8"/>
      <c r="T906" s="79"/>
      <c r="U906" s="10"/>
      <c r="V906" s="60"/>
      <c r="W906" s="8"/>
      <c r="X906" s="8"/>
      <c r="Y906" s="10"/>
    </row>
    <row x14ac:dyDescent="0.25" r="907" customHeight="1" ht="14.25">
      <c r="A907" s="10"/>
      <c r="B907" s="133"/>
      <c r="C907" s="60"/>
      <c r="D907" s="8"/>
      <c r="E907" s="8"/>
      <c r="F907" s="131"/>
      <c r="G907" s="60"/>
      <c r="H907" s="8"/>
      <c r="I907" s="8"/>
      <c r="J907" s="131"/>
      <c r="K907" s="60"/>
      <c r="L907" s="8"/>
      <c r="M907" s="8"/>
      <c r="N907" s="10"/>
      <c r="O907" s="10"/>
      <c r="P907" s="10"/>
      <c r="Q907" s="10"/>
      <c r="R907" s="60"/>
      <c r="S907" s="8"/>
      <c r="T907" s="79"/>
      <c r="U907" s="10"/>
      <c r="V907" s="60"/>
      <c r="W907" s="8"/>
      <c r="X907" s="8"/>
      <c r="Y907" s="10"/>
    </row>
    <row x14ac:dyDescent="0.25" r="908" customHeight="1" ht="14.25">
      <c r="A908" s="10"/>
      <c r="B908" s="133"/>
      <c r="C908" s="60"/>
      <c r="D908" s="8"/>
      <c r="E908" s="8"/>
      <c r="F908" s="131"/>
      <c r="G908" s="60"/>
      <c r="H908" s="8"/>
      <c r="I908" s="8"/>
      <c r="J908" s="131"/>
      <c r="K908" s="60"/>
      <c r="L908" s="8"/>
      <c r="M908" s="8"/>
      <c r="N908" s="10"/>
      <c r="O908" s="10"/>
      <c r="P908" s="10"/>
      <c r="Q908" s="10"/>
      <c r="R908" s="60"/>
      <c r="S908" s="8"/>
      <c r="T908" s="79"/>
      <c r="U908" s="10"/>
      <c r="V908" s="60"/>
      <c r="W908" s="8"/>
      <c r="X908" s="8"/>
      <c r="Y908" s="10"/>
    </row>
    <row x14ac:dyDescent="0.25" r="909" customHeight="1" ht="14.25">
      <c r="A909" s="10"/>
      <c r="B909" s="133"/>
      <c r="C909" s="60"/>
      <c r="D909" s="8"/>
      <c r="E909" s="8"/>
      <c r="F909" s="131"/>
      <c r="G909" s="60"/>
      <c r="H909" s="8"/>
      <c r="I909" s="8"/>
      <c r="J909" s="131"/>
      <c r="K909" s="60"/>
      <c r="L909" s="8"/>
      <c r="M909" s="8"/>
      <c r="N909" s="10"/>
      <c r="O909" s="10"/>
      <c r="P909" s="10"/>
      <c r="Q909" s="10"/>
      <c r="R909" s="60"/>
      <c r="S909" s="8"/>
      <c r="T909" s="79"/>
      <c r="U909" s="10"/>
      <c r="V909" s="60"/>
      <c r="W909" s="8"/>
      <c r="X909" s="8"/>
      <c r="Y909" s="10"/>
    </row>
    <row x14ac:dyDescent="0.25" r="910" customHeight="1" ht="14.25">
      <c r="A910" s="10"/>
      <c r="B910" s="133"/>
      <c r="C910" s="60"/>
      <c r="D910" s="8"/>
      <c r="E910" s="8"/>
      <c r="F910" s="131"/>
      <c r="G910" s="60"/>
      <c r="H910" s="8"/>
      <c r="I910" s="8"/>
      <c r="J910" s="131"/>
      <c r="K910" s="60"/>
      <c r="L910" s="8"/>
      <c r="M910" s="8"/>
      <c r="N910" s="10"/>
      <c r="O910" s="10"/>
      <c r="P910" s="10"/>
      <c r="Q910" s="10"/>
      <c r="R910" s="60"/>
      <c r="S910" s="8"/>
      <c r="T910" s="79"/>
      <c r="U910" s="10"/>
      <c r="V910" s="60"/>
      <c r="W910" s="8"/>
      <c r="X910" s="8"/>
      <c r="Y910" s="10"/>
    </row>
    <row x14ac:dyDescent="0.25" r="911" customHeight="1" ht="14.25">
      <c r="A911" s="10"/>
      <c r="B911" s="133"/>
      <c r="C911" s="60"/>
      <c r="D911" s="8"/>
      <c r="E911" s="8"/>
      <c r="F911" s="131"/>
      <c r="G911" s="60"/>
      <c r="H911" s="8"/>
      <c r="I911" s="8"/>
      <c r="J911" s="131"/>
      <c r="K911" s="60"/>
      <c r="L911" s="8"/>
      <c r="M911" s="8"/>
      <c r="N911" s="10"/>
      <c r="O911" s="10"/>
      <c r="P911" s="10"/>
      <c r="Q911" s="10"/>
      <c r="R911" s="60"/>
      <c r="S911" s="8"/>
      <c r="T911" s="79"/>
      <c r="U911" s="10"/>
      <c r="V911" s="60"/>
      <c r="W911" s="8"/>
      <c r="X911" s="8"/>
      <c r="Y911" s="10"/>
    </row>
    <row x14ac:dyDescent="0.25" r="912" customHeight="1" ht="14.25">
      <c r="A912" s="10"/>
      <c r="B912" s="133"/>
      <c r="C912" s="60"/>
      <c r="D912" s="8"/>
      <c r="E912" s="8"/>
      <c r="F912" s="131"/>
      <c r="G912" s="60"/>
      <c r="H912" s="8"/>
      <c r="I912" s="8"/>
      <c r="J912" s="131"/>
      <c r="K912" s="60"/>
      <c r="L912" s="8"/>
      <c r="M912" s="8"/>
      <c r="N912" s="10"/>
      <c r="O912" s="10"/>
      <c r="P912" s="10"/>
      <c r="Q912" s="10"/>
      <c r="R912" s="60"/>
      <c r="S912" s="8"/>
      <c r="T912" s="79"/>
      <c r="U912" s="10"/>
      <c r="V912" s="60"/>
      <c r="W912" s="8"/>
      <c r="X912" s="8"/>
      <c r="Y912" s="10"/>
    </row>
    <row x14ac:dyDescent="0.25" r="913" customHeight="1" ht="14.25">
      <c r="A913" s="10"/>
      <c r="B913" s="133"/>
      <c r="C913" s="60"/>
      <c r="D913" s="8"/>
      <c r="E913" s="8"/>
      <c r="F913" s="131"/>
      <c r="G913" s="60"/>
      <c r="H913" s="8"/>
      <c r="I913" s="8"/>
      <c r="J913" s="131"/>
      <c r="K913" s="60"/>
      <c r="L913" s="8"/>
      <c r="M913" s="8"/>
      <c r="N913" s="10"/>
      <c r="O913" s="10"/>
      <c r="P913" s="10"/>
      <c r="Q913" s="10"/>
      <c r="R913" s="60"/>
      <c r="S913" s="8"/>
      <c r="T913" s="79"/>
      <c r="U913" s="10"/>
      <c r="V913" s="60"/>
      <c r="W913" s="8"/>
      <c r="X913" s="8"/>
      <c r="Y913" s="10"/>
    </row>
    <row x14ac:dyDescent="0.25" r="914" customHeight="1" ht="14.25">
      <c r="A914" s="10"/>
      <c r="B914" s="133"/>
      <c r="C914" s="60"/>
      <c r="D914" s="8"/>
      <c r="E914" s="8"/>
      <c r="F914" s="131"/>
      <c r="G914" s="60"/>
      <c r="H914" s="8"/>
      <c r="I914" s="8"/>
      <c r="J914" s="131"/>
      <c r="K914" s="60"/>
      <c r="L914" s="8"/>
      <c r="M914" s="8"/>
      <c r="N914" s="10"/>
      <c r="O914" s="10"/>
      <c r="P914" s="10"/>
      <c r="Q914" s="10"/>
      <c r="R914" s="60"/>
      <c r="S914" s="8"/>
      <c r="T914" s="79"/>
      <c r="U914" s="10"/>
      <c r="V914" s="60"/>
      <c r="W914" s="8"/>
      <c r="X914" s="8"/>
      <c r="Y914" s="10"/>
    </row>
    <row x14ac:dyDescent="0.25" r="915" customHeight="1" ht="14.25">
      <c r="A915" s="10"/>
      <c r="B915" s="133"/>
      <c r="C915" s="60"/>
      <c r="D915" s="8"/>
      <c r="E915" s="8"/>
      <c r="F915" s="131"/>
      <c r="G915" s="60"/>
      <c r="H915" s="8"/>
      <c r="I915" s="8"/>
      <c r="J915" s="131"/>
      <c r="K915" s="60"/>
      <c r="L915" s="8"/>
      <c r="M915" s="8"/>
      <c r="N915" s="10"/>
      <c r="O915" s="10"/>
      <c r="P915" s="10"/>
      <c r="Q915" s="10"/>
      <c r="R915" s="60"/>
      <c r="S915" s="8"/>
      <c r="T915" s="79"/>
      <c r="U915" s="10"/>
      <c r="V915" s="60"/>
      <c r="W915" s="8"/>
      <c r="X915" s="8"/>
      <c r="Y915" s="10"/>
    </row>
    <row x14ac:dyDescent="0.25" r="916" customHeight="1" ht="14.25">
      <c r="A916" s="10"/>
      <c r="B916" s="133"/>
      <c r="C916" s="60"/>
      <c r="D916" s="8"/>
      <c r="E916" s="8"/>
      <c r="F916" s="131"/>
      <c r="G916" s="60"/>
      <c r="H916" s="8"/>
      <c r="I916" s="8"/>
      <c r="J916" s="131"/>
      <c r="K916" s="60"/>
      <c r="L916" s="8"/>
      <c r="M916" s="8"/>
      <c r="N916" s="10"/>
      <c r="O916" s="10"/>
      <c r="P916" s="10"/>
      <c r="Q916" s="10"/>
      <c r="R916" s="60"/>
      <c r="S916" s="8"/>
      <c r="T916" s="79"/>
      <c r="U916" s="10"/>
      <c r="V916" s="60"/>
      <c r="W916" s="8"/>
      <c r="X916" s="8"/>
      <c r="Y916" s="10"/>
    </row>
    <row x14ac:dyDescent="0.25" r="917" customHeight="1" ht="14.25">
      <c r="A917" s="10"/>
      <c r="B917" s="133"/>
      <c r="C917" s="60"/>
      <c r="D917" s="8"/>
      <c r="E917" s="8"/>
      <c r="F917" s="131"/>
      <c r="G917" s="60"/>
      <c r="H917" s="8"/>
      <c r="I917" s="8"/>
      <c r="J917" s="131"/>
      <c r="K917" s="60"/>
      <c r="L917" s="8"/>
      <c r="M917" s="8"/>
      <c r="N917" s="10"/>
      <c r="O917" s="10"/>
      <c r="P917" s="10"/>
      <c r="Q917" s="10"/>
      <c r="R917" s="60"/>
      <c r="S917" s="8"/>
      <c r="T917" s="79"/>
      <c r="U917" s="10"/>
      <c r="V917" s="60"/>
      <c r="W917" s="8"/>
      <c r="X917" s="8"/>
      <c r="Y917" s="10"/>
    </row>
    <row x14ac:dyDescent="0.25" r="918" customHeight="1" ht="14.25">
      <c r="A918" s="10"/>
      <c r="B918" s="133"/>
      <c r="C918" s="60"/>
      <c r="D918" s="8"/>
      <c r="E918" s="8"/>
      <c r="F918" s="131"/>
      <c r="G918" s="60"/>
      <c r="H918" s="8"/>
      <c r="I918" s="8"/>
      <c r="J918" s="131"/>
      <c r="K918" s="60"/>
      <c r="L918" s="8"/>
      <c r="M918" s="8"/>
      <c r="N918" s="10"/>
      <c r="O918" s="10"/>
      <c r="P918" s="10"/>
      <c r="Q918" s="10"/>
      <c r="R918" s="60"/>
      <c r="S918" s="8"/>
      <c r="T918" s="79"/>
      <c r="U918" s="10"/>
      <c r="V918" s="60"/>
      <c r="W918" s="8"/>
      <c r="X918" s="8"/>
      <c r="Y918" s="10"/>
    </row>
    <row x14ac:dyDescent="0.25" r="919" customHeight="1" ht="14.25">
      <c r="A919" s="10"/>
      <c r="B919" s="133"/>
      <c r="C919" s="60"/>
      <c r="D919" s="8"/>
      <c r="E919" s="8"/>
      <c r="F919" s="131"/>
      <c r="G919" s="60"/>
      <c r="H919" s="8"/>
      <c r="I919" s="8"/>
      <c r="J919" s="131"/>
      <c r="K919" s="60"/>
      <c r="L919" s="8"/>
      <c r="M919" s="8"/>
      <c r="N919" s="10"/>
      <c r="O919" s="10"/>
      <c r="P919" s="10"/>
      <c r="Q919" s="10"/>
      <c r="R919" s="60"/>
      <c r="S919" s="8"/>
      <c r="T919" s="79"/>
      <c r="U919" s="10"/>
      <c r="V919" s="60"/>
      <c r="W919" s="8"/>
      <c r="X919" s="8"/>
      <c r="Y919" s="10"/>
    </row>
    <row x14ac:dyDescent="0.25" r="920" customHeight="1" ht="14.25">
      <c r="A920" s="10"/>
      <c r="B920" s="133"/>
      <c r="C920" s="60"/>
      <c r="D920" s="8"/>
      <c r="E920" s="8"/>
      <c r="F920" s="131"/>
      <c r="G920" s="60"/>
      <c r="H920" s="8"/>
      <c r="I920" s="8"/>
      <c r="J920" s="131"/>
      <c r="K920" s="60"/>
      <c r="L920" s="8"/>
      <c r="M920" s="8"/>
      <c r="N920" s="10"/>
      <c r="O920" s="10"/>
      <c r="P920" s="10"/>
      <c r="Q920" s="10"/>
      <c r="R920" s="60"/>
      <c r="S920" s="8"/>
      <c r="T920" s="79"/>
      <c r="U920" s="10"/>
      <c r="V920" s="60"/>
      <c r="W920" s="8"/>
      <c r="X920" s="8"/>
      <c r="Y920" s="10"/>
    </row>
    <row x14ac:dyDescent="0.25" r="921" customHeight="1" ht="14.25">
      <c r="A921" s="10"/>
      <c r="B921" s="133"/>
      <c r="C921" s="60"/>
      <c r="D921" s="8"/>
      <c r="E921" s="8"/>
      <c r="F921" s="131"/>
      <c r="G921" s="60"/>
      <c r="H921" s="8"/>
      <c r="I921" s="8"/>
      <c r="J921" s="131"/>
      <c r="K921" s="60"/>
      <c r="L921" s="8"/>
      <c r="M921" s="8"/>
      <c r="N921" s="10"/>
      <c r="O921" s="10"/>
      <c r="P921" s="10"/>
      <c r="Q921" s="10"/>
      <c r="R921" s="60"/>
      <c r="S921" s="8"/>
      <c r="T921" s="79"/>
      <c r="U921" s="10"/>
      <c r="V921" s="60"/>
      <c r="W921" s="8"/>
      <c r="X921" s="8"/>
      <c r="Y921" s="10"/>
    </row>
    <row x14ac:dyDescent="0.25" r="922" customHeight="1" ht="14.25">
      <c r="A922" s="10"/>
      <c r="B922" s="133"/>
      <c r="C922" s="60"/>
      <c r="D922" s="8"/>
      <c r="E922" s="8"/>
      <c r="F922" s="131"/>
      <c r="G922" s="60"/>
      <c r="H922" s="8"/>
      <c r="I922" s="8"/>
      <c r="J922" s="131"/>
      <c r="K922" s="60"/>
      <c r="L922" s="8"/>
      <c r="M922" s="8"/>
      <c r="N922" s="10"/>
      <c r="O922" s="10"/>
      <c r="P922" s="10"/>
      <c r="Q922" s="10"/>
      <c r="R922" s="60"/>
      <c r="S922" s="8"/>
      <c r="T922" s="79"/>
      <c r="U922" s="10"/>
      <c r="V922" s="60"/>
      <c r="W922" s="8"/>
      <c r="X922" s="8"/>
      <c r="Y922" s="10"/>
    </row>
    <row x14ac:dyDescent="0.25" r="923" customHeight="1" ht="14.25">
      <c r="A923" s="10"/>
      <c r="B923" s="133"/>
      <c r="C923" s="60"/>
      <c r="D923" s="8"/>
      <c r="E923" s="8"/>
      <c r="F923" s="131"/>
      <c r="G923" s="60"/>
      <c r="H923" s="8"/>
      <c r="I923" s="8"/>
      <c r="J923" s="131"/>
      <c r="K923" s="60"/>
      <c r="L923" s="8"/>
      <c r="M923" s="8"/>
      <c r="N923" s="10"/>
      <c r="O923" s="10"/>
      <c r="P923" s="10"/>
      <c r="Q923" s="10"/>
      <c r="R923" s="60"/>
      <c r="S923" s="8"/>
      <c r="T923" s="79"/>
      <c r="U923" s="10"/>
      <c r="V923" s="60"/>
      <c r="W923" s="8"/>
      <c r="X923" s="8"/>
      <c r="Y923" s="10"/>
    </row>
    <row x14ac:dyDescent="0.25" r="924" customHeight="1" ht="14.25">
      <c r="A924" s="10"/>
      <c r="B924" s="133"/>
      <c r="C924" s="60"/>
      <c r="D924" s="8"/>
      <c r="E924" s="8"/>
      <c r="F924" s="131"/>
      <c r="G924" s="60"/>
      <c r="H924" s="8"/>
      <c r="I924" s="8"/>
      <c r="J924" s="131"/>
      <c r="K924" s="60"/>
      <c r="L924" s="8"/>
      <c r="M924" s="8"/>
      <c r="N924" s="10"/>
      <c r="O924" s="10"/>
      <c r="P924" s="10"/>
      <c r="Q924" s="10"/>
      <c r="R924" s="60"/>
      <c r="S924" s="8"/>
      <c r="T924" s="79"/>
      <c r="U924" s="10"/>
      <c r="V924" s="60"/>
      <c r="W924" s="8"/>
      <c r="X924" s="8"/>
      <c r="Y924" s="10"/>
    </row>
    <row x14ac:dyDescent="0.25" r="925" customHeight="1" ht="14.25">
      <c r="A925" s="10"/>
      <c r="B925" s="133"/>
      <c r="C925" s="60"/>
      <c r="D925" s="8"/>
      <c r="E925" s="8"/>
      <c r="F925" s="131"/>
      <c r="G925" s="60"/>
      <c r="H925" s="8"/>
      <c r="I925" s="8"/>
      <c r="J925" s="131"/>
      <c r="K925" s="60"/>
      <c r="L925" s="8"/>
      <c r="M925" s="8"/>
      <c r="N925" s="10"/>
      <c r="O925" s="10"/>
      <c r="P925" s="10"/>
      <c r="Q925" s="10"/>
      <c r="R925" s="60"/>
      <c r="S925" s="8"/>
      <c r="T925" s="79"/>
      <c r="U925" s="10"/>
      <c r="V925" s="60"/>
      <c r="W925" s="8"/>
      <c r="X925" s="8"/>
      <c r="Y925" s="10"/>
    </row>
    <row x14ac:dyDescent="0.25" r="926" customHeight="1" ht="14.25">
      <c r="A926" s="10"/>
      <c r="B926" s="133"/>
      <c r="C926" s="60"/>
      <c r="D926" s="8"/>
      <c r="E926" s="8"/>
      <c r="F926" s="131"/>
      <c r="G926" s="60"/>
      <c r="H926" s="8"/>
      <c r="I926" s="8"/>
      <c r="J926" s="131"/>
      <c r="K926" s="60"/>
      <c r="L926" s="8"/>
      <c r="M926" s="8"/>
      <c r="N926" s="10"/>
      <c r="O926" s="10"/>
      <c r="P926" s="10"/>
      <c r="Q926" s="10"/>
      <c r="R926" s="60"/>
      <c r="S926" s="8"/>
      <c r="T926" s="79"/>
      <c r="U926" s="10"/>
      <c r="V926" s="60"/>
      <c r="W926" s="8"/>
      <c r="X926" s="8"/>
      <c r="Y926" s="10"/>
    </row>
    <row x14ac:dyDescent="0.25" r="927" customHeight="1" ht="14.25">
      <c r="A927" s="10"/>
      <c r="B927" s="133"/>
      <c r="C927" s="60"/>
      <c r="D927" s="8"/>
      <c r="E927" s="8"/>
      <c r="F927" s="131"/>
      <c r="G927" s="60"/>
      <c r="H927" s="8"/>
      <c r="I927" s="8"/>
      <c r="J927" s="131"/>
      <c r="K927" s="60"/>
      <c r="L927" s="8"/>
      <c r="M927" s="8"/>
      <c r="N927" s="10"/>
      <c r="O927" s="10"/>
      <c r="P927" s="10"/>
      <c r="Q927" s="10"/>
      <c r="R927" s="60"/>
      <c r="S927" s="8"/>
      <c r="T927" s="79"/>
      <c r="U927" s="10"/>
      <c r="V927" s="60"/>
      <c r="W927" s="8"/>
      <c r="X927" s="8"/>
      <c r="Y927" s="10"/>
    </row>
    <row x14ac:dyDescent="0.25" r="928" customHeight="1" ht="14.25">
      <c r="A928" s="10"/>
      <c r="B928" s="133"/>
      <c r="C928" s="60"/>
      <c r="D928" s="8"/>
      <c r="E928" s="8"/>
      <c r="F928" s="131"/>
      <c r="G928" s="60"/>
      <c r="H928" s="8"/>
      <c r="I928" s="8"/>
      <c r="J928" s="131"/>
      <c r="K928" s="60"/>
      <c r="L928" s="8"/>
      <c r="M928" s="8"/>
      <c r="N928" s="10"/>
      <c r="O928" s="10"/>
      <c r="P928" s="10"/>
      <c r="Q928" s="10"/>
      <c r="R928" s="60"/>
      <c r="S928" s="8"/>
      <c r="T928" s="79"/>
      <c r="U928" s="10"/>
      <c r="V928" s="60"/>
      <c r="W928" s="8"/>
      <c r="X928" s="8"/>
      <c r="Y928" s="10"/>
    </row>
    <row x14ac:dyDescent="0.25" r="929" customHeight="1" ht="14.25">
      <c r="A929" s="10"/>
      <c r="B929" s="133"/>
      <c r="C929" s="60"/>
      <c r="D929" s="8"/>
      <c r="E929" s="8"/>
      <c r="F929" s="131"/>
      <c r="G929" s="60"/>
      <c r="H929" s="8"/>
      <c r="I929" s="8"/>
      <c r="J929" s="131"/>
      <c r="K929" s="60"/>
      <c r="L929" s="8"/>
      <c r="M929" s="8"/>
      <c r="N929" s="10"/>
      <c r="O929" s="10"/>
      <c r="P929" s="10"/>
      <c r="Q929" s="10"/>
      <c r="R929" s="60"/>
      <c r="S929" s="8"/>
      <c r="T929" s="79"/>
      <c r="U929" s="10"/>
      <c r="V929" s="60"/>
      <c r="W929" s="8"/>
      <c r="X929" s="8"/>
      <c r="Y929" s="10"/>
    </row>
    <row x14ac:dyDescent="0.25" r="930" customHeight="1" ht="14.25">
      <c r="A930" s="10"/>
      <c r="B930" s="133"/>
      <c r="C930" s="60"/>
      <c r="D930" s="8"/>
      <c r="E930" s="8"/>
      <c r="F930" s="131"/>
      <c r="G930" s="60"/>
      <c r="H930" s="8"/>
      <c r="I930" s="8"/>
      <c r="J930" s="131"/>
      <c r="K930" s="60"/>
      <c r="L930" s="8"/>
      <c r="M930" s="8"/>
      <c r="N930" s="10"/>
      <c r="O930" s="10"/>
      <c r="P930" s="10"/>
      <c r="Q930" s="10"/>
      <c r="R930" s="60"/>
      <c r="S930" s="8"/>
      <c r="T930" s="79"/>
      <c r="U930" s="10"/>
      <c r="V930" s="60"/>
      <c r="W930" s="8"/>
      <c r="X930" s="8"/>
      <c r="Y930" s="10"/>
    </row>
    <row x14ac:dyDescent="0.25" r="931" customHeight="1" ht="14.25">
      <c r="A931" s="10"/>
      <c r="B931" s="133"/>
      <c r="C931" s="60"/>
      <c r="D931" s="8"/>
      <c r="E931" s="8"/>
      <c r="F931" s="131"/>
      <c r="G931" s="60"/>
      <c r="H931" s="8"/>
      <c r="I931" s="8"/>
      <c r="J931" s="131"/>
      <c r="K931" s="60"/>
      <c r="L931" s="8"/>
      <c r="M931" s="8"/>
      <c r="N931" s="10"/>
      <c r="O931" s="10"/>
      <c r="P931" s="10"/>
      <c r="Q931" s="10"/>
      <c r="R931" s="60"/>
      <c r="S931" s="8"/>
      <c r="T931" s="79"/>
      <c r="U931" s="10"/>
      <c r="V931" s="60"/>
      <c r="W931" s="8"/>
      <c r="X931" s="8"/>
      <c r="Y931" s="10"/>
    </row>
    <row x14ac:dyDescent="0.25" r="932" customHeight="1" ht="14.25">
      <c r="A932" s="10"/>
      <c r="B932" s="133"/>
      <c r="C932" s="60"/>
      <c r="D932" s="8"/>
      <c r="E932" s="8"/>
      <c r="F932" s="131"/>
      <c r="G932" s="60"/>
      <c r="H932" s="8"/>
      <c r="I932" s="8"/>
      <c r="J932" s="131"/>
      <c r="K932" s="60"/>
      <c r="L932" s="8"/>
      <c r="M932" s="8"/>
      <c r="N932" s="10"/>
      <c r="O932" s="10"/>
      <c r="P932" s="10"/>
      <c r="Q932" s="10"/>
      <c r="R932" s="60"/>
      <c r="S932" s="8"/>
      <c r="T932" s="79"/>
      <c r="U932" s="10"/>
      <c r="V932" s="60"/>
      <c r="W932" s="8"/>
      <c r="X932" s="8"/>
      <c r="Y932" s="10"/>
    </row>
    <row x14ac:dyDescent="0.25" r="933" customHeight="1" ht="14.25">
      <c r="A933" s="10"/>
      <c r="B933" s="133"/>
      <c r="C933" s="60"/>
      <c r="D933" s="8"/>
      <c r="E933" s="8"/>
      <c r="F933" s="131"/>
      <c r="G933" s="60"/>
      <c r="H933" s="8"/>
      <c r="I933" s="8"/>
      <c r="J933" s="131"/>
      <c r="K933" s="60"/>
      <c r="L933" s="8"/>
      <c r="M933" s="8"/>
      <c r="N933" s="10"/>
      <c r="O933" s="10"/>
      <c r="P933" s="10"/>
      <c r="Q933" s="10"/>
      <c r="R933" s="60"/>
      <c r="S933" s="8"/>
      <c r="T933" s="79"/>
      <c r="U933" s="10"/>
      <c r="V933" s="60"/>
      <c r="W933" s="8"/>
      <c r="X933" s="8"/>
      <c r="Y933" s="10"/>
    </row>
    <row x14ac:dyDescent="0.25" r="934" customHeight="1" ht="14.25">
      <c r="A934" s="10"/>
      <c r="B934" s="133"/>
      <c r="C934" s="60"/>
      <c r="D934" s="8"/>
      <c r="E934" s="8"/>
      <c r="F934" s="131"/>
      <c r="G934" s="60"/>
      <c r="H934" s="8"/>
      <c r="I934" s="8"/>
      <c r="J934" s="131"/>
      <c r="K934" s="60"/>
      <c r="L934" s="8"/>
      <c r="M934" s="8"/>
      <c r="N934" s="10"/>
      <c r="O934" s="10"/>
      <c r="P934" s="10"/>
      <c r="Q934" s="10"/>
      <c r="R934" s="60"/>
      <c r="S934" s="8"/>
      <c r="T934" s="79"/>
      <c r="U934" s="10"/>
      <c r="V934" s="60"/>
      <c r="W934" s="8"/>
      <c r="X934" s="8"/>
      <c r="Y934" s="10"/>
    </row>
    <row x14ac:dyDescent="0.25" r="935" customHeight="1" ht="14.25">
      <c r="A935" s="10"/>
      <c r="B935" s="133"/>
      <c r="C935" s="60"/>
      <c r="D935" s="8"/>
      <c r="E935" s="8"/>
      <c r="F935" s="131"/>
      <c r="G935" s="60"/>
      <c r="H935" s="8"/>
      <c r="I935" s="8"/>
      <c r="J935" s="131"/>
      <c r="K935" s="60"/>
      <c r="L935" s="8"/>
      <c r="M935" s="8"/>
      <c r="N935" s="10"/>
      <c r="O935" s="10"/>
      <c r="P935" s="10"/>
      <c r="Q935" s="10"/>
      <c r="R935" s="60"/>
      <c r="S935" s="8"/>
      <c r="T935" s="79"/>
      <c r="U935" s="10"/>
      <c r="V935" s="60"/>
      <c r="W935" s="8"/>
      <c r="X935" s="8"/>
      <c r="Y935" s="10"/>
    </row>
    <row x14ac:dyDescent="0.25" r="936" customHeight="1" ht="14.25">
      <c r="A936" s="10"/>
      <c r="B936" s="133"/>
      <c r="C936" s="60"/>
      <c r="D936" s="8"/>
      <c r="E936" s="8"/>
      <c r="F936" s="131"/>
      <c r="G936" s="60"/>
      <c r="H936" s="8"/>
      <c r="I936" s="8"/>
      <c r="J936" s="131"/>
      <c r="K936" s="60"/>
      <c r="L936" s="8"/>
      <c r="M936" s="8"/>
      <c r="N936" s="10"/>
      <c r="O936" s="10"/>
      <c r="P936" s="10"/>
      <c r="Q936" s="10"/>
      <c r="R936" s="60"/>
      <c r="S936" s="8"/>
      <c r="T936" s="79"/>
      <c r="U936" s="10"/>
      <c r="V936" s="60"/>
      <c r="W936" s="8"/>
      <c r="X936" s="8"/>
      <c r="Y936" s="10"/>
    </row>
    <row x14ac:dyDescent="0.25" r="937" customHeight="1" ht="14.25">
      <c r="A937" s="10"/>
      <c r="B937" s="133"/>
      <c r="C937" s="60"/>
      <c r="D937" s="8"/>
      <c r="E937" s="8"/>
      <c r="F937" s="131"/>
      <c r="G937" s="60"/>
      <c r="H937" s="8"/>
      <c r="I937" s="8"/>
      <c r="J937" s="131"/>
      <c r="K937" s="60"/>
      <c r="L937" s="8"/>
      <c r="M937" s="8"/>
      <c r="N937" s="10"/>
      <c r="O937" s="10"/>
      <c r="P937" s="10"/>
      <c r="Q937" s="10"/>
      <c r="R937" s="60"/>
      <c r="S937" s="8"/>
      <c r="T937" s="79"/>
      <c r="U937" s="10"/>
      <c r="V937" s="60"/>
      <c r="W937" s="8"/>
      <c r="X937" s="8"/>
      <c r="Y937" s="10"/>
    </row>
    <row x14ac:dyDescent="0.25" r="938" customHeight="1" ht="14.25">
      <c r="A938" s="10"/>
      <c r="B938" s="133"/>
      <c r="C938" s="60"/>
      <c r="D938" s="8"/>
      <c r="E938" s="8"/>
      <c r="F938" s="131"/>
      <c r="G938" s="60"/>
      <c r="H938" s="8"/>
      <c r="I938" s="8"/>
      <c r="J938" s="131"/>
      <c r="K938" s="60"/>
      <c r="L938" s="8"/>
      <c r="M938" s="8"/>
      <c r="N938" s="10"/>
      <c r="O938" s="10"/>
      <c r="P938" s="10"/>
      <c r="Q938" s="10"/>
      <c r="R938" s="60"/>
      <c r="S938" s="8"/>
      <c r="T938" s="79"/>
      <c r="U938" s="10"/>
      <c r="V938" s="60"/>
      <c r="W938" s="8"/>
      <c r="X938" s="8"/>
      <c r="Y938" s="10"/>
    </row>
    <row x14ac:dyDescent="0.25" r="939" customHeight="1" ht="14.25">
      <c r="A939" s="10"/>
      <c r="B939" s="133"/>
      <c r="C939" s="60"/>
      <c r="D939" s="8"/>
      <c r="E939" s="8"/>
      <c r="F939" s="131"/>
      <c r="G939" s="60"/>
      <c r="H939" s="8"/>
      <c r="I939" s="8"/>
      <c r="J939" s="131"/>
      <c r="K939" s="60"/>
      <c r="L939" s="8"/>
      <c r="M939" s="8"/>
      <c r="N939" s="10"/>
      <c r="O939" s="10"/>
      <c r="P939" s="10"/>
      <c r="Q939" s="10"/>
      <c r="R939" s="60"/>
      <c r="S939" s="8"/>
      <c r="T939" s="79"/>
      <c r="U939" s="10"/>
      <c r="V939" s="60"/>
      <c r="W939" s="8"/>
      <c r="X939" s="8"/>
      <c r="Y939" s="10"/>
    </row>
    <row x14ac:dyDescent="0.25" r="940" customHeight="1" ht="14.25">
      <c r="A940" s="10"/>
      <c r="B940" s="133"/>
      <c r="C940" s="60"/>
      <c r="D940" s="8"/>
      <c r="E940" s="8"/>
      <c r="F940" s="131"/>
      <c r="G940" s="60"/>
      <c r="H940" s="8"/>
      <c r="I940" s="8"/>
      <c r="J940" s="131"/>
      <c r="K940" s="60"/>
      <c r="L940" s="8"/>
      <c r="M940" s="8"/>
      <c r="N940" s="10"/>
      <c r="O940" s="10"/>
      <c r="P940" s="10"/>
      <c r="Q940" s="10"/>
      <c r="R940" s="60"/>
      <c r="S940" s="8"/>
      <c r="T940" s="79"/>
      <c r="U940" s="10"/>
      <c r="V940" s="60"/>
      <c r="W940" s="8"/>
      <c r="X940" s="8"/>
      <c r="Y940" s="10"/>
    </row>
    <row x14ac:dyDescent="0.25" r="941" customHeight="1" ht="14.25">
      <c r="A941" s="10"/>
      <c r="B941" s="133"/>
      <c r="C941" s="60"/>
      <c r="D941" s="8"/>
      <c r="E941" s="8"/>
      <c r="F941" s="131"/>
      <c r="G941" s="60"/>
      <c r="H941" s="8"/>
      <c r="I941" s="8"/>
      <c r="J941" s="131"/>
      <c r="K941" s="60"/>
      <c r="L941" s="8"/>
      <c r="M941" s="8"/>
      <c r="N941" s="10"/>
      <c r="O941" s="10"/>
      <c r="P941" s="10"/>
      <c r="Q941" s="10"/>
      <c r="R941" s="60"/>
      <c r="S941" s="8"/>
      <c r="T941" s="79"/>
      <c r="U941" s="10"/>
      <c r="V941" s="60"/>
      <c r="W941" s="8"/>
      <c r="X941" s="8"/>
      <c r="Y941" s="10"/>
    </row>
    <row x14ac:dyDescent="0.25" r="942" customHeight="1" ht="14.25">
      <c r="A942" s="10"/>
      <c r="B942" s="133"/>
      <c r="C942" s="60"/>
      <c r="D942" s="8"/>
      <c r="E942" s="8"/>
      <c r="F942" s="131"/>
      <c r="G942" s="60"/>
      <c r="H942" s="8"/>
      <c r="I942" s="8"/>
      <c r="J942" s="131"/>
      <c r="K942" s="60"/>
      <c r="L942" s="8"/>
      <c r="M942" s="8"/>
      <c r="N942" s="10"/>
      <c r="O942" s="10"/>
      <c r="P942" s="10"/>
      <c r="Q942" s="10"/>
      <c r="R942" s="60"/>
      <c r="S942" s="8"/>
      <c r="T942" s="79"/>
      <c r="U942" s="10"/>
      <c r="V942" s="60"/>
      <c r="W942" s="8"/>
      <c r="X942" s="8"/>
      <c r="Y942" s="10"/>
    </row>
    <row x14ac:dyDescent="0.25" r="943" customHeight="1" ht="14.25">
      <c r="A943" s="10"/>
      <c r="B943" s="133"/>
      <c r="C943" s="60"/>
      <c r="D943" s="8"/>
      <c r="E943" s="8"/>
      <c r="F943" s="131"/>
      <c r="G943" s="60"/>
      <c r="H943" s="8"/>
      <c r="I943" s="8"/>
      <c r="J943" s="131"/>
      <c r="K943" s="60"/>
      <c r="L943" s="8"/>
      <c r="M943" s="8"/>
      <c r="N943" s="10"/>
      <c r="O943" s="10"/>
      <c r="P943" s="10"/>
      <c r="Q943" s="10"/>
      <c r="R943" s="60"/>
      <c r="S943" s="8"/>
      <c r="T943" s="79"/>
      <c r="U943" s="10"/>
      <c r="V943" s="60"/>
      <c r="W943" s="8"/>
      <c r="X943" s="8"/>
      <c r="Y943" s="10"/>
    </row>
    <row x14ac:dyDescent="0.25" r="944" customHeight="1" ht="14.25">
      <c r="A944" s="10"/>
      <c r="B944" s="133"/>
      <c r="C944" s="60"/>
      <c r="D944" s="8"/>
      <c r="E944" s="8"/>
      <c r="F944" s="131"/>
      <c r="G944" s="60"/>
      <c r="H944" s="8"/>
      <c r="I944" s="8"/>
      <c r="J944" s="131"/>
      <c r="K944" s="60"/>
      <c r="L944" s="8"/>
      <c r="M944" s="8"/>
      <c r="N944" s="10"/>
      <c r="O944" s="10"/>
      <c r="P944" s="10"/>
      <c r="Q944" s="10"/>
      <c r="R944" s="60"/>
      <c r="S944" s="8"/>
      <c r="T944" s="79"/>
      <c r="U944" s="10"/>
      <c r="V944" s="60"/>
      <c r="W944" s="8"/>
      <c r="X944" s="8"/>
      <c r="Y944" s="10"/>
    </row>
    <row x14ac:dyDescent="0.25" r="945" customHeight="1" ht="14.25">
      <c r="A945" s="10"/>
      <c r="B945" s="133"/>
      <c r="C945" s="60"/>
      <c r="D945" s="8"/>
      <c r="E945" s="8"/>
      <c r="F945" s="131"/>
      <c r="G945" s="60"/>
      <c r="H945" s="8"/>
      <c r="I945" s="8"/>
      <c r="J945" s="131"/>
      <c r="K945" s="60"/>
      <c r="L945" s="8"/>
      <c r="M945" s="8"/>
      <c r="N945" s="10"/>
      <c r="O945" s="10"/>
      <c r="P945" s="10"/>
      <c r="Q945" s="10"/>
      <c r="R945" s="60"/>
      <c r="S945" s="8"/>
      <c r="T945" s="79"/>
      <c r="U945" s="10"/>
      <c r="V945" s="60"/>
      <c r="W945" s="8"/>
      <c r="X945" s="8"/>
      <c r="Y945" s="10"/>
    </row>
    <row x14ac:dyDescent="0.25" r="946" customHeight="1" ht="14.25">
      <c r="A946" s="10"/>
      <c r="B946" s="133"/>
      <c r="C946" s="60"/>
      <c r="D946" s="8"/>
      <c r="E946" s="8"/>
      <c r="F946" s="131"/>
      <c r="G946" s="60"/>
      <c r="H946" s="8"/>
      <c r="I946" s="8"/>
      <c r="J946" s="131"/>
      <c r="K946" s="60"/>
      <c r="L946" s="8"/>
      <c r="M946" s="8"/>
      <c r="N946" s="10"/>
      <c r="O946" s="10"/>
      <c r="P946" s="10"/>
      <c r="Q946" s="10"/>
      <c r="R946" s="60"/>
      <c r="S946" s="8"/>
      <c r="T946" s="79"/>
      <c r="U946" s="10"/>
      <c r="V946" s="60"/>
      <c r="W946" s="8"/>
      <c r="X946" s="8"/>
      <c r="Y946" s="10"/>
    </row>
    <row x14ac:dyDescent="0.25" r="947" customHeight="1" ht="14.25">
      <c r="A947" s="10"/>
      <c r="B947" s="133"/>
      <c r="C947" s="60"/>
      <c r="D947" s="8"/>
      <c r="E947" s="8"/>
      <c r="F947" s="131"/>
      <c r="G947" s="60"/>
      <c r="H947" s="8"/>
      <c r="I947" s="8"/>
      <c r="J947" s="131"/>
      <c r="K947" s="60"/>
      <c r="L947" s="8"/>
      <c r="M947" s="8"/>
      <c r="N947" s="10"/>
      <c r="O947" s="10"/>
      <c r="P947" s="10"/>
      <c r="Q947" s="10"/>
      <c r="R947" s="60"/>
      <c r="S947" s="8"/>
      <c r="T947" s="79"/>
      <c r="U947" s="10"/>
      <c r="V947" s="60"/>
      <c r="W947" s="8"/>
      <c r="X947" s="8"/>
      <c r="Y947" s="10"/>
    </row>
    <row x14ac:dyDescent="0.25" r="948" customHeight="1" ht="14.25">
      <c r="A948" s="10"/>
      <c r="B948" s="133"/>
      <c r="C948" s="60"/>
      <c r="D948" s="8"/>
      <c r="E948" s="8"/>
      <c r="F948" s="131"/>
      <c r="G948" s="60"/>
      <c r="H948" s="8"/>
      <c r="I948" s="8"/>
      <c r="J948" s="131"/>
      <c r="K948" s="60"/>
      <c r="L948" s="8"/>
      <c r="M948" s="8"/>
      <c r="N948" s="10"/>
      <c r="O948" s="10"/>
      <c r="P948" s="10"/>
      <c r="Q948" s="10"/>
      <c r="R948" s="60"/>
      <c r="S948" s="8"/>
      <c r="T948" s="79"/>
      <c r="U948" s="10"/>
      <c r="V948" s="60"/>
      <c r="W948" s="8"/>
      <c r="X948" s="8"/>
      <c r="Y948" s="10"/>
    </row>
    <row x14ac:dyDescent="0.25" r="949" customHeight="1" ht="14.25">
      <c r="A949" s="10"/>
      <c r="B949" s="133"/>
      <c r="C949" s="60"/>
      <c r="D949" s="8"/>
      <c r="E949" s="8"/>
      <c r="F949" s="131"/>
      <c r="G949" s="60"/>
      <c r="H949" s="8"/>
      <c r="I949" s="8"/>
      <c r="J949" s="131"/>
      <c r="K949" s="60"/>
      <c r="L949" s="8"/>
      <c r="M949" s="8"/>
      <c r="N949" s="10"/>
      <c r="O949" s="10"/>
      <c r="P949" s="10"/>
      <c r="Q949" s="10"/>
      <c r="R949" s="60"/>
      <c r="S949" s="8"/>
      <c r="T949" s="79"/>
      <c r="U949" s="10"/>
      <c r="V949" s="60"/>
      <c r="W949" s="8"/>
      <c r="X949" s="8"/>
      <c r="Y949" s="10"/>
    </row>
    <row x14ac:dyDescent="0.25" r="950" customHeight="1" ht="14.25">
      <c r="A950" s="10"/>
      <c r="B950" s="133"/>
      <c r="C950" s="60"/>
      <c r="D950" s="8"/>
      <c r="E950" s="8"/>
      <c r="F950" s="131"/>
      <c r="G950" s="60"/>
      <c r="H950" s="8"/>
      <c r="I950" s="8"/>
      <c r="J950" s="131"/>
      <c r="K950" s="60"/>
      <c r="L950" s="8"/>
      <c r="M950" s="8"/>
      <c r="N950" s="10"/>
      <c r="O950" s="10"/>
      <c r="P950" s="10"/>
      <c r="Q950" s="10"/>
      <c r="R950" s="60"/>
      <c r="S950" s="8"/>
      <c r="T950" s="79"/>
      <c r="U950" s="10"/>
      <c r="V950" s="60"/>
      <c r="W950" s="8"/>
      <c r="X950" s="8"/>
      <c r="Y950" s="10"/>
    </row>
    <row x14ac:dyDescent="0.25" r="951" customHeight="1" ht="14.25">
      <c r="A951" s="10"/>
      <c r="B951" s="133"/>
      <c r="C951" s="60"/>
      <c r="D951" s="8"/>
      <c r="E951" s="8"/>
      <c r="F951" s="131"/>
      <c r="G951" s="60"/>
      <c r="H951" s="8"/>
      <c r="I951" s="8"/>
      <c r="J951" s="131"/>
      <c r="K951" s="60"/>
      <c r="L951" s="8"/>
      <c r="M951" s="8"/>
      <c r="N951" s="10"/>
      <c r="O951" s="10"/>
      <c r="P951" s="10"/>
      <c r="Q951" s="10"/>
      <c r="R951" s="60"/>
      <c r="S951" s="8"/>
      <c r="T951" s="79"/>
      <c r="U951" s="10"/>
      <c r="V951" s="60"/>
      <c r="W951" s="8"/>
      <c r="X951" s="8"/>
      <c r="Y951" s="10"/>
    </row>
    <row x14ac:dyDescent="0.25" r="952" customHeight="1" ht="14.25">
      <c r="A952" s="10"/>
      <c r="B952" s="133"/>
      <c r="C952" s="60"/>
      <c r="D952" s="8"/>
      <c r="E952" s="8"/>
      <c r="F952" s="131"/>
      <c r="G952" s="60"/>
      <c r="H952" s="8"/>
      <c r="I952" s="8"/>
      <c r="J952" s="131"/>
      <c r="K952" s="60"/>
      <c r="L952" s="8"/>
      <c r="M952" s="8"/>
      <c r="N952" s="10"/>
      <c r="O952" s="10"/>
      <c r="P952" s="10"/>
      <c r="Q952" s="10"/>
      <c r="R952" s="60"/>
      <c r="S952" s="8"/>
      <c r="T952" s="79"/>
      <c r="U952" s="10"/>
      <c r="V952" s="60"/>
      <c r="W952" s="8"/>
      <c r="X952" s="8"/>
      <c r="Y952" s="10"/>
    </row>
    <row x14ac:dyDescent="0.25" r="953" customHeight="1" ht="14.25">
      <c r="A953" s="10"/>
      <c r="B953" s="133"/>
      <c r="C953" s="60"/>
      <c r="D953" s="8"/>
      <c r="E953" s="8"/>
      <c r="F953" s="131"/>
      <c r="G953" s="60"/>
      <c r="H953" s="8"/>
      <c r="I953" s="8"/>
      <c r="J953" s="131"/>
      <c r="K953" s="60"/>
      <c r="L953" s="8"/>
      <c r="M953" s="8"/>
      <c r="N953" s="10"/>
      <c r="O953" s="10"/>
      <c r="P953" s="10"/>
      <c r="Q953" s="10"/>
      <c r="R953" s="60"/>
      <c r="S953" s="8"/>
      <c r="T953" s="79"/>
      <c r="U953" s="10"/>
      <c r="V953" s="60"/>
      <c r="W953" s="8"/>
      <c r="X953" s="8"/>
      <c r="Y953" s="10"/>
    </row>
    <row x14ac:dyDescent="0.25" r="954" customHeight="1" ht="14.25">
      <c r="A954" s="10"/>
      <c r="B954" s="133"/>
      <c r="C954" s="60"/>
      <c r="D954" s="8"/>
      <c r="E954" s="8"/>
      <c r="F954" s="131"/>
      <c r="G954" s="60"/>
      <c r="H954" s="8"/>
      <c r="I954" s="8"/>
      <c r="J954" s="131"/>
      <c r="K954" s="60"/>
      <c r="L954" s="8"/>
      <c r="M954" s="8"/>
      <c r="N954" s="10"/>
      <c r="O954" s="10"/>
      <c r="P954" s="10"/>
      <c r="Q954" s="10"/>
      <c r="R954" s="60"/>
      <c r="S954" s="8"/>
      <c r="T954" s="79"/>
      <c r="U954" s="10"/>
      <c r="V954" s="60"/>
      <c r="W954" s="8"/>
      <c r="X954" s="8"/>
      <c r="Y954" s="10"/>
    </row>
    <row x14ac:dyDescent="0.25" r="955" customHeight="1" ht="14.25">
      <c r="A955" s="10"/>
      <c r="B955" s="133"/>
      <c r="C955" s="60"/>
      <c r="D955" s="8"/>
      <c r="E955" s="8"/>
      <c r="F955" s="131"/>
      <c r="G955" s="60"/>
      <c r="H955" s="8"/>
      <c r="I955" s="8"/>
      <c r="J955" s="131"/>
      <c r="K955" s="60"/>
      <c r="L955" s="8"/>
      <c r="M955" s="8"/>
      <c r="N955" s="10"/>
      <c r="O955" s="10"/>
      <c r="P955" s="10"/>
      <c r="Q955" s="10"/>
      <c r="R955" s="60"/>
      <c r="S955" s="8"/>
      <c r="T955" s="79"/>
      <c r="U955" s="10"/>
      <c r="V955" s="60"/>
      <c r="W955" s="8"/>
      <c r="X955" s="8"/>
      <c r="Y955" s="10"/>
    </row>
    <row x14ac:dyDescent="0.25" r="956" customHeight="1" ht="14.25">
      <c r="A956" s="10"/>
      <c r="B956" s="133"/>
      <c r="C956" s="60"/>
      <c r="D956" s="8"/>
      <c r="E956" s="8"/>
      <c r="F956" s="131"/>
      <c r="G956" s="60"/>
      <c r="H956" s="8"/>
      <c r="I956" s="8"/>
      <c r="J956" s="131"/>
      <c r="K956" s="60"/>
      <c r="L956" s="8"/>
      <c r="M956" s="8"/>
      <c r="N956" s="10"/>
      <c r="O956" s="10"/>
      <c r="P956" s="10"/>
      <c r="Q956" s="10"/>
      <c r="R956" s="60"/>
      <c r="S956" s="8"/>
      <c r="T956" s="79"/>
      <c r="U956" s="10"/>
      <c r="V956" s="60"/>
      <c r="W956" s="8"/>
      <c r="X956" s="8"/>
      <c r="Y956" s="10"/>
    </row>
    <row x14ac:dyDescent="0.25" r="957" customHeight="1" ht="14.25">
      <c r="A957" s="10"/>
      <c r="B957" s="133"/>
      <c r="C957" s="60"/>
      <c r="D957" s="8"/>
      <c r="E957" s="8"/>
      <c r="F957" s="131"/>
      <c r="G957" s="60"/>
      <c r="H957" s="8"/>
      <c r="I957" s="8"/>
      <c r="J957" s="131"/>
      <c r="K957" s="60"/>
      <c r="L957" s="8"/>
      <c r="M957" s="8"/>
      <c r="N957" s="10"/>
      <c r="O957" s="10"/>
      <c r="P957" s="10"/>
      <c r="Q957" s="10"/>
      <c r="R957" s="60"/>
      <c r="S957" s="8"/>
      <c r="T957" s="79"/>
      <c r="U957" s="10"/>
      <c r="V957" s="60"/>
      <c r="W957" s="8"/>
      <c r="X957" s="8"/>
      <c r="Y957" s="10"/>
    </row>
    <row x14ac:dyDescent="0.25" r="958" customHeight="1" ht="14.25">
      <c r="A958" s="10"/>
      <c r="B958" s="133"/>
      <c r="C958" s="60"/>
      <c r="D958" s="8"/>
      <c r="E958" s="8"/>
      <c r="F958" s="131"/>
      <c r="G958" s="60"/>
      <c r="H958" s="8"/>
      <c r="I958" s="8"/>
      <c r="J958" s="131"/>
      <c r="K958" s="60"/>
      <c r="L958" s="8"/>
      <c r="M958" s="8"/>
      <c r="N958" s="10"/>
      <c r="O958" s="10"/>
      <c r="P958" s="10"/>
      <c r="Q958" s="10"/>
      <c r="R958" s="60"/>
      <c r="S958" s="8"/>
      <c r="T958" s="79"/>
      <c r="U958" s="10"/>
      <c r="V958" s="60"/>
      <c r="W958" s="8"/>
      <c r="X958" s="8"/>
      <c r="Y958" s="10"/>
    </row>
    <row x14ac:dyDescent="0.25" r="959" customHeight="1" ht="14.25">
      <c r="A959" s="10"/>
      <c r="B959" s="133"/>
      <c r="C959" s="60"/>
      <c r="D959" s="8"/>
      <c r="E959" s="8"/>
      <c r="F959" s="131"/>
      <c r="G959" s="60"/>
      <c r="H959" s="8"/>
      <c r="I959" s="8"/>
      <c r="J959" s="131"/>
      <c r="K959" s="60"/>
      <c r="L959" s="8"/>
      <c r="M959" s="8"/>
      <c r="N959" s="10"/>
      <c r="O959" s="10"/>
      <c r="P959" s="10"/>
      <c r="Q959" s="10"/>
      <c r="R959" s="60"/>
      <c r="S959" s="8"/>
      <c r="T959" s="79"/>
      <c r="U959" s="10"/>
      <c r="V959" s="60"/>
      <c r="W959" s="8"/>
      <c r="X959" s="8"/>
      <c r="Y959" s="10"/>
    </row>
    <row x14ac:dyDescent="0.25" r="960" customHeight="1" ht="14.25">
      <c r="A960" s="10"/>
      <c r="B960" s="133"/>
      <c r="C960" s="60"/>
      <c r="D960" s="8"/>
      <c r="E960" s="8"/>
      <c r="F960" s="131"/>
      <c r="G960" s="60"/>
      <c r="H960" s="8"/>
      <c r="I960" s="8"/>
      <c r="J960" s="131"/>
      <c r="K960" s="60"/>
      <c r="L960" s="8"/>
      <c r="M960" s="8"/>
      <c r="N960" s="10"/>
      <c r="O960" s="10"/>
      <c r="P960" s="10"/>
      <c r="Q960" s="10"/>
      <c r="R960" s="60"/>
      <c r="S960" s="8"/>
      <c r="T960" s="79"/>
      <c r="U960" s="10"/>
      <c r="V960" s="60"/>
      <c r="W960" s="8"/>
      <c r="X960" s="8"/>
      <c r="Y960" s="10"/>
    </row>
    <row x14ac:dyDescent="0.25" r="961" customHeight="1" ht="14.25">
      <c r="A961" s="10"/>
      <c r="B961" s="133"/>
      <c r="C961" s="60"/>
      <c r="D961" s="8"/>
      <c r="E961" s="8"/>
      <c r="F961" s="131"/>
      <c r="G961" s="60"/>
      <c r="H961" s="8"/>
      <c r="I961" s="8"/>
      <c r="J961" s="131"/>
      <c r="K961" s="60"/>
      <c r="L961" s="8"/>
      <c r="M961" s="8"/>
      <c r="N961" s="10"/>
      <c r="O961" s="10"/>
      <c r="P961" s="10"/>
      <c r="Q961" s="10"/>
      <c r="R961" s="60"/>
      <c r="S961" s="8"/>
      <c r="T961" s="79"/>
      <c r="U961" s="10"/>
      <c r="V961" s="60"/>
      <c r="W961" s="8"/>
      <c r="X961" s="8"/>
      <c r="Y961" s="10"/>
    </row>
    <row x14ac:dyDescent="0.25" r="962" customHeight="1" ht="14.25">
      <c r="A962" s="10"/>
      <c r="B962" s="133"/>
      <c r="C962" s="60"/>
      <c r="D962" s="8"/>
      <c r="E962" s="8"/>
      <c r="F962" s="131"/>
      <c r="G962" s="60"/>
      <c r="H962" s="8"/>
      <c r="I962" s="8"/>
      <c r="J962" s="131"/>
      <c r="K962" s="60"/>
      <c r="L962" s="8"/>
      <c r="M962" s="8"/>
      <c r="N962" s="10"/>
      <c r="O962" s="10"/>
      <c r="P962" s="10"/>
      <c r="Q962" s="10"/>
      <c r="R962" s="60"/>
      <c r="S962" s="8"/>
      <c r="T962" s="79"/>
      <c r="U962" s="10"/>
      <c r="V962" s="60"/>
      <c r="W962" s="8"/>
      <c r="X962" s="8"/>
      <c r="Y962" s="10"/>
    </row>
    <row x14ac:dyDescent="0.25" r="963" customHeight="1" ht="14.25">
      <c r="A963" s="10"/>
      <c r="B963" s="133"/>
      <c r="C963" s="60"/>
      <c r="D963" s="8"/>
      <c r="E963" s="8"/>
      <c r="F963" s="131"/>
      <c r="G963" s="60"/>
      <c r="H963" s="8"/>
      <c r="I963" s="8"/>
      <c r="J963" s="131"/>
      <c r="K963" s="60"/>
      <c r="L963" s="8"/>
      <c r="M963" s="8"/>
      <c r="N963" s="10"/>
      <c r="O963" s="10"/>
      <c r="P963" s="10"/>
      <c r="Q963" s="10"/>
      <c r="R963" s="60"/>
      <c r="S963" s="8"/>
      <c r="T963" s="79"/>
      <c r="U963" s="10"/>
      <c r="V963" s="60"/>
      <c r="W963" s="8"/>
      <c r="X963" s="8"/>
      <c r="Y963" s="10"/>
    </row>
    <row x14ac:dyDescent="0.25" r="964" customHeight="1" ht="14.25">
      <c r="A964" s="10"/>
      <c r="B964" s="133"/>
      <c r="C964" s="60"/>
      <c r="D964" s="8"/>
      <c r="E964" s="8"/>
      <c r="F964" s="131"/>
      <c r="G964" s="60"/>
      <c r="H964" s="8"/>
      <c r="I964" s="8"/>
      <c r="J964" s="131"/>
      <c r="K964" s="60"/>
      <c r="L964" s="8"/>
      <c r="M964" s="8"/>
      <c r="N964" s="10"/>
      <c r="O964" s="10"/>
      <c r="P964" s="10"/>
      <c r="Q964" s="10"/>
      <c r="R964" s="60"/>
      <c r="S964" s="8"/>
      <c r="T964" s="79"/>
      <c r="U964" s="10"/>
      <c r="V964" s="60"/>
      <c r="W964" s="8"/>
      <c r="X964" s="8"/>
      <c r="Y964" s="10"/>
    </row>
    <row x14ac:dyDescent="0.25" r="965" customHeight="1" ht="14.25">
      <c r="A965" s="10"/>
      <c r="B965" s="133"/>
      <c r="C965" s="60"/>
      <c r="D965" s="8"/>
      <c r="E965" s="8"/>
      <c r="F965" s="131"/>
      <c r="G965" s="60"/>
      <c r="H965" s="8"/>
      <c r="I965" s="8"/>
      <c r="J965" s="131"/>
      <c r="K965" s="60"/>
      <c r="L965" s="8"/>
      <c r="M965" s="8"/>
      <c r="N965" s="10"/>
      <c r="O965" s="10"/>
      <c r="P965" s="10"/>
      <c r="Q965" s="10"/>
      <c r="R965" s="60"/>
      <c r="S965" s="8"/>
      <c r="T965" s="79"/>
      <c r="U965" s="10"/>
      <c r="V965" s="60"/>
      <c r="W965" s="8"/>
      <c r="X965" s="8"/>
      <c r="Y965" s="10"/>
    </row>
    <row x14ac:dyDescent="0.25" r="966" customHeight="1" ht="14.25">
      <c r="A966" s="10"/>
      <c r="B966" s="133"/>
      <c r="C966" s="60"/>
      <c r="D966" s="8"/>
      <c r="E966" s="8"/>
      <c r="F966" s="131"/>
      <c r="G966" s="60"/>
      <c r="H966" s="8"/>
      <c r="I966" s="8"/>
      <c r="J966" s="131"/>
      <c r="K966" s="60"/>
      <c r="L966" s="8"/>
      <c r="M966" s="8"/>
      <c r="N966" s="10"/>
      <c r="O966" s="10"/>
      <c r="P966" s="10"/>
      <c r="Q966" s="10"/>
      <c r="R966" s="60"/>
      <c r="S966" s="8"/>
      <c r="T966" s="79"/>
      <c r="U966" s="10"/>
      <c r="V966" s="60"/>
      <c r="W966" s="8"/>
      <c r="X966" s="8"/>
      <c r="Y966" s="10"/>
    </row>
    <row x14ac:dyDescent="0.25" r="967" customHeight="1" ht="14.25">
      <c r="A967" s="10"/>
      <c r="B967" s="133"/>
      <c r="C967" s="60"/>
      <c r="D967" s="8"/>
      <c r="E967" s="8"/>
      <c r="F967" s="131"/>
      <c r="G967" s="60"/>
      <c r="H967" s="8"/>
      <c r="I967" s="8"/>
      <c r="J967" s="131"/>
      <c r="K967" s="60"/>
      <c r="L967" s="8"/>
      <c r="M967" s="8"/>
      <c r="N967" s="10"/>
      <c r="O967" s="10"/>
      <c r="P967" s="10"/>
      <c r="Q967" s="10"/>
      <c r="R967" s="60"/>
      <c r="S967" s="8"/>
      <c r="T967" s="79"/>
      <c r="U967" s="10"/>
      <c r="V967" s="60"/>
      <c r="W967" s="8"/>
      <c r="X967" s="8"/>
      <c r="Y967" s="10"/>
    </row>
    <row x14ac:dyDescent="0.25" r="968" customHeight="1" ht="14.25">
      <c r="A968" s="10"/>
      <c r="B968" s="133"/>
      <c r="C968" s="60"/>
      <c r="D968" s="8"/>
      <c r="E968" s="8"/>
      <c r="F968" s="131"/>
      <c r="G968" s="60"/>
      <c r="H968" s="8"/>
      <c r="I968" s="8"/>
      <c r="J968" s="131"/>
      <c r="K968" s="60"/>
      <c r="L968" s="8"/>
      <c r="M968" s="8"/>
      <c r="N968" s="10"/>
      <c r="O968" s="10"/>
      <c r="P968" s="10"/>
      <c r="Q968" s="10"/>
      <c r="R968" s="60"/>
      <c r="S968" s="8"/>
      <c r="T968" s="79"/>
      <c r="U968" s="10"/>
      <c r="V968" s="60"/>
      <c r="W968" s="8"/>
      <c r="X968" s="8"/>
      <c r="Y968" s="10"/>
    </row>
    <row x14ac:dyDescent="0.25" r="969" customHeight="1" ht="14.25">
      <c r="A969" s="10"/>
      <c r="B969" s="133"/>
      <c r="C969" s="60"/>
      <c r="D969" s="8"/>
      <c r="E969" s="8"/>
      <c r="F969" s="131"/>
      <c r="G969" s="60"/>
      <c r="H969" s="8"/>
      <c r="I969" s="8"/>
      <c r="J969" s="131"/>
      <c r="K969" s="60"/>
      <c r="L969" s="8"/>
      <c r="M969" s="8"/>
      <c r="N969" s="10"/>
      <c r="O969" s="10"/>
      <c r="P969" s="10"/>
      <c r="Q969" s="10"/>
      <c r="R969" s="60"/>
      <c r="S969" s="8"/>
      <c r="T969" s="79"/>
      <c r="U969" s="10"/>
      <c r="V969" s="60"/>
      <c r="W969" s="8"/>
      <c r="X969" s="8"/>
      <c r="Y969" s="10"/>
    </row>
    <row x14ac:dyDescent="0.25" r="970" customHeight="1" ht="14.25">
      <c r="A970" s="10"/>
      <c r="B970" s="133"/>
      <c r="C970" s="60"/>
      <c r="D970" s="8"/>
      <c r="E970" s="8"/>
      <c r="F970" s="131"/>
      <c r="G970" s="60"/>
      <c r="H970" s="8"/>
      <c r="I970" s="8"/>
      <c r="J970" s="131"/>
      <c r="K970" s="60"/>
      <c r="L970" s="8"/>
      <c r="M970" s="8"/>
      <c r="N970" s="10"/>
      <c r="O970" s="10"/>
      <c r="P970" s="10"/>
      <c r="Q970" s="10"/>
      <c r="R970" s="60"/>
      <c r="S970" s="8"/>
      <c r="T970" s="79"/>
      <c r="U970" s="10"/>
      <c r="V970" s="60"/>
      <c r="W970" s="8"/>
      <c r="X970" s="8"/>
      <c r="Y970" s="10"/>
    </row>
    <row x14ac:dyDescent="0.25" r="971" customHeight="1" ht="14.25">
      <c r="A971" s="10"/>
      <c r="B971" s="133"/>
      <c r="C971" s="60"/>
      <c r="D971" s="8"/>
      <c r="E971" s="8"/>
      <c r="F971" s="131"/>
      <c r="G971" s="60"/>
      <c r="H971" s="8"/>
      <c r="I971" s="8"/>
      <c r="J971" s="131"/>
      <c r="K971" s="60"/>
      <c r="L971" s="8"/>
      <c r="M971" s="8"/>
      <c r="N971" s="10"/>
      <c r="O971" s="10"/>
      <c r="P971" s="10"/>
      <c r="Q971" s="10"/>
      <c r="R971" s="60"/>
      <c r="S971" s="8"/>
      <c r="T971" s="79"/>
      <c r="U971" s="10"/>
      <c r="V971" s="60"/>
      <c r="W971" s="8"/>
      <c r="X971" s="8"/>
      <c r="Y971" s="10"/>
    </row>
    <row x14ac:dyDescent="0.25" r="972" customHeight="1" ht="14.25">
      <c r="A972" s="10"/>
      <c r="B972" s="133"/>
      <c r="C972" s="60"/>
      <c r="D972" s="8"/>
      <c r="E972" s="8"/>
      <c r="F972" s="131"/>
      <c r="G972" s="60"/>
      <c r="H972" s="8"/>
      <c r="I972" s="8"/>
      <c r="J972" s="131"/>
      <c r="K972" s="60"/>
      <c r="L972" s="8"/>
      <c r="M972" s="8"/>
      <c r="N972" s="10"/>
      <c r="O972" s="10"/>
      <c r="P972" s="10"/>
      <c r="Q972" s="10"/>
      <c r="R972" s="60"/>
      <c r="S972" s="8"/>
      <c r="T972" s="79"/>
      <c r="U972" s="10"/>
      <c r="V972" s="60"/>
      <c r="W972" s="8"/>
      <c r="X972" s="8"/>
      <c r="Y972" s="10"/>
    </row>
    <row x14ac:dyDescent="0.25" r="973" customHeight="1" ht="14.25">
      <c r="A973" s="10"/>
      <c r="B973" s="133"/>
      <c r="C973" s="60"/>
      <c r="D973" s="8"/>
      <c r="E973" s="8"/>
      <c r="F973" s="131"/>
      <c r="G973" s="60"/>
      <c r="H973" s="8"/>
      <c r="I973" s="8"/>
      <c r="J973" s="131"/>
      <c r="K973" s="60"/>
      <c r="L973" s="8"/>
      <c r="M973" s="8"/>
      <c r="N973" s="10"/>
      <c r="O973" s="10"/>
      <c r="P973" s="10"/>
      <c r="Q973" s="10"/>
      <c r="R973" s="60"/>
      <c r="S973" s="8"/>
      <c r="T973" s="79"/>
      <c r="U973" s="10"/>
      <c r="V973" s="60"/>
      <c r="W973" s="8"/>
      <c r="X973" s="8"/>
      <c r="Y973" s="10"/>
    </row>
    <row x14ac:dyDescent="0.25" r="974" customHeight="1" ht="14.25">
      <c r="A974" s="10"/>
      <c r="B974" s="133"/>
      <c r="C974" s="60"/>
      <c r="D974" s="8"/>
      <c r="E974" s="8"/>
      <c r="F974" s="131"/>
      <c r="G974" s="60"/>
      <c r="H974" s="8"/>
      <c r="I974" s="8"/>
      <c r="J974" s="131"/>
      <c r="K974" s="60"/>
      <c r="L974" s="8"/>
      <c r="M974" s="8"/>
      <c r="N974" s="10"/>
      <c r="O974" s="10"/>
      <c r="P974" s="10"/>
      <c r="Q974" s="10"/>
      <c r="R974" s="60"/>
      <c r="S974" s="8"/>
      <c r="T974" s="79"/>
      <c r="U974" s="10"/>
      <c r="V974" s="60"/>
      <c r="W974" s="8"/>
      <c r="X974" s="8"/>
      <c r="Y974" s="10"/>
    </row>
    <row x14ac:dyDescent="0.25" r="975" customHeight="1" ht="14.25">
      <c r="A975" s="10"/>
      <c r="B975" s="133"/>
      <c r="C975" s="60"/>
      <c r="D975" s="8"/>
      <c r="E975" s="8"/>
      <c r="F975" s="131"/>
      <c r="G975" s="60"/>
      <c r="H975" s="8"/>
      <c r="I975" s="8"/>
      <c r="J975" s="131"/>
      <c r="K975" s="60"/>
      <c r="L975" s="8"/>
      <c r="M975" s="8"/>
      <c r="N975" s="10"/>
      <c r="O975" s="10"/>
      <c r="P975" s="10"/>
      <c r="Q975" s="10"/>
      <c r="R975" s="60"/>
      <c r="S975" s="8"/>
      <c r="T975" s="79"/>
      <c r="U975" s="10"/>
      <c r="V975" s="60"/>
      <c r="W975" s="8"/>
      <c r="X975" s="8"/>
      <c r="Y975" s="10"/>
    </row>
    <row x14ac:dyDescent="0.25" r="976" customHeight="1" ht="14.25">
      <c r="A976" s="10"/>
      <c r="B976" s="133"/>
      <c r="C976" s="60"/>
      <c r="D976" s="8"/>
      <c r="E976" s="8"/>
      <c r="F976" s="131"/>
      <c r="G976" s="60"/>
      <c r="H976" s="8"/>
      <c r="I976" s="8"/>
      <c r="J976" s="131"/>
      <c r="K976" s="60"/>
      <c r="L976" s="8"/>
      <c r="M976" s="8"/>
      <c r="N976" s="10"/>
      <c r="O976" s="10"/>
      <c r="P976" s="10"/>
      <c r="Q976" s="10"/>
      <c r="R976" s="60"/>
      <c r="S976" s="8"/>
      <c r="T976" s="79"/>
      <c r="U976" s="10"/>
      <c r="V976" s="60"/>
      <c r="W976" s="8"/>
      <c r="X976" s="8"/>
      <c r="Y976" s="10"/>
    </row>
    <row x14ac:dyDescent="0.25" r="977" customHeight="1" ht="14.25">
      <c r="A977" s="10"/>
      <c r="B977" s="133"/>
      <c r="C977" s="60"/>
      <c r="D977" s="8"/>
      <c r="E977" s="8"/>
      <c r="F977" s="131"/>
      <c r="G977" s="60"/>
      <c r="H977" s="8"/>
      <c r="I977" s="8"/>
      <c r="J977" s="131"/>
      <c r="K977" s="60"/>
      <c r="L977" s="8"/>
      <c r="M977" s="8"/>
      <c r="N977" s="10"/>
      <c r="O977" s="10"/>
      <c r="P977" s="10"/>
      <c r="Q977" s="10"/>
      <c r="R977" s="60"/>
      <c r="S977" s="8"/>
      <c r="T977" s="79"/>
      <c r="U977" s="10"/>
      <c r="V977" s="60"/>
      <c r="W977" s="8"/>
      <c r="X977" s="8"/>
      <c r="Y977" s="10"/>
    </row>
    <row x14ac:dyDescent="0.25" r="978" customHeight="1" ht="14.25">
      <c r="A978" s="10"/>
      <c r="B978" s="133"/>
      <c r="C978" s="60"/>
      <c r="D978" s="8"/>
      <c r="E978" s="8"/>
      <c r="F978" s="131"/>
      <c r="G978" s="60"/>
      <c r="H978" s="8"/>
      <c r="I978" s="8"/>
      <c r="J978" s="131"/>
      <c r="K978" s="60"/>
      <c r="L978" s="8"/>
      <c r="M978" s="8"/>
      <c r="N978" s="10"/>
      <c r="O978" s="10"/>
      <c r="P978" s="10"/>
      <c r="Q978" s="10"/>
      <c r="R978" s="60"/>
      <c r="S978" s="8"/>
      <c r="T978" s="79"/>
      <c r="U978" s="10"/>
      <c r="V978" s="60"/>
      <c r="W978" s="8"/>
      <c r="X978" s="8"/>
      <c r="Y978" s="10"/>
    </row>
    <row x14ac:dyDescent="0.25" r="979" customHeight="1" ht="14.25">
      <c r="A979" s="10"/>
      <c r="B979" s="133"/>
      <c r="C979" s="60"/>
      <c r="D979" s="8"/>
      <c r="E979" s="8"/>
      <c r="F979" s="131"/>
      <c r="G979" s="60"/>
      <c r="H979" s="8"/>
      <c r="I979" s="8"/>
      <c r="J979" s="131"/>
      <c r="K979" s="60"/>
      <c r="L979" s="8"/>
      <c r="M979" s="8"/>
      <c r="N979" s="10"/>
      <c r="O979" s="10"/>
      <c r="P979" s="10"/>
      <c r="Q979" s="10"/>
      <c r="R979" s="60"/>
      <c r="S979" s="8"/>
      <c r="T979" s="79"/>
      <c r="U979" s="10"/>
      <c r="V979" s="60"/>
      <c r="W979" s="8"/>
      <c r="X979" s="8"/>
      <c r="Y979" s="10"/>
    </row>
    <row x14ac:dyDescent="0.25" r="980" customHeight="1" ht="14.25">
      <c r="A980" s="10"/>
      <c r="B980" s="133"/>
      <c r="C980" s="60"/>
      <c r="D980" s="8"/>
      <c r="E980" s="8"/>
      <c r="F980" s="131"/>
      <c r="G980" s="60"/>
      <c r="H980" s="8"/>
      <c r="I980" s="8"/>
      <c r="J980" s="131"/>
      <c r="K980" s="60"/>
      <c r="L980" s="8"/>
      <c r="M980" s="8"/>
      <c r="N980" s="10"/>
      <c r="O980" s="10"/>
      <c r="P980" s="10"/>
      <c r="Q980" s="10"/>
      <c r="R980" s="60"/>
      <c r="S980" s="8"/>
      <c r="T980" s="79"/>
      <c r="U980" s="10"/>
      <c r="V980" s="60"/>
      <c r="W980" s="8"/>
      <c r="X980" s="8"/>
      <c r="Y980" s="10"/>
    </row>
    <row x14ac:dyDescent="0.25" r="981" customHeight="1" ht="14.25">
      <c r="A981" s="10"/>
      <c r="B981" s="133"/>
      <c r="C981" s="60"/>
      <c r="D981" s="8"/>
      <c r="E981" s="8"/>
      <c r="F981" s="131"/>
      <c r="G981" s="60"/>
      <c r="H981" s="8"/>
      <c r="I981" s="8"/>
      <c r="J981" s="131"/>
      <c r="K981" s="60"/>
      <c r="L981" s="8"/>
      <c r="M981" s="8"/>
      <c r="N981" s="10"/>
      <c r="O981" s="10"/>
      <c r="P981" s="10"/>
      <c r="Q981" s="10"/>
      <c r="R981" s="60"/>
      <c r="S981" s="8"/>
      <c r="T981" s="79"/>
      <c r="U981" s="10"/>
      <c r="V981" s="60"/>
      <c r="W981" s="8"/>
      <c r="X981" s="8"/>
      <c r="Y981" s="10"/>
    </row>
    <row x14ac:dyDescent="0.25" r="982" customHeight="1" ht="14.25">
      <c r="A982" s="10"/>
      <c r="B982" s="133"/>
      <c r="C982" s="60"/>
      <c r="D982" s="8"/>
      <c r="E982" s="8"/>
      <c r="F982" s="131"/>
      <c r="G982" s="60"/>
      <c r="H982" s="8"/>
      <c r="I982" s="8"/>
      <c r="J982" s="131"/>
      <c r="K982" s="60"/>
      <c r="L982" s="8"/>
      <c r="M982" s="8"/>
      <c r="N982" s="10"/>
      <c r="O982" s="10"/>
      <c r="P982" s="10"/>
      <c r="Q982" s="10"/>
      <c r="R982" s="60"/>
      <c r="S982" s="8"/>
      <c r="T982" s="79"/>
      <c r="U982" s="10"/>
      <c r="V982" s="60"/>
      <c r="W982" s="8"/>
      <c r="X982" s="8"/>
      <c r="Y982" s="10"/>
    </row>
    <row x14ac:dyDescent="0.25" r="983" customHeight="1" ht="14.25">
      <c r="A983" s="10"/>
      <c r="B983" s="133"/>
      <c r="C983" s="60"/>
      <c r="D983" s="8"/>
      <c r="E983" s="8"/>
      <c r="F983" s="131"/>
      <c r="G983" s="60"/>
      <c r="H983" s="8"/>
      <c r="I983" s="8"/>
      <c r="J983" s="131"/>
      <c r="K983" s="60"/>
      <c r="L983" s="8"/>
      <c r="M983" s="8"/>
      <c r="N983" s="10"/>
      <c r="O983" s="10"/>
      <c r="P983" s="10"/>
      <c r="Q983" s="10"/>
      <c r="R983" s="60"/>
      <c r="S983" s="8"/>
      <c r="T983" s="79"/>
      <c r="U983" s="10"/>
      <c r="V983" s="60"/>
      <c r="W983" s="8"/>
      <c r="X983" s="8"/>
      <c r="Y983" s="10"/>
    </row>
    <row x14ac:dyDescent="0.25" r="984" customHeight="1" ht="14.25">
      <c r="A984" s="10"/>
      <c r="B984" s="133"/>
      <c r="C984" s="60"/>
      <c r="D984" s="8"/>
      <c r="E984" s="8"/>
      <c r="F984" s="131"/>
      <c r="G984" s="60"/>
      <c r="H984" s="8"/>
      <c r="I984" s="8"/>
      <c r="J984" s="131"/>
      <c r="K984" s="60"/>
      <c r="L984" s="8"/>
      <c r="M984" s="8"/>
      <c r="N984" s="10"/>
      <c r="O984" s="10"/>
      <c r="P984" s="10"/>
      <c r="Q984" s="10"/>
      <c r="R984" s="60"/>
      <c r="S984" s="8"/>
      <c r="T984" s="79"/>
      <c r="U984" s="10"/>
      <c r="V984" s="60"/>
      <c r="W984" s="8"/>
      <c r="X984" s="8"/>
      <c r="Y984" s="10"/>
    </row>
    <row x14ac:dyDescent="0.25" r="985" customHeight="1" ht="14.25">
      <c r="A985" s="10"/>
      <c r="B985" s="133"/>
      <c r="C985" s="60"/>
      <c r="D985" s="8"/>
      <c r="E985" s="8"/>
      <c r="F985" s="131"/>
      <c r="G985" s="60"/>
      <c r="H985" s="8"/>
      <c r="I985" s="8"/>
      <c r="J985" s="131"/>
      <c r="K985" s="60"/>
      <c r="L985" s="8"/>
      <c r="M985" s="8"/>
      <c r="N985" s="10"/>
      <c r="O985" s="10"/>
      <c r="P985" s="10"/>
      <c r="Q985" s="10"/>
      <c r="R985" s="60"/>
      <c r="S985" s="8"/>
      <c r="T985" s="79"/>
      <c r="U985" s="10"/>
      <c r="V985" s="60"/>
      <c r="W985" s="8"/>
      <c r="X985" s="8"/>
      <c r="Y985" s="10"/>
    </row>
    <row x14ac:dyDescent="0.25" r="986" customHeight="1" ht="14.25">
      <c r="A986" s="10"/>
      <c r="B986" s="133"/>
      <c r="C986" s="60"/>
      <c r="D986" s="8"/>
      <c r="E986" s="8"/>
      <c r="F986" s="131"/>
      <c r="G986" s="60"/>
      <c r="H986" s="8"/>
      <c r="I986" s="8"/>
      <c r="J986" s="131"/>
      <c r="K986" s="60"/>
      <c r="L986" s="8"/>
      <c r="M986" s="8"/>
      <c r="N986" s="10"/>
      <c r="O986" s="10"/>
      <c r="P986" s="10"/>
      <c r="Q986" s="10"/>
      <c r="R986" s="60"/>
      <c r="S986" s="8"/>
      <c r="T986" s="79"/>
      <c r="U986" s="10"/>
      <c r="V986" s="60"/>
      <c r="W986" s="8"/>
      <c r="X986" s="8"/>
      <c r="Y986" s="10"/>
    </row>
    <row x14ac:dyDescent="0.25" r="987" customHeight="1" ht="14.25">
      <c r="A987" s="10"/>
      <c r="B987" s="133"/>
      <c r="C987" s="60"/>
      <c r="D987" s="8"/>
      <c r="E987" s="8"/>
      <c r="F987" s="131"/>
      <c r="G987" s="60"/>
      <c r="H987" s="8"/>
      <c r="I987" s="8"/>
      <c r="J987" s="131"/>
      <c r="K987" s="60"/>
      <c r="L987" s="8"/>
      <c r="M987" s="8"/>
      <c r="N987" s="10"/>
      <c r="O987" s="10"/>
      <c r="P987" s="10"/>
      <c r="Q987" s="10"/>
      <c r="R987" s="60"/>
      <c r="S987" s="8"/>
      <c r="T987" s="79"/>
      <c r="U987" s="10"/>
      <c r="V987" s="60"/>
      <c r="W987" s="8"/>
      <c r="X987" s="8"/>
      <c r="Y987" s="10"/>
    </row>
    <row x14ac:dyDescent="0.25" r="988" customHeight="1" ht="14.25">
      <c r="A988" s="10"/>
      <c r="B988" s="133"/>
      <c r="C988" s="60"/>
      <c r="D988" s="8"/>
      <c r="E988" s="8"/>
      <c r="F988" s="131"/>
      <c r="G988" s="60"/>
      <c r="H988" s="8"/>
      <c r="I988" s="8"/>
      <c r="J988" s="131"/>
      <c r="K988" s="60"/>
      <c r="L988" s="8"/>
      <c r="M988" s="8"/>
      <c r="N988" s="10"/>
      <c r="O988" s="10"/>
      <c r="P988" s="10"/>
      <c r="Q988" s="10"/>
      <c r="R988" s="60"/>
      <c r="S988" s="8"/>
      <c r="T988" s="79"/>
      <c r="U988" s="10"/>
      <c r="V988" s="60"/>
      <c r="W988" s="8"/>
      <c r="X988" s="8"/>
      <c r="Y988" s="10"/>
    </row>
    <row x14ac:dyDescent="0.25" r="989" customHeight="1" ht="14.25">
      <c r="A989" s="10"/>
      <c r="B989" s="133"/>
      <c r="C989" s="60"/>
      <c r="D989" s="8"/>
      <c r="E989" s="8"/>
      <c r="F989" s="131"/>
      <c r="G989" s="60"/>
      <c r="H989" s="8"/>
      <c r="I989" s="8"/>
      <c r="J989" s="131"/>
      <c r="K989" s="60"/>
      <c r="L989" s="8"/>
      <c r="M989" s="8"/>
      <c r="N989" s="10"/>
      <c r="O989" s="10"/>
      <c r="P989" s="10"/>
      <c r="Q989" s="10"/>
      <c r="R989" s="60"/>
      <c r="S989" s="8"/>
      <c r="T989" s="79"/>
      <c r="U989" s="10"/>
      <c r="V989" s="60"/>
      <c r="W989" s="8"/>
      <c r="X989" s="8"/>
      <c r="Y989" s="10"/>
    </row>
    <row x14ac:dyDescent="0.25" r="990" customHeight="1" ht="14.25">
      <c r="A990" s="10"/>
      <c r="B990" s="133"/>
      <c r="C990" s="60"/>
      <c r="D990" s="8"/>
      <c r="E990" s="8"/>
      <c r="F990" s="131"/>
      <c r="G990" s="60"/>
      <c r="H990" s="8"/>
      <c r="I990" s="8"/>
      <c r="J990" s="131"/>
      <c r="K990" s="60"/>
      <c r="L990" s="8"/>
      <c r="M990" s="8"/>
      <c r="N990" s="10"/>
      <c r="O990" s="10"/>
      <c r="P990" s="10"/>
      <c r="Q990" s="10"/>
      <c r="R990" s="60"/>
      <c r="S990" s="8"/>
      <c r="T990" s="79"/>
      <c r="U990" s="10"/>
      <c r="V990" s="60"/>
      <c r="W990" s="8"/>
      <c r="X990" s="8"/>
      <c r="Y990" s="10"/>
    </row>
    <row x14ac:dyDescent="0.25" r="991" customHeight="1" ht="14.25">
      <c r="A991" s="10"/>
      <c r="B991" s="133"/>
      <c r="C991" s="60"/>
      <c r="D991" s="8"/>
      <c r="E991" s="8"/>
      <c r="F991" s="131"/>
      <c r="G991" s="60"/>
      <c r="H991" s="8"/>
      <c r="I991" s="8"/>
      <c r="J991" s="131"/>
      <c r="K991" s="60"/>
      <c r="L991" s="8"/>
      <c r="M991" s="8"/>
      <c r="N991" s="10"/>
      <c r="O991" s="10"/>
      <c r="P991" s="10"/>
      <c r="Q991" s="10"/>
      <c r="R991" s="60"/>
      <c r="S991" s="8"/>
      <c r="T991" s="79"/>
      <c r="U991" s="10"/>
      <c r="V991" s="60"/>
      <c r="W991" s="8"/>
      <c r="X991" s="8"/>
      <c r="Y991" s="10"/>
    </row>
    <row x14ac:dyDescent="0.25" r="992" customHeight="1" ht="14.25">
      <c r="A992" s="10"/>
      <c r="B992" s="133"/>
      <c r="C992" s="60"/>
      <c r="D992" s="8"/>
      <c r="E992" s="8"/>
      <c r="F992" s="131"/>
      <c r="G992" s="60"/>
      <c r="H992" s="8"/>
      <c r="I992" s="8"/>
      <c r="J992" s="131"/>
      <c r="K992" s="60"/>
      <c r="L992" s="8"/>
      <c r="M992" s="8"/>
      <c r="N992" s="10"/>
      <c r="O992" s="10"/>
      <c r="P992" s="10"/>
      <c r="Q992" s="10"/>
      <c r="R992" s="60"/>
      <c r="S992" s="8"/>
      <c r="T992" s="79"/>
      <c r="U992" s="10"/>
      <c r="V992" s="60"/>
      <c r="W992" s="8"/>
      <c r="X992" s="8"/>
      <c r="Y992" s="10"/>
    </row>
    <row x14ac:dyDescent="0.25" r="993" customHeight="1" ht="14.25">
      <c r="A993" s="10"/>
      <c r="B993" s="133"/>
      <c r="C993" s="60"/>
      <c r="D993" s="8"/>
      <c r="E993" s="8"/>
      <c r="F993" s="131"/>
      <c r="G993" s="60"/>
      <c r="H993" s="8"/>
      <c r="I993" s="8"/>
      <c r="J993" s="131"/>
      <c r="K993" s="60"/>
      <c r="L993" s="8"/>
      <c r="M993" s="8"/>
      <c r="N993" s="10"/>
      <c r="O993" s="10"/>
      <c r="P993" s="10"/>
      <c r="Q993" s="10"/>
      <c r="R993" s="60"/>
      <c r="S993" s="8"/>
      <c r="T993" s="79"/>
      <c r="U993" s="10"/>
      <c r="V993" s="60"/>
      <c r="W993" s="8"/>
      <c r="X993" s="8"/>
      <c r="Y993" s="10"/>
    </row>
    <row x14ac:dyDescent="0.25" r="994" customHeight="1" ht="14.25">
      <c r="A994" s="10"/>
      <c r="B994" s="133"/>
      <c r="C994" s="60"/>
      <c r="D994" s="8"/>
      <c r="E994" s="8"/>
      <c r="F994" s="131"/>
      <c r="G994" s="60"/>
      <c r="H994" s="8"/>
      <c r="I994" s="8"/>
      <c r="J994" s="131"/>
      <c r="K994" s="60"/>
      <c r="L994" s="8"/>
      <c r="M994" s="8"/>
      <c r="N994" s="10"/>
      <c r="O994" s="10"/>
      <c r="P994" s="10"/>
      <c r="Q994" s="10"/>
      <c r="R994" s="60"/>
      <c r="S994" s="8"/>
      <c r="T994" s="79"/>
      <c r="U994" s="10"/>
      <c r="V994" s="60"/>
      <c r="W994" s="8"/>
      <c r="X994" s="8"/>
      <c r="Y994" s="10"/>
    </row>
    <row x14ac:dyDescent="0.25" r="995" customHeight="1" ht="14.25">
      <c r="A995" s="10"/>
      <c r="B995" s="133"/>
      <c r="C995" s="60"/>
      <c r="D995" s="8"/>
      <c r="E995" s="8"/>
      <c r="F995" s="131"/>
      <c r="G995" s="60"/>
      <c r="H995" s="8"/>
      <c r="I995" s="8"/>
      <c r="J995" s="131"/>
      <c r="K995" s="60"/>
      <c r="L995" s="8"/>
      <c r="M995" s="8"/>
      <c r="N995" s="10"/>
      <c r="O995" s="10"/>
      <c r="P995" s="10"/>
      <c r="Q995" s="10"/>
      <c r="R995" s="60"/>
      <c r="S995" s="8"/>
      <c r="T995" s="79"/>
      <c r="U995" s="10"/>
      <c r="V995" s="60"/>
      <c r="W995" s="8"/>
      <c r="X995" s="8"/>
      <c r="Y995" s="10"/>
    </row>
    <row x14ac:dyDescent="0.25" r="996" customHeight="1" ht="14.25">
      <c r="A996" s="10"/>
      <c r="B996" s="133"/>
      <c r="C996" s="60"/>
      <c r="D996" s="8"/>
      <c r="E996" s="8"/>
      <c r="F996" s="131"/>
      <c r="G996" s="60"/>
      <c r="H996" s="8"/>
      <c r="I996" s="8"/>
      <c r="J996" s="131"/>
      <c r="K996" s="60"/>
      <c r="L996" s="8"/>
      <c r="M996" s="8"/>
      <c r="N996" s="10"/>
      <c r="O996" s="10"/>
      <c r="P996" s="10"/>
      <c r="Q996" s="10"/>
      <c r="R996" s="60"/>
      <c r="S996" s="8"/>
      <c r="T996" s="79"/>
      <c r="U996" s="10"/>
      <c r="V996" s="60"/>
      <c r="W996" s="8"/>
      <c r="X996" s="8"/>
      <c r="Y996" s="10"/>
    </row>
    <row x14ac:dyDescent="0.25" r="997" customHeight="1" ht="14.25">
      <c r="A997" s="10"/>
      <c r="B997" s="133"/>
      <c r="C997" s="60"/>
      <c r="D997" s="8"/>
      <c r="E997" s="8"/>
      <c r="F997" s="131"/>
      <c r="G997" s="60"/>
      <c r="H997" s="8"/>
      <c r="I997" s="8"/>
      <c r="J997" s="131"/>
      <c r="K997" s="60"/>
      <c r="L997" s="8"/>
      <c r="M997" s="8"/>
      <c r="N997" s="10"/>
      <c r="O997" s="10"/>
      <c r="P997" s="10"/>
      <c r="Q997" s="10"/>
      <c r="R997" s="60"/>
      <c r="S997" s="8"/>
      <c r="T997" s="79"/>
      <c r="U997" s="10"/>
      <c r="V997" s="60"/>
      <c r="W997" s="8"/>
      <c r="X997" s="8"/>
      <c r="Y997" s="10"/>
    </row>
    <row x14ac:dyDescent="0.25" r="998" customHeight="1" ht="14.25">
      <c r="A998" s="10"/>
      <c r="B998" s="133"/>
      <c r="C998" s="60"/>
      <c r="D998" s="8"/>
      <c r="E998" s="8"/>
      <c r="F998" s="131"/>
      <c r="G998" s="60"/>
      <c r="H998" s="8"/>
      <c r="I998" s="8"/>
      <c r="J998" s="131"/>
      <c r="K998" s="60"/>
      <c r="L998" s="8"/>
      <c r="M998" s="8"/>
      <c r="N998" s="10"/>
      <c r="O998" s="10"/>
      <c r="P998" s="10"/>
      <c r="Q998" s="10"/>
      <c r="R998" s="60"/>
      <c r="S998" s="8"/>
      <c r="T998" s="79"/>
      <c r="U998" s="10"/>
      <c r="V998" s="60"/>
      <c r="W998" s="8"/>
      <c r="X998" s="8"/>
      <c r="Y998" s="10"/>
    </row>
    <row x14ac:dyDescent="0.25" r="999" customHeight="1" ht="14.25">
      <c r="A999" s="10"/>
      <c r="B999" s="133"/>
      <c r="C999" s="60"/>
      <c r="D999" s="8"/>
      <c r="E999" s="8"/>
      <c r="F999" s="131"/>
      <c r="G999" s="60"/>
      <c r="H999" s="8"/>
      <c r="I999" s="8"/>
      <c r="J999" s="131"/>
      <c r="K999" s="60"/>
      <c r="L999" s="8"/>
      <c r="M999" s="8"/>
      <c r="N999" s="10"/>
      <c r="O999" s="10"/>
      <c r="P999" s="10"/>
      <c r="Q999" s="10"/>
      <c r="R999" s="60"/>
      <c r="S999" s="8"/>
      <c r="T999" s="79"/>
      <c r="U999" s="10"/>
      <c r="V999" s="60"/>
      <c r="W999" s="8"/>
      <c r="X999" s="8"/>
      <c r="Y999" s="10"/>
    </row>
    <row x14ac:dyDescent="0.25" r="1000" customHeight="1" ht="14.25">
      <c r="A1000" s="10"/>
      <c r="B1000" s="133"/>
      <c r="C1000" s="60"/>
      <c r="D1000" s="8"/>
      <c r="E1000" s="8"/>
      <c r="F1000" s="131"/>
      <c r="G1000" s="60"/>
      <c r="H1000" s="8"/>
      <c r="I1000" s="8"/>
      <c r="J1000" s="131"/>
      <c r="K1000" s="60"/>
      <c r="L1000" s="8"/>
      <c r="M1000" s="8"/>
      <c r="N1000" s="10"/>
      <c r="O1000" s="10"/>
      <c r="P1000" s="10"/>
      <c r="Q1000" s="10"/>
      <c r="R1000" s="60"/>
      <c r="S1000" s="8"/>
      <c r="T1000" s="79"/>
      <c r="U1000" s="10"/>
      <c r="V1000" s="60"/>
      <c r="W1000" s="8"/>
      <c r="X1000" s="8"/>
      <c r="Y1000" s="10"/>
    </row>
  </sheetData>
  <mergeCells count="46">
    <mergeCell ref="L2:L4"/>
    <mergeCell ref="D3:D10"/>
    <mergeCell ref="H3:H9"/>
    <mergeCell ref="S3:S8"/>
    <mergeCell ref="W3:W8"/>
    <mergeCell ref="L5:L8"/>
    <mergeCell ref="L9:L17"/>
    <mergeCell ref="S9:S13"/>
    <mergeCell ref="H10:H16"/>
    <mergeCell ref="D11:D18"/>
    <mergeCell ref="S14:S18"/>
    <mergeCell ref="H17:H23"/>
    <mergeCell ref="L18:L20"/>
    <mergeCell ref="D19:D26"/>
    <mergeCell ref="S19:S24"/>
    <mergeCell ref="L21:L25"/>
    <mergeCell ref="H24:H30"/>
    <mergeCell ref="L26:L29"/>
    <mergeCell ref="D27:D34"/>
    <mergeCell ref="H31:H37"/>
    <mergeCell ref="D35:D42"/>
    <mergeCell ref="H38:H44"/>
    <mergeCell ref="D43:D50"/>
    <mergeCell ref="H45:H51"/>
    <mergeCell ref="D51:D58"/>
    <mergeCell ref="H52:H58"/>
    <mergeCell ref="D59:D66"/>
    <mergeCell ref="H59:H65"/>
    <mergeCell ref="H66:H72"/>
    <mergeCell ref="D67:D74"/>
    <mergeCell ref="H73:H79"/>
    <mergeCell ref="D75:D82"/>
    <mergeCell ref="H80:H86"/>
    <mergeCell ref="D83:D90"/>
    <mergeCell ref="H87:H93"/>
    <mergeCell ref="D91:D98"/>
    <mergeCell ref="H94:H100"/>
    <mergeCell ref="D99:D106"/>
    <mergeCell ref="H101:H107"/>
    <mergeCell ref="D107:D114"/>
    <mergeCell ref="H108:H114"/>
    <mergeCell ref="D115:D122"/>
    <mergeCell ref="H115:H121"/>
    <mergeCell ref="H122:H128"/>
    <mergeCell ref="D123:D130"/>
    <mergeCell ref="D131:D1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4" width="15.290714285714287" customWidth="1" bestFit="1"/>
    <col min="2" max="2" style="57" width="31.719285714285714" customWidth="1" bestFit="1"/>
    <col min="3" max="3" style="14" width="12.005" customWidth="1" bestFit="1"/>
    <col min="4" max="4" style="57" width="12.862142857142858" customWidth="1" bestFit="1"/>
    <col min="5" max="5" style="16" width="5.005" customWidth="1" bestFit="1"/>
  </cols>
  <sheetData>
    <row x14ac:dyDescent="0.25" r="1" customHeight="1" ht="14.25">
      <c r="A1" s="42" t="s">
        <v>9</v>
      </c>
      <c r="B1" s="43">
        <f>IF(Summary!B14="","",Summary!B14)</f>
      </c>
      <c r="C1" s="44"/>
      <c r="D1" s="43"/>
      <c r="E1" s="45"/>
    </row>
    <row x14ac:dyDescent="0.25" r="2" customHeight="1" ht="14.25">
      <c r="A2" s="46" t="s">
        <v>3</v>
      </c>
      <c r="B2" s="47">
        <f>IF(Summary!E15="","",Summary!E15)</f>
      </c>
      <c r="C2" s="8"/>
      <c r="D2" s="48"/>
      <c r="E2" s="49"/>
    </row>
    <row x14ac:dyDescent="0.25" r="3" customHeight="1" ht="14.25">
      <c r="A3" s="46" t="s">
        <v>285</v>
      </c>
      <c r="B3" s="47">
        <f>IF(Summary!B15="","",Summary!B15)</f>
      </c>
      <c r="C3" s="8"/>
      <c r="D3" s="48"/>
      <c r="E3" s="49"/>
    </row>
    <row x14ac:dyDescent="0.25" r="4" customHeight="1" ht="14.25">
      <c r="A4" s="46" t="s">
        <v>91</v>
      </c>
      <c r="B4" s="5">
        <f>IF(Summary!B8="","",Summary!B8)</f>
      </c>
      <c r="C4" s="8"/>
      <c r="D4" s="48"/>
      <c r="E4" s="49"/>
    </row>
    <row x14ac:dyDescent="0.25" r="5" customHeight="1" ht="14.25">
      <c r="A5" s="46" t="s">
        <v>286</v>
      </c>
      <c r="B5" s="50">
        <f>IF(Summary!B20="","",Summary!B20)</f>
      </c>
      <c r="C5" s="8"/>
      <c r="D5" s="48"/>
      <c r="E5" s="49"/>
    </row>
    <row x14ac:dyDescent="0.25" r="6" customHeight="1" ht="14.25">
      <c r="A6" s="46" t="s">
        <v>58</v>
      </c>
      <c r="B6" s="50">
        <f>IF(Summary!B21="","",Summary!B21)</f>
      </c>
      <c r="C6" s="8"/>
      <c r="D6" s="48"/>
      <c r="E6" s="49"/>
    </row>
    <row x14ac:dyDescent="0.25" r="7" customHeight="1" ht="14.25">
      <c r="A7" s="46" t="s">
        <v>287</v>
      </c>
      <c r="B7" s="47">
        <f>IF(Summary!#REF!="","",Summary!#REF!)</f>
      </c>
      <c r="C7" s="8"/>
      <c r="D7" s="48"/>
      <c r="E7" s="49"/>
    </row>
    <row x14ac:dyDescent="0.25" r="8" customHeight="1" ht="14.25">
      <c r="A8" s="46" t="s">
        <v>172</v>
      </c>
      <c r="B8" s="50">
        <f>IF(Summary!B22="","",Summary!B22)</f>
      </c>
      <c r="C8" s="8"/>
      <c r="D8" s="48"/>
      <c r="E8" s="49"/>
    </row>
    <row x14ac:dyDescent="0.25" r="9" customHeight="1" ht="14.25">
      <c r="A9" s="46" t="s">
        <v>70</v>
      </c>
      <c r="B9" s="50">
        <f>IF(Summary!B23="","",Summary!B23)</f>
      </c>
      <c r="C9" s="8"/>
      <c r="D9" s="48"/>
      <c r="E9" s="49"/>
    </row>
    <row x14ac:dyDescent="0.25" r="10" customHeight="1" ht="14.25">
      <c r="A10" s="46" t="s">
        <v>288</v>
      </c>
      <c r="B10" s="50">
        <f>IF(Summary!B24="","",Summary!B24)</f>
      </c>
      <c r="C10" s="8"/>
      <c r="D10" s="48"/>
      <c r="E10" s="49"/>
    </row>
    <row x14ac:dyDescent="0.25" r="11" customHeight="1" ht="14.25">
      <c r="A11" s="46" t="s">
        <v>289</v>
      </c>
      <c r="B11" s="47">
        <f>IF(Summary!#REF!="","",Summary!#REF!)</f>
      </c>
      <c r="C11" s="8"/>
      <c r="D11" s="48"/>
      <c r="E11" s="49"/>
    </row>
    <row x14ac:dyDescent="0.25" r="12" customHeight="1" ht="14.25">
      <c r="A12" s="46" t="s">
        <v>290</v>
      </c>
      <c r="B12" s="50">
        <f>IF(Summary!B25="","",Summary!B25)</f>
      </c>
      <c r="C12" s="8"/>
      <c r="D12" s="48"/>
      <c r="E12" s="49"/>
    </row>
    <row x14ac:dyDescent="0.25" r="13" customHeight="1" ht="14.25">
      <c r="A13" s="46" t="s">
        <v>291</v>
      </c>
      <c r="B13" s="50">
        <f>IF(Summary!B26="","",Summary!B26)</f>
      </c>
      <c r="C13" s="8"/>
      <c r="D13" s="48"/>
      <c r="E13" s="49"/>
    </row>
    <row x14ac:dyDescent="0.25" r="14" customHeight="1" ht="14.25">
      <c r="A14" s="51"/>
      <c r="B14" s="48"/>
      <c r="C14" s="8"/>
      <c r="D14" s="48"/>
      <c r="E14" s="49"/>
    </row>
    <row x14ac:dyDescent="0.25" r="15" customHeight="1" ht="14.25">
      <c r="A15" s="46" t="s">
        <v>292</v>
      </c>
      <c r="B15" s="47">
        <f>IF('Components and Materials'!#REF!="","",'Components and Materials'!#REF!)</f>
      </c>
      <c r="C15" s="6">
        <f>IF('Components and Materials'!F3="","",'Components and Materials'!F3)</f>
      </c>
      <c r="D15" s="47">
        <f>IF('Components and Materials'!K3="","",'Components and Materials'!K3)</f>
      </c>
      <c r="E15" s="52">
        <f>IF('Components and Materials'!J3="","",'Components and Materials'!J3)</f>
      </c>
    </row>
    <row x14ac:dyDescent="0.25" r="16" customHeight="1" ht="14.25">
      <c r="A16" s="46" t="s">
        <v>293</v>
      </c>
      <c r="B16" s="47">
        <f>IF('Components and Materials'!#REF!="","",'Components and Materials'!#REF!)</f>
      </c>
      <c r="C16" s="6">
        <f>IF('Components and Materials'!F4="","",'Components and Materials'!F4)</f>
      </c>
      <c r="D16" s="47">
        <f>IF('Components and Materials'!K4="","",'Components and Materials'!K4)</f>
      </c>
      <c r="E16" s="52">
        <f>IF('Components and Materials'!J4="","",'Components and Materials'!J4)</f>
      </c>
    </row>
    <row x14ac:dyDescent="0.25" r="17" customHeight="1" ht="14.25">
      <c r="A17" s="46" t="s">
        <v>294</v>
      </c>
      <c r="B17" s="47">
        <f>IF('Components and Materials'!#REF!="","",'Components and Materials'!#REF!)</f>
      </c>
      <c r="C17" s="6">
        <f>IF('Components and Materials'!F5="","",'Components and Materials'!F5)</f>
      </c>
      <c r="D17" s="50">
        <f>IF('Components and Materials'!K5="","",'Components and Materials'!K5)</f>
      </c>
      <c r="E17" s="52">
        <f>IF('Components and Materials'!J5="","",'Components and Materials'!J5)</f>
      </c>
    </row>
    <row x14ac:dyDescent="0.25" r="18" customHeight="1" ht="14.25">
      <c r="A18" s="46" t="s">
        <v>295</v>
      </c>
      <c r="B18" s="47">
        <f>IF('Components and Materials'!#REF!="","",'Components and Materials'!#REF!)</f>
      </c>
      <c r="C18" s="6">
        <f>IF('Components and Materials'!F6="","",'Components and Materials'!F6)</f>
      </c>
      <c r="D18" s="50">
        <f>IF('Components and Materials'!K6="","",'Components and Materials'!K6)</f>
      </c>
      <c r="E18" s="52">
        <f>IF('Components and Materials'!J6="","",'Components and Materials'!J6)</f>
      </c>
    </row>
    <row x14ac:dyDescent="0.25" r="19" customHeight="1" ht="14.25">
      <c r="A19" s="46" t="s">
        <v>296</v>
      </c>
      <c r="B19" s="47">
        <f>IF('Components and Materials'!#REF!="","",'Components and Materials'!#REF!)</f>
      </c>
      <c r="C19" s="6">
        <f>IF('Components and Materials'!F7="","",'Components and Materials'!F7)</f>
      </c>
      <c r="D19" s="47">
        <f>IF('Components and Materials'!K7="","",'Components and Materials'!K7)</f>
      </c>
      <c r="E19" s="52">
        <f>IF('Components and Materials'!J7="","",'Components and Materials'!J7)</f>
      </c>
    </row>
    <row x14ac:dyDescent="0.25" r="20" customHeight="1" ht="14.25">
      <c r="A20" s="46" t="s">
        <v>297</v>
      </c>
      <c r="B20" s="47">
        <f>IF('Components and Materials'!#REF!="","",'Components and Materials'!#REF!)</f>
      </c>
      <c r="C20" s="6">
        <f>IF('Components and Materials'!F8="","",'Components and Materials'!F8)</f>
      </c>
      <c r="D20" s="47">
        <f>IF('Components and Materials'!K8="","",'Components and Materials'!K8)</f>
      </c>
      <c r="E20" s="49">
        <f>IF('Components and Materials'!J8="","",'Components and Materials'!J8)</f>
      </c>
    </row>
    <row x14ac:dyDescent="0.25" r="21" customHeight="1" ht="14.25">
      <c r="A21" s="46" t="s">
        <v>298</v>
      </c>
      <c r="B21" s="47">
        <f>IF('Components and Materials'!#REF!="","",'Components and Materials'!#REF!)</f>
      </c>
      <c r="C21" s="6">
        <f>IF('Components and Materials'!F9="","",'Components and Materials'!F9)</f>
      </c>
      <c r="D21" s="47">
        <f>IF('Components and Materials'!K9="","",'Components and Materials'!K9)</f>
      </c>
      <c r="E21" s="49">
        <f>IF('Components and Materials'!J9="","",'Components and Materials'!J9)</f>
      </c>
    </row>
    <row x14ac:dyDescent="0.25" r="22" customHeight="1" ht="14.25">
      <c r="A22" s="46" t="s">
        <v>299</v>
      </c>
      <c r="B22" s="47">
        <f>IF('Components and Materials'!#REF!="","",'Components and Materials'!#REF!)</f>
      </c>
      <c r="C22" s="6">
        <f>IF('Components and Materials'!F180="","",'Components and Materials'!F180)</f>
      </c>
      <c r="D22" s="47">
        <f>IF('Components and Materials'!K180="","",'Components and Materials'!K180)</f>
      </c>
      <c r="E22" s="49">
        <f>IF('Components and Materials'!J180="","",'Components and Materials'!J180)</f>
      </c>
    </row>
    <row x14ac:dyDescent="0.25" r="23" customHeight="1" ht="14.25">
      <c r="A23" s="46" t="s">
        <v>300</v>
      </c>
      <c r="B23" s="47">
        <f>IF('Components and Materials'!#REF!="","",'Components and Materials'!#REF!)</f>
      </c>
      <c r="C23" s="6">
        <f>IF('Components and Materials'!F181="","",'Components and Materials'!F181)</f>
      </c>
      <c r="D23" s="47">
        <f>IF('Components and Materials'!K181="","",'Components and Materials'!K181)</f>
      </c>
      <c r="E23" s="49">
        <f>IF('Components and Materials'!J181="","",'Components and Materials'!J181)</f>
      </c>
    </row>
    <row x14ac:dyDescent="0.25" r="24" customHeight="1" ht="14.25">
      <c r="A24" s="46" t="s">
        <v>301</v>
      </c>
      <c r="B24" s="47">
        <f>IF('Components and Materials'!#REF!="","",'Components and Materials'!#REF!)</f>
      </c>
      <c r="C24" s="6">
        <f>IF('Components and Materials'!F182="","",'Components and Materials'!F182)</f>
      </c>
      <c r="D24" s="47">
        <f>IF('Components and Materials'!K182="","",'Components and Materials'!K182)</f>
      </c>
      <c r="E24" s="49">
        <f>IF('Components and Materials'!J182="","",'Components and Materials'!J182)</f>
      </c>
    </row>
    <row x14ac:dyDescent="0.25" r="25" customHeight="1" ht="14.25">
      <c r="A25" s="46" t="s">
        <v>302</v>
      </c>
      <c r="B25" s="47">
        <f>IF('Components and Materials'!#REF!="","",'Components and Materials'!#REF!)</f>
      </c>
      <c r="C25" s="6">
        <f>IF('Components and Materials'!#REF!="","",'Components and Materials'!#REF!)</f>
      </c>
      <c r="D25" s="47">
        <f>IF('Components and Materials'!K183="","",'Components and Materials'!K183)</f>
      </c>
      <c r="E25" s="49">
        <f>IF('Components and Materials'!J183="","",'Components and Materials'!J183)</f>
      </c>
    </row>
    <row x14ac:dyDescent="0.25" r="26" customHeight="1" ht="14.25">
      <c r="A26" s="46" t="s">
        <v>303</v>
      </c>
      <c r="B26" s="47">
        <f>IF('Components and Materials'!#REF!="","",'Components and Materials'!#REF!)</f>
      </c>
      <c r="C26" s="6">
        <f>IF('Components and Materials'!F184="","",'Components and Materials'!F184)</f>
      </c>
      <c r="D26" s="47">
        <f>IF('Components and Materials'!K184="","",'Components and Materials'!K184)</f>
      </c>
      <c r="E26" s="49">
        <f>IF('Components and Materials'!J184="","",'Components and Materials'!J184)</f>
      </c>
    </row>
    <row x14ac:dyDescent="0.25" r="27" customHeight="1" ht="14.25">
      <c r="A27" s="46" t="s">
        <v>304</v>
      </c>
      <c r="B27" s="47">
        <f>IF('Components and Materials'!#REF!="","",'Components and Materials'!#REF!)</f>
      </c>
      <c r="C27" s="6">
        <f>IF('Components and Materials'!F185="","",'Components and Materials'!F185)</f>
      </c>
      <c r="D27" s="47">
        <f>IF('Components and Materials'!K185="","",'Components and Materials'!K185)</f>
      </c>
      <c r="E27" s="49">
        <f>IF('Components and Materials'!J185="","",'Components and Materials'!J185)</f>
      </c>
    </row>
    <row x14ac:dyDescent="0.25" r="28" customHeight="1" ht="14.25">
      <c r="A28" s="46" t="s">
        <v>305</v>
      </c>
      <c r="B28" s="47">
        <f>IF('Components and Materials'!#REF!="","",'Components and Materials'!#REF!)</f>
      </c>
      <c r="C28" s="6">
        <f>IF('Components and Materials'!F186="","",'Components and Materials'!F186)</f>
      </c>
      <c r="D28" s="47">
        <f>IF('Components and Materials'!K186="","",'Components and Materials'!K186)</f>
      </c>
      <c r="E28" s="49">
        <f>IF('Components and Materials'!J186="","",'Components and Materials'!J186)</f>
      </c>
    </row>
    <row x14ac:dyDescent="0.25" r="29" customHeight="1" ht="14.25">
      <c r="A29" s="46" t="s">
        <v>306</v>
      </c>
      <c r="B29" s="47">
        <f>IF('Components and Materials'!#REF!="","",'Components and Materials'!#REF!)</f>
      </c>
      <c r="C29" s="6">
        <f>IF('Components and Materials'!F187="","",'Components and Materials'!F187)</f>
      </c>
      <c r="D29" s="47">
        <f>IF('Components and Materials'!K187="","",'Components and Materials'!K187)</f>
      </c>
      <c r="E29" s="49">
        <f>IF('Components and Materials'!J187="","",'Components and Materials'!J187)</f>
      </c>
    </row>
    <row x14ac:dyDescent="0.25" r="30" customHeight="1" ht="14.25">
      <c r="A30" s="46" t="s">
        <v>307</v>
      </c>
      <c r="B30" s="47">
        <f>IF('Components and Materials'!#REF!="","",'Components and Materials'!#REF!)</f>
      </c>
      <c r="C30" s="6">
        <f>IF('Components and Materials'!F188="","",'Components and Materials'!F188)</f>
      </c>
      <c r="D30" s="47">
        <f>IF('Components and Materials'!K188="","",'Components and Materials'!K188)</f>
      </c>
      <c r="E30" s="49">
        <f>IF('Components and Materials'!J188="","",'Components and Materials'!J188)</f>
      </c>
    </row>
    <row x14ac:dyDescent="0.25" r="31" customHeight="1" ht="14.25">
      <c r="A31" s="46" t="s">
        <v>308</v>
      </c>
      <c r="B31" s="47">
        <f>IF('Components and Materials'!#REF!="","",'Components and Materials'!#REF!)</f>
      </c>
      <c r="C31" s="6">
        <f>IF('Components and Materials'!F189="","",'Components and Materials'!F189)</f>
      </c>
      <c r="D31" s="47">
        <f>IF('Components and Materials'!K189="","",'Components and Materials'!K189)</f>
      </c>
      <c r="E31" s="49">
        <f>IF('Components and Materials'!J189="","",'Components and Materials'!J189)</f>
      </c>
    </row>
    <row x14ac:dyDescent="0.25" r="32" customHeight="1" ht="14.25">
      <c r="A32" s="46" t="s">
        <v>309</v>
      </c>
      <c r="B32" s="47">
        <f>IF('Components and Materials'!#REF!="","",'Components and Materials'!#REF!)</f>
      </c>
      <c r="C32" s="6">
        <f>IF('Components and Materials'!F190="","",'Components and Materials'!F190)</f>
      </c>
      <c r="D32" s="47">
        <f>IF('Components and Materials'!K190="","",'Components and Materials'!K190)</f>
      </c>
      <c r="E32" s="49">
        <f>IF('Components and Materials'!J190="","",'Components and Materials'!J190)</f>
      </c>
    </row>
    <row x14ac:dyDescent="0.25" r="33" customHeight="1" ht="14.25">
      <c r="A33" s="46" t="s">
        <v>310</v>
      </c>
      <c r="B33" s="47">
        <f>IF('Components and Materials'!#REF!="","",'Components and Materials'!#REF!)</f>
      </c>
      <c r="C33" s="6">
        <f>IF('Components and Materials'!F191="","",'Components and Materials'!F191)</f>
      </c>
      <c r="D33" s="47">
        <f>IF('Components and Materials'!K191="","",'Components and Materials'!K191)</f>
      </c>
      <c r="E33" s="49">
        <f>IF('Components and Materials'!J191="","",'Components and Materials'!J191)</f>
      </c>
    </row>
    <row x14ac:dyDescent="0.25" r="34" customHeight="1" ht="14.25">
      <c r="A34" s="46" t="s">
        <v>311</v>
      </c>
      <c r="B34" s="47">
        <f>IF('Components and Materials'!#REF!="","",'Components and Materials'!#REF!)</f>
      </c>
      <c r="C34" s="6">
        <f>IF('Components and Materials'!F192="","",'Components and Materials'!F192)</f>
      </c>
      <c r="D34" s="47">
        <f>IF('Components and Materials'!K192="","",'Components and Materials'!K192)</f>
      </c>
      <c r="E34" s="49">
        <f>IF('Components and Materials'!J192="","",'Components and Materials'!J192)</f>
      </c>
    </row>
    <row x14ac:dyDescent="0.25" r="35" customHeight="1" ht="14.25">
      <c r="A35" s="46" t="s">
        <v>312</v>
      </c>
      <c r="B35" s="47">
        <f>IF('Components and Materials'!#REF!="","",'Components and Materials'!#REF!)</f>
      </c>
      <c r="C35" s="6">
        <f>IF('Components and Materials'!F193="","",'Components and Materials'!F193)</f>
      </c>
      <c r="D35" s="47">
        <f>IF('Components and Materials'!K193="","",'Components and Materials'!K193)</f>
      </c>
      <c r="E35" s="49">
        <f>IF('Components and Materials'!J193="","",'Components and Materials'!J193)</f>
      </c>
    </row>
    <row x14ac:dyDescent="0.25" r="36" customHeight="1" ht="14.25">
      <c r="A36" s="46" t="s">
        <v>313</v>
      </c>
      <c r="B36" s="47">
        <f>IF('Components and Materials'!#REF!="","",'Components and Materials'!#REF!)</f>
      </c>
      <c r="C36" s="6">
        <f>IF('Components and Materials'!F194="","",'Components and Materials'!F194)</f>
      </c>
      <c r="D36" s="47">
        <f>IF('Components and Materials'!K194="","",'Components and Materials'!K194)</f>
      </c>
      <c r="E36" s="49">
        <f>IF('Components and Materials'!J194="","",'Components and Materials'!J194)</f>
      </c>
    </row>
    <row x14ac:dyDescent="0.25" r="37" customHeight="1" ht="14.25">
      <c r="A37" s="46" t="s">
        <v>314</v>
      </c>
      <c r="B37" s="47">
        <f>IF('Components and Materials'!#REF!="","",'Components and Materials'!#REF!)</f>
      </c>
      <c r="C37" s="6">
        <f>IF('Components and Materials'!F195="","",'Components and Materials'!F195)</f>
      </c>
      <c r="D37" s="47">
        <f>IF('Components and Materials'!K195="","",'Components and Materials'!K195)</f>
      </c>
      <c r="E37" s="49">
        <f>IF('Components and Materials'!J195="","",'Components and Materials'!J195)</f>
      </c>
    </row>
    <row x14ac:dyDescent="0.25" r="38" customHeight="1" ht="14.25">
      <c r="A38" s="46" t="s">
        <v>315</v>
      </c>
      <c r="B38" s="47">
        <f>IF('Components and Materials'!#REF!="","",'Components and Materials'!#REF!)</f>
      </c>
      <c r="C38" s="6">
        <f>IF('Components and Materials'!F196="","",'Components and Materials'!F196)</f>
      </c>
      <c r="D38" s="47">
        <f>IF('Components and Materials'!K196="","",'Components and Materials'!K196)</f>
      </c>
      <c r="E38" s="49">
        <f>IF('Components and Materials'!J196="","",'Components and Materials'!J196)</f>
      </c>
    </row>
    <row x14ac:dyDescent="0.25" r="39" customHeight="1" ht="14.25">
      <c r="A39" s="46" t="s">
        <v>316</v>
      </c>
      <c r="B39" s="47">
        <f>IF('Components and Materials'!#REF!="","",'Components and Materials'!#REF!)</f>
      </c>
      <c r="C39" s="6">
        <f>IF('Components and Materials'!F200="","",'Components and Materials'!F200)</f>
      </c>
      <c r="D39" s="47">
        <f>IF('Components and Materials'!K200="","",'Components and Materials'!K200)</f>
      </c>
      <c r="E39" s="49">
        <f>IF('Components and Materials'!J200="","",'Components and Materials'!J200)</f>
      </c>
    </row>
    <row x14ac:dyDescent="0.25" r="40" customHeight="1" ht="14.25">
      <c r="A40" s="46" t="s">
        <v>317</v>
      </c>
      <c r="B40" s="47">
        <f>IF('Components and Materials'!#REF!="","",'Components and Materials'!#REF!)</f>
      </c>
      <c r="C40" s="6">
        <f>IF('Components and Materials'!F201="","",'Components and Materials'!F201)</f>
      </c>
      <c r="D40" s="47">
        <f>IF('Components and Materials'!K201="","",'Components and Materials'!K201)</f>
      </c>
      <c r="E40" s="49">
        <f>IF('Components and Materials'!J201="","",'Components and Materials'!J201)</f>
      </c>
    </row>
    <row x14ac:dyDescent="0.25" r="41" customHeight="1" ht="14.25">
      <c r="A41" s="46" t="s">
        <v>318</v>
      </c>
      <c r="B41" s="47">
        <f>IF('Components and Materials'!#REF!="","",'Components and Materials'!#REF!)</f>
      </c>
      <c r="C41" s="6">
        <f>IF('Components and Materials'!F202="","",'Components and Materials'!F202)</f>
      </c>
      <c r="D41" s="47">
        <f>IF('Components and Materials'!K202="","",'Components and Materials'!K202)</f>
      </c>
      <c r="E41" s="49">
        <f>IF('Components and Materials'!J202="","",'Components and Materials'!J202)</f>
      </c>
    </row>
    <row x14ac:dyDescent="0.25" r="42" customHeight="1" ht="14.25">
      <c r="A42" s="46" t="s">
        <v>319</v>
      </c>
      <c r="B42" s="47">
        <f>IF('Components and Materials'!#REF!="","",'Components and Materials'!#REF!)</f>
      </c>
      <c r="C42" s="6">
        <f>IF('Components and Materials'!#REF!="","",'Components and Materials'!#REF!)</f>
      </c>
      <c r="D42" s="47">
        <f>IF('Components and Materials'!#REF!="","",'Components and Materials'!#REF!)</f>
      </c>
      <c r="E42" s="49">
        <f>IF('Components and Materials'!#REF!="","",'Components and Materials'!#REF!)</f>
      </c>
    </row>
    <row x14ac:dyDescent="0.25" r="43" customHeight="1" ht="14.25">
      <c r="A43" s="46" t="s">
        <v>320</v>
      </c>
      <c r="B43" s="47">
        <f>IF('Components and Materials'!#REF!="","",'Components and Materials'!#REF!)</f>
      </c>
      <c r="C43" s="6">
        <f>IF('Components and Materials'!#REF!="","",'Components and Materials'!#REF!)</f>
      </c>
      <c r="D43" s="47">
        <f>IF('Components and Materials'!#REF!="","",'Components and Materials'!#REF!)</f>
      </c>
      <c r="E43" s="49">
        <f>IF('Components and Materials'!#REF!="","",'Components and Materials'!#REF!)</f>
      </c>
    </row>
    <row x14ac:dyDescent="0.25" r="44" customHeight="1" ht="14.25">
      <c r="A44" s="46" t="s">
        <v>321</v>
      </c>
      <c r="B44" s="47">
        <f>IF('Components and Materials'!#REF!="","",'Components and Materials'!#REF!)</f>
      </c>
      <c r="C44" s="6">
        <f>IF('Components and Materials'!#REF!="","",'Components and Materials'!#REF!)</f>
      </c>
      <c r="D44" s="47">
        <f>IF('Components and Materials'!#REF!="","",'Components and Materials'!#REF!)</f>
      </c>
      <c r="E44" s="49">
        <f>IF('Components and Materials'!#REF!="","",'Components and Materials'!#REF!)</f>
      </c>
    </row>
    <row x14ac:dyDescent="0.25" r="45" customHeight="1" ht="14.25">
      <c r="A45" s="46" t="s">
        <v>322</v>
      </c>
      <c r="B45" s="47">
        <f>IF('Components and Materials'!#REF!="","",'Components and Materials'!#REF!)</f>
      </c>
      <c r="C45" s="6">
        <f>IF('Components and Materials'!#REF!="","",'Components and Materials'!#REF!)</f>
      </c>
      <c r="D45" s="47">
        <f>IF('Components and Materials'!#REF!="","",'Components and Materials'!#REF!)</f>
      </c>
      <c r="E45" s="49">
        <f>IF('Components and Materials'!#REF!="","",'Components and Materials'!#REF!)</f>
      </c>
    </row>
    <row x14ac:dyDescent="0.25" r="46" customHeight="1" ht="14.25">
      <c r="A46" s="46" t="s">
        <v>323</v>
      </c>
      <c r="B46" s="47">
        <f>IF('Components and Materials'!#REF!="","",'Components and Materials'!#REF!)</f>
      </c>
      <c r="C46" s="6">
        <f>IF('Components and Materials'!#REF!="","",'Components and Materials'!#REF!)</f>
      </c>
      <c r="D46" s="47">
        <f>IF('Components and Materials'!#REF!="","",'Components and Materials'!#REF!)</f>
      </c>
      <c r="E46" s="49">
        <f>IF('Components and Materials'!#REF!="","",'Components and Materials'!#REF!)</f>
      </c>
    </row>
    <row x14ac:dyDescent="0.25" r="47" customHeight="1" ht="14.25">
      <c r="A47" s="46" t="s">
        <v>324</v>
      </c>
      <c r="B47" s="47">
        <f>IF('Components and Materials'!#REF!="","",'Components and Materials'!#REF!)</f>
      </c>
      <c r="C47" s="6">
        <f>IF('Components and Materials'!#REF!="","",'Components and Materials'!#REF!)</f>
      </c>
      <c r="D47" s="47">
        <f>IF('Components and Materials'!#REF!="","",'Components and Materials'!#REF!)</f>
      </c>
      <c r="E47" s="49">
        <f>IF('Components and Materials'!#REF!="","",'Components and Materials'!#REF!)</f>
      </c>
    </row>
    <row x14ac:dyDescent="0.25" r="48" customHeight="1" ht="14.25">
      <c r="A48" s="46" t="s">
        <v>325</v>
      </c>
      <c r="B48" s="47">
        <f>IF('Components and Materials'!#REF!="","",'Components and Materials'!#REF!)</f>
      </c>
      <c r="C48" s="6">
        <f>IF('Components and Materials'!#REF!="","",'Components and Materials'!#REF!)</f>
      </c>
      <c r="D48" s="47">
        <f>IF('Components and Materials'!#REF!="","",'Components and Materials'!#REF!)</f>
      </c>
      <c r="E48" s="49">
        <f>IF('Components and Materials'!#REF!="","",'Components and Materials'!#REF!)</f>
      </c>
    </row>
    <row x14ac:dyDescent="0.25" r="49" customHeight="1" ht="14.25">
      <c r="A49" s="46" t="s">
        <v>326</v>
      </c>
      <c r="B49" s="47">
        <f>IF('Components and Materials'!#REF!="","",'Components and Materials'!#REF!)</f>
      </c>
      <c r="C49" s="6">
        <f>IF('Components and Materials'!#REF!="","",'Components and Materials'!#REF!)</f>
      </c>
      <c r="D49" s="47">
        <f>IF('Components and Materials'!#REF!="","",'Components and Materials'!#REF!)</f>
      </c>
      <c r="E49" s="49">
        <f>IF('Components and Materials'!#REF!="","",'Components and Materials'!#REF!)</f>
      </c>
    </row>
    <row x14ac:dyDescent="0.25" r="50" customHeight="1" ht="14.25">
      <c r="A50" s="46" t="s">
        <v>327</v>
      </c>
      <c r="B50" s="47">
        <f>IF('Components and Materials'!#REF!="","",'Components and Materials'!#REF!)</f>
      </c>
      <c r="C50" s="6">
        <f>IF('Components and Materials'!#REF!="","",'Components and Materials'!#REF!)</f>
      </c>
      <c r="D50" s="47">
        <f>IF('Components and Materials'!#REF!="","",'Components and Materials'!#REF!)</f>
      </c>
      <c r="E50" s="49">
        <f>IF('Components and Materials'!#REF!="","",'Components and Materials'!#REF!)</f>
      </c>
    </row>
    <row x14ac:dyDescent="0.25" r="51" customHeight="1" ht="14.25">
      <c r="A51" s="46" t="s">
        <v>328</v>
      </c>
      <c r="B51" s="47">
        <f>IF('Components and Materials'!#REF!="","",'Components and Materials'!#REF!)</f>
      </c>
      <c r="C51" s="6">
        <f>IF('Components and Materials'!#REF!="","",'Components and Materials'!#REF!)</f>
      </c>
      <c r="D51" s="47">
        <f>IF('Components and Materials'!#REF!="","",'Components and Materials'!#REF!)</f>
      </c>
      <c r="E51" s="49">
        <f>IF('Components and Materials'!#REF!="","",'Components and Materials'!#REF!)</f>
      </c>
    </row>
    <row x14ac:dyDescent="0.25" r="52" customHeight="1" ht="14.25">
      <c r="A52" s="46" t="s">
        <v>329</v>
      </c>
      <c r="B52" s="47">
        <f>IF('Components and Materials'!#REF!="","",'Components and Materials'!#REF!)</f>
      </c>
      <c r="C52" s="6">
        <f>IF('Components and Materials'!#REF!="","",'Components and Materials'!#REF!)</f>
      </c>
      <c r="D52" s="47">
        <f>IF('Components and Materials'!#REF!="","",'Components and Materials'!#REF!)</f>
      </c>
      <c r="E52" s="49">
        <f>IF('Components and Materials'!#REF!="","",'Components and Materials'!#REF!)</f>
      </c>
    </row>
    <row x14ac:dyDescent="0.25" r="53" customHeight="1" ht="14.25">
      <c r="A53" s="46" t="s">
        <v>330</v>
      </c>
      <c r="B53" s="47">
        <f>IF('Components and Materials'!#REF!="","",'Components and Materials'!#REF!)</f>
      </c>
      <c r="C53" s="6">
        <f>IF('Components and Materials'!#REF!="","",'Components and Materials'!#REF!)</f>
      </c>
      <c r="D53" s="47">
        <f>IF('Components and Materials'!#REF!="","",'Components and Materials'!#REF!)</f>
      </c>
      <c r="E53" s="49">
        <f>IF('Components and Materials'!#REF!="","",'Components and Materials'!#REF!)</f>
      </c>
    </row>
    <row x14ac:dyDescent="0.25" r="54" customHeight="1" ht="14.25">
      <c r="A54" s="46" t="s">
        <v>331</v>
      </c>
      <c r="B54" s="47">
        <f>IF('Components and Materials'!#REF!="","",'Components and Materials'!#REF!)</f>
      </c>
      <c r="C54" s="6">
        <f>IF('Components and Materials'!#REF!="","",'Components and Materials'!#REF!)</f>
      </c>
      <c r="D54" s="47">
        <f>IF('Components and Materials'!#REF!="","",'Components and Materials'!#REF!)</f>
      </c>
      <c r="E54" s="49">
        <f>IF('Components and Materials'!#REF!="","",'Components and Materials'!#REF!)</f>
      </c>
    </row>
    <row x14ac:dyDescent="0.25" r="55" customHeight="1" ht="14.25">
      <c r="A55" s="46" t="s">
        <v>332</v>
      </c>
      <c r="B55" s="47">
        <f>IF('Components and Materials'!#REF!="","",'Components and Materials'!#REF!)</f>
      </c>
      <c r="C55" s="6">
        <f>IF('Components and Materials'!#REF!="","",'Components and Materials'!#REF!)</f>
      </c>
      <c r="D55" s="47">
        <f>IF('Components and Materials'!#REF!="","",'Components and Materials'!#REF!)</f>
      </c>
      <c r="E55" s="49">
        <f>IF('Components and Materials'!#REF!="","",'Components and Materials'!#REF!)</f>
      </c>
    </row>
    <row x14ac:dyDescent="0.25" r="56" customHeight="1" ht="14.25">
      <c r="A56" s="46" t="s">
        <v>333</v>
      </c>
      <c r="B56" s="47">
        <f>IF('Components and Materials'!#REF!="","",'Components and Materials'!#REF!)</f>
      </c>
      <c r="C56" s="6">
        <f>IF('Components and Materials'!#REF!="","",'Components and Materials'!#REF!)</f>
      </c>
      <c r="D56" s="47">
        <f>IF('Components and Materials'!#REF!="","",'Components and Materials'!#REF!)</f>
      </c>
      <c r="E56" s="49">
        <f>IF('Components and Materials'!#REF!="","",'Components and Materials'!#REF!)</f>
      </c>
    </row>
    <row x14ac:dyDescent="0.25" r="57" customHeight="1" ht="14.25">
      <c r="A57" s="46" t="s">
        <v>334</v>
      </c>
      <c r="B57" s="47">
        <f>IF('Components and Materials'!#REF!="","",'Components and Materials'!#REF!)</f>
      </c>
      <c r="C57" s="6">
        <f>IF('Components and Materials'!#REF!="","",'Components and Materials'!#REF!)</f>
      </c>
      <c r="D57" s="47">
        <f>IF('Components and Materials'!#REF!="","",'Components and Materials'!#REF!)</f>
      </c>
      <c r="E57" s="49">
        <f>IF('Components and Materials'!#REF!="","",'Components and Materials'!#REF!)</f>
      </c>
    </row>
    <row x14ac:dyDescent="0.25" r="58" customHeight="1" ht="14.25">
      <c r="A58" s="46" t="s">
        <v>335</v>
      </c>
      <c r="B58" s="47">
        <f>IF('Components and Materials'!#REF!="","",'Components and Materials'!#REF!)</f>
      </c>
      <c r="C58" s="6">
        <f>IF('Components and Materials'!#REF!="","",'Components and Materials'!#REF!)</f>
      </c>
      <c r="D58" s="47">
        <f>IF('Components and Materials'!#REF!="","",'Components and Materials'!#REF!)</f>
      </c>
      <c r="E58" s="49">
        <f>IF('Components and Materials'!#REF!="","",'Components and Materials'!#REF!)</f>
      </c>
    </row>
    <row x14ac:dyDescent="0.25" r="59" customHeight="1" ht="14.25">
      <c r="A59" s="46" t="s">
        <v>336</v>
      </c>
      <c r="B59" s="47">
        <f>IF('Components and Materials'!#REF!="","",'Components and Materials'!#REF!)</f>
      </c>
      <c r="C59" s="6">
        <f>IF('Components and Materials'!#REF!="","",'Components and Materials'!#REF!)</f>
      </c>
      <c r="D59" s="47">
        <f>IF('Components and Materials'!#REF!="","",'Components and Materials'!#REF!)</f>
      </c>
      <c r="E59" s="49">
        <f>IF('Components and Materials'!#REF!="","",'Components and Materials'!#REF!)</f>
      </c>
    </row>
    <row x14ac:dyDescent="0.25" r="60" customHeight="1" ht="14.25">
      <c r="A60" s="46" t="s">
        <v>337</v>
      </c>
      <c r="B60" s="47">
        <f>IF('Components and Materials'!#REF!="","",'Components and Materials'!#REF!)</f>
      </c>
      <c r="C60" s="6">
        <f>IF('Components and Materials'!#REF!="","",'Components and Materials'!#REF!)</f>
      </c>
      <c r="D60" s="47">
        <f>IF('Components and Materials'!#REF!="","",'Components and Materials'!#REF!)</f>
      </c>
      <c r="E60" s="49">
        <f>IF('Components and Materials'!#REF!="","",'Components and Materials'!#REF!)</f>
      </c>
    </row>
    <row x14ac:dyDescent="0.25" r="61" customHeight="1" ht="14.25">
      <c r="A61" s="46" t="s">
        <v>338</v>
      </c>
      <c r="B61" s="47">
        <f>IF('Components and Materials'!#REF!="","",'Components and Materials'!#REF!)</f>
      </c>
      <c r="C61" s="6">
        <f>IF('Components and Materials'!#REF!="","",'Components and Materials'!#REF!)</f>
      </c>
      <c r="D61" s="47">
        <f>IF('Components and Materials'!#REF!="","",'Components and Materials'!#REF!)</f>
      </c>
      <c r="E61" s="49">
        <f>IF('Components and Materials'!#REF!="","",'Components and Materials'!#REF!)</f>
      </c>
    </row>
    <row x14ac:dyDescent="0.25" r="62" customHeight="1" ht="14.25">
      <c r="A62" s="46" t="s">
        <v>339</v>
      </c>
      <c r="B62" s="47">
        <f>IF('Components and Materials'!#REF!="","",'Components and Materials'!#REF!)</f>
      </c>
      <c r="C62" s="6">
        <f>IF('Components and Materials'!#REF!="","",'Components and Materials'!#REF!)</f>
      </c>
      <c r="D62" s="47">
        <f>IF('Components and Materials'!#REF!="","",'Components and Materials'!#REF!)</f>
      </c>
      <c r="E62" s="49">
        <f>IF('Components and Materials'!#REF!="","",'Components and Materials'!#REF!)</f>
      </c>
    </row>
    <row x14ac:dyDescent="0.25" r="63" customHeight="1" ht="14.25">
      <c r="A63" s="46" t="s">
        <v>340</v>
      </c>
      <c r="B63" s="47">
        <f>IF('Components and Materials'!#REF!="","",'Components and Materials'!#REF!)</f>
      </c>
      <c r="C63" s="6">
        <f>IF('Components and Materials'!#REF!="","",'Components and Materials'!#REF!)</f>
      </c>
      <c r="D63" s="47">
        <f>IF('Components and Materials'!#REF!="","",'Components and Materials'!#REF!)</f>
      </c>
      <c r="E63" s="49">
        <f>IF('Components and Materials'!#REF!="","",'Components and Materials'!#REF!)</f>
      </c>
    </row>
    <row x14ac:dyDescent="0.25" r="64" customHeight="1" ht="14.25">
      <c r="A64" s="46" t="s">
        <v>341</v>
      </c>
      <c r="B64" s="47">
        <f>IF('Components and Materials'!#REF!="","",'Components and Materials'!#REF!)</f>
      </c>
      <c r="C64" s="6">
        <f>IF('Components and Materials'!#REF!="","",'Components and Materials'!#REF!)</f>
      </c>
      <c r="D64" s="47">
        <f>IF('Components and Materials'!#REF!="","",'Components and Materials'!#REF!)</f>
      </c>
      <c r="E64" s="49">
        <f>IF('Components and Materials'!#REF!="","",'Components and Materials'!#REF!)</f>
      </c>
    </row>
    <row x14ac:dyDescent="0.25" r="65" customHeight="1" ht="14.25">
      <c r="A65" s="46" t="s">
        <v>342</v>
      </c>
      <c r="B65" s="47">
        <f>IF('Components and Materials'!#REF!="","",'Components and Materials'!#REF!)</f>
      </c>
      <c r="C65" s="6">
        <f>IF('Components and Materials'!#REF!="","",'Components and Materials'!#REF!)</f>
      </c>
      <c r="D65" s="47">
        <f>IF('Components and Materials'!#REF!="","",'Components and Materials'!#REF!)</f>
      </c>
      <c r="E65" s="49">
        <f>IF('Components and Materials'!#REF!="","",'Components and Materials'!#REF!)</f>
      </c>
    </row>
    <row x14ac:dyDescent="0.25" r="66" customHeight="1" ht="14.25">
      <c r="A66" s="46" t="s">
        <v>343</v>
      </c>
      <c r="B66" s="47">
        <f>IF('Components and Materials'!#REF!="","",'Components and Materials'!#REF!)</f>
      </c>
      <c r="C66" s="6">
        <f>IF('Components and Materials'!#REF!="","",'Components and Materials'!#REF!)</f>
      </c>
      <c r="D66" s="47">
        <f>IF('Components and Materials'!#REF!="","",'Components and Materials'!#REF!)</f>
      </c>
      <c r="E66" s="49">
        <f>IF('Components and Materials'!#REF!="","",'Components and Materials'!#REF!)</f>
      </c>
    </row>
    <row x14ac:dyDescent="0.25" r="67" customHeight="1" ht="14.25">
      <c r="A67" s="46" t="s">
        <v>344</v>
      </c>
      <c r="B67" s="47">
        <f>IF('Components and Materials'!#REF!="","",'Components and Materials'!#REF!)</f>
      </c>
      <c r="C67" s="6">
        <f>IF('Components and Materials'!#REF!="","",'Components and Materials'!#REF!)</f>
      </c>
      <c r="D67" s="47">
        <f>IF('Components and Materials'!#REF!="","",'Components and Materials'!#REF!)</f>
      </c>
      <c r="E67" s="49">
        <f>IF('Components and Materials'!#REF!="","",'Components and Materials'!#REF!)</f>
      </c>
    </row>
    <row x14ac:dyDescent="0.25" r="68" customHeight="1" ht="14.25">
      <c r="A68" s="46" t="s">
        <v>345</v>
      </c>
      <c r="B68" s="47">
        <f>IF('Components and Materials'!#REF!="","",'Components and Materials'!#REF!)</f>
      </c>
      <c r="C68" s="6">
        <f>IF('Components and Materials'!#REF!="","",'Components and Materials'!#REF!)</f>
      </c>
      <c r="D68" s="47">
        <f>IF('Components and Materials'!#REF!="","",'Components and Materials'!#REF!)</f>
      </c>
      <c r="E68" s="49">
        <f>IF('Components and Materials'!#REF!="","",'Components and Materials'!#REF!)</f>
      </c>
    </row>
    <row x14ac:dyDescent="0.25" r="69" customHeight="1" ht="14.25">
      <c r="A69" s="46" t="s">
        <v>346</v>
      </c>
      <c r="B69" s="47">
        <f>IF('Components and Materials'!#REF!="","",'Components and Materials'!#REF!)</f>
      </c>
      <c r="C69" s="6">
        <f>IF('Components and Materials'!#REF!="","",'Components and Materials'!#REF!)</f>
      </c>
      <c r="D69" s="47">
        <f>IF('Components and Materials'!#REF!="","",'Components and Materials'!#REF!)</f>
      </c>
      <c r="E69" s="49">
        <f>IF('Components and Materials'!#REF!="","",'Components and Materials'!#REF!)</f>
      </c>
    </row>
    <row x14ac:dyDescent="0.25" r="70" customHeight="1" ht="14.25">
      <c r="A70" s="46" t="s">
        <v>347</v>
      </c>
      <c r="B70" s="47">
        <f>IF('Components and Materials'!#REF!="","",'Components and Materials'!#REF!)</f>
      </c>
      <c r="C70" s="6">
        <f>IF('Components and Materials'!#REF!="","",'Components and Materials'!#REF!)</f>
      </c>
      <c r="D70" s="47">
        <f>IF('Components and Materials'!#REF!="","",'Components and Materials'!#REF!)</f>
      </c>
      <c r="E70" s="49">
        <f>IF('Components and Materials'!#REF!="","",'Components and Materials'!#REF!)</f>
      </c>
    </row>
    <row x14ac:dyDescent="0.25" r="71" customHeight="1" ht="14.25">
      <c r="A71" s="46" t="s">
        <v>348</v>
      </c>
      <c r="B71" s="47">
        <f>IF('Components and Materials'!#REF!="","",'Components and Materials'!#REF!)</f>
      </c>
      <c r="C71" s="6">
        <f>IF('Components and Materials'!#REF!="","",'Components and Materials'!#REF!)</f>
      </c>
      <c r="D71" s="47">
        <f>IF('Components and Materials'!#REF!="","",'Components and Materials'!#REF!)</f>
      </c>
      <c r="E71" s="49">
        <f>IF('Components and Materials'!#REF!="","",'Components and Materials'!#REF!)</f>
      </c>
    </row>
    <row x14ac:dyDescent="0.25" r="72" customHeight="1" ht="14.25">
      <c r="A72" s="46" t="s">
        <v>349</v>
      </c>
      <c r="B72" s="47">
        <f>IF('Components and Materials'!#REF!="","",'Components and Materials'!#REF!)</f>
      </c>
      <c r="C72" s="6">
        <f>IF('Components and Materials'!#REF!="","",'Components and Materials'!#REF!)</f>
      </c>
      <c r="D72" s="47">
        <f>IF('Components and Materials'!#REF!="","",'Components and Materials'!#REF!)</f>
      </c>
      <c r="E72" s="49">
        <f>IF('Components and Materials'!#REF!="","",'Components and Materials'!#REF!)</f>
      </c>
    </row>
    <row x14ac:dyDescent="0.25" r="73" customHeight="1" ht="14.25">
      <c r="A73" s="46" t="s">
        <v>350</v>
      </c>
      <c r="B73" s="47">
        <f>IF('Components and Materials'!#REF!="","",'Components and Materials'!#REF!)</f>
      </c>
      <c r="C73" s="6">
        <f>IF('Components and Materials'!#REF!="","",'Components and Materials'!#REF!)</f>
      </c>
      <c r="D73" s="47">
        <f>IF('Components and Materials'!#REF!="","",'Components and Materials'!#REF!)</f>
      </c>
      <c r="E73" s="49">
        <f>IF('Components and Materials'!#REF!="","",'Components and Materials'!#REF!)</f>
      </c>
    </row>
    <row x14ac:dyDescent="0.25" r="74" customHeight="1" ht="14.25">
      <c r="A74" s="46" t="s">
        <v>351</v>
      </c>
      <c r="B74" s="47">
        <f>IF('Components and Materials'!#REF!="","",'Components and Materials'!#REF!)</f>
      </c>
      <c r="C74" s="6">
        <f>IF('Components and Materials'!#REF!="","",'Components and Materials'!#REF!)</f>
      </c>
      <c r="D74" s="47">
        <f>IF('Components and Materials'!#REF!="","",'Components and Materials'!#REF!)</f>
      </c>
      <c r="E74" s="49">
        <f>IF('Components and Materials'!#REF!="","",'Components and Materials'!#REF!)</f>
      </c>
    </row>
    <row x14ac:dyDescent="0.25" r="75" customHeight="1" ht="14.25">
      <c r="A75" s="46" t="s">
        <v>352</v>
      </c>
      <c r="B75" s="47">
        <f>IF('Components and Materials'!#REF!="","",'Components and Materials'!#REF!)</f>
      </c>
      <c r="C75" s="6">
        <f>IF('Components and Materials'!#REF!="","",'Components and Materials'!#REF!)</f>
      </c>
      <c r="D75" s="47">
        <f>IF('Components and Materials'!#REF!="","",'Components and Materials'!#REF!)</f>
      </c>
      <c r="E75" s="49">
        <f>IF('Components and Materials'!#REF!="","",'Components and Materials'!#REF!)</f>
      </c>
    </row>
    <row x14ac:dyDescent="0.25" r="76" customHeight="1" ht="14.25">
      <c r="A76" s="46" t="s">
        <v>353</v>
      </c>
      <c r="B76" s="47">
        <f>IF('Components and Materials'!#REF!="","",'Components and Materials'!#REF!)</f>
      </c>
      <c r="C76" s="6">
        <f>IF('Components and Materials'!#REF!="","",'Components and Materials'!#REF!)</f>
      </c>
      <c r="D76" s="47">
        <f>IF('Components and Materials'!#REF!="","",'Components and Materials'!#REF!)</f>
      </c>
      <c r="E76" s="49">
        <f>IF('Components and Materials'!#REF!="","",'Components and Materials'!#REF!)</f>
      </c>
    </row>
    <row x14ac:dyDescent="0.25" r="77" customHeight="1" ht="14.25">
      <c r="A77" s="46" t="s">
        <v>354</v>
      </c>
      <c r="B77" s="47">
        <f>IF('Components and Materials'!#REF!="","",'Components and Materials'!#REF!)</f>
      </c>
      <c r="C77" s="6">
        <f>IF('Components and Materials'!#REF!="","",'Components and Materials'!#REF!)</f>
      </c>
      <c r="D77" s="47">
        <f>IF('Components and Materials'!#REF!="","",'Components and Materials'!#REF!)</f>
      </c>
      <c r="E77" s="49">
        <f>IF('Components and Materials'!#REF!="","",'Components and Materials'!#REF!)</f>
      </c>
    </row>
    <row x14ac:dyDescent="0.25" r="78" customHeight="1" ht="14.25">
      <c r="A78" s="46" t="s">
        <v>355</v>
      </c>
      <c r="B78" s="47">
        <f>IF('Components and Materials'!#REF!="","",'Components and Materials'!#REF!)</f>
      </c>
      <c r="C78" s="6">
        <f>IF('Components and Materials'!#REF!="","",'Components and Materials'!#REF!)</f>
      </c>
      <c r="D78" s="47">
        <f>IF('Components and Materials'!#REF!="","",'Components and Materials'!#REF!)</f>
      </c>
      <c r="E78" s="49">
        <f>IF('Components and Materials'!#REF!="","",'Components and Materials'!#REF!)</f>
      </c>
    </row>
    <row x14ac:dyDescent="0.25" r="79" customHeight="1" ht="14.25">
      <c r="A79" s="46" t="s">
        <v>356</v>
      </c>
      <c r="B79" s="47">
        <f>IF('Components and Materials'!#REF!="","",'Components and Materials'!#REF!)</f>
      </c>
      <c r="C79" s="6">
        <f>IF('Components and Materials'!#REF!="","",'Components and Materials'!#REF!)</f>
      </c>
      <c r="D79" s="47">
        <f>IF('Components and Materials'!#REF!="","",'Components and Materials'!#REF!)</f>
      </c>
      <c r="E79" s="49">
        <f>IF('Components and Materials'!#REF!="","",'Components and Materials'!#REF!)</f>
      </c>
    </row>
    <row x14ac:dyDescent="0.25" r="80" customHeight="1" ht="14.25">
      <c r="A80" s="46" t="s">
        <v>357</v>
      </c>
      <c r="B80" s="47">
        <f>IF('Components and Materials'!#REF!="","",'Components and Materials'!#REF!)</f>
      </c>
      <c r="C80" s="6">
        <f>IF('Components and Materials'!#REF!="","",'Components and Materials'!#REF!)</f>
      </c>
      <c r="D80" s="47">
        <f>IF('Components and Materials'!#REF!="","",'Components and Materials'!#REF!)</f>
      </c>
      <c r="E80" s="49">
        <f>IF('Components and Materials'!#REF!="","",'Components and Materials'!#REF!)</f>
      </c>
    </row>
    <row x14ac:dyDescent="0.25" r="81" customHeight="1" ht="14.25">
      <c r="A81" s="46" t="s">
        <v>358</v>
      </c>
      <c r="B81" s="47">
        <f>IF('Components and Materials'!#REF!="","",'Components and Materials'!#REF!)</f>
      </c>
      <c r="C81" s="6">
        <f>IF('Components and Materials'!#REF!="","",'Components and Materials'!#REF!)</f>
      </c>
      <c r="D81" s="47">
        <f>IF('Components and Materials'!#REF!="","",'Components and Materials'!#REF!)</f>
      </c>
      <c r="E81" s="49">
        <f>IF('Components and Materials'!#REF!="","",'Components and Materials'!#REF!)</f>
      </c>
    </row>
    <row x14ac:dyDescent="0.25" r="82" customHeight="1" ht="14.25">
      <c r="A82" s="46" t="s">
        <v>359</v>
      </c>
      <c r="B82" s="47">
        <f>IF('Components and Materials'!#REF!="","",'Components and Materials'!#REF!)</f>
      </c>
      <c r="C82" s="6">
        <f>IF('Components and Materials'!#REF!="","",'Components and Materials'!#REF!)</f>
      </c>
      <c r="D82" s="47">
        <f>IF('Components and Materials'!#REF!="","",'Components and Materials'!#REF!)</f>
      </c>
      <c r="E82" s="49">
        <f>IF('Components and Materials'!#REF!="","",'Components and Materials'!#REF!)</f>
      </c>
    </row>
    <row x14ac:dyDescent="0.25" r="83" customHeight="1" ht="14.25">
      <c r="A83" s="46" t="s">
        <v>360</v>
      </c>
      <c r="B83" s="47">
        <f>IF('Components and Materials'!#REF!="","",'Components and Materials'!#REF!)</f>
      </c>
      <c r="C83" s="6">
        <f>IF('Components and Materials'!#REF!="","",'Components and Materials'!#REF!)</f>
      </c>
      <c r="D83" s="47">
        <f>IF('Components and Materials'!#REF!="","",'Components and Materials'!#REF!)</f>
      </c>
      <c r="E83" s="49">
        <f>IF('Components and Materials'!#REF!="","",'Components and Materials'!#REF!)</f>
      </c>
    </row>
    <row x14ac:dyDescent="0.25" r="84" customHeight="1" ht="14.25">
      <c r="A84" s="46" t="s">
        <v>361</v>
      </c>
      <c r="B84" s="47">
        <f>IF('Components and Materials'!#REF!="","",'Components and Materials'!#REF!)</f>
      </c>
      <c r="C84" s="6">
        <f>IF('Components and Materials'!#REF!="","",'Components and Materials'!#REF!)</f>
      </c>
      <c r="D84" s="47">
        <f>IF('Components and Materials'!#REF!="","",'Components and Materials'!#REF!)</f>
      </c>
      <c r="E84" s="49">
        <f>IF('Components and Materials'!#REF!="","",'Components and Materials'!#REF!)</f>
      </c>
    </row>
    <row x14ac:dyDescent="0.25" r="85" customHeight="1" ht="14.25">
      <c r="A85" s="46" t="s">
        <v>362</v>
      </c>
      <c r="B85" s="47">
        <f>IF('Components and Materials'!#REF!="","",'Components and Materials'!#REF!)</f>
      </c>
      <c r="C85" s="6">
        <f>IF('Components and Materials'!#REF!="","",'Components and Materials'!#REF!)</f>
      </c>
      <c r="D85" s="47">
        <f>IF('Components and Materials'!#REF!="","",'Components and Materials'!#REF!)</f>
      </c>
      <c r="E85" s="49">
        <f>IF('Components and Materials'!#REF!="","",'Components and Materials'!#REF!)</f>
      </c>
    </row>
    <row x14ac:dyDescent="0.25" r="86" customHeight="1" ht="14.25">
      <c r="A86" s="46" t="s">
        <v>363</v>
      </c>
      <c r="B86" s="47">
        <f>IF('Components and Materials'!#REF!="","",'Components and Materials'!#REF!)</f>
      </c>
      <c r="C86" s="6">
        <f>IF('Components and Materials'!#REF!="","",'Components and Materials'!#REF!)</f>
      </c>
      <c r="D86" s="47">
        <f>IF('Components and Materials'!#REF!="","",'Components and Materials'!#REF!)</f>
      </c>
      <c r="E86" s="49">
        <f>IF('Components and Materials'!#REF!="","",'Components and Materials'!#REF!)</f>
      </c>
    </row>
    <row x14ac:dyDescent="0.25" r="87" customHeight="1" ht="14.25">
      <c r="A87" s="46" t="s">
        <v>364</v>
      </c>
      <c r="B87" s="47">
        <f>IF('Components and Materials'!#REF!="","",'Components and Materials'!#REF!)</f>
      </c>
      <c r="C87" s="6">
        <f>IF('Components and Materials'!#REF!="","",'Components and Materials'!#REF!)</f>
      </c>
      <c r="D87" s="47">
        <f>IF('Components and Materials'!#REF!="","",'Components and Materials'!#REF!)</f>
      </c>
      <c r="E87" s="49">
        <f>IF('Components and Materials'!#REF!="","",'Components and Materials'!#REF!)</f>
      </c>
    </row>
    <row x14ac:dyDescent="0.25" r="88" customHeight="1" ht="14.25">
      <c r="A88" s="46" t="s">
        <v>365</v>
      </c>
      <c r="B88" s="47">
        <f>IF('Components and Materials'!#REF!="","",'Components and Materials'!#REF!)</f>
      </c>
      <c r="C88" s="6">
        <f>IF('Components and Materials'!#REF!="","",'Components and Materials'!#REF!)</f>
      </c>
      <c r="D88" s="47">
        <f>IF('Components and Materials'!#REF!="","",'Components and Materials'!#REF!)</f>
      </c>
      <c r="E88" s="49">
        <f>IF('Components and Materials'!#REF!="","",'Components and Materials'!#REF!)</f>
      </c>
    </row>
    <row x14ac:dyDescent="0.25" r="89" customHeight="1" ht="14.25">
      <c r="A89" s="46" t="s">
        <v>366</v>
      </c>
      <c r="B89" s="47">
        <f>IF('Components and Materials'!#REF!="","",'Components and Materials'!#REF!)</f>
      </c>
      <c r="C89" s="6">
        <f>IF('Components and Materials'!#REF!="","",'Components and Materials'!#REF!)</f>
      </c>
      <c r="D89" s="47">
        <f>IF('Components and Materials'!#REF!="","",'Components and Materials'!#REF!)</f>
      </c>
      <c r="E89" s="49">
        <f>IF('Components and Materials'!#REF!="","",'Components and Materials'!#REF!)</f>
      </c>
    </row>
    <row x14ac:dyDescent="0.25" r="90" customHeight="1" ht="14.25">
      <c r="A90" s="46" t="s">
        <v>367</v>
      </c>
      <c r="B90" s="47">
        <f>IF('Components and Materials'!#REF!="","",'Components and Materials'!#REF!)</f>
      </c>
      <c r="C90" s="6">
        <f>IF('Components and Materials'!#REF!="","",'Components and Materials'!#REF!)</f>
      </c>
      <c r="D90" s="47">
        <f>IF('Components and Materials'!#REF!="","",'Components and Materials'!#REF!)</f>
      </c>
      <c r="E90" s="49">
        <f>IF('Components and Materials'!#REF!="","",'Components and Materials'!#REF!)</f>
      </c>
    </row>
    <row x14ac:dyDescent="0.25" r="91" customHeight="1" ht="14.25">
      <c r="A91" s="46" t="s">
        <v>368</v>
      </c>
      <c r="B91" s="47">
        <f>IF('Components and Materials'!#REF!="","",'Components and Materials'!#REF!)</f>
      </c>
      <c r="C91" s="6">
        <f>IF('Components and Materials'!#REF!="","",'Components and Materials'!#REF!)</f>
      </c>
      <c r="D91" s="47">
        <f>IF('Components and Materials'!#REF!="","",'Components and Materials'!#REF!)</f>
      </c>
      <c r="E91" s="49">
        <f>IF('Components and Materials'!#REF!="","",'Components and Materials'!#REF!)</f>
      </c>
    </row>
    <row x14ac:dyDescent="0.25" r="92" customHeight="1" ht="14.25">
      <c r="A92" s="46" t="s">
        <v>369</v>
      </c>
      <c r="B92" s="47">
        <f>IF('Components and Materials'!#REF!="","",'Components and Materials'!#REF!)</f>
      </c>
      <c r="C92" s="6">
        <f>IF('Components and Materials'!#REF!="","",'Components and Materials'!#REF!)</f>
      </c>
      <c r="D92" s="47">
        <f>IF('Components and Materials'!#REF!="","",'Components and Materials'!#REF!)</f>
      </c>
      <c r="E92" s="49">
        <f>IF('Components and Materials'!#REF!="","",'Components and Materials'!#REF!)</f>
      </c>
    </row>
    <row x14ac:dyDescent="0.25" r="93" customHeight="1" ht="14.25">
      <c r="A93" s="46" t="s">
        <v>370</v>
      </c>
      <c r="B93" s="47">
        <f>IF('Components and Materials'!#REF!="","",'Components and Materials'!#REF!)</f>
      </c>
      <c r="C93" s="6">
        <f>IF('Components and Materials'!#REF!="","",'Components and Materials'!#REF!)</f>
      </c>
      <c r="D93" s="47">
        <f>IF('Components and Materials'!#REF!="","",'Components and Materials'!#REF!)</f>
      </c>
      <c r="E93" s="49">
        <f>IF('Components and Materials'!#REF!="","",'Components and Materials'!#REF!)</f>
      </c>
    </row>
    <row x14ac:dyDescent="0.25" r="94" customHeight="1" ht="14.25">
      <c r="A94" s="46" t="s">
        <v>371</v>
      </c>
      <c r="B94" s="47">
        <f>IF('Components and Materials'!#REF!="","",'Components and Materials'!#REF!)</f>
      </c>
      <c r="C94" s="6">
        <f>IF('Components and Materials'!#REF!="","",'Components and Materials'!#REF!)</f>
      </c>
      <c r="D94" s="47">
        <f>IF('Components and Materials'!#REF!="","",'Components and Materials'!#REF!)</f>
      </c>
      <c r="E94" s="49">
        <f>IF('Components and Materials'!#REF!="","",'Components and Materials'!#REF!)</f>
      </c>
    </row>
    <row x14ac:dyDescent="0.25" r="95" customHeight="1" ht="14.25">
      <c r="A95" s="46" t="s">
        <v>372</v>
      </c>
      <c r="B95" s="47">
        <f>IF('Components and Materials'!#REF!="","",'Components and Materials'!#REF!)</f>
      </c>
      <c r="C95" s="6">
        <f>IF('Components and Materials'!#REF!="","",'Components and Materials'!#REF!)</f>
      </c>
      <c r="D95" s="47">
        <f>IF('Components and Materials'!#REF!="","",'Components and Materials'!#REF!)</f>
      </c>
      <c r="E95" s="49">
        <f>IF('Components and Materials'!#REF!="","",'Components and Materials'!#REF!)</f>
      </c>
    </row>
    <row x14ac:dyDescent="0.25" r="96" customHeight="1" ht="14.25">
      <c r="A96" s="46" t="s">
        <v>373</v>
      </c>
      <c r="B96" s="47">
        <f>IF('Components and Materials'!#REF!="","",'Components and Materials'!#REF!)</f>
      </c>
      <c r="C96" s="6">
        <f>IF('Components and Materials'!#REF!="","",'Components and Materials'!#REF!)</f>
      </c>
      <c r="D96" s="47">
        <f>IF('Components and Materials'!#REF!="","",'Components and Materials'!#REF!)</f>
      </c>
      <c r="E96" s="49">
        <f>IF('Components and Materials'!#REF!="","",'Components and Materials'!#REF!)</f>
      </c>
    </row>
    <row x14ac:dyDescent="0.25" r="97" customHeight="1" ht="14.25">
      <c r="A97" s="46" t="s">
        <v>374</v>
      </c>
      <c r="B97" s="47">
        <f>IF('Components and Materials'!#REF!="","",'Components and Materials'!#REF!)</f>
      </c>
      <c r="C97" s="6">
        <f>IF('Components and Materials'!#REF!="","",'Components and Materials'!#REF!)</f>
      </c>
      <c r="D97" s="47">
        <f>IF('Components and Materials'!#REF!="","",'Components and Materials'!#REF!)</f>
      </c>
      <c r="E97" s="49">
        <f>IF('Components and Materials'!#REF!="","",'Components and Materials'!#REF!)</f>
      </c>
    </row>
    <row x14ac:dyDescent="0.25" r="98" customHeight="1" ht="14.25">
      <c r="A98" s="46" t="s">
        <v>375</v>
      </c>
      <c r="B98" s="47">
        <f>IF('Components and Materials'!#REF!="","",'Components and Materials'!#REF!)</f>
      </c>
      <c r="C98" s="6">
        <f>IF('Components and Materials'!#REF!="","",'Components and Materials'!#REF!)</f>
      </c>
      <c r="D98" s="47">
        <f>IF('Components and Materials'!#REF!="","",'Components and Materials'!#REF!)</f>
      </c>
      <c r="E98" s="49">
        <f>IF('Components and Materials'!#REF!="","",'Components and Materials'!#REF!)</f>
      </c>
    </row>
    <row x14ac:dyDescent="0.25" r="99" customHeight="1" ht="14.25">
      <c r="A99" s="46" t="s">
        <v>376</v>
      </c>
      <c r="B99" s="47">
        <f>IF('Components and Materials'!#REF!="","",'Components and Materials'!#REF!)</f>
      </c>
      <c r="C99" s="6">
        <f>IF('Components and Materials'!#REF!="","",'Components and Materials'!#REF!)</f>
      </c>
      <c r="D99" s="47">
        <f>IF('Components and Materials'!#REF!="","",'Components and Materials'!#REF!)</f>
      </c>
      <c r="E99" s="49">
        <f>IF('Components and Materials'!#REF!="","",'Components and Materials'!#REF!)</f>
      </c>
    </row>
    <row x14ac:dyDescent="0.25" r="100" customHeight="1" ht="14.25">
      <c r="A100" s="46" t="s">
        <v>377</v>
      </c>
      <c r="B100" s="47">
        <f>IF('Components and Materials'!#REF!="","",'Components and Materials'!#REF!)</f>
      </c>
      <c r="C100" s="6">
        <f>IF('Components and Materials'!#REF!="","",'Components and Materials'!#REF!)</f>
      </c>
      <c r="D100" s="47">
        <f>IF('Components and Materials'!#REF!="","",'Components and Materials'!#REF!)</f>
      </c>
      <c r="E100" s="49">
        <f>IF('Components and Materials'!#REF!="","",'Components and Materials'!#REF!)</f>
      </c>
    </row>
    <row x14ac:dyDescent="0.25" r="101" customHeight="1" ht="14.25">
      <c r="A101" s="46" t="s">
        <v>378</v>
      </c>
      <c r="B101" s="47">
        <f>IF('Components and Materials'!#REF!="","",'Components and Materials'!#REF!)</f>
      </c>
      <c r="C101" s="6">
        <f>IF('Components and Materials'!#REF!="","",'Components and Materials'!#REF!)</f>
      </c>
      <c r="D101" s="47">
        <f>IF('Components and Materials'!#REF!="","",'Components and Materials'!#REF!)</f>
      </c>
      <c r="E101" s="49">
        <f>IF('Components and Materials'!#REF!="","",'Components and Materials'!#REF!)</f>
      </c>
    </row>
    <row x14ac:dyDescent="0.25" r="102" customHeight="1" ht="14.25">
      <c r="A102" s="46" t="s">
        <v>379</v>
      </c>
      <c r="B102" s="47">
        <f>IF('Components and Materials'!#REF!="","",'Components and Materials'!#REF!)</f>
      </c>
      <c r="C102" s="6">
        <f>IF('Components and Materials'!#REF!="","",'Components and Materials'!#REF!)</f>
      </c>
      <c r="D102" s="47">
        <f>IF('Components and Materials'!#REF!="","",'Components and Materials'!#REF!)</f>
      </c>
      <c r="E102" s="49">
        <f>IF('Components and Materials'!#REF!="","",'Components and Materials'!#REF!)</f>
      </c>
    </row>
    <row x14ac:dyDescent="0.25" r="103" customHeight="1" ht="14.25">
      <c r="A103" s="46" t="s">
        <v>380</v>
      </c>
      <c r="B103" s="47">
        <f>IF('Components and Materials'!#REF!="","",'Components and Materials'!#REF!)</f>
      </c>
      <c r="C103" s="6">
        <f>IF('Components and Materials'!#REF!="","",'Components and Materials'!#REF!)</f>
      </c>
      <c r="D103" s="47">
        <f>IF('Components and Materials'!#REF!="","",'Components and Materials'!#REF!)</f>
      </c>
      <c r="E103" s="49">
        <f>IF('Components and Materials'!#REF!="","",'Components and Materials'!#REF!)</f>
      </c>
    </row>
    <row x14ac:dyDescent="0.25" r="104" customHeight="1" ht="14.25">
      <c r="A104" s="46" t="s">
        <v>381</v>
      </c>
      <c r="B104" s="47">
        <f>IF('Components and Materials'!#REF!="","",'Components and Materials'!#REF!)</f>
      </c>
      <c r="C104" s="6">
        <f>IF('Components and Materials'!#REF!="","",'Components and Materials'!#REF!)</f>
      </c>
      <c r="D104" s="47">
        <f>IF('Components and Materials'!#REF!="","",'Components and Materials'!#REF!)</f>
      </c>
      <c r="E104" s="49">
        <f>IF('Components and Materials'!#REF!="","",'Components and Materials'!#REF!)</f>
      </c>
    </row>
    <row x14ac:dyDescent="0.25" r="105" customHeight="1" ht="14.25">
      <c r="A105" s="46" t="s">
        <v>382</v>
      </c>
      <c r="B105" s="47">
        <f>IF('Components and Materials'!#REF!="","",'Components and Materials'!#REF!)</f>
      </c>
      <c r="C105" s="6">
        <f>IF('Components and Materials'!#REF!="","",'Components and Materials'!#REF!)</f>
      </c>
      <c r="D105" s="47">
        <f>IF('Components and Materials'!#REF!="","",'Components and Materials'!#REF!)</f>
      </c>
      <c r="E105" s="49">
        <f>IF('Components and Materials'!#REF!="","",'Components and Materials'!#REF!)</f>
      </c>
    </row>
    <row x14ac:dyDescent="0.25" r="106" customHeight="1" ht="14.25">
      <c r="A106" s="46" t="s">
        <v>383</v>
      </c>
      <c r="B106" s="47">
        <f>IF('Components and Materials'!#REF!="","",'Components and Materials'!#REF!)</f>
      </c>
      <c r="C106" s="6">
        <f>IF('Components and Materials'!#REF!="","",'Components and Materials'!#REF!)</f>
      </c>
      <c r="D106" s="47">
        <f>IF('Components and Materials'!#REF!="","",'Components and Materials'!#REF!)</f>
      </c>
      <c r="E106" s="49">
        <f>IF('Components and Materials'!#REF!="","",'Components and Materials'!#REF!)</f>
      </c>
    </row>
    <row x14ac:dyDescent="0.25" r="107" customHeight="1" ht="14.25">
      <c r="A107" s="46" t="s">
        <v>384</v>
      </c>
      <c r="B107" s="47">
        <f>IF('Components and Materials'!#REF!="","",'Components and Materials'!#REF!)</f>
      </c>
      <c r="C107" s="6">
        <f>IF('Components and Materials'!#REF!="","",'Components and Materials'!#REF!)</f>
      </c>
      <c r="D107" s="47">
        <f>IF('Components and Materials'!#REF!="","",'Components and Materials'!#REF!)</f>
      </c>
      <c r="E107" s="49">
        <f>IF('Components and Materials'!#REF!="","",'Components and Materials'!#REF!)</f>
      </c>
    </row>
    <row x14ac:dyDescent="0.25" r="108" customHeight="1" ht="14.25">
      <c r="A108" s="46" t="s">
        <v>385</v>
      </c>
      <c r="B108" s="47">
        <f>IF('Components and Materials'!#REF!="","",'Components and Materials'!#REF!)</f>
      </c>
      <c r="C108" s="6">
        <f>IF('Components and Materials'!#REF!="","",'Components and Materials'!#REF!)</f>
      </c>
      <c r="D108" s="47">
        <f>IF('Components and Materials'!#REF!="","",'Components and Materials'!#REF!)</f>
      </c>
      <c r="E108" s="49">
        <f>IF('Components and Materials'!#REF!="","",'Components and Materials'!#REF!)</f>
      </c>
    </row>
    <row x14ac:dyDescent="0.25" r="109" customHeight="1" ht="14.25">
      <c r="A109" s="46" t="s">
        <v>386</v>
      </c>
      <c r="B109" s="47">
        <f>IF('Components and Materials'!#REF!="","",'Components and Materials'!#REF!)</f>
      </c>
      <c r="C109" s="6">
        <f>IF('Components and Materials'!#REF!="","",'Components and Materials'!#REF!)</f>
      </c>
      <c r="D109" s="47">
        <f>IF('Components and Materials'!#REF!="","",'Components and Materials'!#REF!)</f>
      </c>
      <c r="E109" s="49">
        <f>IF('Components and Materials'!#REF!="","",'Components and Materials'!#REF!)</f>
      </c>
    </row>
    <row x14ac:dyDescent="0.25" r="110" customHeight="1" ht="14.25">
      <c r="A110" s="46" t="s">
        <v>387</v>
      </c>
      <c r="B110" s="47">
        <f>IF('Components and Materials'!#REF!="","",'Components and Materials'!#REF!)</f>
      </c>
      <c r="C110" s="6">
        <f>IF('Components and Materials'!#REF!="","",'Components and Materials'!#REF!)</f>
      </c>
      <c r="D110" s="47">
        <f>IF('Components and Materials'!#REF!="","",'Components and Materials'!#REF!)</f>
      </c>
      <c r="E110" s="49">
        <f>IF('Components and Materials'!#REF!="","",'Components and Materials'!#REF!)</f>
      </c>
    </row>
    <row x14ac:dyDescent="0.25" r="111" customHeight="1" ht="14.25">
      <c r="A111" s="46" t="s">
        <v>388</v>
      </c>
      <c r="B111" s="47">
        <f>IF('Components and Materials'!#REF!="","",'Components and Materials'!#REF!)</f>
      </c>
      <c r="C111" s="6">
        <f>IF('Components and Materials'!#REF!="","",'Components and Materials'!#REF!)</f>
      </c>
      <c r="D111" s="47">
        <f>IF('Components and Materials'!#REF!="","",'Components and Materials'!#REF!)</f>
      </c>
      <c r="E111" s="49">
        <f>IF('Components and Materials'!#REF!="","",'Components and Materials'!#REF!)</f>
      </c>
    </row>
    <row x14ac:dyDescent="0.25" r="112" customHeight="1" ht="14.25">
      <c r="A112" s="46" t="s">
        <v>389</v>
      </c>
      <c r="B112" s="47">
        <f>IF('Components and Materials'!#REF!="","",'Components and Materials'!#REF!)</f>
      </c>
      <c r="C112" s="6">
        <f>IF('Components and Materials'!#REF!="","",'Components and Materials'!#REF!)</f>
      </c>
      <c r="D112" s="47">
        <f>IF('Components and Materials'!#REF!="","",'Components and Materials'!#REF!)</f>
      </c>
      <c r="E112" s="49">
        <f>IF('Components and Materials'!#REF!="","",'Components and Materials'!#REF!)</f>
      </c>
    </row>
    <row x14ac:dyDescent="0.25" r="113" customHeight="1" ht="14.25">
      <c r="A113" s="46" t="s">
        <v>390</v>
      </c>
      <c r="B113" s="47">
        <f>IF('Components and Materials'!#REF!="","",'Components and Materials'!#REF!)</f>
      </c>
      <c r="C113" s="6">
        <f>IF('Components and Materials'!#REF!="","",'Components and Materials'!#REF!)</f>
      </c>
      <c r="D113" s="47">
        <f>IF('Components and Materials'!#REF!="","",'Components and Materials'!#REF!)</f>
      </c>
      <c r="E113" s="49">
        <f>IF('Components and Materials'!#REF!="","",'Components and Materials'!#REF!)</f>
      </c>
    </row>
    <row x14ac:dyDescent="0.25" r="114" customHeight="1" ht="14.25">
      <c r="A114" s="53" t="s">
        <v>391</v>
      </c>
      <c r="B114" s="54">
        <f>IF('Components and Materials'!#REF!="","",'Components and Materials'!#REF!)</f>
      </c>
      <c r="C114" s="55">
        <f>IF('Components and Materials'!#REF!="","",'Components and Materials'!#REF!)</f>
      </c>
      <c r="D114" s="54">
        <f>IF('Components and Materials'!#REF!="","",'Components and Materials'!#REF!)</f>
      </c>
      <c r="E114" s="56">
        <f>IF('Components and Materials'!#REF!="","",'Components and Materials'!#REF!)</f>
      </c>
    </row>
    <row x14ac:dyDescent="0.25" r="115" customHeight="1" ht="14.25">
      <c r="A115" s="8"/>
      <c r="B115" s="48"/>
      <c r="C115" s="8"/>
      <c r="D115" s="48"/>
      <c r="E115" s="12"/>
    </row>
    <row x14ac:dyDescent="0.25" r="116" customHeight="1" ht="14.25">
      <c r="A116" s="8"/>
      <c r="B116" s="48"/>
      <c r="C116" s="8"/>
      <c r="D116" s="48"/>
      <c r="E116" s="12"/>
    </row>
    <row x14ac:dyDescent="0.25" r="117" customHeight="1" ht="14.25">
      <c r="A117" s="8"/>
      <c r="B117" s="48"/>
      <c r="C117" s="8"/>
      <c r="D117" s="48"/>
      <c r="E117" s="12"/>
    </row>
    <row x14ac:dyDescent="0.25" r="118" customHeight="1" ht="14.25">
      <c r="A118" s="8"/>
      <c r="B118" s="48"/>
      <c r="C118" s="8"/>
      <c r="D118" s="48"/>
      <c r="E118" s="12"/>
    </row>
    <row x14ac:dyDescent="0.25" r="119" customHeight="1" ht="14.25">
      <c r="A119" s="8"/>
      <c r="B119" s="48"/>
      <c r="C119" s="8"/>
      <c r="D119" s="48"/>
      <c r="E119" s="12"/>
    </row>
    <row x14ac:dyDescent="0.25" r="120" customHeight="1" ht="14.25">
      <c r="A120" s="8"/>
      <c r="B120" s="48"/>
      <c r="C120" s="8"/>
      <c r="D120" s="48"/>
      <c r="E120" s="12"/>
    </row>
    <row x14ac:dyDescent="0.25" r="121" customHeight="1" ht="14.25">
      <c r="A121" s="8"/>
      <c r="B121" s="48"/>
      <c r="C121" s="8"/>
      <c r="D121" s="48"/>
      <c r="E121" s="12"/>
    </row>
    <row x14ac:dyDescent="0.25" r="122" customHeight="1" ht="14.25">
      <c r="A122" s="8"/>
      <c r="B122" s="48"/>
      <c r="C122" s="8"/>
      <c r="D122" s="48"/>
      <c r="E122" s="12"/>
    </row>
    <row x14ac:dyDescent="0.25" r="123" customHeight="1" ht="14.25">
      <c r="A123" s="8"/>
      <c r="B123" s="48"/>
      <c r="C123" s="8"/>
      <c r="D123" s="48"/>
      <c r="E123" s="12"/>
    </row>
    <row x14ac:dyDescent="0.25" r="124" customHeight="1" ht="14.25">
      <c r="A124" s="8"/>
      <c r="B124" s="48"/>
      <c r="C124" s="8"/>
      <c r="D124" s="48"/>
      <c r="E124" s="12"/>
    </row>
    <row x14ac:dyDescent="0.25" r="125" customHeight="1" ht="14.25">
      <c r="A125" s="8"/>
      <c r="B125" s="48"/>
      <c r="C125" s="8"/>
      <c r="D125" s="48"/>
      <c r="E125" s="12"/>
    </row>
    <row x14ac:dyDescent="0.25" r="126" customHeight="1" ht="14.25">
      <c r="A126" s="8"/>
      <c r="B126" s="48"/>
      <c r="C126" s="8"/>
      <c r="D126" s="48"/>
      <c r="E126" s="12"/>
    </row>
    <row x14ac:dyDescent="0.25" r="127" customHeight="1" ht="14.25">
      <c r="A127" s="8"/>
      <c r="B127" s="48"/>
      <c r="C127" s="8"/>
      <c r="D127" s="48"/>
      <c r="E127" s="12"/>
    </row>
    <row x14ac:dyDescent="0.25" r="128" customHeight="1" ht="14.25">
      <c r="A128" s="8"/>
      <c r="B128" s="48"/>
      <c r="C128" s="8"/>
      <c r="D128" s="48"/>
      <c r="E128" s="12"/>
    </row>
    <row x14ac:dyDescent="0.25" r="129" customHeight="1" ht="14.25">
      <c r="A129" s="8"/>
      <c r="B129" s="48"/>
      <c r="C129" s="8"/>
      <c r="D129" s="48"/>
      <c r="E129" s="12"/>
    </row>
    <row x14ac:dyDescent="0.25" r="130" customHeight="1" ht="14.25">
      <c r="A130" s="8"/>
      <c r="B130" s="48"/>
      <c r="C130" s="8"/>
      <c r="D130" s="48"/>
      <c r="E130" s="12"/>
    </row>
    <row x14ac:dyDescent="0.25" r="131" customHeight="1" ht="14.25">
      <c r="A131" s="8"/>
      <c r="B131" s="48"/>
      <c r="C131" s="8"/>
      <c r="D131" s="48"/>
      <c r="E131" s="12"/>
    </row>
    <row x14ac:dyDescent="0.25" r="132" customHeight="1" ht="14.25">
      <c r="A132" s="8"/>
      <c r="B132" s="48"/>
      <c r="C132" s="8"/>
      <c r="D132" s="48"/>
      <c r="E132" s="12"/>
    </row>
    <row x14ac:dyDescent="0.25" r="133" customHeight="1" ht="14.25">
      <c r="A133" s="8"/>
      <c r="B133" s="48"/>
      <c r="C133" s="8"/>
      <c r="D133" s="48"/>
      <c r="E133" s="12"/>
    </row>
    <row x14ac:dyDescent="0.25" r="134" customHeight="1" ht="14.25">
      <c r="A134" s="8"/>
      <c r="B134" s="48"/>
      <c r="C134" s="8"/>
      <c r="D134" s="48"/>
      <c r="E134" s="12"/>
    </row>
    <row x14ac:dyDescent="0.25" r="135" customHeight="1" ht="14.25">
      <c r="A135" s="8"/>
      <c r="B135" s="48"/>
      <c r="C135" s="8"/>
      <c r="D135" s="48"/>
      <c r="E135" s="12"/>
    </row>
    <row x14ac:dyDescent="0.25" r="136" customHeight="1" ht="14.25">
      <c r="A136" s="8"/>
      <c r="B136" s="48"/>
      <c r="C136" s="8"/>
      <c r="D136" s="48"/>
      <c r="E136" s="12"/>
    </row>
    <row x14ac:dyDescent="0.25" r="137" customHeight="1" ht="14.25">
      <c r="A137" s="8"/>
      <c r="B137" s="48"/>
      <c r="C137" s="8"/>
      <c r="D137" s="48"/>
      <c r="E137" s="12"/>
    </row>
    <row x14ac:dyDescent="0.25" r="138" customHeight="1" ht="14.25">
      <c r="A138" s="8"/>
      <c r="B138" s="48"/>
      <c r="C138" s="8"/>
      <c r="D138" s="48"/>
      <c r="E138" s="12"/>
    </row>
    <row x14ac:dyDescent="0.25" r="139" customHeight="1" ht="14.25">
      <c r="A139" s="8"/>
      <c r="B139" s="48"/>
      <c r="C139" s="8"/>
      <c r="D139" s="48"/>
      <c r="E139" s="12"/>
    </row>
    <row x14ac:dyDescent="0.25" r="140" customHeight="1" ht="14.25">
      <c r="A140" s="8"/>
      <c r="B140" s="48"/>
      <c r="C140" s="8"/>
      <c r="D140" s="48"/>
      <c r="E140" s="12"/>
    </row>
    <row x14ac:dyDescent="0.25" r="141" customHeight="1" ht="14.25">
      <c r="A141" s="8"/>
      <c r="B141" s="48"/>
      <c r="C141" s="8"/>
      <c r="D141" s="48"/>
      <c r="E141" s="12"/>
    </row>
    <row x14ac:dyDescent="0.25" r="142" customHeight="1" ht="14.25">
      <c r="A142" s="8"/>
      <c r="B142" s="48"/>
      <c r="C142" s="8"/>
      <c r="D142" s="48"/>
      <c r="E142" s="12"/>
    </row>
    <row x14ac:dyDescent="0.25" r="143" customHeight="1" ht="14.25">
      <c r="A143" s="8"/>
      <c r="B143" s="48"/>
      <c r="C143" s="8"/>
      <c r="D143" s="48"/>
      <c r="E143" s="12"/>
    </row>
    <row x14ac:dyDescent="0.25" r="144" customHeight="1" ht="14.25">
      <c r="A144" s="8"/>
      <c r="B144" s="48"/>
      <c r="C144" s="8"/>
      <c r="D144" s="48"/>
      <c r="E144" s="12"/>
    </row>
    <row x14ac:dyDescent="0.25" r="145" customHeight="1" ht="14.25">
      <c r="A145" s="8"/>
      <c r="B145" s="48"/>
      <c r="C145" s="8"/>
      <c r="D145" s="48"/>
      <c r="E145" s="12"/>
    </row>
    <row x14ac:dyDescent="0.25" r="146" customHeight="1" ht="14.25">
      <c r="A146" s="8"/>
      <c r="B146" s="48"/>
      <c r="C146" s="8"/>
      <c r="D146" s="48"/>
      <c r="E146" s="12"/>
    </row>
    <row x14ac:dyDescent="0.25" r="147" customHeight="1" ht="14.25">
      <c r="A147" s="8"/>
      <c r="B147" s="48"/>
      <c r="C147" s="8"/>
      <c r="D147" s="48"/>
      <c r="E147" s="12"/>
    </row>
    <row x14ac:dyDescent="0.25" r="148" customHeight="1" ht="14.25">
      <c r="A148" s="8"/>
      <c r="B148" s="48"/>
      <c r="C148" s="8"/>
      <c r="D148" s="48"/>
      <c r="E148" s="12"/>
    </row>
    <row x14ac:dyDescent="0.25" r="149" customHeight="1" ht="14.25">
      <c r="A149" s="8"/>
      <c r="B149" s="48"/>
      <c r="C149" s="8"/>
      <c r="D149" s="48"/>
      <c r="E149" s="12"/>
    </row>
    <row x14ac:dyDescent="0.25" r="150" customHeight="1" ht="14.25">
      <c r="A150" s="8"/>
      <c r="B150" s="48"/>
      <c r="C150" s="8"/>
      <c r="D150" s="48"/>
      <c r="E150" s="12"/>
    </row>
    <row x14ac:dyDescent="0.25" r="151" customHeight="1" ht="14.25">
      <c r="A151" s="8"/>
      <c r="B151" s="48"/>
      <c r="C151" s="8"/>
      <c r="D151" s="48"/>
      <c r="E151" s="12"/>
    </row>
    <row x14ac:dyDescent="0.25" r="152" customHeight="1" ht="14.25">
      <c r="A152" s="8"/>
      <c r="B152" s="48"/>
      <c r="C152" s="8"/>
      <c r="D152" s="48"/>
      <c r="E152" s="12"/>
    </row>
    <row x14ac:dyDescent="0.25" r="153" customHeight="1" ht="14.25">
      <c r="A153" s="8"/>
      <c r="B153" s="48"/>
      <c r="C153" s="8"/>
      <c r="D153" s="48"/>
      <c r="E153" s="12"/>
    </row>
    <row x14ac:dyDescent="0.25" r="154" customHeight="1" ht="14.25">
      <c r="A154" s="8"/>
      <c r="B154" s="48"/>
      <c r="C154" s="8"/>
      <c r="D154" s="48"/>
      <c r="E154" s="12"/>
    </row>
    <row x14ac:dyDescent="0.25" r="155" customHeight="1" ht="14.25">
      <c r="A155" s="8"/>
      <c r="B155" s="48"/>
      <c r="C155" s="8"/>
      <c r="D155" s="48"/>
      <c r="E155" s="12"/>
    </row>
    <row x14ac:dyDescent="0.25" r="156" customHeight="1" ht="14.25">
      <c r="A156" s="8"/>
      <c r="B156" s="48"/>
      <c r="C156" s="8"/>
      <c r="D156" s="48"/>
      <c r="E156" s="12"/>
    </row>
    <row x14ac:dyDescent="0.25" r="157" customHeight="1" ht="14.25">
      <c r="A157" s="8"/>
      <c r="B157" s="48"/>
      <c r="C157" s="8"/>
      <c r="D157" s="48"/>
      <c r="E157" s="12"/>
    </row>
    <row x14ac:dyDescent="0.25" r="158" customHeight="1" ht="14.25">
      <c r="A158" s="8"/>
      <c r="B158" s="48"/>
      <c r="C158" s="8"/>
      <c r="D158" s="48"/>
      <c r="E158" s="12"/>
    </row>
    <row x14ac:dyDescent="0.25" r="159" customHeight="1" ht="14.25">
      <c r="A159" s="8"/>
      <c r="B159" s="48"/>
      <c r="C159" s="8"/>
      <c r="D159" s="48"/>
      <c r="E159" s="12"/>
    </row>
    <row x14ac:dyDescent="0.25" r="160" customHeight="1" ht="14.25">
      <c r="A160" s="8"/>
      <c r="B160" s="48"/>
      <c r="C160" s="8"/>
      <c r="D160" s="48"/>
      <c r="E160" s="12"/>
    </row>
    <row x14ac:dyDescent="0.25" r="161" customHeight="1" ht="14.25">
      <c r="A161" s="8"/>
      <c r="B161" s="48"/>
      <c r="C161" s="8"/>
      <c r="D161" s="48"/>
      <c r="E161" s="12"/>
    </row>
    <row x14ac:dyDescent="0.25" r="162" customHeight="1" ht="14.25">
      <c r="A162" s="8"/>
      <c r="B162" s="48"/>
      <c r="C162" s="8"/>
      <c r="D162" s="48"/>
      <c r="E162" s="12"/>
    </row>
    <row x14ac:dyDescent="0.25" r="163" customHeight="1" ht="14.25">
      <c r="A163" s="8"/>
      <c r="B163" s="48"/>
      <c r="C163" s="8"/>
      <c r="D163" s="48"/>
      <c r="E163" s="12"/>
    </row>
    <row x14ac:dyDescent="0.25" r="164" customHeight="1" ht="14.25">
      <c r="A164" s="8"/>
      <c r="B164" s="48"/>
      <c r="C164" s="8"/>
      <c r="D164" s="48"/>
      <c r="E164" s="12"/>
    </row>
    <row x14ac:dyDescent="0.25" r="165" customHeight="1" ht="14.25">
      <c r="A165" s="8"/>
      <c r="B165" s="48"/>
      <c r="C165" s="8"/>
      <c r="D165" s="48"/>
      <c r="E165" s="12"/>
    </row>
    <row x14ac:dyDescent="0.25" r="166" customHeight="1" ht="14.25">
      <c r="A166" s="8"/>
      <c r="B166" s="48"/>
      <c r="C166" s="8"/>
      <c r="D166" s="48"/>
      <c r="E166" s="12"/>
    </row>
    <row x14ac:dyDescent="0.25" r="167" customHeight="1" ht="14.25">
      <c r="A167" s="8"/>
      <c r="B167" s="48"/>
      <c r="C167" s="8"/>
      <c r="D167" s="48"/>
      <c r="E167" s="12"/>
    </row>
    <row x14ac:dyDescent="0.25" r="168" customHeight="1" ht="14.25">
      <c r="A168" s="8"/>
      <c r="B168" s="48"/>
      <c r="C168" s="8"/>
      <c r="D168" s="48"/>
      <c r="E168" s="12"/>
    </row>
    <row x14ac:dyDescent="0.25" r="169" customHeight="1" ht="14.25">
      <c r="A169" s="8"/>
      <c r="B169" s="48"/>
      <c r="C169" s="8"/>
      <c r="D169" s="48"/>
      <c r="E169" s="12"/>
    </row>
    <row x14ac:dyDescent="0.25" r="170" customHeight="1" ht="14.25">
      <c r="A170" s="8"/>
      <c r="B170" s="48"/>
      <c r="C170" s="8"/>
      <c r="D170" s="48"/>
      <c r="E170" s="12"/>
    </row>
    <row x14ac:dyDescent="0.25" r="171" customHeight="1" ht="14.25">
      <c r="A171" s="8"/>
      <c r="B171" s="48"/>
      <c r="C171" s="8"/>
      <c r="D171" s="48"/>
      <c r="E171" s="12"/>
    </row>
    <row x14ac:dyDescent="0.25" r="172" customHeight="1" ht="14.25">
      <c r="A172" s="8"/>
      <c r="B172" s="48"/>
      <c r="C172" s="8"/>
      <c r="D172" s="48"/>
      <c r="E172" s="12"/>
    </row>
    <row x14ac:dyDescent="0.25" r="173" customHeight="1" ht="14.25">
      <c r="A173" s="8"/>
      <c r="B173" s="48"/>
      <c r="C173" s="8"/>
      <c r="D173" s="48"/>
      <c r="E173" s="12"/>
    </row>
    <row x14ac:dyDescent="0.25" r="174" customHeight="1" ht="14.25">
      <c r="A174" s="8"/>
      <c r="B174" s="48"/>
      <c r="C174" s="8"/>
      <c r="D174" s="48"/>
      <c r="E174" s="12"/>
    </row>
    <row x14ac:dyDescent="0.25" r="175" customHeight="1" ht="14.25">
      <c r="A175" s="8"/>
      <c r="B175" s="48"/>
      <c r="C175" s="8"/>
      <c r="D175" s="48"/>
      <c r="E175" s="12"/>
    </row>
    <row x14ac:dyDescent="0.25" r="176" customHeight="1" ht="14.25">
      <c r="A176" s="8"/>
      <c r="B176" s="48"/>
      <c r="C176" s="8"/>
      <c r="D176" s="48"/>
      <c r="E176" s="12"/>
    </row>
    <row x14ac:dyDescent="0.25" r="177" customHeight="1" ht="14.25">
      <c r="A177" s="8"/>
      <c r="B177" s="48"/>
      <c r="C177" s="8"/>
      <c r="D177" s="48"/>
      <c r="E177" s="12"/>
    </row>
    <row x14ac:dyDescent="0.25" r="178" customHeight="1" ht="14.25">
      <c r="A178" s="8"/>
      <c r="B178" s="48"/>
      <c r="C178" s="8"/>
      <c r="D178" s="48"/>
      <c r="E178" s="12"/>
    </row>
    <row x14ac:dyDescent="0.25" r="179" customHeight="1" ht="14.25">
      <c r="A179" s="8"/>
      <c r="B179" s="48"/>
      <c r="C179" s="8"/>
      <c r="D179" s="48"/>
      <c r="E179" s="12"/>
    </row>
    <row x14ac:dyDescent="0.25" r="180" customHeight="1" ht="14.25">
      <c r="A180" s="8"/>
      <c r="B180" s="48"/>
      <c r="C180" s="8"/>
      <c r="D180" s="48"/>
      <c r="E180" s="12"/>
    </row>
    <row x14ac:dyDescent="0.25" r="181" customHeight="1" ht="14.25">
      <c r="A181" s="8"/>
      <c r="B181" s="48"/>
      <c r="C181" s="8"/>
      <c r="D181" s="48"/>
      <c r="E181" s="12"/>
    </row>
    <row x14ac:dyDescent="0.25" r="182" customHeight="1" ht="14.25">
      <c r="A182" s="8"/>
      <c r="B182" s="48"/>
      <c r="C182" s="8"/>
      <c r="D182" s="48"/>
      <c r="E182" s="12"/>
    </row>
    <row x14ac:dyDescent="0.25" r="183" customHeight="1" ht="14.25">
      <c r="A183" s="8"/>
      <c r="B183" s="48"/>
      <c r="C183" s="8"/>
      <c r="D183" s="48"/>
      <c r="E183" s="12"/>
    </row>
    <row x14ac:dyDescent="0.25" r="184" customHeight="1" ht="14.25">
      <c r="A184" s="8"/>
      <c r="B184" s="48"/>
      <c r="C184" s="8"/>
      <c r="D184" s="48"/>
      <c r="E184" s="12"/>
    </row>
    <row x14ac:dyDescent="0.25" r="185" customHeight="1" ht="14.25">
      <c r="A185" s="8"/>
      <c r="B185" s="48"/>
      <c r="C185" s="8"/>
      <c r="D185" s="48"/>
      <c r="E185" s="12"/>
    </row>
    <row x14ac:dyDescent="0.25" r="186" customHeight="1" ht="14.25">
      <c r="A186" s="8"/>
      <c r="B186" s="48"/>
      <c r="C186" s="8"/>
      <c r="D186" s="48"/>
      <c r="E186" s="12"/>
    </row>
    <row x14ac:dyDescent="0.25" r="187" customHeight="1" ht="14.25">
      <c r="A187" s="8"/>
      <c r="B187" s="48"/>
      <c r="C187" s="8"/>
      <c r="D187" s="48"/>
      <c r="E187" s="12"/>
    </row>
    <row x14ac:dyDescent="0.25" r="188" customHeight="1" ht="14.25">
      <c r="A188" s="8"/>
      <c r="B188" s="48"/>
      <c r="C188" s="8"/>
      <c r="D188" s="48"/>
      <c r="E188" s="12"/>
    </row>
    <row x14ac:dyDescent="0.25" r="189" customHeight="1" ht="14.25">
      <c r="A189" s="8"/>
      <c r="B189" s="48"/>
      <c r="C189" s="8"/>
      <c r="D189" s="48"/>
      <c r="E189" s="12"/>
    </row>
    <row x14ac:dyDescent="0.25" r="190" customHeight="1" ht="14.25">
      <c r="A190" s="8"/>
      <c r="B190" s="48"/>
      <c r="C190" s="8"/>
      <c r="D190" s="48"/>
      <c r="E190" s="12"/>
    </row>
    <row x14ac:dyDescent="0.25" r="191" customHeight="1" ht="14.25">
      <c r="A191" s="8"/>
      <c r="B191" s="48"/>
      <c r="C191" s="8"/>
      <c r="D191" s="48"/>
      <c r="E191" s="12"/>
    </row>
    <row x14ac:dyDescent="0.25" r="192" customHeight="1" ht="14.25">
      <c r="A192" s="8"/>
      <c r="B192" s="48"/>
      <c r="C192" s="8"/>
      <c r="D192" s="48"/>
      <c r="E192" s="12"/>
    </row>
    <row x14ac:dyDescent="0.25" r="193" customHeight="1" ht="14.25">
      <c r="A193" s="8"/>
      <c r="B193" s="48"/>
      <c r="C193" s="8"/>
      <c r="D193" s="48"/>
      <c r="E193" s="12"/>
    </row>
    <row x14ac:dyDescent="0.25" r="194" customHeight="1" ht="14.25">
      <c r="A194" s="8"/>
      <c r="B194" s="48"/>
      <c r="C194" s="8"/>
      <c r="D194" s="48"/>
      <c r="E194" s="12"/>
    </row>
    <row x14ac:dyDescent="0.25" r="195" customHeight="1" ht="14.25">
      <c r="A195" s="8"/>
      <c r="B195" s="48"/>
      <c r="C195" s="8"/>
      <c r="D195" s="48"/>
      <c r="E195" s="12"/>
    </row>
    <row x14ac:dyDescent="0.25" r="196" customHeight="1" ht="14.25">
      <c r="A196" s="8"/>
      <c r="B196" s="48"/>
      <c r="C196" s="8"/>
      <c r="D196" s="48"/>
      <c r="E196" s="12"/>
    </row>
    <row x14ac:dyDescent="0.25" r="197" customHeight="1" ht="14.25">
      <c r="A197" s="8"/>
      <c r="B197" s="48"/>
      <c r="C197" s="8"/>
      <c r="D197" s="48"/>
      <c r="E197" s="12"/>
    </row>
    <row x14ac:dyDescent="0.25" r="198" customHeight="1" ht="14.25">
      <c r="A198" s="8"/>
      <c r="B198" s="48"/>
      <c r="C198" s="8"/>
      <c r="D198" s="48"/>
      <c r="E198" s="12"/>
    </row>
    <row x14ac:dyDescent="0.25" r="199" customHeight="1" ht="14.25">
      <c r="A199" s="8"/>
      <c r="B199" s="48"/>
      <c r="C199" s="8"/>
      <c r="D199" s="48"/>
      <c r="E199" s="12"/>
    </row>
    <row x14ac:dyDescent="0.25" r="200" customHeight="1" ht="14.25">
      <c r="A200" s="8"/>
      <c r="B200" s="48"/>
      <c r="C200" s="8"/>
      <c r="D200" s="48"/>
      <c r="E200" s="12"/>
    </row>
    <row x14ac:dyDescent="0.25" r="201" customHeight="1" ht="14.25">
      <c r="A201" s="8"/>
      <c r="B201" s="48"/>
      <c r="C201" s="8"/>
      <c r="D201" s="48"/>
      <c r="E201" s="12"/>
    </row>
    <row x14ac:dyDescent="0.25" r="202" customHeight="1" ht="14.25">
      <c r="A202" s="8"/>
      <c r="B202" s="48"/>
      <c r="C202" s="8"/>
      <c r="D202" s="48"/>
      <c r="E202" s="12"/>
    </row>
    <row x14ac:dyDescent="0.25" r="203" customHeight="1" ht="14.25">
      <c r="A203" s="8"/>
      <c r="B203" s="48"/>
      <c r="C203" s="8"/>
      <c r="D203" s="48"/>
      <c r="E203" s="12"/>
    </row>
    <row x14ac:dyDescent="0.25" r="204" customHeight="1" ht="14.25">
      <c r="A204" s="8"/>
      <c r="B204" s="48"/>
      <c r="C204" s="8"/>
      <c r="D204" s="48"/>
      <c r="E204" s="12"/>
    </row>
    <row x14ac:dyDescent="0.25" r="205" customHeight="1" ht="14.25">
      <c r="A205" s="8"/>
      <c r="B205" s="48"/>
      <c r="C205" s="8"/>
      <c r="D205" s="48"/>
      <c r="E205" s="12"/>
    </row>
    <row x14ac:dyDescent="0.25" r="206" customHeight="1" ht="14.25">
      <c r="A206" s="8"/>
      <c r="B206" s="48"/>
      <c r="C206" s="8"/>
      <c r="D206" s="48"/>
      <c r="E206" s="12"/>
    </row>
    <row x14ac:dyDescent="0.25" r="207" customHeight="1" ht="14.25">
      <c r="A207" s="8"/>
      <c r="B207" s="48"/>
      <c r="C207" s="8"/>
      <c r="D207" s="48"/>
      <c r="E207" s="12"/>
    </row>
    <row x14ac:dyDescent="0.25" r="208" customHeight="1" ht="14.25">
      <c r="A208" s="8"/>
      <c r="B208" s="48"/>
      <c r="C208" s="8"/>
      <c r="D208" s="48"/>
      <c r="E208" s="12"/>
    </row>
    <row x14ac:dyDescent="0.25" r="209" customHeight="1" ht="14.25">
      <c r="A209" s="8"/>
      <c r="B209" s="48"/>
      <c r="C209" s="8"/>
      <c r="D209" s="48"/>
      <c r="E209" s="12"/>
    </row>
    <row x14ac:dyDescent="0.25" r="210" customHeight="1" ht="14.25">
      <c r="A210" s="8"/>
      <c r="B210" s="48"/>
      <c r="C210" s="8"/>
      <c r="D210" s="48"/>
      <c r="E210" s="12"/>
    </row>
    <row x14ac:dyDescent="0.25" r="211" customHeight="1" ht="14.25">
      <c r="A211" s="8"/>
      <c r="B211" s="48"/>
      <c r="C211" s="8"/>
      <c r="D211" s="48"/>
      <c r="E211" s="12"/>
    </row>
    <row x14ac:dyDescent="0.25" r="212" customHeight="1" ht="14.25">
      <c r="A212" s="8"/>
      <c r="B212" s="48"/>
      <c r="C212" s="8"/>
      <c r="D212" s="48"/>
      <c r="E212" s="12"/>
    </row>
    <row x14ac:dyDescent="0.25" r="213" customHeight="1" ht="14.25">
      <c r="A213" s="8"/>
      <c r="B213" s="48"/>
      <c r="C213" s="8"/>
      <c r="D213" s="48"/>
      <c r="E213" s="12"/>
    </row>
    <row x14ac:dyDescent="0.25" r="214" customHeight="1" ht="14.25">
      <c r="A214" s="8"/>
      <c r="B214" s="48"/>
      <c r="C214" s="8"/>
      <c r="D214" s="48"/>
      <c r="E214" s="12"/>
    </row>
    <row x14ac:dyDescent="0.25" r="215" customHeight="1" ht="14.25">
      <c r="A215" s="8"/>
      <c r="B215" s="48"/>
      <c r="C215" s="8"/>
      <c r="D215" s="48"/>
      <c r="E215" s="12"/>
    </row>
    <row x14ac:dyDescent="0.25" r="216" customHeight="1" ht="14.25">
      <c r="A216" s="8"/>
      <c r="B216" s="48"/>
      <c r="C216" s="8"/>
      <c r="D216" s="48"/>
      <c r="E216" s="12"/>
    </row>
    <row x14ac:dyDescent="0.25" r="217" customHeight="1" ht="14.25">
      <c r="A217" s="8"/>
      <c r="B217" s="48"/>
      <c r="C217" s="8"/>
      <c r="D217" s="48"/>
      <c r="E217" s="12"/>
    </row>
    <row x14ac:dyDescent="0.25" r="218" customHeight="1" ht="14.25">
      <c r="A218" s="8"/>
      <c r="B218" s="48"/>
      <c r="C218" s="8"/>
      <c r="D218" s="48"/>
      <c r="E218" s="12"/>
    </row>
    <row x14ac:dyDescent="0.25" r="219" customHeight="1" ht="14.25">
      <c r="A219" s="8"/>
      <c r="B219" s="48"/>
      <c r="C219" s="8"/>
      <c r="D219" s="48"/>
      <c r="E219" s="12"/>
    </row>
    <row x14ac:dyDescent="0.25" r="220" customHeight="1" ht="14.25">
      <c r="A220" s="8"/>
      <c r="B220" s="48"/>
      <c r="C220" s="8"/>
      <c r="D220" s="48"/>
      <c r="E220" s="12"/>
    </row>
    <row x14ac:dyDescent="0.25" r="221" customHeight="1" ht="14.25">
      <c r="A221" s="8"/>
      <c r="B221" s="48"/>
      <c r="C221" s="8"/>
      <c r="D221" s="48"/>
      <c r="E221" s="12"/>
    </row>
    <row x14ac:dyDescent="0.25" r="222" customHeight="1" ht="14.25">
      <c r="A222" s="8"/>
      <c r="B222" s="48"/>
      <c r="C222" s="8"/>
      <c r="D222" s="48"/>
      <c r="E222" s="12"/>
    </row>
    <row x14ac:dyDescent="0.25" r="223" customHeight="1" ht="14.25">
      <c r="A223" s="8"/>
      <c r="B223" s="48"/>
      <c r="C223" s="8"/>
      <c r="D223" s="48"/>
      <c r="E223" s="12"/>
    </row>
    <row x14ac:dyDescent="0.25" r="224" customHeight="1" ht="14.25">
      <c r="A224" s="8"/>
      <c r="B224" s="48"/>
      <c r="C224" s="8"/>
      <c r="D224" s="48"/>
      <c r="E224" s="12"/>
    </row>
    <row x14ac:dyDescent="0.25" r="225" customHeight="1" ht="14.25">
      <c r="A225" s="8"/>
      <c r="B225" s="48"/>
      <c r="C225" s="8"/>
      <c r="D225" s="48"/>
      <c r="E225" s="12"/>
    </row>
    <row x14ac:dyDescent="0.25" r="226" customHeight="1" ht="14.25">
      <c r="A226" s="8"/>
      <c r="B226" s="48"/>
      <c r="C226" s="8"/>
      <c r="D226" s="48"/>
      <c r="E226" s="12"/>
    </row>
    <row x14ac:dyDescent="0.25" r="227" customHeight="1" ht="14.25">
      <c r="A227" s="8"/>
      <c r="B227" s="48"/>
      <c r="C227" s="8"/>
      <c r="D227" s="48"/>
      <c r="E227" s="12"/>
    </row>
    <row x14ac:dyDescent="0.25" r="228" customHeight="1" ht="14.25">
      <c r="A228" s="8"/>
      <c r="B228" s="48"/>
      <c r="C228" s="8"/>
      <c r="D228" s="48"/>
      <c r="E228" s="12"/>
    </row>
    <row x14ac:dyDescent="0.25" r="229" customHeight="1" ht="14.25">
      <c r="A229" s="8"/>
      <c r="B229" s="48"/>
      <c r="C229" s="8"/>
      <c r="D229" s="48"/>
      <c r="E229" s="12"/>
    </row>
    <row x14ac:dyDescent="0.25" r="230" customHeight="1" ht="14.25">
      <c r="A230" s="8"/>
      <c r="B230" s="48"/>
      <c r="C230" s="8"/>
      <c r="D230" s="48"/>
      <c r="E230" s="12"/>
    </row>
    <row x14ac:dyDescent="0.25" r="231" customHeight="1" ht="14.25">
      <c r="A231" s="8"/>
      <c r="B231" s="48"/>
      <c r="C231" s="8"/>
      <c r="D231" s="48"/>
      <c r="E231" s="12"/>
    </row>
    <row x14ac:dyDescent="0.25" r="232" customHeight="1" ht="14.25">
      <c r="A232" s="8"/>
      <c r="B232" s="48"/>
      <c r="C232" s="8"/>
      <c r="D232" s="48"/>
      <c r="E232" s="12"/>
    </row>
    <row x14ac:dyDescent="0.25" r="233" customHeight="1" ht="14.25">
      <c r="A233" s="8"/>
      <c r="B233" s="48"/>
      <c r="C233" s="8"/>
      <c r="D233" s="48"/>
      <c r="E233" s="12"/>
    </row>
    <row x14ac:dyDescent="0.25" r="234" customHeight="1" ht="14.25">
      <c r="A234" s="8"/>
      <c r="B234" s="48"/>
      <c r="C234" s="8"/>
      <c r="D234" s="48"/>
      <c r="E234" s="12"/>
    </row>
    <row x14ac:dyDescent="0.25" r="235" customHeight="1" ht="14.25">
      <c r="A235" s="8"/>
      <c r="B235" s="48"/>
      <c r="C235" s="8"/>
      <c r="D235" s="48"/>
      <c r="E235" s="12"/>
    </row>
    <row x14ac:dyDescent="0.25" r="236" customHeight="1" ht="14.25">
      <c r="A236" s="8"/>
      <c r="B236" s="48"/>
      <c r="C236" s="8"/>
      <c r="D236" s="48"/>
      <c r="E236" s="12"/>
    </row>
    <row x14ac:dyDescent="0.25" r="237" customHeight="1" ht="14.25">
      <c r="A237" s="8"/>
      <c r="B237" s="48"/>
      <c r="C237" s="8"/>
      <c r="D237" s="48"/>
      <c r="E237" s="12"/>
    </row>
    <row x14ac:dyDescent="0.25" r="238" customHeight="1" ht="14.25">
      <c r="A238" s="8"/>
      <c r="B238" s="48"/>
      <c r="C238" s="8"/>
      <c r="D238" s="48"/>
      <c r="E238" s="12"/>
    </row>
    <row x14ac:dyDescent="0.25" r="239" customHeight="1" ht="14.25">
      <c r="A239" s="8"/>
      <c r="B239" s="48"/>
      <c r="C239" s="8"/>
      <c r="D239" s="48"/>
      <c r="E239" s="12"/>
    </row>
    <row x14ac:dyDescent="0.25" r="240" customHeight="1" ht="14.25">
      <c r="A240" s="8"/>
      <c r="B240" s="48"/>
      <c r="C240" s="8"/>
      <c r="D240" s="48"/>
      <c r="E240" s="12"/>
    </row>
    <row x14ac:dyDescent="0.25" r="241" customHeight="1" ht="14.25">
      <c r="A241" s="8"/>
      <c r="B241" s="48"/>
      <c r="C241" s="8"/>
      <c r="D241" s="48"/>
      <c r="E241" s="12"/>
    </row>
    <row x14ac:dyDescent="0.25" r="242" customHeight="1" ht="14.25">
      <c r="A242" s="8"/>
      <c r="B242" s="48"/>
      <c r="C242" s="8"/>
      <c r="D242" s="48"/>
      <c r="E242" s="12"/>
    </row>
    <row x14ac:dyDescent="0.25" r="243" customHeight="1" ht="14.25">
      <c r="A243" s="8"/>
      <c r="B243" s="48"/>
      <c r="C243" s="8"/>
      <c r="D243" s="48"/>
      <c r="E243" s="12"/>
    </row>
    <row x14ac:dyDescent="0.25" r="244" customHeight="1" ht="14.25">
      <c r="A244" s="8"/>
      <c r="B244" s="48"/>
      <c r="C244" s="8"/>
      <c r="D244" s="48"/>
      <c r="E244" s="12"/>
    </row>
    <row x14ac:dyDescent="0.25" r="245" customHeight="1" ht="14.25">
      <c r="A245" s="8"/>
      <c r="B245" s="48"/>
      <c r="C245" s="8"/>
      <c r="D245" s="48"/>
      <c r="E245" s="12"/>
    </row>
    <row x14ac:dyDescent="0.25" r="246" customHeight="1" ht="14.25">
      <c r="A246" s="8"/>
      <c r="B246" s="48"/>
      <c r="C246" s="8"/>
      <c r="D246" s="48"/>
      <c r="E246" s="12"/>
    </row>
    <row x14ac:dyDescent="0.25" r="247" customHeight="1" ht="14.25">
      <c r="A247" s="8"/>
      <c r="B247" s="48"/>
      <c r="C247" s="8"/>
      <c r="D247" s="48"/>
      <c r="E247" s="12"/>
    </row>
    <row x14ac:dyDescent="0.25" r="248" customHeight="1" ht="14.25">
      <c r="A248" s="8"/>
      <c r="B248" s="48"/>
      <c r="C248" s="8"/>
      <c r="D248" s="48"/>
      <c r="E248" s="12"/>
    </row>
    <row x14ac:dyDescent="0.25" r="249" customHeight="1" ht="14.25">
      <c r="A249" s="8"/>
      <c r="B249" s="48"/>
      <c r="C249" s="8"/>
      <c r="D249" s="48"/>
      <c r="E249" s="12"/>
    </row>
    <row x14ac:dyDescent="0.25" r="250" customHeight="1" ht="14.25">
      <c r="A250" s="8"/>
      <c r="B250" s="48"/>
      <c r="C250" s="8"/>
      <c r="D250" s="48"/>
      <c r="E250" s="12"/>
    </row>
    <row x14ac:dyDescent="0.25" r="251" customHeight="1" ht="14.25">
      <c r="A251" s="8"/>
      <c r="B251" s="48"/>
      <c r="C251" s="8"/>
      <c r="D251" s="48"/>
      <c r="E251" s="12"/>
    </row>
    <row x14ac:dyDescent="0.25" r="252" customHeight="1" ht="14.25">
      <c r="A252" s="8"/>
      <c r="B252" s="48"/>
      <c r="C252" s="8"/>
      <c r="D252" s="48"/>
      <c r="E252" s="12"/>
    </row>
    <row x14ac:dyDescent="0.25" r="253" customHeight="1" ht="14.25">
      <c r="A253" s="8"/>
      <c r="B253" s="48"/>
      <c r="C253" s="8"/>
      <c r="D253" s="48"/>
      <c r="E253" s="12"/>
    </row>
    <row x14ac:dyDescent="0.25" r="254" customHeight="1" ht="14.25">
      <c r="A254" s="8"/>
      <c r="B254" s="48"/>
      <c r="C254" s="8"/>
      <c r="D254" s="48"/>
      <c r="E254" s="12"/>
    </row>
    <row x14ac:dyDescent="0.25" r="255" customHeight="1" ht="14.25">
      <c r="A255" s="8"/>
      <c r="B255" s="48"/>
      <c r="C255" s="8"/>
      <c r="D255" s="48"/>
      <c r="E255" s="12"/>
    </row>
    <row x14ac:dyDescent="0.25" r="256" customHeight="1" ht="14.25">
      <c r="A256" s="8"/>
      <c r="B256" s="48"/>
      <c r="C256" s="8"/>
      <c r="D256" s="48"/>
      <c r="E256" s="12"/>
    </row>
    <row x14ac:dyDescent="0.25" r="257" customHeight="1" ht="14.25">
      <c r="A257" s="8"/>
      <c r="B257" s="48"/>
      <c r="C257" s="8"/>
      <c r="D257" s="48"/>
      <c r="E257" s="12"/>
    </row>
    <row x14ac:dyDescent="0.25" r="258" customHeight="1" ht="14.25">
      <c r="A258" s="8"/>
      <c r="B258" s="48"/>
      <c r="C258" s="8"/>
      <c r="D258" s="48"/>
      <c r="E258" s="12"/>
    </row>
    <row x14ac:dyDescent="0.25" r="259" customHeight="1" ht="14.25">
      <c r="A259" s="8"/>
      <c r="B259" s="48"/>
      <c r="C259" s="8"/>
      <c r="D259" s="48"/>
      <c r="E259" s="12"/>
    </row>
    <row x14ac:dyDescent="0.25" r="260" customHeight="1" ht="14.25">
      <c r="A260" s="8"/>
      <c r="B260" s="48"/>
      <c r="C260" s="8"/>
      <c r="D260" s="48"/>
      <c r="E260" s="12"/>
    </row>
    <row x14ac:dyDescent="0.25" r="261" customHeight="1" ht="14.25">
      <c r="A261" s="8"/>
      <c r="B261" s="48"/>
      <c r="C261" s="8"/>
      <c r="D261" s="48"/>
      <c r="E261" s="12"/>
    </row>
    <row x14ac:dyDescent="0.25" r="262" customHeight="1" ht="14.25">
      <c r="A262" s="8"/>
      <c r="B262" s="48"/>
      <c r="C262" s="8"/>
      <c r="D262" s="48"/>
      <c r="E262" s="12"/>
    </row>
    <row x14ac:dyDescent="0.25" r="263" customHeight="1" ht="14.25">
      <c r="A263" s="8"/>
      <c r="B263" s="48"/>
      <c r="C263" s="8"/>
      <c r="D263" s="48"/>
      <c r="E263" s="12"/>
    </row>
    <row x14ac:dyDescent="0.25" r="264" customHeight="1" ht="14.25">
      <c r="A264" s="8"/>
      <c r="B264" s="48"/>
      <c r="C264" s="8"/>
      <c r="D264" s="48"/>
      <c r="E264" s="12"/>
    </row>
    <row x14ac:dyDescent="0.25" r="265" customHeight="1" ht="14.25">
      <c r="A265" s="8"/>
      <c r="B265" s="48"/>
      <c r="C265" s="8"/>
      <c r="D265" s="48"/>
      <c r="E265" s="12"/>
    </row>
    <row x14ac:dyDescent="0.25" r="266" customHeight="1" ht="14.25">
      <c r="A266" s="8"/>
      <c r="B266" s="48"/>
      <c r="C266" s="8"/>
      <c r="D266" s="48"/>
      <c r="E266" s="12"/>
    </row>
    <row x14ac:dyDescent="0.25" r="267" customHeight="1" ht="14.25">
      <c r="A267" s="8"/>
      <c r="B267" s="48"/>
      <c r="C267" s="8"/>
      <c r="D267" s="48"/>
      <c r="E267" s="12"/>
    </row>
    <row x14ac:dyDescent="0.25" r="268" customHeight="1" ht="14.25">
      <c r="A268" s="8"/>
      <c r="B268" s="48"/>
      <c r="C268" s="8"/>
      <c r="D268" s="48"/>
      <c r="E268" s="12"/>
    </row>
    <row x14ac:dyDescent="0.25" r="269" customHeight="1" ht="14.25">
      <c r="A269" s="8"/>
      <c r="B269" s="48"/>
      <c r="C269" s="8"/>
      <c r="D269" s="48"/>
      <c r="E269" s="12"/>
    </row>
    <row x14ac:dyDescent="0.25" r="270" customHeight="1" ht="14.25">
      <c r="A270" s="8"/>
      <c r="B270" s="48"/>
      <c r="C270" s="8"/>
      <c r="D270" s="48"/>
      <c r="E270" s="12"/>
    </row>
    <row x14ac:dyDescent="0.25" r="271" customHeight="1" ht="14.25">
      <c r="A271" s="8"/>
      <c r="B271" s="48"/>
      <c r="C271" s="8"/>
      <c r="D271" s="48"/>
      <c r="E271" s="12"/>
    </row>
    <row x14ac:dyDescent="0.25" r="272" customHeight="1" ht="14.25">
      <c r="A272" s="8"/>
      <c r="B272" s="48"/>
      <c r="C272" s="8"/>
      <c r="D272" s="48"/>
      <c r="E272" s="12"/>
    </row>
    <row x14ac:dyDescent="0.25" r="273" customHeight="1" ht="14.25">
      <c r="A273" s="8"/>
      <c r="B273" s="48"/>
      <c r="C273" s="8"/>
      <c r="D273" s="48"/>
      <c r="E273" s="12"/>
    </row>
    <row x14ac:dyDescent="0.25" r="274" customHeight="1" ht="14.25">
      <c r="A274" s="8"/>
      <c r="B274" s="48"/>
      <c r="C274" s="8"/>
      <c r="D274" s="48"/>
      <c r="E274" s="12"/>
    </row>
    <row x14ac:dyDescent="0.25" r="275" customHeight="1" ht="14.25">
      <c r="A275" s="8"/>
      <c r="B275" s="48"/>
      <c r="C275" s="8"/>
      <c r="D275" s="48"/>
      <c r="E275" s="12"/>
    </row>
    <row x14ac:dyDescent="0.25" r="276" customHeight="1" ht="14.25">
      <c r="A276" s="8"/>
      <c r="B276" s="48"/>
      <c r="C276" s="8"/>
      <c r="D276" s="48"/>
      <c r="E276" s="12"/>
    </row>
    <row x14ac:dyDescent="0.25" r="277" customHeight="1" ht="14.25">
      <c r="A277" s="8"/>
      <c r="B277" s="48"/>
      <c r="C277" s="8"/>
      <c r="D277" s="48"/>
      <c r="E277" s="12"/>
    </row>
    <row x14ac:dyDescent="0.25" r="278" customHeight="1" ht="14.25">
      <c r="A278" s="8"/>
      <c r="B278" s="48"/>
      <c r="C278" s="8"/>
      <c r="D278" s="48"/>
      <c r="E278" s="12"/>
    </row>
    <row x14ac:dyDescent="0.25" r="279" customHeight="1" ht="14.25">
      <c r="A279" s="8"/>
      <c r="B279" s="48"/>
      <c r="C279" s="8"/>
      <c r="D279" s="48"/>
      <c r="E279" s="12"/>
    </row>
    <row x14ac:dyDescent="0.25" r="280" customHeight="1" ht="14.25">
      <c r="A280" s="8"/>
      <c r="B280" s="48"/>
      <c r="C280" s="8"/>
      <c r="D280" s="48"/>
      <c r="E280" s="12"/>
    </row>
    <row x14ac:dyDescent="0.25" r="281" customHeight="1" ht="14.25">
      <c r="A281" s="8"/>
      <c r="B281" s="48"/>
      <c r="C281" s="8"/>
      <c r="D281" s="48"/>
      <c r="E281" s="12"/>
    </row>
    <row x14ac:dyDescent="0.25" r="282" customHeight="1" ht="14.25">
      <c r="A282" s="8"/>
      <c r="B282" s="48"/>
      <c r="C282" s="8"/>
      <c r="D282" s="48"/>
      <c r="E282" s="12"/>
    </row>
    <row x14ac:dyDescent="0.25" r="283" customHeight="1" ht="14.25">
      <c r="A283" s="8"/>
      <c r="B283" s="48"/>
      <c r="C283" s="8"/>
      <c r="D283" s="48"/>
      <c r="E283" s="12"/>
    </row>
    <row x14ac:dyDescent="0.25" r="284" customHeight="1" ht="14.25">
      <c r="A284" s="8"/>
      <c r="B284" s="48"/>
      <c r="C284" s="8"/>
      <c r="D284" s="48"/>
      <c r="E284" s="12"/>
    </row>
    <row x14ac:dyDescent="0.25" r="285" customHeight="1" ht="14.25">
      <c r="A285" s="8"/>
      <c r="B285" s="48"/>
      <c r="C285" s="8"/>
      <c r="D285" s="48"/>
      <c r="E285" s="12"/>
    </row>
    <row x14ac:dyDescent="0.25" r="286" customHeight="1" ht="14.25">
      <c r="A286" s="8"/>
      <c r="B286" s="48"/>
      <c r="C286" s="8"/>
      <c r="D286" s="48"/>
      <c r="E286" s="12"/>
    </row>
    <row x14ac:dyDescent="0.25" r="287" customHeight="1" ht="14.25">
      <c r="A287" s="8"/>
      <c r="B287" s="48"/>
      <c r="C287" s="8"/>
      <c r="D287" s="48"/>
      <c r="E287" s="12"/>
    </row>
    <row x14ac:dyDescent="0.25" r="288" customHeight="1" ht="14.25">
      <c r="A288" s="8"/>
      <c r="B288" s="48"/>
      <c r="C288" s="8"/>
      <c r="D288" s="48"/>
      <c r="E288" s="12"/>
    </row>
    <row x14ac:dyDescent="0.25" r="289" customHeight="1" ht="14.25">
      <c r="A289" s="8"/>
      <c r="B289" s="48"/>
      <c r="C289" s="8"/>
      <c r="D289" s="48"/>
      <c r="E289" s="12"/>
    </row>
    <row x14ac:dyDescent="0.25" r="290" customHeight="1" ht="14.25">
      <c r="A290" s="8"/>
      <c r="B290" s="48"/>
      <c r="C290" s="8"/>
      <c r="D290" s="48"/>
      <c r="E290" s="12"/>
    </row>
    <row x14ac:dyDescent="0.25" r="291" customHeight="1" ht="14.25">
      <c r="A291" s="8"/>
      <c r="B291" s="48"/>
      <c r="C291" s="8"/>
      <c r="D291" s="48"/>
      <c r="E291" s="12"/>
    </row>
    <row x14ac:dyDescent="0.25" r="292" customHeight="1" ht="14.25">
      <c r="A292" s="8"/>
      <c r="B292" s="48"/>
      <c r="C292" s="8"/>
      <c r="D292" s="48"/>
      <c r="E292" s="12"/>
    </row>
    <row x14ac:dyDescent="0.25" r="293" customHeight="1" ht="14.25">
      <c r="A293" s="8"/>
      <c r="B293" s="48"/>
      <c r="C293" s="8"/>
      <c r="D293" s="48"/>
      <c r="E293" s="12"/>
    </row>
    <row x14ac:dyDescent="0.25" r="294" customHeight="1" ht="14.25">
      <c r="A294" s="8"/>
      <c r="B294" s="48"/>
      <c r="C294" s="8"/>
      <c r="D294" s="48"/>
      <c r="E294" s="12"/>
    </row>
    <row x14ac:dyDescent="0.25" r="295" customHeight="1" ht="14.25">
      <c r="A295" s="8"/>
      <c r="B295" s="48"/>
      <c r="C295" s="8"/>
      <c r="D295" s="48"/>
      <c r="E295" s="12"/>
    </row>
    <row x14ac:dyDescent="0.25" r="296" customHeight="1" ht="14.25">
      <c r="A296" s="8"/>
      <c r="B296" s="48"/>
      <c r="C296" s="8"/>
      <c r="D296" s="48"/>
      <c r="E296" s="12"/>
    </row>
    <row x14ac:dyDescent="0.25" r="297" customHeight="1" ht="14.25">
      <c r="A297" s="8"/>
      <c r="B297" s="48"/>
      <c r="C297" s="8"/>
      <c r="D297" s="48"/>
      <c r="E297" s="12"/>
    </row>
    <row x14ac:dyDescent="0.25" r="298" customHeight="1" ht="14.25">
      <c r="A298" s="8"/>
      <c r="B298" s="48"/>
      <c r="C298" s="8"/>
      <c r="D298" s="48"/>
      <c r="E298" s="12"/>
    </row>
    <row x14ac:dyDescent="0.25" r="299" customHeight="1" ht="14.25">
      <c r="A299" s="8"/>
      <c r="B299" s="48"/>
      <c r="C299" s="8"/>
      <c r="D299" s="48"/>
      <c r="E299" s="12"/>
    </row>
    <row x14ac:dyDescent="0.25" r="300" customHeight="1" ht="14.25">
      <c r="A300" s="8"/>
      <c r="B300" s="48"/>
      <c r="C300" s="8"/>
      <c r="D300" s="48"/>
      <c r="E300" s="12"/>
    </row>
    <row x14ac:dyDescent="0.25" r="301" customHeight="1" ht="14.25">
      <c r="A301" s="8"/>
      <c r="B301" s="48"/>
      <c r="C301" s="8"/>
      <c r="D301" s="48"/>
      <c r="E301" s="12"/>
    </row>
    <row x14ac:dyDescent="0.25" r="302" customHeight="1" ht="14.25">
      <c r="A302" s="8"/>
      <c r="B302" s="48"/>
      <c r="C302" s="8"/>
      <c r="D302" s="48"/>
      <c r="E302" s="12"/>
    </row>
    <row x14ac:dyDescent="0.25" r="303" customHeight="1" ht="14.25">
      <c r="A303" s="8"/>
      <c r="B303" s="48"/>
      <c r="C303" s="8"/>
      <c r="D303" s="48"/>
      <c r="E303" s="12"/>
    </row>
    <row x14ac:dyDescent="0.25" r="304" customHeight="1" ht="14.25">
      <c r="A304" s="8"/>
      <c r="B304" s="48"/>
      <c r="C304" s="8"/>
      <c r="D304" s="48"/>
      <c r="E304" s="12"/>
    </row>
    <row x14ac:dyDescent="0.25" r="305" customHeight="1" ht="14.25">
      <c r="A305" s="8"/>
      <c r="B305" s="48"/>
      <c r="C305" s="8"/>
      <c r="D305" s="48"/>
      <c r="E305" s="12"/>
    </row>
    <row x14ac:dyDescent="0.25" r="306" customHeight="1" ht="14.25">
      <c r="A306" s="8"/>
      <c r="B306" s="48"/>
      <c r="C306" s="8"/>
      <c r="D306" s="48"/>
      <c r="E306" s="12"/>
    </row>
    <row x14ac:dyDescent="0.25" r="307" customHeight="1" ht="14.25">
      <c r="A307" s="8"/>
      <c r="B307" s="48"/>
      <c r="C307" s="8"/>
      <c r="D307" s="48"/>
      <c r="E307" s="12"/>
    </row>
    <row x14ac:dyDescent="0.25" r="308" customHeight="1" ht="14.25">
      <c r="A308" s="8"/>
      <c r="B308" s="48"/>
      <c r="C308" s="8"/>
      <c r="D308" s="48"/>
      <c r="E308" s="12"/>
    </row>
    <row x14ac:dyDescent="0.25" r="309" customHeight="1" ht="14.25">
      <c r="A309" s="8"/>
      <c r="B309" s="48"/>
      <c r="C309" s="8"/>
      <c r="D309" s="48"/>
      <c r="E309" s="12"/>
    </row>
    <row x14ac:dyDescent="0.25" r="310" customHeight="1" ht="14.25">
      <c r="A310" s="8"/>
      <c r="B310" s="48"/>
      <c r="C310" s="8"/>
      <c r="D310" s="48"/>
      <c r="E310" s="12"/>
    </row>
    <row x14ac:dyDescent="0.25" r="311" customHeight="1" ht="14.25">
      <c r="A311" s="8"/>
      <c r="B311" s="48"/>
      <c r="C311" s="8"/>
      <c r="D311" s="48"/>
      <c r="E311" s="12"/>
    </row>
    <row x14ac:dyDescent="0.25" r="312" customHeight="1" ht="14.25">
      <c r="A312" s="8"/>
      <c r="B312" s="48"/>
      <c r="C312" s="8"/>
      <c r="D312" s="48"/>
      <c r="E312" s="12"/>
    </row>
    <row x14ac:dyDescent="0.25" r="313" customHeight="1" ht="14.25">
      <c r="A313" s="8"/>
      <c r="B313" s="48"/>
      <c r="C313" s="8"/>
      <c r="D313" s="48"/>
      <c r="E313" s="12"/>
    </row>
    <row x14ac:dyDescent="0.25" r="314" customHeight="1" ht="14.25">
      <c r="A314" s="8"/>
      <c r="B314" s="48"/>
      <c r="C314" s="8"/>
      <c r="D314" s="48"/>
      <c r="E314" s="12"/>
    </row>
    <row x14ac:dyDescent="0.25" r="315" customHeight="1" ht="14.25">
      <c r="A315" s="8"/>
      <c r="B315" s="48"/>
      <c r="C315" s="8"/>
      <c r="D315" s="48"/>
      <c r="E315" s="12"/>
    </row>
    <row x14ac:dyDescent="0.25" r="316" customHeight="1" ht="14.25">
      <c r="A316" s="8"/>
      <c r="B316" s="48"/>
      <c r="C316" s="8"/>
      <c r="D316" s="48"/>
      <c r="E316" s="12"/>
    </row>
    <row x14ac:dyDescent="0.25" r="317" customHeight="1" ht="14.25">
      <c r="A317" s="8"/>
      <c r="B317" s="48"/>
      <c r="C317" s="8"/>
      <c r="D317" s="48"/>
      <c r="E317" s="12"/>
    </row>
    <row x14ac:dyDescent="0.25" r="318" customHeight="1" ht="14.25">
      <c r="A318" s="8"/>
      <c r="B318" s="48"/>
      <c r="C318" s="8"/>
      <c r="D318" s="48"/>
      <c r="E318" s="12"/>
    </row>
    <row x14ac:dyDescent="0.25" r="319" customHeight="1" ht="14.25">
      <c r="A319" s="8"/>
      <c r="B319" s="48"/>
      <c r="C319" s="8"/>
      <c r="D319" s="48"/>
      <c r="E319" s="12"/>
    </row>
    <row x14ac:dyDescent="0.25" r="320" customHeight="1" ht="14.25">
      <c r="A320" s="8"/>
      <c r="B320" s="48"/>
      <c r="C320" s="8"/>
      <c r="D320" s="48"/>
      <c r="E320" s="12"/>
    </row>
    <row x14ac:dyDescent="0.25" r="321" customHeight="1" ht="14.25">
      <c r="A321" s="8"/>
      <c r="B321" s="48"/>
      <c r="C321" s="8"/>
      <c r="D321" s="48"/>
      <c r="E321" s="12"/>
    </row>
    <row x14ac:dyDescent="0.25" r="322" customHeight="1" ht="14.25">
      <c r="A322" s="8"/>
      <c r="B322" s="48"/>
      <c r="C322" s="8"/>
      <c r="D322" s="48"/>
      <c r="E322" s="12"/>
    </row>
    <row x14ac:dyDescent="0.25" r="323" customHeight="1" ht="14.25">
      <c r="A323" s="8"/>
      <c r="B323" s="48"/>
      <c r="C323" s="8"/>
      <c r="D323" s="48"/>
      <c r="E323" s="12"/>
    </row>
    <row x14ac:dyDescent="0.25" r="324" customHeight="1" ht="14.25">
      <c r="A324" s="8"/>
      <c r="B324" s="48"/>
      <c r="C324" s="8"/>
      <c r="D324" s="48"/>
      <c r="E324" s="12"/>
    </row>
    <row x14ac:dyDescent="0.25" r="325" customHeight="1" ht="14.25">
      <c r="A325" s="8"/>
      <c r="B325" s="48"/>
      <c r="C325" s="8"/>
      <c r="D325" s="48"/>
      <c r="E325" s="12"/>
    </row>
    <row x14ac:dyDescent="0.25" r="326" customHeight="1" ht="14.25">
      <c r="A326" s="8"/>
      <c r="B326" s="48"/>
      <c r="C326" s="8"/>
      <c r="D326" s="48"/>
      <c r="E326" s="12"/>
    </row>
    <row x14ac:dyDescent="0.25" r="327" customHeight="1" ht="14.25">
      <c r="A327" s="8"/>
      <c r="B327" s="48"/>
      <c r="C327" s="8"/>
      <c r="D327" s="48"/>
      <c r="E327" s="12"/>
    </row>
    <row x14ac:dyDescent="0.25" r="328" customHeight="1" ht="14.25">
      <c r="A328" s="8"/>
      <c r="B328" s="48"/>
      <c r="C328" s="8"/>
      <c r="D328" s="48"/>
      <c r="E328" s="12"/>
    </row>
    <row x14ac:dyDescent="0.25" r="329" customHeight="1" ht="14.25">
      <c r="A329" s="8"/>
      <c r="B329" s="48"/>
      <c r="C329" s="8"/>
      <c r="D329" s="48"/>
      <c r="E329" s="12"/>
    </row>
    <row x14ac:dyDescent="0.25" r="330" customHeight="1" ht="14.25">
      <c r="A330" s="8"/>
      <c r="B330" s="48"/>
      <c r="C330" s="8"/>
      <c r="D330" s="48"/>
      <c r="E330" s="12"/>
    </row>
    <row x14ac:dyDescent="0.25" r="331" customHeight="1" ht="14.25">
      <c r="A331" s="8"/>
      <c r="B331" s="48"/>
      <c r="C331" s="8"/>
      <c r="D331" s="48"/>
      <c r="E331" s="12"/>
    </row>
    <row x14ac:dyDescent="0.25" r="332" customHeight="1" ht="14.25">
      <c r="A332" s="8"/>
      <c r="B332" s="48"/>
      <c r="C332" s="8"/>
      <c r="D332" s="48"/>
      <c r="E332" s="12"/>
    </row>
    <row x14ac:dyDescent="0.25" r="333" customHeight="1" ht="14.25">
      <c r="A333" s="8"/>
      <c r="B333" s="48"/>
      <c r="C333" s="8"/>
      <c r="D333" s="48"/>
      <c r="E333" s="12"/>
    </row>
    <row x14ac:dyDescent="0.25" r="334" customHeight="1" ht="14.25">
      <c r="A334" s="8"/>
      <c r="B334" s="48"/>
      <c r="C334" s="8"/>
      <c r="D334" s="48"/>
      <c r="E334" s="12"/>
    </row>
    <row x14ac:dyDescent="0.25" r="335" customHeight="1" ht="14.25">
      <c r="A335" s="8"/>
      <c r="B335" s="48"/>
      <c r="C335" s="8"/>
      <c r="D335" s="48"/>
      <c r="E335" s="12"/>
    </row>
    <row x14ac:dyDescent="0.25" r="336" customHeight="1" ht="14.25">
      <c r="A336" s="8"/>
      <c r="B336" s="48"/>
      <c r="C336" s="8"/>
      <c r="D336" s="48"/>
      <c r="E336" s="12"/>
    </row>
    <row x14ac:dyDescent="0.25" r="337" customHeight="1" ht="14.25">
      <c r="A337" s="8"/>
      <c r="B337" s="48"/>
      <c r="C337" s="8"/>
      <c r="D337" s="48"/>
      <c r="E337" s="12"/>
    </row>
    <row x14ac:dyDescent="0.25" r="338" customHeight="1" ht="14.25">
      <c r="A338" s="8"/>
      <c r="B338" s="48"/>
      <c r="C338" s="8"/>
      <c r="D338" s="48"/>
      <c r="E338" s="12"/>
    </row>
    <row x14ac:dyDescent="0.25" r="339" customHeight="1" ht="14.25">
      <c r="A339" s="8"/>
      <c r="B339" s="48"/>
      <c r="C339" s="8"/>
      <c r="D339" s="48"/>
      <c r="E339" s="12"/>
    </row>
    <row x14ac:dyDescent="0.25" r="340" customHeight="1" ht="14.25">
      <c r="A340" s="8"/>
      <c r="B340" s="48"/>
      <c r="C340" s="8"/>
      <c r="D340" s="48"/>
      <c r="E340" s="12"/>
    </row>
    <row x14ac:dyDescent="0.25" r="341" customHeight="1" ht="14.25">
      <c r="A341" s="8"/>
      <c r="B341" s="48"/>
      <c r="C341" s="8"/>
      <c r="D341" s="48"/>
      <c r="E341" s="12"/>
    </row>
    <row x14ac:dyDescent="0.25" r="342" customHeight="1" ht="14.25">
      <c r="A342" s="8"/>
      <c r="B342" s="48"/>
      <c r="C342" s="8"/>
      <c r="D342" s="48"/>
      <c r="E342" s="12"/>
    </row>
    <row x14ac:dyDescent="0.25" r="343" customHeight="1" ht="14.25">
      <c r="A343" s="8"/>
      <c r="B343" s="48"/>
      <c r="C343" s="8"/>
      <c r="D343" s="48"/>
      <c r="E343" s="12"/>
    </row>
    <row x14ac:dyDescent="0.25" r="344" customHeight="1" ht="14.25">
      <c r="A344" s="8"/>
      <c r="B344" s="48"/>
      <c r="C344" s="8"/>
      <c r="D344" s="48"/>
      <c r="E344" s="12"/>
    </row>
    <row x14ac:dyDescent="0.25" r="345" customHeight="1" ht="14.25">
      <c r="A345" s="8"/>
      <c r="B345" s="48"/>
      <c r="C345" s="8"/>
      <c r="D345" s="48"/>
      <c r="E345" s="12"/>
    </row>
    <row x14ac:dyDescent="0.25" r="346" customHeight="1" ht="14.25">
      <c r="A346" s="8"/>
      <c r="B346" s="48"/>
      <c r="C346" s="8"/>
      <c r="D346" s="48"/>
      <c r="E346" s="12"/>
    </row>
    <row x14ac:dyDescent="0.25" r="347" customHeight="1" ht="14.25">
      <c r="A347" s="8"/>
      <c r="B347" s="48"/>
      <c r="C347" s="8"/>
      <c r="D347" s="48"/>
      <c r="E347" s="12"/>
    </row>
    <row x14ac:dyDescent="0.25" r="348" customHeight="1" ht="14.25">
      <c r="A348" s="8"/>
      <c r="B348" s="48"/>
      <c r="C348" s="8"/>
      <c r="D348" s="48"/>
      <c r="E348" s="12"/>
    </row>
    <row x14ac:dyDescent="0.25" r="349" customHeight="1" ht="14.25">
      <c r="A349" s="8"/>
      <c r="B349" s="48"/>
      <c r="C349" s="8"/>
      <c r="D349" s="48"/>
      <c r="E349" s="12"/>
    </row>
    <row x14ac:dyDescent="0.25" r="350" customHeight="1" ht="14.25">
      <c r="A350" s="8"/>
      <c r="B350" s="48"/>
      <c r="C350" s="8"/>
      <c r="D350" s="48"/>
      <c r="E350" s="12"/>
    </row>
    <row x14ac:dyDescent="0.25" r="351" customHeight="1" ht="14.25">
      <c r="A351" s="8"/>
      <c r="B351" s="48"/>
      <c r="C351" s="8"/>
      <c r="D351" s="48"/>
      <c r="E351" s="12"/>
    </row>
    <row x14ac:dyDescent="0.25" r="352" customHeight="1" ht="14.25">
      <c r="A352" s="8"/>
      <c r="B352" s="48"/>
      <c r="C352" s="8"/>
      <c r="D352" s="48"/>
      <c r="E352" s="12"/>
    </row>
    <row x14ac:dyDescent="0.25" r="353" customHeight="1" ht="14.25">
      <c r="A353" s="8"/>
      <c r="B353" s="48"/>
      <c r="C353" s="8"/>
      <c r="D353" s="48"/>
      <c r="E353" s="12"/>
    </row>
    <row x14ac:dyDescent="0.25" r="354" customHeight="1" ht="14.25">
      <c r="A354" s="8"/>
      <c r="B354" s="48"/>
      <c r="C354" s="8"/>
      <c r="D354" s="48"/>
      <c r="E354" s="12"/>
    </row>
    <row x14ac:dyDescent="0.25" r="355" customHeight="1" ht="14.25">
      <c r="A355" s="8"/>
      <c r="B355" s="48"/>
      <c r="C355" s="8"/>
      <c r="D355" s="48"/>
      <c r="E355" s="12"/>
    </row>
    <row x14ac:dyDescent="0.25" r="356" customHeight="1" ht="14.25">
      <c r="A356" s="8"/>
      <c r="B356" s="48"/>
      <c r="C356" s="8"/>
      <c r="D356" s="48"/>
      <c r="E356" s="12"/>
    </row>
    <row x14ac:dyDescent="0.25" r="357" customHeight="1" ht="14.25">
      <c r="A357" s="8"/>
      <c r="B357" s="48"/>
      <c r="C357" s="8"/>
      <c r="D357" s="48"/>
      <c r="E357" s="12"/>
    </row>
    <row x14ac:dyDescent="0.25" r="358" customHeight="1" ht="14.25">
      <c r="A358" s="8"/>
      <c r="B358" s="48"/>
      <c r="C358" s="8"/>
      <c r="D358" s="48"/>
      <c r="E358" s="12"/>
    </row>
    <row x14ac:dyDescent="0.25" r="359" customHeight="1" ht="14.25">
      <c r="A359" s="8"/>
      <c r="B359" s="48"/>
      <c r="C359" s="8"/>
      <c r="D359" s="48"/>
      <c r="E359" s="12"/>
    </row>
    <row x14ac:dyDescent="0.25" r="360" customHeight="1" ht="14.25">
      <c r="A360" s="8"/>
      <c r="B360" s="48"/>
      <c r="C360" s="8"/>
      <c r="D360" s="48"/>
      <c r="E360" s="12"/>
    </row>
    <row x14ac:dyDescent="0.25" r="361" customHeight="1" ht="14.25">
      <c r="A361" s="8"/>
      <c r="B361" s="48"/>
      <c r="C361" s="8"/>
      <c r="D361" s="48"/>
      <c r="E361" s="12"/>
    </row>
    <row x14ac:dyDescent="0.25" r="362" customHeight="1" ht="14.25">
      <c r="A362" s="8"/>
      <c r="B362" s="48"/>
      <c r="C362" s="8"/>
      <c r="D362" s="48"/>
      <c r="E362" s="12"/>
    </row>
    <row x14ac:dyDescent="0.25" r="363" customHeight="1" ht="14.25">
      <c r="A363" s="8"/>
      <c r="B363" s="48"/>
      <c r="C363" s="8"/>
      <c r="D363" s="48"/>
      <c r="E363" s="12"/>
    </row>
    <row x14ac:dyDescent="0.25" r="364" customHeight="1" ht="14.25">
      <c r="A364" s="8"/>
      <c r="B364" s="48"/>
      <c r="C364" s="8"/>
      <c r="D364" s="48"/>
      <c r="E364" s="12"/>
    </row>
    <row x14ac:dyDescent="0.25" r="365" customHeight="1" ht="14.25">
      <c r="A365" s="8"/>
      <c r="B365" s="48"/>
      <c r="C365" s="8"/>
      <c r="D365" s="48"/>
      <c r="E365" s="12"/>
    </row>
    <row x14ac:dyDescent="0.25" r="366" customHeight="1" ht="14.25">
      <c r="A366" s="8"/>
      <c r="B366" s="48"/>
      <c r="C366" s="8"/>
      <c r="D366" s="48"/>
      <c r="E366" s="12"/>
    </row>
    <row x14ac:dyDescent="0.25" r="367" customHeight="1" ht="14.25">
      <c r="A367" s="8"/>
      <c r="B367" s="48"/>
      <c r="C367" s="8"/>
      <c r="D367" s="48"/>
      <c r="E367" s="12"/>
    </row>
    <row x14ac:dyDescent="0.25" r="368" customHeight="1" ht="14.25">
      <c r="A368" s="8"/>
      <c r="B368" s="48"/>
      <c r="C368" s="8"/>
      <c r="D368" s="48"/>
      <c r="E368" s="12"/>
    </row>
    <row x14ac:dyDescent="0.25" r="369" customHeight="1" ht="14.25">
      <c r="A369" s="8"/>
      <c r="B369" s="48"/>
      <c r="C369" s="8"/>
      <c r="D369" s="48"/>
      <c r="E369" s="12"/>
    </row>
    <row x14ac:dyDescent="0.25" r="370" customHeight="1" ht="14.25">
      <c r="A370" s="8"/>
      <c r="B370" s="48"/>
      <c r="C370" s="8"/>
      <c r="D370" s="48"/>
      <c r="E370" s="12"/>
    </row>
    <row x14ac:dyDescent="0.25" r="371" customHeight="1" ht="14.25">
      <c r="A371" s="8"/>
      <c r="B371" s="48"/>
      <c r="C371" s="8"/>
      <c r="D371" s="48"/>
      <c r="E371" s="12"/>
    </row>
    <row x14ac:dyDescent="0.25" r="372" customHeight="1" ht="14.25">
      <c r="A372" s="8"/>
      <c r="B372" s="48"/>
      <c r="C372" s="8"/>
      <c r="D372" s="48"/>
      <c r="E372" s="12"/>
    </row>
    <row x14ac:dyDescent="0.25" r="373" customHeight="1" ht="14.25">
      <c r="A373" s="8"/>
      <c r="B373" s="48"/>
      <c r="C373" s="8"/>
      <c r="D373" s="48"/>
      <c r="E373" s="12"/>
    </row>
    <row x14ac:dyDescent="0.25" r="374" customHeight="1" ht="14.25">
      <c r="A374" s="8"/>
      <c r="B374" s="48"/>
      <c r="C374" s="8"/>
      <c r="D374" s="48"/>
      <c r="E374" s="12"/>
    </row>
    <row x14ac:dyDescent="0.25" r="375" customHeight="1" ht="14.25">
      <c r="A375" s="8"/>
      <c r="B375" s="48"/>
      <c r="C375" s="8"/>
      <c r="D375" s="48"/>
      <c r="E375" s="12"/>
    </row>
    <row x14ac:dyDescent="0.25" r="376" customHeight="1" ht="14.25">
      <c r="A376" s="8"/>
      <c r="B376" s="48"/>
      <c r="C376" s="8"/>
      <c r="D376" s="48"/>
      <c r="E376" s="12"/>
    </row>
    <row x14ac:dyDescent="0.25" r="377" customHeight="1" ht="14.25">
      <c r="A377" s="8"/>
      <c r="B377" s="48"/>
      <c r="C377" s="8"/>
      <c r="D377" s="48"/>
      <c r="E377" s="12"/>
    </row>
    <row x14ac:dyDescent="0.25" r="378" customHeight="1" ht="14.25">
      <c r="A378" s="8"/>
      <c r="B378" s="48"/>
      <c r="C378" s="8"/>
      <c r="D378" s="48"/>
      <c r="E378" s="12"/>
    </row>
    <row x14ac:dyDescent="0.25" r="379" customHeight="1" ht="14.25">
      <c r="A379" s="8"/>
      <c r="B379" s="48"/>
      <c r="C379" s="8"/>
      <c r="D379" s="48"/>
      <c r="E379" s="12"/>
    </row>
    <row x14ac:dyDescent="0.25" r="380" customHeight="1" ht="14.25">
      <c r="A380" s="8"/>
      <c r="B380" s="48"/>
      <c r="C380" s="8"/>
      <c r="D380" s="48"/>
      <c r="E380" s="12"/>
    </row>
    <row x14ac:dyDescent="0.25" r="381" customHeight="1" ht="14.25">
      <c r="A381" s="8"/>
      <c r="B381" s="48"/>
      <c r="C381" s="8"/>
      <c r="D381" s="48"/>
      <c r="E381" s="12"/>
    </row>
    <row x14ac:dyDescent="0.25" r="382" customHeight="1" ht="14.25">
      <c r="A382" s="8"/>
      <c r="B382" s="48"/>
      <c r="C382" s="8"/>
      <c r="D382" s="48"/>
      <c r="E382" s="12"/>
    </row>
    <row x14ac:dyDescent="0.25" r="383" customHeight="1" ht="14.25">
      <c r="A383" s="8"/>
      <c r="B383" s="48"/>
      <c r="C383" s="8"/>
      <c r="D383" s="48"/>
      <c r="E383" s="12"/>
    </row>
    <row x14ac:dyDescent="0.25" r="384" customHeight="1" ht="14.25">
      <c r="A384" s="8"/>
      <c r="B384" s="48"/>
      <c r="C384" s="8"/>
      <c r="D384" s="48"/>
      <c r="E384" s="12"/>
    </row>
    <row x14ac:dyDescent="0.25" r="385" customHeight="1" ht="14.25">
      <c r="A385" s="8"/>
      <c r="B385" s="48"/>
      <c r="C385" s="8"/>
      <c r="D385" s="48"/>
      <c r="E385" s="12"/>
    </row>
    <row x14ac:dyDescent="0.25" r="386" customHeight="1" ht="14.25">
      <c r="A386" s="8"/>
      <c r="B386" s="48"/>
      <c r="C386" s="8"/>
      <c r="D386" s="48"/>
      <c r="E386" s="12"/>
    </row>
    <row x14ac:dyDescent="0.25" r="387" customHeight="1" ht="14.25">
      <c r="A387" s="8"/>
      <c r="B387" s="48"/>
      <c r="C387" s="8"/>
      <c r="D387" s="48"/>
      <c r="E387" s="12"/>
    </row>
    <row x14ac:dyDescent="0.25" r="388" customHeight="1" ht="14.25">
      <c r="A388" s="8"/>
      <c r="B388" s="48"/>
      <c r="C388" s="8"/>
      <c r="D388" s="48"/>
      <c r="E388" s="12"/>
    </row>
    <row x14ac:dyDescent="0.25" r="389" customHeight="1" ht="14.25">
      <c r="A389" s="8"/>
      <c r="B389" s="48"/>
      <c r="C389" s="8"/>
      <c r="D389" s="48"/>
      <c r="E389" s="12"/>
    </row>
    <row x14ac:dyDescent="0.25" r="390" customHeight="1" ht="14.25">
      <c r="A390" s="8"/>
      <c r="B390" s="48"/>
      <c r="C390" s="8"/>
      <c r="D390" s="48"/>
      <c r="E390" s="12"/>
    </row>
    <row x14ac:dyDescent="0.25" r="391" customHeight="1" ht="14.25">
      <c r="A391" s="8"/>
      <c r="B391" s="48"/>
      <c r="C391" s="8"/>
      <c r="D391" s="48"/>
      <c r="E391" s="12"/>
    </row>
    <row x14ac:dyDescent="0.25" r="392" customHeight="1" ht="14.25">
      <c r="A392" s="8"/>
      <c r="B392" s="48"/>
      <c r="C392" s="8"/>
      <c r="D392" s="48"/>
      <c r="E392" s="12"/>
    </row>
    <row x14ac:dyDescent="0.25" r="393" customHeight="1" ht="14.25">
      <c r="A393" s="8"/>
      <c r="B393" s="48"/>
      <c r="C393" s="8"/>
      <c r="D393" s="48"/>
      <c r="E393" s="12"/>
    </row>
    <row x14ac:dyDescent="0.25" r="394" customHeight="1" ht="14.25">
      <c r="A394" s="8"/>
      <c r="B394" s="48"/>
      <c r="C394" s="8"/>
      <c r="D394" s="48"/>
      <c r="E394" s="12"/>
    </row>
    <row x14ac:dyDescent="0.25" r="395" customHeight="1" ht="14.25">
      <c r="A395" s="8"/>
      <c r="B395" s="48"/>
      <c r="C395" s="8"/>
      <c r="D395" s="48"/>
      <c r="E395" s="12"/>
    </row>
    <row x14ac:dyDescent="0.25" r="396" customHeight="1" ht="14.25">
      <c r="A396" s="8"/>
      <c r="B396" s="48"/>
      <c r="C396" s="8"/>
      <c r="D396" s="48"/>
      <c r="E396" s="12"/>
    </row>
    <row x14ac:dyDescent="0.25" r="397" customHeight="1" ht="14.25">
      <c r="A397" s="8"/>
      <c r="B397" s="48"/>
      <c r="C397" s="8"/>
      <c r="D397" s="48"/>
      <c r="E397" s="12"/>
    </row>
    <row x14ac:dyDescent="0.25" r="398" customHeight="1" ht="14.25">
      <c r="A398" s="8"/>
      <c r="B398" s="48"/>
      <c r="C398" s="8"/>
      <c r="D398" s="48"/>
      <c r="E398" s="12"/>
    </row>
    <row x14ac:dyDescent="0.25" r="399" customHeight="1" ht="14.25">
      <c r="A399" s="8"/>
      <c r="B399" s="48"/>
      <c r="C399" s="8"/>
      <c r="D399" s="48"/>
      <c r="E399" s="12"/>
    </row>
    <row x14ac:dyDescent="0.25" r="400" customHeight="1" ht="14.25">
      <c r="A400" s="8"/>
      <c r="B400" s="48"/>
      <c r="C400" s="8"/>
      <c r="D400" s="48"/>
      <c r="E400" s="12"/>
    </row>
    <row x14ac:dyDescent="0.25" r="401" customHeight="1" ht="14.25">
      <c r="A401" s="8"/>
      <c r="B401" s="48"/>
      <c r="C401" s="8"/>
      <c r="D401" s="48"/>
      <c r="E401" s="12"/>
    </row>
    <row x14ac:dyDescent="0.25" r="402" customHeight="1" ht="14.25">
      <c r="A402" s="8"/>
      <c r="B402" s="48"/>
      <c r="C402" s="8"/>
      <c r="D402" s="48"/>
      <c r="E402" s="12"/>
    </row>
    <row x14ac:dyDescent="0.25" r="403" customHeight="1" ht="14.25">
      <c r="A403" s="8"/>
      <c r="B403" s="48"/>
      <c r="C403" s="8"/>
      <c r="D403" s="48"/>
      <c r="E403" s="12"/>
    </row>
    <row x14ac:dyDescent="0.25" r="404" customHeight="1" ht="14.25">
      <c r="A404" s="8"/>
      <c r="B404" s="48"/>
      <c r="C404" s="8"/>
      <c r="D404" s="48"/>
      <c r="E404" s="12"/>
    </row>
    <row x14ac:dyDescent="0.25" r="405" customHeight="1" ht="14.25">
      <c r="A405" s="8"/>
      <c r="B405" s="48"/>
      <c r="C405" s="8"/>
      <c r="D405" s="48"/>
      <c r="E405" s="12"/>
    </row>
    <row x14ac:dyDescent="0.25" r="406" customHeight="1" ht="14.25">
      <c r="A406" s="8"/>
      <c r="B406" s="48"/>
      <c r="C406" s="8"/>
      <c r="D406" s="48"/>
      <c r="E406" s="12"/>
    </row>
    <row x14ac:dyDescent="0.25" r="407" customHeight="1" ht="14.25">
      <c r="A407" s="8"/>
      <c r="B407" s="48"/>
      <c r="C407" s="8"/>
      <c r="D407" s="48"/>
      <c r="E407" s="12"/>
    </row>
    <row x14ac:dyDescent="0.25" r="408" customHeight="1" ht="14.25">
      <c r="A408" s="8"/>
      <c r="B408" s="48"/>
      <c r="C408" s="8"/>
      <c r="D408" s="48"/>
      <c r="E408" s="12"/>
    </row>
    <row x14ac:dyDescent="0.25" r="409" customHeight="1" ht="14.25">
      <c r="A409" s="8"/>
      <c r="B409" s="48"/>
      <c r="C409" s="8"/>
      <c r="D409" s="48"/>
      <c r="E409" s="12"/>
    </row>
    <row x14ac:dyDescent="0.25" r="410" customHeight="1" ht="14.25">
      <c r="A410" s="8"/>
      <c r="B410" s="48"/>
      <c r="C410" s="8"/>
      <c r="D410" s="48"/>
      <c r="E410" s="12"/>
    </row>
    <row x14ac:dyDescent="0.25" r="411" customHeight="1" ht="14.25">
      <c r="A411" s="8"/>
      <c r="B411" s="48"/>
      <c r="C411" s="8"/>
      <c r="D411" s="48"/>
      <c r="E411" s="12"/>
    </row>
    <row x14ac:dyDescent="0.25" r="412" customHeight="1" ht="14.25">
      <c r="A412" s="8"/>
      <c r="B412" s="48"/>
      <c r="C412" s="8"/>
      <c r="D412" s="48"/>
      <c r="E412" s="12"/>
    </row>
    <row x14ac:dyDescent="0.25" r="413" customHeight="1" ht="14.25">
      <c r="A413" s="8"/>
      <c r="B413" s="48"/>
      <c r="C413" s="8"/>
      <c r="D413" s="48"/>
      <c r="E413" s="12"/>
    </row>
    <row x14ac:dyDescent="0.25" r="414" customHeight="1" ht="14.25">
      <c r="A414" s="8"/>
      <c r="B414" s="48"/>
      <c r="C414" s="8"/>
      <c r="D414" s="48"/>
      <c r="E414" s="12"/>
    </row>
    <row x14ac:dyDescent="0.25" r="415" customHeight="1" ht="14.25">
      <c r="A415" s="8"/>
      <c r="B415" s="48"/>
      <c r="C415" s="8"/>
      <c r="D415" s="48"/>
      <c r="E415" s="12"/>
    </row>
    <row x14ac:dyDescent="0.25" r="416" customHeight="1" ht="14.25">
      <c r="A416" s="8"/>
      <c r="B416" s="48"/>
      <c r="C416" s="8"/>
      <c r="D416" s="48"/>
      <c r="E416" s="12"/>
    </row>
    <row x14ac:dyDescent="0.25" r="417" customHeight="1" ht="14.25">
      <c r="A417" s="8"/>
      <c r="B417" s="48"/>
      <c r="C417" s="8"/>
      <c r="D417" s="48"/>
      <c r="E417" s="12"/>
    </row>
    <row x14ac:dyDescent="0.25" r="418" customHeight="1" ht="14.25">
      <c r="A418" s="8"/>
      <c r="B418" s="48"/>
      <c r="C418" s="8"/>
      <c r="D418" s="48"/>
      <c r="E418" s="12"/>
    </row>
    <row x14ac:dyDescent="0.25" r="419" customHeight="1" ht="14.25">
      <c r="A419" s="8"/>
      <c r="B419" s="48"/>
      <c r="C419" s="8"/>
      <c r="D419" s="48"/>
      <c r="E419" s="12"/>
    </row>
    <row x14ac:dyDescent="0.25" r="420" customHeight="1" ht="14.25">
      <c r="A420" s="8"/>
      <c r="B420" s="48"/>
      <c r="C420" s="8"/>
      <c r="D420" s="48"/>
      <c r="E420" s="12"/>
    </row>
    <row x14ac:dyDescent="0.25" r="421" customHeight="1" ht="14.25">
      <c r="A421" s="8"/>
      <c r="B421" s="48"/>
      <c r="C421" s="8"/>
      <c r="D421" s="48"/>
      <c r="E421" s="12"/>
    </row>
    <row x14ac:dyDescent="0.25" r="422" customHeight="1" ht="14.25">
      <c r="A422" s="8"/>
      <c r="B422" s="48"/>
      <c r="C422" s="8"/>
      <c r="D422" s="48"/>
      <c r="E422" s="12"/>
    </row>
    <row x14ac:dyDescent="0.25" r="423" customHeight="1" ht="14.25">
      <c r="A423" s="8"/>
      <c r="B423" s="48"/>
      <c r="C423" s="8"/>
      <c r="D423" s="48"/>
      <c r="E423" s="12"/>
    </row>
    <row x14ac:dyDescent="0.25" r="424" customHeight="1" ht="14.25">
      <c r="A424" s="8"/>
      <c r="B424" s="48"/>
      <c r="C424" s="8"/>
      <c r="D424" s="48"/>
      <c r="E424" s="12"/>
    </row>
    <row x14ac:dyDescent="0.25" r="425" customHeight="1" ht="14.25">
      <c r="A425" s="8"/>
      <c r="B425" s="48"/>
      <c r="C425" s="8"/>
      <c r="D425" s="48"/>
      <c r="E425" s="12"/>
    </row>
    <row x14ac:dyDescent="0.25" r="426" customHeight="1" ht="14.25">
      <c r="A426" s="8"/>
      <c r="B426" s="48"/>
      <c r="C426" s="8"/>
      <c r="D426" s="48"/>
      <c r="E426" s="12"/>
    </row>
    <row x14ac:dyDescent="0.25" r="427" customHeight="1" ht="14.25">
      <c r="A427" s="8"/>
      <c r="B427" s="48"/>
      <c r="C427" s="8"/>
      <c r="D427" s="48"/>
      <c r="E427" s="12"/>
    </row>
    <row x14ac:dyDescent="0.25" r="428" customHeight="1" ht="14.25">
      <c r="A428" s="8"/>
      <c r="B428" s="48"/>
      <c r="C428" s="8"/>
      <c r="D428" s="48"/>
      <c r="E428" s="12"/>
    </row>
    <row x14ac:dyDescent="0.25" r="429" customHeight="1" ht="14.25">
      <c r="A429" s="8"/>
      <c r="B429" s="48"/>
      <c r="C429" s="8"/>
      <c r="D429" s="48"/>
      <c r="E429" s="12"/>
    </row>
    <row x14ac:dyDescent="0.25" r="430" customHeight="1" ht="14.25">
      <c r="A430" s="8"/>
      <c r="B430" s="48"/>
      <c r="C430" s="8"/>
      <c r="D430" s="48"/>
      <c r="E430" s="12"/>
    </row>
    <row x14ac:dyDescent="0.25" r="431" customHeight="1" ht="14.25">
      <c r="A431" s="8"/>
      <c r="B431" s="48"/>
      <c r="C431" s="8"/>
      <c r="D431" s="48"/>
      <c r="E431" s="12"/>
    </row>
    <row x14ac:dyDescent="0.25" r="432" customHeight="1" ht="14.25">
      <c r="A432" s="8"/>
      <c r="B432" s="48"/>
      <c r="C432" s="8"/>
      <c r="D432" s="48"/>
      <c r="E432" s="12"/>
    </row>
    <row x14ac:dyDescent="0.25" r="433" customHeight="1" ht="14.25">
      <c r="A433" s="8"/>
      <c r="B433" s="48"/>
      <c r="C433" s="8"/>
      <c r="D433" s="48"/>
      <c r="E433" s="12"/>
    </row>
    <row x14ac:dyDescent="0.25" r="434" customHeight="1" ht="14.25">
      <c r="A434" s="8"/>
      <c r="B434" s="48"/>
      <c r="C434" s="8"/>
      <c r="D434" s="48"/>
      <c r="E434" s="12"/>
    </row>
    <row x14ac:dyDescent="0.25" r="435" customHeight="1" ht="14.25">
      <c r="A435" s="8"/>
      <c r="B435" s="48"/>
      <c r="C435" s="8"/>
      <c r="D435" s="48"/>
      <c r="E435" s="12"/>
    </row>
    <row x14ac:dyDescent="0.25" r="436" customHeight="1" ht="14.25">
      <c r="A436" s="8"/>
      <c r="B436" s="48"/>
      <c r="C436" s="8"/>
      <c r="D436" s="48"/>
      <c r="E436" s="12"/>
    </row>
    <row x14ac:dyDescent="0.25" r="437" customHeight="1" ht="14.25">
      <c r="A437" s="8"/>
      <c r="B437" s="48"/>
      <c r="C437" s="8"/>
      <c r="D437" s="48"/>
      <c r="E437" s="12"/>
    </row>
    <row x14ac:dyDescent="0.25" r="438" customHeight="1" ht="14.25">
      <c r="A438" s="8"/>
      <c r="B438" s="48"/>
      <c r="C438" s="8"/>
      <c r="D438" s="48"/>
      <c r="E438" s="12"/>
    </row>
    <row x14ac:dyDescent="0.25" r="439" customHeight="1" ht="14.25">
      <c r="A439" s="8"/>
      <c r="B439" s="48"/>
      <c r="C439" s="8"/>
      <c r="D439" s="48"/>
      <c r="E439" s="12"/>
    </row>
    <row x14ac:dyDescent="0.25" r="440" customHeight="1" ht="14.25">
      <c r="A440" s="8"/>
      <c r="B440" s="48"/>
      <c r="C440" s="8"/>
      <c r="D440" s="48"/>
      <c r="E440" s="12"/>
    </row>
    <row x14ac:dyDescent="0.25" r="441" customHeight="1" ht="14.25">
      <c r="A441" s="8"/>
      <c r="B441" s="48"/>
      <c r="C441" s="8"/>
      <c r="D441" s="48"/>
      <c r="E441" s="12"/>
    </row>
    <row x14ac:dyDescent="0.25" r="442" customHeight="1" ht="14.25">
      <c r="A442" s="8"/>
      <c r="B442" s="48"/>
      <c r="C442" s="8"/>
      <c r="D442" s="48"/>
      <c r="E442" s="12"/>
    </row>
    <row x14ac:dyDescent="0.25" r="443" customHeight="1" ht="14.25">
      <c r="A443" s="8"/>
      <c r="B443" s="48"/>
      <c r="C443" s="8"/>
      <c r="D443" s="48"/>
      <c r="E443" s="12"/>
    </row>
    <row x14ac:dyDescent="0.25" r="444" customHeight="1" ht="14.25">
      <c r="A444" s="8"/>
      <c r="B444" s="48"/>
      <c r="C444" s="8"/>
      <c r="D444" s="48"/>
      <c r="E444" s="12"/>
    </row>
    <row x14ac:dyDescent="0.25" r="445" customHeight="1" ht="14.25">
      <c r="A445" s="8"/>
      <c r="B445" s="48"/>
      <c r="C445" s="8"/>
      <c r="D445" s="48"/>
      <c r="E445" s="12"/>
    </row>
    <row x14ac:dyDescent="0.25" r="446" customHeight="1" ht="14.25">
      <c r="A446" s="8"/>
      <c r="B446" s="48"/>
      <c r="C446" s="8"/>
      <c r="D446" s="48"/>
      <c r="E446" s="12"/>
    </row>
    <row x14ac:dyDescent="0.25" r="447" customHeight="1" ht="14.25">
      <c r="A447" s="8"/>
      <c r="B447" s="48"/>
      <c r="C447" s="8"/>
      <c r="D447" s="48"/>
      <c r="E447" s="12"/>
    </row>
    <row x14ac:dyDescent="0.25" r="448" customHeight="1" ht="14.25">
      <c r="A448" s="8"/>
      <c r="B448" s="48"/>
      <c r="C448" s="8"/>
      <c r="D448" s="48"/>
      <c r="E448" s="12"/>
    </row>
    <row x14ac:dyDescent="0.25" r="449" customHeight="1" ht="14.25">
      <c r="A449" s="8"/>
      <c r="B449" s="48"/>
      <c r="C449" s="8"/>
      <c r="D449" s="48"/>
      <c r="E449" s="12"/>
    </row>
    <row x14ac:dyDescent="0.25" r="450" customHeight="1" ht="14.25">
      <c r="A450" s="8"/>
      <c r="B450" s="48"/>
      <c r="C450" s="8"/>
      <c r="D450" s="48"/>
      <c r="E450" s="12"/>
    </row>
    <row x14ac:dyDescent="0.25" r="451" customHeight="1" ht="14.25">
      <c r="A451" s="8"/>
      <c r="B451" s="48"/>
      <c r="C451" s="8"/>
      <c r="D451" s="48"/>
      <c r="E451" s="12"/>
    </row>
    <row x14ac:dyDescent="0.25" r="452" customHeight="1" ht="14.25">
      <c r="A452" s="8"/>
      <c r="B452" s="48"/>
      <c r="C452" s="8"/>
      <c r="D452" s="48"/>
      <c r="E452" s="12"/>
    </row>
    <row x14ac:dyDescent="0.25" r="453" customHeight="1" ht="14.25">
      <c r="A453" s="8"/>
      <c r="B453" s="48"/>
      <c r="C453" s="8"/>
      <c r="D453" s="48"/>
      <c r="E453" s="12"/>
    </row>
    <row x14ac:dyDescent="0.25" r="454" customHeight="1" ht="14.25">
      <c r="A454" s="8"/>
      <c r="B454" s="48"/>
      <c r="C454" s="8"/>
      <c r="D454" s="48"/>
      <c r="E454" s="12"/>
    </row>
    <row x14ac:dyDescent="0.25" r="455" customHeight="1" ht="14.25">
      <c r="A455" s="8"/>
      <c r="B455" s="48"/>
      <c r="C455" s="8"/>
      <c r="D455" s="48"/>
      <c r="E455" s="12"/>
    </row>
    <row x14ac:dyDescent="0.25" r="456" customHeight="1" ht="14.25">
      <c r="A456" s="8"/>
      <c r="B456" s="48"/>
      <c r="C456" s="8"/>
      <c r="D456" s="48"/>
      <c r="E456" s="12"/>
    </row>
    <row x14ac:dyDescent="0.25" r="457" customHeight="1" ht="14.25">
      <c r="A457" s="8"/>
      <c r="B457" s="48"/>
      <c r="C457" s="8"/>
      <c r="D457" s="48"/>
      <c r="E457" s="12"/>
    </row>
    <row x14ac:dyDescent="0.25" r="458" customHeight="1" ht="14.25">
      <c r="A458" s="8"/>
      <c r="B458" s="48"/>
      <c r="C458" s="8"/>
      <c r="D458" s="48"/>
      <c r="E458" s="12"/>
    </row>
    <row x14ac:dyDescent="0.25" r="459" customHeight="1" ht="14.25">
      <c r="A459" s="8"/>
      <c r="B459" s="48"/>
      <c r="C459" s="8"/>
      <c r="D459" s="48"/>
      <c r="E459" s="12"/>
    </row>
    <row x14ac:dyDescent="0.25" r="460" customHeight="1" ht="14.25">
      <c r="A460" s="8"/>
      <c r="B460" s="48"/>
      <c r="C460" s="8"/>
      <c r="D460" s="48"/>
      <c r="E460" s="12"/>
    </row>
    <row x14ac:dyDescent="0.25" r="461" customHeight="1" ht="14.25">
      <c r="A461" s="8"/>
      <c r="B461" s="48"/>
      <c r="C461" s="8"/>
      <c r="D461" s="48"/>
      <c r="E461" s="12"/>
    </row>
    <row x14ac:dyDescent="0.25" r="462" customHeight="1" ht="14.25">
      <c r="A462" s="8"/>
      <c r="B462" s="48"/>
      <c r="C462" s="8"/>
      <c r="D462" s="48"/>
      <c r="E462" s="12"/>
    </row>
    <row x14ac:dyDescent="0.25" r="463" customHeight="1" ht="14.25">
      <c r="A463" s="8"/>
      <c r="B463" s="48"/>
      <c r="C463" s="8"/>
      <c r="D463" s="48"/>
      <c r="E463" s="12"/>
    </row>
    <row x14ac:dyDescent="0.25" r="464" customHeight="1" ht="14.25">
      <c r="A464" s="8"/>
      <c r="B464" s="48"/>
      <c r="C464" s="8"/>
      <c r="D464" s="48"/>
      <c r="E464" s="12"/>
    </row>
    <row x14ac:dyDescent="0.25" r="465" customHeight="1" ht="14.25">
      <c r="A465" s="8"/>
      <c r="B465" s="48"/>
      <c r="C465" s="8"/>
      <c r="D465" s="48"/>
      <c r="E465" s="12"/>
    </row>
    <row x14ac:dyDescent="0.25" r="466" customHeight="1" ht="14.25">
      <c r="A466" s="8"/>
      <c r="B466" s="48"/>
      <c r="C466" s="8"/>
      <c r="D466" s="48"/>
      <c r="E466" s="12"/>
    </row>
    <row x14ac:dyDescent="0.25" r="467" customHeight="1" ht="14.25">
      <c r="A467" s="8"/>
      <c r="B467" s="48"/>
      <c r="C467" s="8"/>
      <c r="D467" s="48"/>
      <c r="E467" s="12"/>
    </row>
    <row x14ac:dyDescent="0.25" r="468" customHeight="1" ht="14.25">
      <c r="A468" s="8"/>
      <c r="B468" s="48"/>
      <c r="C468" s="8"/>
      <c r="D468" s="48"/>
      <c r="E468" s="12"/>
    </row>
    <row x14ac:dyDescent="0.25" r="469" customHeight="1" ht="14.25">
      <c r="A469" s="8"/>
      <c r="B469" s="48"/>
      <c r="C469" s="8"/>
      <c r="D469" s="48"/>
      <c r="E469" s="12"/>
    </row>
    <row x14ac:dyDescent="0.25" r="470" customHeight="1" ht="14.25">
      <c r="A470" s="8"/>
      <c r="B470" s="48"/>
      <c r="C470" s="8"/>
      <c r="D470" s="48"/>
      <c r="E470" s="12"/>
    </row>
    <row x14ac:dyDescent="0.25" r="471" customHeight="1" ht="14.25">
      <c r="A471" s="8"/>
      <c r="B471" s="48"/>
      <c r="C471" s="8"/>
      <c r="D471" s="48"/>
      <c r="E471" s="12"/>
    </row>
    <row x14ac:dyDescent="0.25" r="472" customHeight="1" ht="14.25">
      <c r="A472" s="8"/>
      <c r="B472" s="48"/>
      <c r="C472" s="8"/>
      <c r="D472" s="48"/>
      <c r="E472" s="12"/>
    </row>
    <row x14ac:dyDescent="0.25" r="473" customHeight="1" ht="14.25">
      <c r="A473" s="8"/>
      <c r="B473" s="48"/>
      <c r="C473" s="8"/>
      <c r="D473" s="48"/>
      <c r="E473" s="12"/>
    </row>
    <row x14ac:dyDescent="0.25" r="474" customHeight="1" ht="14.25">
      <c r="A474" s="8"/>
      <c r="B474" s="48"/>
      <c r="C474" s="8"/>
      <c r="D474" s="48"/>
      <c r="E474" s="12"/>
    </row>
    <row x14ac:dyDescent="0.25" r="475" customHeight="1" ht="14.25">
      <c r="A475" s="8"/>
      <c r="B475" s="48"/>
      <c r="C475" s="8"/>
      <c r="D475" s="48"/>
      <c r="E475" s="12"/>
    </row>
    <row x14ac:dyDescent="0.25" r="476" customHeight="1" ht="14.25">
      <c r="A476" s="8"/>
      <c r="B476" s="48"/>
      <c r="C476" s="8"/>
      <c r="D476" s="48"/>
      <c r="E476" s="12"/>
    </row>
    <row x14ac:dyDescent="0.25" r="477" customHeight="1" ht="14.25">
      <c r="A477" s="8"/>
      <c r="B477" s="48"/>
      <c r="C477" s="8"/>
      <c r="D477" s="48"/>
      <c r="E477" s="12"/>
    </row>
    <row x14ac:dyDescent="0.25" r="478" customHeight="1" ht="14.25">
      <c r="A478" s="8"/>
      <c r="B478" s="48"/>
      <c r="C478" s="8"/>
      <c r="D478" s="48"/>
      <c r="E478" s="12"/>
    </row>
    <row x14ac:dyDescent="0.25" r="479" customHeight="1" ht="14.25">
      <c r="A479" s="8"/>
      <c r="B479" s="48"/>
      <c r="C479" s="8"/>
      <c r="D479" s="48"/>
      <c r="E479" s="12"/>
    </row>
    <row x14ac:dyDescent="0.25" r="480" customHeight="1" ht="14.25">
      <c r="A480" s="8"/>
      <c r="B480" s="48"/>
      <c r="C480" s="8"/>
      <c r="D480" s="48"/>
      <c r="E480" s="12"/>
    </row>
    <row x14ac:dyDescent="0.25" r="481" customHeight="1" ht="14.25">
      <c r="A481" s="8"/>
      <c r="B481" s="48"/>
      <c r="C481" s="8"/>
      <c r="D481" s="48"/>
      <c r="E481" s="12"/>
    </row>
    <row x14ac:dyDescent="0.25" r="482" customHeight="1" ht="14.25">
      <c r="A482" s="8"/>
      <c r="B482" s="48"/>
      <c r="C482" s="8"/>
      <c r="D482" s="48"/>
      <c r="E482" s="12"/>
    </row>
    <row x14ac:dyDescent="0.25" r="483" customHeight="1" ht="14.25">
      <c r="A483" s="8"/>
      <c r="B483" s="48"/>
      <c r="C483" s="8"/>
      <c r="D483" s="48"/>
      <c r="E483" s="12"/>
    </row>
    <row x14ac:dyDescent="0.25" r="484" customHeight="1" ht="14.25">
      <c r="A484" s="8"/>
      <c r="B484" s="48"/>
      <c r="C484" s="8"/>
      <c r="D484" s="48"/>
      <c r="E484" s="12"/>
    </row>
    <row x14ac:dyDescent="0.25" r="485" customHeight="1" ht="14.25">
      <c r="A485" s="8"/>
      <c r="B485" s="48"/>
      <c r="C485" s="8"/>
      <c r="D485" s="48"/>
      <c r="E485" s="12"/>
    </row>
    <row x14ac:dyDescent="0.25" r="486" customHeight="1" ht="14.25">
      <c r="A486" s="8"/>
      <c r="B486" s="48"/>
      <c r="C486" s="8"/>
      <c r="D486" s="48"/>
      <c r="E486" s="12"/>
    </row>
    <row x14ac:dyDescent="0.25" r="487" customHeight="1" ht="14.25">
      <c r="A487" s="8"/>
      <c r="B487" s="48"/>
      <c r="C487" s="8"/>
      <c r="D487" s="48"/>
      <c r="E487" s="12"/>
    </row>
    <row x14ac:dyDescent="0.25" r="488" customHeight="1" ht="14.25">
      <c r="A488" s="8"/>
      <c r="B488" s="48"/>
      <c r="C488" s="8"/>
      <c r="D488" s="48"/>
      <c r="E488" s="12"/>
    </row>
    <row x14ac:dyDescent="0.25" r="489" customHeight="1" ht="14.25">
      <c r="A489" s="8"/>
      <c r="B489" s="48"/>
      <c r="C489" s="8"/>
      <c r="D489" s="48"/>
      <c r="E489" s="12"/>
    </row>
    <row x14ac:dyDescent="0.25" r="490" customHeight="1" ht="14.25">
      <c r="A490" s="8"/>
      <c r="B490" s="48"/>
      <c r="C490" s="8"/>
      <c r="D490" s="48"/>
      <c r="E490" s="12"/>
    </row>
    <row x14ac:dyDescent="0.25" r="491" customHeight="1" ht="14.25">
      <c r="A491" s="8"/>
      <c r="B491" s="48"/>
      <c r="C491" s="8"/>
      <c r="D491" s="48"/>
      <c r="E491" s="12"/>
    </row>
    <row x14ac:dyDescent="0.25" r="492" customHeight="1" ht="14.25">
      <c r="A492" s="8"/>
      <c r="B492" s="48"/>
      <c r="C492" s="8"/>
      <c r="D492" s="48"/>
      <c r="E492" s="12"/>
    </row>
    <row x14ac:dyDescent="0.25" r="493" customHeight="1" ht="14.25">
      <c r="A493" s="8"/>
      <c r="B493" s="48"/>
      <c r="C493" s="8"/>
      <c r="D493" s="48"/>
      <c r="E493" s="12"/>
    </row>
    <row x14ac:dyDescent="0.25" r="494" customHeight="1" ht="14.25">
      <c r="A494" s="8"/>
      <c r="B494" s="48"/>
      <c r="C494" s="8"/>
      <c r="D494" s="48"/>
      <c r="E494" s="12"/>
    </row>
    <row x14ac:dyDescent="0.25" r="495" customHeight="1" ht="14.25">
      <c r="A495" s="8"/>
      <c r="B495" s="48"/>
      <c r="C495" s="8"/>
      <c r="D495" s="48"/>
      <c r="E495" s="12"/>
    </row>
    <row x14ac:dyDescent="0.25" r="496" customHeight="1" ht="14.25">
      <c r="A496" s="8"/>
      <c r="B496" s="48"/>
      <c r="C496" s="8"/>
      <c r="D496" s="48"/>
      <c r="E496" s="12"/>
    </row>
    <row x14ac:dyDescent="0.25" r="497" customHeight="1" ht="14.25">
      <c r="A497" s="8"/>
      <c r="B497" s="48"/>
      <c r="C497" s="8"/>
      <c r="D497" s="48"/>
      <c r="E497" s="12"/>
    </row>
    <row x14ac:dyDescent="0.25" r="498" customHeight="1" ht="14.25">
      <c r="A498" s="8"/>
      <c r="B498" s="48"/>
      <c r="C498" s="8"/>
      <c r="D498" s="48"/>
      <c r="E498" s="12"/>
    </row>
    <row x14ac:dyDescent="0.25" r="499" customHeight="1" ht="14.25">
      <c r="A499" s="8"/>
      <c r="B499" s="48"/>
      <c r="C499" s="8"/>
      <c r="D499" s="48"/>
      <c r="E499" s="12"/>
    </row>
    <row x14ac:dyDescent="0.25" r="500" customHeight="1" ht="14.25">
      <c r="A500" s="8"/>
      <c r="B500" s="48"/>
      <c r="C500" s="8"/>
      <c r="D500" s="48"/>
      <c r="E500" s="12"/>
    </row>
    <row x14ac:dyDescent="0.25" r="501" customHeight="1" ht="14.25">
      <c r="A501" s="8"/>
      <c r="B501" s="48"/>
      <c r="C501" s="8"/>
      <c r="D501" s="48"/>
      <c r="E501" s="12"/>
    </row>
    <row x14ac:dyDescent="0.25" r="502" customHeight="1" ht="14.25">
      <c r="A502" s="8"/>
      <c r="B502" s="48"/>
      <c r="C502" s="8"/>
      <c r="D502" s="48"/>
      <c r="E502" s="12"/>
    </row>
    <row x14ac:dyDescent="0.25" r="503" customHeight="1" ht="14.25">
      <c r="A503" s="8"/>
      <c r="B503" s="48"/>
      <c r="C503" s="8"/>
      <c r="D503" s="48"/>
      <c r="E503" s="12"/>
    </row>
    <row x14ac:dyDescent="0.25" r="504" customHeight="1" ht="14.25">
      <c r="A504" s="8"/>
      <c r="B504" s="48"/>
      <c r="C504" s="8"/>
      <c r="D504" s="48"/>
      <c r="E504" s="12"/>
    </row>
    <row x14ac:dyDescent="0.25" r="505" customHeight="1" ht="14.25">
      <c r="A505" s="8"/>
      <c r="B505" s="48"/>
      <c r="C505" s="8"/>
      <c r="D505" s="48"/>
      <c r="E505" s="12"/>
    </row>
    <row x14ac:dyDescent="0.25" r="506" customHeight="1" ht="14.25">
      <c r="A506" s="8"/>
      <c r="B506" s="48"/>
      <c r="C506" s="8"/>
      <c r="D506" s="48"/>
      <c r="E506" s="12"/>
    </row>
    <row x14ac:dyDescent="0.25" r="507" customHeight="1" ht="14.25">
      <c r="A507" s="8"/>
      <c r="B507" s="48"/>
      <c r="C507" s="8"/>
      <c r="D507" s="48"/>
      <c r="E507" s="12"/>
    </row>
    <row x14ac:dyDescent="0.25" r="508" customHeight="1" ht="14.25">
      <c r="A508" s="8"/>
      <c r="B508" s="48"/>
      <c r="C508" s="8"/>
      <c r="D508" s="48"/>
      <c r="E508" s="12"/>
    </row>
    <row x14ac:dyDescent="0.25" r="509" customHeight="1" ht="14.25">
      <c r="A509" s="8"/>
      <c r="B509" s="48"/>
      <c r="C509" s="8"/>
      <c r="D509" s="48"/>
      <c r="E509" s="12"/>
    </row>
    <row x14ac:dyDescent="0.25" r="510" customHeight="1" ht="14.25">
      <c r="A510" s="8"/>
      <c r="B510" s="48"/>
      <c r="C510" s="8"/>
      <c r="D510" s="48"/>
      <c r="E510" s="12"/>
    </row>
    <row x14ac:dyDescent="0.25" r="511" customHeight="1" ht="14.25">
      <c r="A511" s="8"/>
      <c r="B511" s="48"/>
      <c r="C511" s="8"/>
      <c r="D511" s="48"/>
      <c r="E511" s="12"/>
    </row>
    <row x14ac:dyDescent="0.25" r="512" customHeight="1" ht="14.25">
      <c r="A512" s="8"/>
      <c r="B512" s="48"/>
      <c r="C512" s="8"/>
      <c r="D512" s="48"/>
      <c r="E512" s="12"/>
    </row>
    <row x14ac:dyDescent="0.25" r="513" customHeight="1" ht="14.25">
      <c r="A513" s="8"/>
      <c r="B513" s="48"/>
      <c r="C513" s="8"/>
      <c r="D513" s="48"/>
      <c r="E513" s="12"/>
    </row>
    <row x14ac:dyDescent="0.25" r="514" customHeight="1" ht="14.25">
      <c r="A514" s="8"/>
      <c r="B514" s="48"/>
      <c r="C514" s="8"/>
      <c r="D514" s="48"/>
      <c r="E514" s="12"/>
    </row>
    <row x14ac:dyDescent="0.25" r="515" customHeight="1" ht="14.25">
      <c r="A515" s="8"/>
      <c r="B515" s="48"/>
      <c r="C515" s="8"/>
      <c r="D515" s="48"/>
      <c r="E515" s="12"/>
    </row>
    <row x14ac:dyDescent="0.25" r="516" customHeight="1" ht="14.25">
      <c r="A516" s="8"/>
      <c r="B516" s="48"/>
      <c r="C516" s="8"/>
      <c r="D516" s="48"/>
      <c r="E516" s="12"/>
    </row>
    <row x14ac:dyDescent="0.25" r="517" customHeight="1" ht="14.25">
      <c r="A517" s="8"/>
      <c r="B517" s="48"/>
      <c r="C517" s="8"/>
      <c r="D517" s="48"/>
      <c r="E517" s="12"/>
    </row>
    <row x14ac:dyDescent="0.25" r="518" customHeight="1" ht="14.25">
      <c r="A518" s="8"/>
      <c r="B518" s="48"/>
      <c r="C518" s="8"/>
      <c r="D518" s="48"/>
      <c r="E518" s="12"/>
    </row>
    <row x14ac:dyDescent="0.25" r="519" customHeight="1" ht="14.25">
      <c r="A519" s="8"/>
      <c r="B519" s="48"/>
      <c r="C519" s="8"/>
      <c r="D519" s="48"/>
      <c r="E519" s="12"/>
    </row>
    <row x14ac:dyDescent="0.25" r="520" customHeight="1" ht="14.25">
      <c r="A520" s="8"/>
      <c r="B520" s="48"/>
      <c r="C520" s="8"/>
      <c r="D520" s="48"/>
      <c r="E520" s="12"/>
    </row>
    <row x14ac:dyDescent="0.25" r="521" customHeight="1" ht="14.25">
      <c r="A521" s="8"/>
      <c r="B521" s="48"/>
      <c r="C521" s="8"/>
      <c r="D521" s="48"/>
      <c r="E521" s="12"/>
    </row>
    <row x14ac:dyDescent="0.25" r="522" customHeight="1" ht="14.25">
      <c r="A522" s="8"/>
      <c r="B522" s="48"/>
      <c r="C522" s="8"/>
      <c r="D522" s="48"/>
      <c r="E522" s="12"/>
    </row>
    <row x14ac:dyDescent="0.25" r="523" customHeight="1" ht="14.25">
      <c r="A523" s="8"/>
      <c r="B523" s="48"/>
      <c r="C523" s="8"/>
      <c r="D523" s="48"/>
      <c r="E523" s="12"/>
    </row>
    <row x14ac:dyDescent="0.25" r="524" customHeight="1" ht="14.25">
      <c r="A524" s="8"/>
      <c r="B524" s="48"/>
      <c r="C524" s="8"/>
      <c r="D524" s="48"/>
      <c r="E524" s="12"/>
    </row>
    <row x14ac:dyDescent="0.25" r="525" customHeight="1" ht="14.25">
      <c r="A525" s="8"/>
      <c r="B525" s="48"/>
      <c r="C525" s="8"/>
      <c r="D525" s="48"/>
      <c r="E525" s="12"/>
    </row>
    <row x14ac:dyDescent="0.25" r="526" customHeight="1" ht="14.25">
      <c r="A526" s="8"/>
      <c r="B526" s="48"/>
      <c r="C526" s="8"/>
      <c r="D526" s="48"/>
      <c r="E526" s="12"/>
    </row>
    <row x14ac:dyDescent="0.25" r="527" customHeight="1" ht="14.25">
      <c r="A527" s="8"/>
      <c r="B527" s="48"/>
      <c r="C527" s="8"/>
      <c r="D527" s="48"/>
      <c r="E527" s="12"/>
    </row>
    <row x14ac:dyDescent="0.25" r="528" customHeight="1" ht="14.25">
      <c r="A528" s="8"/>
      <c r="B528" s="48"/>
      <c r="C528" s="8"/>
      <c r="D528" s="48"/>
      <c r="E528" s="12"/>
    </row>
    <row x14ac:dyDescent="0.25" r="529" customHeight="1" ht="14.25">
      <c r="A529" s="8"/>
      <c r="B529" s="48"/>
      <c r="C529" s="8"/>
      <c r="D529" s="48"/>
      <c r="E529" s="12"/>
    </row>
    <row x14ac:dyDescent="0.25" r="530" customHeight="1" ht="14.25">
      <c r="A530" s="8"/>
      <c r="B530" s="48"/>
      <c r="C530" s="8"/>
      <c r="D530" s="48"/>
      <c r="E530" s="12"/>
    </row>
    <row x14ac:dyDescent="0.25" r="531" customHeight="1" ht="14.25">
      <c r="A531" s="8"/>
      <c r="B531" s="48"/>
      <c r="C531" s="8"/>
      <c r="D531" s="48"/>
      <c r="E531" s="12"/>
    </row>
    <row x14ac:dyDescent="0.25" r="532" customHeight="1" ht="14.25">
      <c r="A532" s="8"/>
      <c r="B532" s="48"/>
      <c r="C532" s="8"/>
      <c r="D532" s="48"/>
      <c r="E532" s="12"/>
    </row>
    <row x14ac:dyDescent="0.25" r="533" customHeight="1" ht="14.25">
      <c r="A533" s="8"/>
      <c r="B533" s="48"/>
      <c r="C533" s="8"/>
      <c r="D533" s="48"/>
      <c r="E533" s="12"/>
    </row>
    <row x14ac:dyDescent="0.25" r="534" customHeight="1" ht="14.25">
      <c r="A534" s="8"/>
      <c r="B534" s="48"/>
      <c r="C534" s="8"/>
      <c r="D534" s="48"/>
      <c r="E534" s="12"/>
    </row>
    <row x14ac:dyDescent="0.25" r="535" customHeight="1" ht="14.25">
      <c r="A535" s="8"/>
      <c r="B535" s="48"/>
      <c r="C535" s="8"/>
      <c r="D535" s="48"/>
      <c r="E535" s="12"/>
    </row>
    <row x14ac:dyDescent="0.25" r="536" customHeight="1" ht="14.25">
      <c r="A536" s="8"/>
      <c r="B536" s="48"/>
      <c r="C536" s="8"/>
      <c r="D536" s="48"/>
      <c r="E536" s="12"/>
    </row>
    <row x14ac:dyDescent="0.25" r="537" customHeight="1" ht="14.25">
      <c r="A537" s="8"/>
      <c r="B537" s="48"/>
      <c r="C537" s="8"/>
      <c r="D537" s="48"/>
      <c r="E537" s="12"/>
    </row>
    <row x14ac:dyDescent="0.25" r="538" customHeight="1" ht="14.25">
      <c r="A538" s="8"/>
      <c r="B538" s="48"/>
      <c r="C538" s="8"/>
      <c r="D538" s="48"/>
      <c r="E538" s="12"/>
    </row>
    <row x14ac:dyDescent="0.25" r="539" customHeight="1" ht="14.25">
      <c r="A539" s="8"/>
      <c r="B539" s="48"/>
      <c r="C539" s="8"/>
      <c r="D539" s="48"/>
      <c r="E539" s="12"/>
    </row>
    <row x14ac:dyDescent="0.25" r="540" customHeight="1" ht="14.25">
      <c r="A540" s="8"/>
      <c r="B540" s="48"/>
      <c r="C540" s="8"/>
      <c r="D540" s="48"/>
      <c r="E540" s="12"/>
    </row>
    <row x14ac:dyDescent="0.25" r="541" customHeight="1" ht="14.25">
      <c r="A541" s="8"/>
      <c r="B541" s="48"/>
      <c r="C541" s="8"/>
      <c r="D541" s="48"/>
      <c r="E541" s="12"/>
    </row>
    <row x14ac:dyDescent="0.25" r="542" customHeight="1" ht="14.25">
      <c r="A542" s="8"/>
      <c r="B542" s="48"/>
      <c r="C542" s="8"/>
      <c r="D542" s="48"/>
      <c r="E542" s="12"/>
    </row>
    <row x14ac:dyDescent="0.25" r="543" customHeight="1" ht="14.25">
      <c r="A543" s="8"/>
      <c r="B543" s="48"/>
      <c r="C543" s="8"/>
      <c r="D543" s="48"/>
      <c r="E543" s="12"/>
    </row>
    <row x14ac:dyDescent="0.25" r="544" customHeight="1" ht="14.25">
      <c r="A544" s="8"/>
      <c r="B544" s="48"/>
      <c r="C544" s="8"/>
      <c r="D544" s="48"/>
      <c r="E544" s="12"/>
    </row>
    <row x14ac:dyDescent="0.25" r="545" customHeight="1" ht="14.25">
      <c r="A545" s="8"/>
      <c r="B545" s="48"/>
      <c r="C545" s="8"/>
      <c r="D545" s="48"/>
      <c r="E545" s="12"/>
    </row>
    <row x14ac:dyDescent="0.25" r="546" customHeight="1" ht="14.25">
      <c r="A546" s="8"/>
      <c r="B546" s="48"/>
      <c r="C546" s="8"/>
      <c r="D546" s="48"/>
      <c r="E546" s="12"/>
    </row>
    <row x14ac:dyDescent="0.25" r="547" customHeight="1" ht="14.25">
      <c r="A547" s="8"/>
      <c r="B547" s="48"/>
      <c r="C547" s="8"/>
      <c r="D547" s="48"/>
      <c r="E547" s="12"/>
    </row>
    <row x14ac:dyDescent="0.25" r="548" customHeight="1" ht="14.25">
      <c r="A548" s="8"/>
      <c r="B548" s="48"/>
      <c r="C548" s="8"/>
      <c r="D548" s="48"/>
      <c r="E548" s="12"/>
    </row>
    <row x14ac:dyDescent="0.25" r="549" customHeight="1" ht="14.25">
      <c r="A549" s="8"/>
      <c r="B549" s="48"/>
      <c r="C549" s="8"/>
      <c r="D549" s="48"/>
      <c r="E549" s="12"/>
    </row>
    <row x14ac:dyDescent="0.25" r="550" customHeight="1" ht="14.25">
      <c r="A550" s="8"/>
      <c r="B550" s="48"/>
      <c r="C550" s="8"/>
      <c r="D550" s="48"/>
      <c r="E550" s="12"/>
    </row>
    <row x14ac:dyDescent="0.25" r="551" customHeight="1" ht="14.25">
      <c r="A551" s="8"/>
      <c r="B551" s="48"/>
      <c r="C551" s="8"/>
      <c r="D551" s="48"/>
      <c r="E551" s="12"/>
    </row>
    <row x14ac:dyDescent="0.25" r="552" customHeight="1" ht="14.25">
      <c r="A552" s="8"/>
      <c r="B552" s="48"/>
      <c r="C552" s="8"/>
      <c r="D552" s="48"/>
      <c r="E552" s="12"/>
    </row>
    <row x14ac:dyDescent="0.25" r="553" customHeight="1" ht="14.25">
      <c r="A553" s="8"/>
      <c r="B553" s="48"/>
      <c r="C553" s="8"/>
      <c r="D553" s="48"/>
      <c r="E553" s="12"/>
    </row>
    <row x14ac:dyDescent="0.25" r="554" customHeight="1" ht="14.25">
      <c r="A554" s="8"/>
      <c r="B554" s="48"/>
      <c r="C554" s="8"/>
      <c r="D554" s="48"/>
      <c r="E554" s="12"/>
    </row>
    <row x14ac:dyDescent="0.25" r="555" customHeight="1" ht="14.25">
      <c r="A555" s="8"/>
      <c r="B555" s="48"/>
      <c r="C555" s="8"/>
      <c r="D555" s="48"/>
      <c r="E555" s="12"/>
    </row>
    <row x14ac:dyDescent="0.25" r="556" customHeight="1" ht="14.25">
      <c r="A556" s="8"/>
      <c r="B556" s="48"/>
      <c r="C556" s="8"/>
      <c r="D556" s="48"/>
      <c r="E556" s="12"/>
    </row>
    <row x14ac:dyDescent="0.25" r="557" customHeight="1" ht="14.25">
      <c r="A557" s="8"/>
      <c r="B557" s="48"/>
      <c r="C557" s="8"/>
      <c r="D557" s="48"/>
      <c r="E557" s="12"/>
    </row>
    <row x14ac:dyDescent="0.25" r="558" customHeight="1" ht="14.25">
      <c r="A558" s="8"/>
      <c r="B558" s="48"/>
      <c r="C558" s="8"/>
      <c r="D558" s="48"/>
      <c r="E558" s="12"/>
    </row>
    <row x14ac:dyDescent="0.25" r="559" customHeight="1" ht="14.25">
      <c r="A559" s="8"/>
      <c r="B559" s="48"/>
      <c r="C559" s="8"/>
      <c r="D559" s="48"/>
      <c r="E559" s="12"/>
    </row>
    <row x14ac:dyDescent="0.25" r="560" customHeight="1" ht="14.25">
      <c r="A560" s="8"/>
      <c r="B560" s="48"/>
      <c r="C560" s="8"/>
      <c r="D560" s="48"/>
      <c r="E560" s="12"/>
    </row>
    <row x14ac:dyDescent="0.25" r="561" customHeight="1" ht="14.25">
      <c r="A561" s="8"/>
      <c r="B561" s="48"/>
      <c r="C561" s="8"/>
      <c r="D561" s="48"/>
      <c r="E561" s="12"/>
    </row>
    <row x14ac:dyDescent="0.25" r="562" customHeight="1" ht="14.25">
      <c r="A562" s="8"/>
      <c r="B562" s="48"/>
      <c r="C562" s="8"/>
      <c r="D562" s="48"/>
      <c r="E562" s="12"/>
    </row>
    <row x14ac:dyDescent="0.25" r="563" customHeight="1" ht="14.25">
      <c r="A563" s="8"/>
      <c r="B563" s="48"/>
      <c r="C563" s="8"/>
      <c r="D563" s="48"/>
      <c r="E563" s="12"/>
    </row>
    <row x14ac:dyDescent="0.25" r="564" customHeight="1" ht="14.25">
      <c r="A564" s="8"/>
      <c r="B564" s="48"/>
      <c r="C564" s="8"/>
      <c r="D564" s="48"/>
      <c r="E564" s="12"/>
    </row>
    <row x14ac:dyDescent="0.25" r="565" customHeight="1" ht="14.25">
      <c r="A565" s="8"/>
      <c r="B565" s="48"/>
      <c r="C565" s="8"/>
      <c r="D565" s="48"/>
      <c r="E565" s="12"/>
    </row>
    <row x14ac:dyDescent="0.25" r="566" customHeight="1" ht="14.25">
      <c r="A566" s="8"/>
      <c r="B566" s="48"/>
      <c r="C566" s="8"/>
      <c r="D566" s="48"/>
      <c r="E566" s="12"/>
    </row>
    <row x14ac:dyDescent="0.25" r="567" customHeight="1" ht="14.25">
      <c r="A567" s="8"/>
      <c r="B567" s="48"/>
      <c r="C567" s="8"/>
      <c r="D567" s="48"/>
      <c r="E567" s="12"/>
    </row>
    <row x14ac:dyDescent="0.25" r="568" customHeight="1" ht="14.25">
      <c r="A568" s="8"/>
      <c r="B568" s="48"/>
      <c r="C568" s="8"/>
      <c r="D568" s="48"/>
      <c r="E568" s="12"/>
    </row>
    <row x14ac:dyDescent="0.25" r="569" customHeight="1" ht="14.25">
      <c r="A569" s="8"/>
      <c r="B569" s="48"/>
      <c r="C569" s="8"/>
      <c r="D569" s="48"/>
      <c r="E569" s="12"/>
    </row>
    <row x14ac:dyDescent="0.25" r="570" customHeight="1" ht="14.25">
      <c r="A570" s="8"/>
      <c r="B570" s="48"/>
      <c r="C570" s="8"/>
      <c r="D570" s="48"/>
      <c r="E570" s="12"/>
    </row>
    <row x14ac:dyDescent="0.25" r="571" customHeight="1" ht="14.25">
      <c r="A571" s="8"/>
      <c r="B571" s="48"/>
      <c r="C571" s="8"/>
      <c r="D571" s="48"/>
      <c r="E571" s="12"/>
    </row>
    <row x14ac:dyDescent="0.25" r="572" customHeight="1" ht="14.25">
      <c r="A572" s="8"/>
      <c r="B572" s="48"/>
      <c r="C572" s="8"/>
      <c r="D572" s="48"/>
      <c r="E572" s="12"/>
    </row>
    <row x14ac:dyDescent="0.25" r="573" customHeight="1" ht="14.25">
      <c r="A573" s="8"/>
      <c r="B573" s="48"/>
      <c r="C573" s="8"/>
      <c r="D573" s="48"/>
      <c r="E573" s="12"/>
    </row>
    <row x14ac:dyDescent="0.25" r="574" customHeight="1" ht="14.25">
      <c r="A574" s="8"/>
      <c r="B574" s="48"/>
      <c r="C574" s="8"/>
      <c r="D574" s="48"/>
      <c r="E574" s="12"/>
    </row>
    <row x14ac:dyDescent="0.25" r="575" customHeight="1" ht="14.25">
      <c r="A575" s="8"/>
      <c r="B575" s="48"/>
      <c r="C575" s="8"/>
      <c r="D575" s="48"/>
      <c r="E575" s="12"/>
    </row>
    <row x14ac:dyDescent="0.25" r="576" customHeight="1" ht="14.25">
      <c r="A576" s="8"/>
      <c r="B576" s="48"/>
      <c r="C576" s="8"/>
      <c r="D576" s="48"/>
      <c r="E576" s="12"/>
    </row>
    <row x14ac:dyDescent="0.25" r="577" customHeight="1" ht="14.25">
      <c r="A577" s="8"/>
      <c r="B577" s="48"/>
      <c r="C577" s="8"/>
      <c r="D577" s="48"/>
      <c r="E577" s="12"/>
    </row>
    <row x14ac:dyDescent="0.25" r="578" customHeight="1" ht="14.25">
      <c r="A578" s="8"/>
      <c r="B578" s="48"/>
      <c r="C578" s="8"/>
      <c r="D578" s="48"/>
      <c r="E578" s="12"/>
    </row>
    <row x14ac:dyDescent="0.25" r="579" customHeight="1" ht="14.25">
      <c r="A579" s="8"/>
      <c r="B579" s="48"/>
      <c r="C579" s="8"/>
      <c r="D579" s="48"/>
      <c r="E579" s="12"/>
    </row>
    <row x14ac:dyDescent="0.25" r="580" customHeight="1" ht="14.25">
      <c r="A580" s="8"/>
      <c r="B580" s="48"/>
      <c r="C580" s="8"/>
      <c r="D580" s="48"/>
      <c r="E580" s="12"/>
    </row>
    <row x14ac:dyDescent="0.25" r="581" customHeight="1" ht="14.25">
      <c r="A581" s="8"/>
      <c r="B581" s="48"/>
      <c r="C581" s="8"/>
      <c r="D581" s="48"/>
      <c r="E581" s="12"/>
    </row>
    <row x14ac:dyDescent="0.25" r="582" customHeight="1" ht="14.25">
      <c r="A582" s="8"/>
      <c r="B582" s="48"/>
      <c r="C582" s="8"/>
      <c r="D582" s="48"/>
      <c r="E582" s="12"/>
    </row>
    <row x14ac:dyDescent="0.25" r="583" customHeight="1" ht="14.25">
      <c r="A583" s="8"/>
      <c r="B583" s="48"/>
      <c r="C583" s="8"/>
      <c r="D583" s="48"/>
      <c r="E583" s="12"/>
    </row>
    <row x14ac:dyDescent="0.25" r="584" customHeight="1" ht="14.25">
      <c r="A584" s="8"/>
      <c r="B584" s="48"/>
      <c r="C584" s="8"/>
      <c r="D584" s="48"/>
      <c r="E584" s="12"/>
    </row>
    <row x14ac:dyDescent="0.25" r="585" customHeight="1" ht="14.25">
      <c r="A585" s="8"/>
      <c r="B585" s="48"/>
      <c r="C585" s="8"/>
      <c r="D585" s="48"/>
      <c r="E585" s="12"/>
    </row>
    <row x14ac:dyDescent="0.25" r="586" customHeight="1" ht="14.25">
      <c r="A586" s="8"/>
      <c r="B586" s="48"/>
      <c r="C586" s="8"/>
      <c r="D586" s="48"/>
      <c r="E586" s="12"/>
    </row>
    <row x14ac:dyDescent="0.25" r="587" customHeight="1" ht="14.25">
      <c r="A587" s="8"/>
      <c r="B587" s="48"/>
      <c r="C587" s="8"/>
      <c r="D587" s="48"/>
      <c r="E587" s="12"/>
    </row>
    <row x14ac:dyDescent="0.25" r="588" customHeight="1" ht="14.25">
      <c r="A588" s="8"/>
      <c r="B588" s="48"/>
      <c r="C588" s="8"/>
      <c r="D588" s="48"/>
      <c r="E588" s="12"/>
    </row>
    <row x14ac:dyDescent="0.25" r="589" customHeight="1" ht="14.25">
      <c r="A589" s="8"/>
      <c r="B589" s="48"/>
      <c r="C589" s="8"/>
      <c r="D589" s="48"/>
      <c r="E589" s="12"/>
    </row>
    <row x14ac:dyDescent="0.25" r="590" customHeight="1" ht="14.25">
      <c r="A590" s="8"/>
      <c r="B590" s="48"/>
      <c r="C590" s="8"/>
      <c r="D590" s="48"/>
      <c r="E590" s="12"/>
    </row>
    <row x14ac:dyDescent="0.25" r="591" customHeight="1" ht="14.25">
      <c r="A591" s="8"/>
      <c r="B591" s="48"/>
      <c r="C591" s="8"/>
      <c r="D591" s="48"/>
      <c r="E591" s="12"/>
    </row>
    <row x14ac:dyDescent="0.25" r="592" customHeight="1" ht="14.25">
      <c r="A592" s="8"/>
      <c r="B592" s="48"/>
      <c r="C592" s="8"/>
      <c r="D592" s="48"/>
      <c r="E592" s="12"/>
    </row>
    <row x14ac:dyDescent="0.25" r="593" customHeight="1" ht="14.25">
      <c r="A593" s="8"/>
      <c r="B593" s="48"/>
      <c r="C593" s="8"/>
      <c r="D593" s="48"/>
      <c r="E593" s="12"/>
    </row>
    <row x14ac:dyDescent="0.25" r="594" customHeight="1" ht="14.25">
      <c r="A594" s="8"/>
      <c r="B594" s="48"/>
      <c r="C594" s="8"/>
      <c r="D594" s="48"/>
      <c r="E594" s="12"/>
    </row>
    <row x14ac:dyDescent="0.25" r="595" customHeight="1" ht="14.25">
      <c r="A595" s="8"/>
      <c r="B595" s="48"/>
      <c r="C595" s="8"/>
      <c r="D595" s="48"/>
      <c r="E595" s="12"/>
    </row>
    <row x14ac:dyDescent="0.25" r="596" customHeight="1" ht="14.25">
      <c r="A596" s="8"/>
      <c r="B596" s="48"/>
      <c r="C596" s="8"/>
      <c r="D596" s="48"/>
      <c r="E596" s="12"/>
    </row>
    <row x14ac:dyDescent="0.25" r="597" customHeight="1" ht="14.25">
      <c r="A597" s="8"/>
      <c r="B597" s="48"/>
      <c r="C597" s="8"/>
      <c r="D597" s="48"/>
      <c r="E597" s="12"/>
    </row>
    <row x14ac:dyDescent="0.25" r="598" customHeight="1" ht="14.25">
      <c r="A598" s="8"/>
      <c r="B598" s="48"/>
      <c r="C598" s="8"/>
      <c r="D598" s="48"/>
      <c r="E598" s="12"/>
    </row>
    <row x14ac:dyDescent="0.25" r="599" customHeight="1" ht="14.25">
      <c r="A599" s="8"/>
      <c r="B599" s="48"/>
      <c r="C599" s="8"/>
      <c r="D599" s="48"/>
      <c r="E599" s="12"/>
    </row>
    <row x14ac:dyDescent="0.25" r="600" customHeight="1" ht="14.25">
      <c r="A600" s="8"/>
      <c r="B600" s="48"/>
      <c r="C600" s="8"/>
      <c r="D600" s="48"/>
      <c r="E600" s="12"/>
    </row>
    <row x14ac:dyDescent="0.25" r="601" customHeight="1" ht="14.25">
      <c r="A601" s="8"/>
      <c r="B601" s="48"/>
      <c r="C601" s="8"/>
      <c r="D601" s="48"/>
      <c r="E601" s="12"/>
    </row>
    <row x14ac:dyDescent="0.25" r="602" customHeight="1" ht="14.25">
      <c r="A602" s="8"/>
      <c r="B602" s="48"/>
      <c r="C602" s="8"/>
      <c r="D602" s="48"/>
      <c r="E602" s="12"/>
    </row>
    <row x14ac:dyDescent="0.25" r="603" customHeight="1" ht="14.25">
      <c r="A603" s="8"/>
      <c r="B603" s="48"/>
      <c r="C603" s="8"/>
      <c r="D603" s="48"/>
      <c r="E603" s="12"/>
    </row>
    <row x14ac:dyDescent="0.25" r="604" customHeight="1" ht="14.25">
      <c r="A604" s="8"/>
      <c r="B604" s="48"/>
      <c r="C604" s="8"/>
      <c r="D604" s="48"/>
      <c r="E604" s="12"/>
    </row>
    <row x14ac:dyDescent="0.25" r="605" customHeight="1" ht="14.25">
      <c r="A605" s="8"/>
      <c r="B605" s="48"/>
      <c r="C605" s="8"/>
      <c r="D605" s="48"/>
      <c r="E605" s="12"/>
    </row>
    <row x14ac:dyDescent="0.25" r="606" customHeight="1" ht="14.25">
      <c r="A606" s="8"/>
      <c r="B606" s="48"/>
      <c r="C606" s="8"/>
      <c r="D606" s="48"/>
      <c r="E606" s="12"/>
    </row>
    <row x14ac:dyDescent="0.25" r="607" customHeight="1" ht="14.25">
      <c r="A607" s="8"/>
      <c r="B607" s="48"/>
      <c r="C607" s="8"/>
      <c r="D607" s="48"/>
      <c r="E607" s="12"/>
    </row>
    <row x14ac:dyDescent="0.25" r="608" customHeight="1" ht="14.25">
      <c r="A608" s="8"/>
      <c r="B608" s="48"/>
      <c r="C608" s="8"/>
      <c r="D608" s="48"/>
      <c r="E608" s="12"/>
    </row>
    <row x14ac:dyDescent="0.25" r="609" customHeight="1" ht="14.25">
      <c r="A609" s="8"/>
      <c r="B609" s="48"/>
      <c r="C609" s="8"/>
      <c r="D609" s="48"/>
      <c r="E609" s="12"/>
    </row>
    <row x14ac:dyDescent="0.25" r="610" customHeight="1" ht="14.25">
      <c r="A610" s="8"/>
      <c r="B610" s="48"/>
      <c r="C610" s="8"/>
      <c r="D610" s="48"/>
      <c r="E610" s="12"/>
    </row>
    <row x14ac:dyDescent="0.25" r="611" customHeight="1" ht="14.25">
      <c r="A611" s="8"/>
      <c r="B611" s="48"/>
      <c r="C611" s="8"/>
      <c r="D611" s="48"/>
      <c r="E611" s="12"/>
    </row>
    <row x14ac:dyDescent="0.25" r="612" customHeight="1" ht="14.25">
      <c r="A612" s="8"/>
      <c r="B612" s="48"/>
      <c r="C612" s="8"/>
      <c r="D612" s="48"/>
      <c r="E612" s="12"/>
    </row>
    <row x14ac:dyDescent="0.25" r="613" customHeight="1" ht="14.25">
      <c r="A613" s="8"/>
      <c r="B613" s="48"/>
      <c r="C613" s="8"/>
      <c r="D613" s="48"/>
      <c r="E613" s="12"/>
    </row>
    <row x14ac:dyDescent="0.25" r="614" customHeight="1" ht="14.25">
      <c r="A614" s="8"/>
      <c r="B614" s="48"/>
      <c r="C614" s="8"/>
      <c r="D614" s="48"/>
      <c r="E614" s="12"/>
    </row>
    <row x14ac:dyDescent="0.25" r="615" customHeight="1" ht="14.25">
      <c r="A615" s="8"/>
      <c r="B615" s="48"/>
      <c r="C615" s="8"/>
      <c r="D615" s="48"/>
      <c r="E615" s="12"/>
    </row>
    <row x14ac:dyDescent="0.25" r="616" customHeight="1" ht="14.25">
      <c r="A616" s="8"/>
      <c r="B616" s="48"/>
      <c r="C616" s="8"/>
      <c r="D616" s="48"/>
      <c r="E616" s="12"/>
    </row>
    <row x14ac:dyDescent="0.25" r="617" customHeight="1" ht="14.25">
      <c r="A617" s="8"/>
      <c r="B617" s="48"/>
      <c r="C617" s="8"/>
      <c r="D617" s="48"/>
      <c r="E617" s="12"/>
    </row>
    <row x14ac:dyDescent="0.25" r="618" customHeight="1" ht="14.25">
      <c r="A618" s="8"/>
      <c r="B618" s="48"/>
      <c r="C618" s="8"/>
      <c r="D618" s="48"/>
      <c r="E618" s="12"/>
    </row>
    <row x14ac:dyDescent="0.25" r="619" customHeight="1" ht="14.25">
      <c r="A619" s="8"/>
      <c r="B619" s="48"/>
      <c r="C619" s="8"/>
      <c r="D619" s="48"/>
      <c r="E619" s="12"/>
    </row>
    <row x14ac:dyDescent="0.25" r="620" customHeight="1" ht="14.25">
      <c r="A620" s="8"/>
      <c r="B620" s="48"/>
      <c r="C620" s="8"/>
      <c r="D620" s="48"/>
      <c r="E620" s="12"/>
    </row>
    <row x14ac:dyDescent="0.25" r="621" customHeight="1" ht="14.25">
      <c r="A621" s="8"/>
      <c r="B621" s="48"/>
      <c r="C621" s="8"/>
      <c r="D621" s="48"/>
      <c r="E621" s="12"/>
    </row>
    <row x14ac:dyDescent="0.25" r="622" customHeight="1" ht="14.25">
      <c r="A622" s="8"/>
      <c r="B622" s="48"/>
      <c r="C622" s="8"/>
      <c r="D622" s="48"/>
      <c r="E622" s="12"/>
    </row>
    <row x14ac:dyDescent="0.25" r="623" customHeight="1" ht="14.25">
      <c r="A623" s="8"/>
      <c r="B623" s="48"/>
      <c r="C623" s="8"/>
      <c r="D623" s="48"/>
      <c r="E623" s="12"/>
    </row>
    <row x14ac:dyDescent="0.25" r="624" customHeight="1" ht="14.25">
      <c r="A624" s="8"/>
      <c r="B624" s="48"/>
      <c r="C624" s="8"/>
      <c r="D624" s="48"/>
      <c r="E624" s="12"/>
    </row>
    <row x14ac:dyDescent="0.25" r="625" customHeight="1" ht="14.25">
      <c r="A625" s="8"/>
      <c r="B625" s="48"/>
      <c r="C625" s="8"/>
      <c r="D625" s="48"/>
      <c r="E625" s="12"/>
    </row>
    <row x14ac:dyDescent="0.25" r="626" customHeight="1" ht="14.25">
      <c r="A626" s="8"/>
      <c r="B626" s="48"/>
      <c r="C626" s="8"/>
      <c r="D626" s="48"/>
      <c r="E626" s="12"/>
    </row>
    <row x14ac:dyDescent="0.25" r="627" customHeight="1" ht="14.25">
      <c r="A627" s="8"/>
      <c r="B627" s="48"/>
      <c r="C627" s="8"/>
      <c r="D627" s="48"/>
      <c r="E627" s="12"/>
    </row>
    <row x14ac:dyDescent="0.25" r="628" customHeight="1" ht="14.25">
      <c r="A628" s="8"/>
      <c r="B628" s="48"/>
      <c r="C628" s="8"/>
      <c r="D628" s="48"/>
      <c r="E628" s="12"/>
    </row>
    <row x14ac:dyDescent="0.25" r="629" customHeight="1" ht="14.25">
      <c r="A629" s="8"/>
      <c r="B629" s="48"/>
      <c r="C629" s="8"/>
      <c r="D629" s="48"/>
      <c r="E629" s="12"/>
    </row>
    <row x14ac:dyDescent="0.25" r="630" customHeight="1" ht="14.25">
      <c r="A630" s="8"/>
      <c r="B630" s="48"/>
      <c r="C630" s="8"/>
      <c r="D630" s="48"/>
      <c r="E630" s="12"/>
    </row>
    <row x14ac:dyDescent="0.25" r="631" customHeight="1" ht="14.25">
      <c r="A631" s="8"/>
      <c r="B631" s="48"/>
      <c r="C631" s="8"/>
      <c r="D631" s="48"/>
      <c r="E631" s="12"/>
    </row>
    <row x14ac:dyDescent="0.25" r="632" customHeight="1" ht="14.25">
      <c r="A632" s="8"/>
      <c r="B632" s="48"/>
      <c r="C632" s="8"/>
      <c r="D632" s="48"/>
      <c r="E632" s="12"/>
    </row>
    <row x14ac:dyDescent="0.25" r="633" customHeight="1" ht="14.25">
      <c r="A633" s="8"/>
      <c r="B633" s="48"/>
      <c r="C633" s="8"/>
      <c r="D633" s="48"/>
      <c r="E633" s="12"/>
    </row>
    <row x14ac:dyDescent="0.25" r="634" customHeight="1" ht="14.25">
      <c r="A634" s="8"/>
      <c r="B634" s="48"/>
      <c r="C634" s="8"/>
      <c r="D634" s="48"/>
      <c r="E634" s="12"/>
    </row>
    <row x14ac:dyDescent="0.25" r="635" customHeight="1" ht="14.25">
      <c r="A635" s="8"/>
      <c r="B635" s="48"/>
      <c r="C635" s="8"/>
      <c r="D635" s="48"/>
      <c r="E635" s="12"/>
    </row>
    <row x14ac:dyDescent="0.25" r="636" customHeight="1" ht="14.25">
      <c r="A636" s="8"/>
      <c r="B636" s="48"/>
      <c r="C636" s="8"/>
      <c r="D636" s="48"/>
      <c r="E636" s="12"/>
    </row>
    <row x14ac:dyDescent="0.25" r="637" customHeight="1" ht="14.25">
      <c r="A637" s="8"/>
      <c r="B637" s="48"/>
      <c r="C637" s="8"/>
      <c r="D637" s="48"/>
      <c r="E637" s="12"/>
    </row>
    <row x14ac:dyDescent="0.25" r="638" customHeight="1" ht="14.25">
      <c r="A638" s="8"/>
      <c r="B638" s="48"/>
      <c r="C638" s="8"/>
      <c r="D638" s="48"/>
      <c r="E638" s="12"/>
    </row>
    <row x14ac:dyDescent="0.25" r="639" customHeight="1" ht="14.25">
      <c r="A639" s="8"/>
      <c r="B639" s="48"/>
      <c r="C639" s="8"/>
      <c r="D639" s="48"/>
      <c r="E639" s="12"/>
    </row>
    <row x14ac:dyDescent="0.25" r="640" customHeight="1" ht="14.25">
      <c r="A640" s="8"/>
      <c r="B640" s="48"/>
      <c r="C640" s="8"/>
      <c r="D640" s="48"/>
      <c r="E640" s="12"/>
    </row>
    <row x14ac:dyDescent="0.25" r="641" customHeight="1" ht="14.25">
      <c r="A641" s="8"/>
      <c r="B641" s="48"/>
      <c r="C641" s="8"/>
      <c r="D641" s="48"/>
      <c r="E641" s="12"/>
    </row>
    <row x14ac:dyDescent="0.25" r="642" customHeight="1" ht="14.25">
      <c r="A642" s="8"/>
      <c r="B642" s="48"/>
      <c r="C642" s="8"/>
      <c r="D642" s="48"/>
      <c r="E642" s="12"/>
    </row>
    <row x14ac:dyDescent="0.25" r="643" customHeight="1" ht="14.25">
      <c r="A643" s="8"/>
      <c r="B643" s="48"/>
      <c r="C643" s="8"/>
      <c r="D643" s="48"/>
      <c r="E643" s="12"/>
    </row>
    <row x14ac:dyDescent="0.25" r="644" customHeight="1" ht="14.25">
      <c r="A644" s="8"/>
      <c r="B644" s="48"/>
      <c r="C644" s="8"/>
      <c r="D644" s="48"/>
      <c r="E644" s="12"/>
    </row>
    <row x14ac:dyDescent="0.25" r="645" customHeight="1" ht="14.25">
      <c r="A645" s="8"/>
      <c r="B645" s="48"/>
      <c r="C645" s="8"/>
      <c r="D645" s="48"/>
      <c r="E645" s="12"/>
    </row>
    <row x14ac:dyDescent="0.25" r="646" customHeight="1" ht="14.25">
      <c r="A646" s="8"/>
      <c r="B646" s="48"/>
      <c r="C646" s="8"/>
      <c r="D646" s="48"/>
      <c r="E646" s="12"/>
    </row>
    <row x14ac:dyDescent="0.25" r="647" customHeight="1" ht="14.25">
      <c r="A647" s="8"/>
      <c r="B647" s="48"/>
      <c r="C647" s="8"/>
      <c r="D647" s="48"/>
      <c r="E647" s="12"/>
    </row>
    <row x14ac:dyDescent="0.25" r="648" customHeight="1" ht="14.25">
      <c r="A648" s="8"/>
      <c r="B648" s="48"/>
      <c r="C648" s="8"/>
      <c r="D648" s="48"/>
      <c r="E648" s="12"/>
    </row>
    <row x14ac:dyDescent="0.25" r="649" customHeight="1" ht="14.25">
      <c r="A649" s="8"/>
      <c r="B649" s="48"/>
      <c r="C649" s="8"/>
      <c r="D649" s="48"/>
      <c r="E649" s="12"/>
    </row>
    <row x14ac:dyDescent="0.25" r="650" customHeight="1" ht="14.25">
      <c r="A650" s="8"/>
      <c r="B650" s="48"/>
      <c r="C650" s="8"/>
      <c r="D650" s="48"/>
      <c r="E650" s="12"/>
    </row>
    <row x14ac:dyDescent="0.25" r="651" customHeight="1" ht="14.25">
      <c r="A651" s="8"/>
      <c r="B651" s="48"/>
      <c r="C651" s="8"/>
      <c r="D651" s="48"/>
      <c r="E651" s="12"/>
    </row>
    <row x14ac:dyDescent="0.25" r="652" customHeight="1" ht="14.25">
      <c r="A652" s="8"/>
      <c r="B652" s="48"/>
      <c r="C652" s="8"/>
      <c r="D652" s="48"/>
      <c r="E652" s="12"/>
    </row>
    <row x14ac:dyDescent="0.25" r="653" customHeight="1" ht="14.25">
      <c r="A653" s="8"/>
      <c r="B653" s="48"/>
      <c r="C653" s="8"/>
      <c r="D653" s="48"/>
      <c r="E653" s="12"/>
    </row>
    <row x14ac:dyDescent="0.25" r="654" customHeight="1" ht="14.25">
      <c r="A654" s="8"/>
      <c r="B654" s="48"/>
      <c r="C654" s="8"/>
      <c r="D654" s="48"/>
      <c r="E654" s="12"/>
    </row>
    <row x14ac:dyDescent="0.25" r="655" customHeight="1" ht="14.25">
      <c r="A655" s="8"/>
      <c r="B655" s="48"/>
      <c r="C655" s="8"/>
      <c r="D655" s="48"/>
      <c r="E655" s="12"/>
    </row>
    <row x14ac:dyDescent="0.25" r="656" customHeight="1" ht="14.25">
      <c r="A656" s="8"/>
      <c r="B656" s="48"/>
      <c r="C656" s="8"/>
      <c r="D656" s="48"/>
      <c r="E656" s="12"/>
    </row>
    <row x14ac:dyDescent="0.25" r="657" customHeight="1" ht="14.25">
      <c r="A657" s="8"/>
      <c r="B657" s="48"/>
      <c r="C657" s="8"/>
      <c r="D657" s="48"/>
      <c r="E657" s="12"/>
    </row>
    <row x14ac:dyDescent="0.25" r="658" customHeight="1" ht="14.25">
      <c r="A658" s="8"/>
      <c r="B658" s="48"/>
      <c r="C658" s="8"/>
      <c r="D658" s="48"/>
      <c r="E658" s="12"/>
    </row>
    <row x14ac:dyDescent="0.25" r="659" customHeight="1" ht="14.25">
      <c r="A659" s="8"/>
      <c r="B659" s="48"/>
      <c r="C659" s="8"/>
      <c r="D659" s="48"/>
      <c r="E659" s="12"/>
    </row>
    <row x14ac:dyDescent="0.25" r="660" customHeight="1" ht="14.25">
      <c r="A660" s="8"/>
      <c r="B660" s="48"/>
      <c r="C660" s="8"/>
      <c r="D660" s="48"/>
      <c r="E660" s="12"/>
    </row>
    <row x14ac:dyDescent="0.25" r="661" customHeight="1" ht="14.25">
      <c r="A661" s="8"/>
      <c r="B661" s="48"/>
      <c r="C661" s="8"/>
      <c r="D661" s="48"/>
      <c r="E661" s="12"/>
    </row>
    <row x14ac:dyDescent="0.25" r="662" customHeight="1" ht="14.25">
      <c r="A662" s="8"/>
      <c r="B662" s="48"/>
      <c r="C662" s="8"/>
      <c r="D662" s="48"/>
      <c r="E662" s="12"/>
    </row>
    <row x14ac:dyDescent="0.25" r="663" customHeight="1" ht="14.25">
      <c r="A663" s="8"/>
      <c r="B663" s="48"/>
      <c r="C663" s="8"/>
      <c r="D663" s="48"/>
      <c r="E663" s="12"/>
    </row>
    <row x14ac:dyDescent="0.25" r="664" customHeight="1" ht="14.25">
      <c r="A664" s="8"/>
      <c r="B664" s="48"/>
      <c r="C664" s="8"/>
      <c r="D664" s="48"/>
      <c r="E664" s="12"/>
    </row>
    <row x14ac:dyDescent="0.25" r="665" customHeight="1" ht="14.25">
      <c r="A665" s="8"/>
      <c r="B665" s="48"/>
      <c r="C665" s="8"/>
      <c r="D665" s="48"/>
      <c r="E665" s="12"/>
    </row>
    <row x14ac:dyDescent="0.25" r="666" customHeight="1" ht="14.25">
      <c r="A666" s="8"/>
      <c r="B666" s="48"/>
      <c r="C666" s="8"/>
      <c r="D666" s="48"/>
      <c r="E666" s="12"/>
    </row>
    <row x14ac:dyDescent="0.25" r="667" customHeight="1" ht="14.25">
      <c r="A667" s="8"/>
      <c r="B667" s="48"/>
      <c r="C667" s="8"/>
      <c r="D667" s="48"/>
      <c r="E667" s="12"/>
    </row>
    <row x14ac:dyDescent="0.25" r="668" customHeight="1" ht="14.25">
      <c r="A668" s="8"/>
      <c r="B668" s="48"/>
      <c r="C668" s="8"/>
      <c r="D668" s="48"/>
      <c r="E668" s="12"/>
    </row>
    <row x14ac:dyDescent="0.25" r="669" customHeight="1" ht="14.25">
      <c r="A669" s="8"/>
      <c r="B669" s="48"/>
      <c r="C669" s="8"/>
      <c r="D669" s="48"/>
      <c r="E669" s="12"/>
    </row>
    <row x14ac:dyDescent="0.25" r="670" customHeight="1" ht="14.25">
      <c r="A670" s="8"/>
      <c r="B670" s="48"/>
      <c r="C670" s="8"/>
      <c r="D670" s="48"/>
      <c r="E670" s="12"/>
    </row>
    <row x14ac:dyDescent="0.25" r="671" customHeight="1" ht="14.25">
      <c r="A671" s="8"/>
      <c r="B671" s="48"/>
      <c r="C671" s="8"/>
      <c r="D671" s="48"/>
      <c r="E671" s="12"/>
    </row>
    <row x14ac:dyDescent="0.25" r="672" customHeight="1" ht="14.25">
      <c r="A672" s="8"/>
      <c r="B672" s="48"/>
      <c r="C672" s="8"/>
      <c r="D672" s="48"/>
      <c r="E672" s="12"/>
    </row>
    <row x14ac:dyDescent="0.25" r="673" customHeight="1" ht="14.25">
      <c r="A673" s="8"/>
      <c r="B673" s="48"/>
      <c r="C673" s="8"/>
      <c r="D673" s="48"/>
      <c r="E673" s="12"/>
    </row>
    <row x14ac:dyDescent="0.25" r="674" customHeight="1" ht="14.25">
      <c r="A674" s="8"/>
      <c r="B674" s="48"/>
      <c r="C674" s="8"/>
      <c r="D674" s="48"/>
      <c r="E674" s="12"/>
    </row>
    <row x14ac:dyDescent="0.25" r="675" customHeight="1" ht="14.25">
      <c r="A675" s="8"/>
      <c r="B675" s="48"/>
      <c r="C675" s="8"/>
      <c r="D675" s="48"/>
      <c r="E675" s="12"/>
    </row>
    <row x14ac:dyDescent="0.25" r="676" customHeight="1" ht="14.25">
      <c r="A676" s="8"/>
      <c r="B676" s="48"/>
      <c r="C676" s="8"/>
      <c r="D676" s="48"/>
      <c r="E676" s="12"/>
    </row>
    <row x14ac:dyDescent="0.25" r="677" customHeight="1" ht="14.25">
      <c r="A677" s="8"/>
      <c r="B677" s="48"/>
      <c r="C677" s="8"/>
      <c r="D677" s="48"/>
      <c r="E677" s="12"/>
    </row>
    <row x14ac:dyDescent="0.25" r="678" customHeight="1" ht="14.25">
      <c r="A678" s="8"/>
      <c r="B678" s="48"/>
      <c r="C678" s="8"/>
      <c r="D678" s="48"/>
      <c r="E678" s="12"/>
    </row>
    <row x14ac:dyDescent="0.25" r="679" customHeight="1" ht="14.25">
      <c r="A679" s="8"/>
      <c r="B679" s="48"/>
      <c r="C679" s="8"/>
      <c r="D679" s="48"/>
      <c r="E679" s="12"/>
    </row>
    <row x14ac:dyDescent="0.25" r="680" customHeight="1" ht="14.25">
      <c r="A680" s="8"/>
      <c r="B680" s="48"/>
      <c r="C680" s="8"/>
      <c r="D680" s="48"/>
      <c r="E680" s="12"/>
    </row>
    <row x14ac:dyDescent="0.25" r="681" customHeight="1" ht="14.25">
      <c r="A681" s="8"/>
      <c r="B681" s="48"/>
      <c r="C681" s="8"/>
      <c r="D681" s="48"/>
      <c r="E681" s="12"/>
    </row>
    <row x14ac:dyDescent="0.25" r="682" customHeight="1" ht="14.25">
      <c r="A682" s="8"/>
      <c r="B682" s="48"/>
      <c r="C682" s="8"/>
      <c r="D682" s="48"/>
      <c r="E682" s="12"/>
    </row>
    <row x14ac:dyDescent="0.25" r="683" customHeight="1" ht="14.25">
      <c r="A683" s="8"/>
      <c r="B683" s="48"/>
      <c r="C683" s="8"/>
      <c r="D683" s="48"/>
      <c r="E683" s="12"/>
    </row>
    <row x14ac:dyDescent="0.25" r="684" customHeight="1" ht="14.25">
      <c r="A684" s="8"/>
      <c r="B684" s="48"/>
      <c r="C684" s="8"/>
      <c r="D684" s="48"/>
      <c r="E684" s="12"/>
    </row>
    <row x14ac:dyDescent="0.25" r="685" customHeight="1" ht="14.25">
      <c r="A685" s="8"/>
      <c r="B685" s="48"/>
      <c r="C685" s="8"/>
      <c r="D685" s="48"/>
      <c r="E685" s="12"/>
    </row>
    <row x14ac:dyDescent="0.25" r="686" customHeight="1" ht="14.25">
      <c r="A686" s="8"/>
      <c r="B686" s="48"/>
      <c r="C686" s="8"/>
      <c r="D686" s="48"/>
      <c r="E686" s="12"/>
    </row>
    <row x14ac:dyDescent="0.25" r="687" customHeight="1" ht="14.25">
      <c r="A687" s="8"/>
      <c r="B687" s="48"/>
      <c r="C687" s="8"/>
      <c r="D687" s="48"/>
      <c r="E687" s="12"/>
    </row>
    <row x14ac:dyDescent="0.25" r="688" customHeight="1" ht="14.25">
      <c r="A688" s="8"/>
      <c r="B688" s="48"/>
      <c r="C688" s="8"/>
      <c r="D688" s="48"/>
      <c r="E688" s="12"/>
    </row>
    <row x14ac:dyDescent="0.25" r="689" customHeight="1" ht="14.25">
      <c r="A689" s="8"/>
      <c r="B689" s="48"/>
      <c r="C689" s="8"/>
      <c r="D689" s="48"/>
      <c r="E689" s="12"/>
    </row>
    <row x14ac:dyDescent="0.25" r="690" customHeight="1" ht="14.25">
      <c r="A690" s="8"/>
      <c r="B690" s="48"/>
      <c r="C690" s="8"/>
      <c r="D690" s="48"/>
      <c r="E690" s="12"/>
    </row>
    <row x14ac:dyDescent="0.25" r="691" customHeight="1" ht="14.25">
      <c r="A691" s="8"/>
      <c r="B691" s="48"/>
      <c r="C691" s="8"/>
      <c r="D691" s="48"/>
      <c r="E691" s="12"/>
    </row>
    <row x14ac:dyDescent="0.25" r="692" customHeight="1" ht="14.25">
      <c r="A692" s="8"/>
      <c r="B692" s="48"/>
      <c r="C692" s="8"/>
      <c r="D692" s="48"/>
      <c r="E692" s="12"/>
    </row>
    <row x14ac:dyDescent="0.25" r="693" customHeight="1" ht="14.25">
      <c r="A693" s="8"/>
      <c r="B693" s="48"/>
      <c r="C693" s="8"/>
      <c r="D693" s="48"/>
      <c r="E693" s="12"/>
    </row>
    <row x14ac:dyDescent="0.25" r="694" customHeight="1" ht="14.25">
      <c r="A694" s="8"/>
      <c r="B694" s="48"/>
      <c r="C694" s="8"/>
      <c r="D694" s="48"/>
      <c r="E694" s="12"/>
    </row>
    <row x14ac:dyDescent="0.25" r="695" customHeight="1" ht="14.25">
      <c r="A695" s="8"/>
      <c r="B695" s="48"/>
      <c r="C695" s="8"/>
      <c r="D695" s="48"/>
      <c r="E695" s="12"/>
    </row>
    <row x14ac:dyDescent="0.25" r="696" customHeight="1" ht="14.25">
      <c r="A696" s="8"/>
      <c r="B696" s="48"/>
      <c r="C696" s="8"/>
      <c r="D696" s="48"/>
      <c r="E696" s="12"/>
    </row>
    <row x14ac:dyDescent="0.25" r="697" customHeight="1" ht="14.25">
      <c r="A697" s="8"/>
      <c r="B697" s="48"/>
      <c r="C697" s="8"/>
      <c r="D697" s="48"/>
      <c r="E697" s="12"/>
    </row>
    <row x14ac:dyDescent="0.25" r="698" customHeight="1" ht="14.25">
      <c r="A698" s="8"/>
      <c r="B698" s="48"/>
      <c r="C698" s="8"/>
      <c r="D698" s="48"/>
      <c r="E698" s="12"/>
    </row>
    <row x14ac:dyDescent="0.25" r="699" customHeight="1" ht="14.25">
      <c r="A699" s="8"/>
      <c r="B699" s="48"/>
      <c r="C699" s="8"/>
      <c r="D699" s="48"/>
      <c r="E699" s="12"/>
    </row>
    <row x14ac:dyDescent="0.25" r="700" customHeight="1" ht="14.25">
      <c r="A700" s="8"/>
      <c r="B700" s="48"/>
      <c r="C700" s="8"/>
      <c r="D700" s="48"/>
      <c r="E700" s="12"/>
    </row>
    <row x14ac:dyDescent="0.25" r="701" customHeight="1" ht="14.25">
      <c r="A701" s="8"/>
      <c r="B701" s="48"/>
      <c r="C701" s="8"/>
      <c r="D701" s="48"/>
      <c r="E701" s="12"/>
    </row>
    <row x14ac:dyDescent="0.25" r="702" customHeight="1" ht="14.25">
      <c r="A702" s="8"/>
      <c r="B702" s="48"/>
      <c r="C702" s="8"/>
      <c r="D702" s="48"/>
      <c r="E702" s="12"/>
    </row>
    <row x14ac:dyDescent="0.25" r="703" customHeight="1" ht="14.25">
      <c r="A703" s="8"/>
      <c r="B703" s="48"/>
      <c r="C703" s="8"/>
      <c r="D703" s="48"/>
      <c r="E703" s="12"/>
    </row>
    <row x14ac:dyDescent="0.25" r="704" customHeight="1" ht="14.25">
      <c r="A704" s="8"/>
      <c r="B704" s="48"/>
      <c r="C704" s="8"/>
      <c r="D704" s="48"/>
      <c r="E704" s="12"/>
    </row>
    <row x14ac:dyDescent="0.25" r="705" customHeight="1" ht="14.25">
      <c r="A705" s="8"/>
      <c r="B705" s="48"/>
      <c r="C705" s="8"/>
      <c r="D705" s="48"/>
      <c r="E705" s="12"/>
    </row>
    <row x14ac:dyDescent="0.25" r="706" customHeight="1" ht="14.25">
      <c r="A706" s="8"/>
      <c r="B706" s="48"/>
      <c r="C706" s="8"/>
      <c r="D706" s="48"/>
      <c r="E706" s="12"/>
    </row>
    <row x14ac:dyDescent="0.25" r="707" customHeight="1" ht="14.25">
      <c r="A707" s="8"/>
      <c r="B707" s="48"/>
      <c r="C707" s="8"/>
      <c r="D707" s="48"/>
      <c r="E707" s="12"/>
    </row>
    <row x14ac:dyDescent="0.25" r="708" customHeight="1" ht="14.25">
      <c r="A708" s="8"/>
      <c r="B708" s="48"/>
      <c r="C708" s="8"/>
      <c r="D708" s="48"/>
      <c r="E708" s="12"/>
    </row>
    <row x14ac:dyDescent="0.25" r="709" customHeight="1" ht="14.25">
      <c r="A709" s="8"/>
      <c r="B709" s="48"/>
      <c r="C709" s="8"/>
      <c r="D709" s="48"/>
      <c r="E709" s="12"/>
    </row>
    <row x14ac:dyDescent="0.25" r="710" customHeight="1" ht="14.25">
      <c r="A710" s="8"/>
      <c r="B710" s="48"/>
      <c r="C710" s="8"/>
      <c r="D710" s="48"/>
      <c r="E710" s="12"/>
    </row>
    <row x14ac:dyDescent="0.25" r="711" customHeight="1" ht="14.25">
      <c r="A711" s="8"/>
      <c r="B711" s="48"/>
      <c r="C711" s="8"/>
      <c r="D711" s="48"/>
      <c r="E711" s="12"/>
    </row>
    <row x14ac:dyDescent="0.25" r="712" customHeight="1" ht="14.25">
      <c r="A712" s="8"/>
      <c r="B712" s="48"/>
      <c r="C712" s="8"/>
      <c r="D712" s="48"/>
      <c r="E712" s="12"/>
    </row>
    <row x14ac:dyDescent="0.25" r="713" customHeight="1" ht="14.25">
      <c r="A713" s="8"/>
      <c r="B713" s="48"/>
      <c r="C713" s="8"/>
      <c r="D713" s="48"/>
      <c r="E713" s="12"/>
    </row>
    <row x14ac:dyDescent="0.25" r="714" customHeight="1" ht="14.25">
      <c r="A714" s="8"/>
      <c r="B714" s="48"/>
      <c r="C714" s="8"/>
      <c r="D714" s="48"/>
      <c r="E714" s="12"/>
    </row>
    <row x14ac:dyDescent="0.25" r="715" customHeight="1" ht="14.25">
      <c r="A715" s="8"/>
      <c r="B715" s="48"/>
      <c r="C715" s="8"/>
      <c r="D715" s="48"/>
      <c r="E715" s="12"/>
    </row>
    <row x14ac:dyDescent="0.25" r="716" customHeight="1" ht="14.25">
      <c r="A716" s="8"/>
      <c r="B716" s="48"/>
      <c r="C716" s="8"/>
      <c r="D716" s="48"/>
      <c r="E716" s="12"/>
    </row>
    <row x14ac:dyDescent="0.25" r="717" customHeight="1" ht="14.25">
      <c r="A717" s="8"/>
      <c r="B717" s="48"/>
      <c r="C717" s="8"/>
      <c r="D717" s="48"/>
      <c r="E717" s="12"/>
    </row>
    <row x14ac:dyDescent="0.25" r="718" customHeight="1" ht="14.25">
      <c r="A718" s="8"/>
      <c r="B718" s="48"/>
      <c r="C718" s="8"/>
      <c r="D718" s="48"/>
      <c r="E718" s="12"/>
    </row>
    <row x14ac:dyDescent="0.25" r="719" customHeight="1" ht="14.25">
      <c r="A719" s="8"/>
      <c r="B719" s="48"/>
      <c r="C719" s="8"/>
      <c r="D719" s="48"/>
      <c r="E719" s="12"/>
    </row>
    <row x14ac:dyDescent="0.25" r="720" customHeight="1" ht="14.25">
      <c r="A720" s="8"/>
      <c r="B720" s="48"/>
      <c r="C720" s="8"/>
      <c r="D720" s="48"/>
      <c r="E720" s="12"/>
    </row>
    <row x14ac:dyDescent="0.25" r="721" customHeight="1" ht="14.25">
      <c r="A721" s="8"/>
      <c r="B721" s="48"/>
      <c r="C721" s="8"/>
      <c r="D721" s="48"/>
      <c r="E721" s="12"/>
    </row>
    <row x14ac:dyDescent="0.25" r="722" customHeight="1" ht="14.25">
      <c r="A722" s="8"/>
      <c r="B722" s="48"/>
      <c r="C722" s="8"/>
      <c r="D722" s="48"/>
      <c r="E722" s="12"/>
    </row>
    <row x14ac:dyDescent="0.25" r="723" customHeight="1" ht="14.25">
      <c r="A723" s="8"/>
      <c r="B723" s="48"/>
      <c r="C723" s="8"/>
      <c r="D723" s="48"/>
      <c r="E723" s="12"/>
    </row>
    <row x14ac:dyDescent="0.25" r="724" customHeight="1" ht="14.25">
      <c r="A724" s="8"/>
      <c r="B724" s="48"/>
      <c r="C724" s="8"/>
      <c r="D724" s="48"/>
      <c r="E724" s="12"/>
    </row>
    <row x14ac:dyDescent="0.25" r="725" customHeight="1" ht="14.25">
      <c r="A725" s="8"/>
      <c r="B725" s="48"/>
      <c r="C725" s="8"/>
      <c r="D725" s="48"/>
      <c r="E725" s="12"/>
    </row>
    <row x14ac:dyDescent="0.25" r="726" customHeight="1" ht="14.25">
      <c r="A726" s="8"/>
      <c r="B726" s="48"/>
      <c r="C726" s="8"/>
      <c r="D726" s="48"/>
      <c r="E726" s="12"/>
    </row>
    <row x14ac:dyDescent="0.25" r="727" customHeight="1" ht="14.25">
      <c r="A727" s="8"/>
      <c r="B727" s="48"/>
      <c r="C727" s="8"/>
      <c r="D727" s="48"/>
      <c r="E727" s="12"/>
    </row>
    <row x14ac:dyDescent="0.25" r="728" customHeight="1" ht="14.25">
      <c r="A728" s="8"/>
      <c r="B728" s="48"/>
      <c r="C728" s="8"/>
      <c r="D728" s="48"/>
      <c r="E728" s="12"/>
    </row>
    <row x14ac:dyDescent="0.25" r="729" customHeight="1" ht="14.25">
      <c r="A729" s="8"/>
      <c r="B729" s="48"/>
      <c r="C729" s="8"/>
      <c r="D729" s="48"/>
      <c r="E729" s="12"/>
    </row>
    <row x14ac:dyDescent="0.25" r="730" customHeight="1" ht="14.25">
      <c r="A730" s="8"/>
      <c r="B730" s="48"/>
      <c r="C730" s="8"/>
      <c r="D730" s="48"/>
      <c r="E730" s="12"/>
    </row>
    <row x14ac:dyDescent="0.25" r="731" customHeight="1" ht="14.25">
      <c r="A731" s="8"/>
      <c r="B731" s="48"/>
      <c r="C731" s="8"/>
      <c r="D731" s="48"/>
      <c r="E731" s="12"/>
    </row>
    <row x14ac:dyDescent="0.25" r="732" customHeight="1" ht="14.25">
      <c r="A732" s="8"/>
      <c r="B732" s="48"/>
      <c r="C732" s="8"/>
      <c r="D732" s="48"/>
      <c r="E732" s="12"/>
    </row>
    <row x14ac:dyDescent="0.25" r="733" customHeight="1" ht="14.25">
      <c r="A733" s="8"/>
      <c r="B733" s="48"/>
      <c r="C733" s="8"/>
      <c r="D733" s="48"/>
      <c r="E733" s="12"/>
    </row>
    <row x14ac:dyDescent="0.25" r="734" customHeight="1" ht="14.25">
      <c r="A734" s="8"/>
      <c r="B734" s="48"/>
      <c r="C734" s="8"/>
      <c r="D734" s="48"/>
      <c r="E734" s="12"/>
    </row>
    <row x14ac:dyDescent="0.25" r="735" customHeight="1" ht="14.25">
      <c r="A735" s="8"/>
      <c r="B735" s="48"/>
      <c r="C735" s="8"/>
      <c r="D735" s="48"/>
      <c r="E735" s="12"/>
    </row>
    <row x14ac:dyDescent="0.25" r="736" customHeight="1" ht="14.25">
      <c r="A736" s="8"/>
      <c r="B736" s="48"/>
      <c r="C736" s="8"/>
      <c r="D736" s="48"/>
      <c r="E736" s="12"/>
    </row>
    <row x14ac:dyDescent="0.25" r="737" customHeight="1" ht="14.25">
      <c r="A737" s="8"/>
      <c r="B737" s="48"/>
      <c r="C737" s="8"/>
      <c r="D737" s="48"/>
      <c r="E737" s="12"/>
    </row>
    <row x14ac:dyDescent="0.25" r="738" customHeight="1" ht="14.25">
      <c r="A738" s="8"/>
      <c r="B738" s="48"/>
      <c r="C738" s="8"/>
      <c r="D738" s="48"/>
      <c r="E738" s="12"/>
    </row>
    <row x14ac:dyDescent="0.25" r="739" customHeight="1" ht="14.25">
      <c r="A739" s="8"/>
      <c r="B739" s="48"/>
      <c r="C739" s="8"/>
      <c r="D739" s="48"/>
      <c r="E739" s="12"/>
    </row>
    <row x14ac:dyDescent="0.25" r="740" customHeight="1" ht="14.25">
      <c r="A740" s="8"/>
      <c r="B740" s="48"/>
      <c r="C740" s="8"/>
      <c r="D740" s="48"/>
      <c r="E740" s="12"/>
    </row>
    <row x14ac:dyDescent="0.25" r="741" customHeight="1" ht="14.25">
      <c r="A741" s="8"/>
      <c r="B741" s="48"/>
      <c r="C741" s="8"/>
      <c r="D741" s="48"/>
      <c r="E741" s="12"/>
    </row>
    <row x14ac:dyDescent="0.25" r="742" customHeight="1" ht="14.25">
      <c r="A742" s="8"/>
      <c r="B742" s="48"/>
      <c r="C742" s="8"/>
      <c r="D742" s="48"/>
      <c r="E742" s="12"/>
    </row>
    <row x14ac:dyDescent="0.25" r="743" customHeight="1" ht="14.25">
      <c r="A743" s="8"/>
      <c r="B743" s="48"/>
      <c r="C743" s="8"/>
      <c r="D743" s="48"/>
      <c r="E743" s="12"/>
    </row>
    <row x14ac:dyDescent="0.25" r="744" customHeight="1" ht="14.25">
      <c r="A744" s="8"/>
      <c r="B744" s="48"/>
      <c r="C744" s="8"/>
      <c r="D744" s="48"/>
      <c r="E744" s="12"/>
    </row>
    <row x14ac:dyDescent="0.25" r="745" customHeight="1" ht="14.25">
      <c r="A745" s="8"/>
      <c r="B745" s="48"/>
      <c r="C745" s="8"/>
      <c r="D745" s="48"/>
      <c r="E745" s="12"/>
    </row>
    <row x14ac:dyDescent="0.25" r="746" customHeight="1" ht="14.25">
      <c r="A746" s="8"/>
      <c r="B746" s="48"/>
      <c r="C746" s="8"/>
      <c r="D746" s="48"/>
      <c r="E746" s="12"/>
    </row>
    <row x14ac:dyDescent="0.25" r="747" customHeight="1" ht="14.25">
      <c r="A747" s="8"/>
      <c r="B747" s="48"/>
      <c r="C747" s="8"/>
      <c r="D747" s="48"/>
      <c r="E747" s="12"/>
    </row>
    <row x14ac:dyDescent="0.25" r="748" customHeight="1" ht="14.25">
      <c r="A748" s="8"/>
      <c r="B748" s="48"/>
      <c r="C748" s="8"/>
      <c r="D748" s="48"/>
      <c r="E748" s="12"/>
    </row>
    <row x14ac:dyDescent="0.25" r="749" customHeight="1" ht="14.25">
      <c r="A749" s="8"/>
      <c r="B749" s="48"/>
      <c r="C749" s="8"/>
      <c r="D749" s="48"/>
      <c r="E749" s="12"/>
    </row>
    <row x14ac:dyDescent="0.25" r="750" customHeight="1" ht="14.25">
      <c r="A750" s="8"/>
      <c r="B750" s="48"/>
      <c r="C750" s="8"/>
      <c r="D750" s="48"/>
      <c r="E750" s="12"/>
    </row>
    <row x14ac:dyDescent="0.25" r="751" customHeight="1" ht="14.25">
      <c r="A751" s="8"/>
      <c r="B751" s="48"/>
      <c r="C751" s="8"/>
      <c r="D751" s="48"/>
      <c r="E751" s="12"/>
    </row>
    <row x14ac:dyDescent="0.25" r="752" customHeight="1" ht="14.25">
      <c r="A752" s="8"/>
      <c r="B752" s="48"/>
      <c r="C752" s="8"/>
      <c r="D752" s="48"/>
      <c r="E752" s="12"/>
    </row>
    <row x14ac:dyDescent="0.25" r="753" customHeight="1" ht="14.25">
      <c r="A753" s="8"/>
      <c r="B753" s="48"/>
      <c r="C753" s="8"/>
      <c r="D753" s="48"/>
      <c r="E753" s="12"/>
    </row>
    <row x14ac:dyDescent="0.25" r="754" customHeight="1" ht="14.25">
      <c r="A754" s="8"/>
      <c r="B754" s="48"/>
      <c r="C754" s="8"/>
      <c r="D754" s="48"/>
      <c r="E754" s="12"/>
    </row>
    <row x14ac:dyDescent="0.25" r="755" customHeight="1" ht="14.25">
      <c r="A755" s="8"/>
      <c r="B755" s="48"/>
      <c r="C755" s="8"/>
      <c r="D755" s="48"/>
      <c r="E755" s="12"/>
    </row>
    <row x14ac:dyDescent="0.25" r="756" customHeight="1" ht="14.25">
      <c r="A756" s="8"/>
      <c r="B756" s="48"/>
      <c r="C756" s="8"/>
      <c r="D756" s="48"/>
      <c r="E756" s="12"/>
    </row>
    <row x14ac:dyDescent="0.25" r="757" customHeight="1" ht="14.25">
      <c r="A757" s="8"/>
      <c r="B757" s="48"/>
      <c r="C757" s="8"/>
      <c r="D757" s="48"/>
      <c r="E757" s="12"/>
    </row>
    <row x14ac:dyDescent="0.25" r="758" customHeight="1" ht="14.25">
      <c r="A758" s="8"/>
      <c r="B758" s="48"/>
      <c r="C758" s="8"/>
      <c r="D758" s="48"/>
      <c r="E758" s="12"/>
    </row>
    <row x14ac:dyDescent="0.25" r="759" customHeight="1" ht="14.25">
      <c r="A759" s="8"/>
      <c r="B759" s="48"/>
      <c r="C759" s="8"/>
      <c r="D759" s="48"/>
      <c r="E759" s="12"/>
    </row>
    <row x14ac:dyDescent="0.25" r="760" customHeight="1" ht="14.25">
      <c r="A760" s="8"/>
      <c r="B760" s="48"/>
      <c r="C760" s="8"/>
      <c r="D760" s="48"/>
      <c r="E760" s="12"/>
    </row>
    <row x14ac:dyDescent="0.25" r="761" customHeight="1" ht="14.25">
      <c r="A761" s="8"/>
      <c r="B761" s="48"/>
      <c r="C761" s="8"/>
      <c r="D761" s="48"/>
      <c r="E761" s="12"/>
    </row>
    <row x14ac:dyDescent="0.25" r="762" customHeight="1" ht="14.25">
      <c r="A762" s="8"/>
      <c r="B762" s="48"/>
      <c r="C762" s="8"/>
      <c r="D762" s="48"/>
      <c r="E762" s="12"/>
    </row>
    <row x14ac:dyDescent="0.25" r="763" customHeight="1" ht="14.25">
      <c r="A763" s="8"/>
      <c r="B763" s="48"/>
      <c r="C763" s="8"/>
      <c r="D763" s="48"/>
      <c r="E763" s="12"/>
    </row>
    <row x14ac:dyDescent="0.25" r="764" customHeight="1" ht="14.25">
      <c r="A764" s="8"/>
      <c r="B764" s="48"/>
      <c r="C764" s="8"/>
      <c r="D764" s="48"/>
      <c r="E764" s="12"/>
    </row>
    <row x14ac:dyDescent="0.25" r="765" customHeight="1" ht="14.25">
      <c r="A765" s="8"/>
      <c r="B765" s="48"/>
      <c r="C765" s="8"/>
      <c r="D765" s="48"/>
      <c r="E765" s="12"/>
    </row>
    <row x14ac:dyDescent="0.25" r="766" customHeight="1" ht="14.25">
      <c r="A766" s="8"/>
      <c r="B766" s="48"/>
      <c r="C766" s="8"/>
      <c r="D766" s="48"/>
      <c r="E766" s="12"/>
    </row>
    <row x14ac:dyDescent="0.25" r="767" customHeight="1" ht="14.25">
      <c r="A767" s="8"/>
      <c r="B767" s="48"/>
      <c r="C767" s="8"/>
      <c r="D767" s="48"/>
      <c r="E767" s="12"/>
    </row>
    <row x14ac:dyDescent="0.25" r="768" customHeight="1" ht="14.25">
      <c r="A768" s="8"/>
      <c r="B768" s="48"/>
      <c r="C768" s="8"/>
      <c r="D768" s="48"/>
      <c r="E768" s="12"/>
    </row>
    <row x14ac:dyDescent="0.25" r="769" customHeight="1" ht="14.25">
      <c r="A769" s="8"/>
      <c r="B769" s="48"/>
      <c r="C769" s="8"/>
      <c r="D769" s="48"/>
      <c r="E769" s="12"/>
    </row>
    <row x14ac:dyDescent="0.25" r="770" customHeight="1" ht="14.25">
      <c r="A770" s="8"/>
      <c r="B770" s="48"/>
      <c r="C770" s="8"/>
      <c r="D770" s="48"/>
      <c r="E770" s="12"/>
    </row>
    <row x14ac:dyDescent="0.25" r="771" customHeight="1" ht="14.25">
      <c r="A771" s="8"/>
      <c r="B771" s="48"/>
      <c r="C771" s="8"/>
      <c r="D771" s="48"/>
      <c r="E771" s="12"/>
    </row>
    <row x14ac:dyDescent="0.25" r="772" customHeight="1" ht="14.25">
      <c r="A772" s="8"/>
      <c r="B772" s="48"/>
      <c r="C772" s="8"/>
      <c r="D772" s="48"/>
      <c r="E772" s="12"/>
    </row>
    <row x14ac:dyDescent="0.25" r="773" customHeight="1" ht="14.25">
      <c r="A773" s="8"/>
      <c r="B773" s="48"/>
      <c r="C773" s="8"/>
      <c r="D773" s="48"/>
      <c r="E773" s="12"/>
    </row>
    <row x14ac:dyDescent="0.25" r="774" customHeight="1" ht="14.25">
      <c r="A774" s="8"/>
      <c r="B774" s="48"/>
      <c r="C774" s="8"/>
      <c r="D774" s="48"/>
      <c r="E774" s="12"/>
    </row>
    <row x14ac:dyDescent="0.25" r="775" customHeight="1" ht="14.25">
      <c r="A775" s="8"/>
      <c r="B775" s="48"/>
      <c r="C775" s="8"/>
      <c r="D775" s="48"/>
      <c r="E775" s="12"/>
    </row>
    <row x14ac:dyDescent="0.25" r="776" customHeight="1" ht="14.25">
      <c r="A776" s="8"/>
      <c r="B776" s="48"/>
      <c r="C776" s="8"/>
      <c r="D776" s="48"/>
      <c r="E776" s="12"/>
    </row>
    <row x14ac:dyDescent="0.25" r="777" customHeight="1" ht="14.25">
      <c r="A777" s="8"/>
      <c r="B777" s="48"/>
      <c r="C777" s="8"/>
      <c r="D777" s="48"/>
      <c r="E777" s="12"/>
    </row>
    <row x14ac:dyDescent="0.25" r="778" customHeight="1" ht="14.25">
      <c r="A778" s="8"/>
      <c r="B778" s="48"/>
      <c r="C778" s="8"/>
      <c r="D778" s="48"/>
      <c r="E778" s="12"/>
    </row>
    <row x14ac:dyDescent="0.25" r="779" customHeight="1" ht="14.25">
      <c r="A779" s="8"/>
      <c r="B779" s="48"/>
      <c r="C779" s="8"/>
      <c r="D779" s="48"/>
      <c r="E779" s="12"/>
    </row>
    <row x14ac:dyDescent="0.25" r="780" customHeight="1" ht="14.25">
      <c r="A780" s="8"/>
      <c r="B780" s="48"/>
      <c r="C780" s="8"/>
      <c r="D780" s="48"/>
      <c r="E780" s="12"/>
    </row>
    <row x14ac:dyDescent="0.25" r="781" customHeight="1" ht="14.25">
      <c r="A781" s="8"/>
      <c r="B781" s="48"/>
      <c r="C781" s="8"/>
      <c r="D781" s="48"/>
      <c r="E781" s="12"/>
    </row>
    <row x14ac:dyDescent="0.25" r="782" customHeight="1" ht="14.25">
      <c r="A782" s="8"/>
      <c r="B782" s="48"/>
      <c r="C782" s="8"/>
      <c r="D782" s="48"/>
      <c r="E782" s="12"/>
    </row>
    <row x14ac:dyDescent="0.25" r="783" customHeight="1" ht="14.25">
      <c r="A783" s="8"/>
      <c r="B783" s="48"/>
      <c r="C783" s="8"/>
      <c r="D783" s="48"/>
      <c r="E783" s="12"/>
    </row>
    <row x14ac:dyDescent="0.25" r="784" customHeight="1" ht="14.25">
      <c r="A784" s="8"/>
      <c r="B784" s="48"/>
      <c r="C784" s="8"/>
      <c r="D784" s="48"/>
      <c r="E784" s="12"/>
    </row>
    <row x14ac:dyDescent="0.25" r="785" customHeight="1" ht="14.25">
      <c r="A785" s="8"/>
      <c r="B785" s="48"/>
      <c r="C785" s="8"/>
      <c r="D785" s="48"/>
      <c r="E785" s="12"/>
    </row>
    <row x14ac:dyDescent="0.25" r="786" customHeight="1" ht="14.25">
      <c r="A786" s="8"/>
      <c r="B786" s="48"/>
      <c r="C786" s="8"/>
      <c r="D786" s="48"/>
      <c r="E786" s="12"/>
    </row>
    <row x14ac:dyDescent="0.25" r="787" customHeight="1" ht="14.25">
      <c r="A787" s="8"/>
      <c r="B787" s="48"/>
      <c r="C787" s="8"/>
      <c r="D787" s="48"/>
      <c r="E787" s="12"/>
    </row>
    <row x14ac:dyDescent="0.25" r="788" customHeight="1" ht="14.25">
      <c r="A788" s="8"/>
      <c r="B788" s="48"/>
      <c r="C788" s="8"/>
      <c r="D788" s="48"/>
      <c r="E788" s="12"/>
    </row>
    <row x14ac:dyDescent="0.25" r="789" customHeight="1" ht="14.25">
      <c r="A789" s="8"/>
      <c r="B789" s="48"/>
      <c r="C789" s="8"/>
      <c r="D789" s="48"/>
      <c r="E789" s="12"/>
    </row>
    <row x14ac:dyDescent="0.25" r="790" customHeight="1" ht="14.25">
      <c r="A790" s="8"/>
      <c r="B790" s="48"/>
      <c r="C790" s="8"/>
      <c r="D790" s="48"/>
      <c r="E790" s="12"/>
    </row>
    <row x14ac:dyDescent="0.25" r="791" customHeight="1" ht="14.25">
      <c r="A791" s="8"/>
      <c r="B791" s="48"/>
      <c r="C791" s="8"/>
      <c r="D791" s="48"/>
      <c r="E791" s="12"/>
    </row>
    <row x14ac:dyDescent="0.25" r="792" customHeight="1" ht="14.25">
      <c r="A792" s="8"/>
      <c r="B792" s="48"/>
      <c r="C792" s="8"/>
      <c r="D792" s="48"/>
      <c r="E792" s="12"/>
    </row>
    <row x14ac:dyDescent="0.25" r="793" customHeight="1" ht="14.25">
      <c r="A793" s="8"/>
      <c r="B793" s="48"/>
      <c r="C793" s="8"/>
      <c r="D793" s="48"/>
      <c r="E793" s="12"/>
    </row>
    <row x14ac:dyDescent="0.25" r="794" customHeight="1" ht="14.25">
      <c r="A794" s="8"/>
      <c r="B794" s="48"/>
      <c r="C794" s="8"/>
      <c r="D794" s="48"/>
      <c r="E794" s="12"/>
    </row>
    <row x14ac:dyDescent="0.25" r="795" customHeight="1" ht="14.25">
      <c r="A795" s="8"/>
      <c r="B795" s="48"/>
      <c r="C795" s="8"/>
      <c r="D795" s="48"/>
      <c r="E795" s="12"/>
    </row>
    <row x14ac:dyDescent="0.25" r="796" customHeight="1" ht="14.25">
      <c r="A796" s="8"/>
      <c r="B796" s="48"/>
      <c r="C796" s="8"/>
      <c r="D796" s="48"/>
      <c r="E796" s="12"/>
    </row>
    <row x14ac:dyDescent="0.25" r="797" customHeight="1" ht="14.25">
      <c r="A797" s="8"/>
      <c r="B797" s="48"/>
      <c r="C797" s="8"/>
      <c r="D797" s="48"/>
      <c r="E797" s="12"/>
    </row>
    <row x14ac:dyDescent="0.25" r="798" customHeight="1" ht="14.25">
      <c r="A798" s="8"/>
      <c r="B798" s="48"/>
      <c r="C798" s="8"/>
      <c r="D798" s="48"/>
      <c r="E798" s="12"/>
    </row>
    <row x14ac:dyDescent="0.25" r="799" customHeight="1" ht="14.25">
      <c r="A799" s="8"/>
      <c r="B799" s="48"/>
      <c r="C799" s="8"/>
      <c r="D799" s="48"/>
      <c r="E799" s="12"/>
    </row>
    <row x14ac:dyDescent="0.25" r="800" customHeight="1" ht="14.25">
      <c r="A800" s="8"/>
      <c r="B800" s="48"/>
      <c r="C800" s="8"/>
      <c r="D800" s="48"/>
      <c r="E800" s="12"/>
    </row>
    <row x14ac:dyDescent="0.25" r="801" customHeight="1" ht="14.25">
      <c r="A801" s="8"/>
      <c r="B801" s="48"/>
      <c r="C801" s="8"/>
      <c r="D801" s="48"/>
      <c r="E801" s="12"/>
    </row>
    <row x14ac:dyDescent="0.25" r="802" customHeight="1" ht="14.25">
      <c r="A802" s="8"/>
      <c r="B802" s="48"/>
      <c r="C802" s="8"/>
      <c r="D802" s="48"/>
      <c r="E802" s="12"/>
    </row>
    <row x14ac:dyDescent="0.25" r="803" customHeight="1" ht="14.25">
      <c r="A803" s="8"/>
      <c r="B803" s="48"/>
      <c r="C803" s="8"/>
      <c r="D803" s="48"/>
      <c r="E803" s="12"/>
    </row>
    <row x14ac:dyDescent="0.25" r="804" customHeight="1" ht="14.25">
      <c r="A804" s="8"/>
      <c r="B804" s="48"/>
      <c r="C804" s="8"/>
      <c r="D804" s="48"/>
      <c r="E804" s="12"/>
    </row>
    <row x14ac:dyDescent="0.25" r="805" customHeight="1" ht="14.25">
      <c r="A805" s="8"/>
      <c r="B805" s="48"/>
      <c r="C805" s="8"/>
      <c r="D805" s="48"/>
      <c r="E805" s="12"/>
    </row>
    <row x14ac:dyDescent="0.25" r="806" customHeight="1" ht="14.25">
      <c r="A806" s="8"/>
      <c r="B806" s="48"/>
      <c r="C806" s="8"/>
      <c r="D806" s="48"/>
      <c r="E806" s="12"/>
    </row>
    <row x14ac:dyDescent="0.25" r="807" customHeight="1" ht="14.25">
      <c r="A807" s="8"/>
      <c r="B807" s="48"/>
      <c r="C807" s="8"/>
      <c r="D807" s="48"/>
      <c r="E807" s="12"/>
    </row>
    <row x14ac:dyDescent="0.25" r="808" customHeight="1" ht="14.25">
      <c r="A808" s="8"/>
      <c r="B808" s="48"/>
      <c r="C808" s="8"/>
      <c r="D808" s="48"/>
      <c r="E808" s="12"/>
    </row>
    <row x14ac:dyDescent="0.25" r="809" customHeight="1" ht="14.25">
      <c r="A809" s="8"/>
      <c r="B809" s="48"/>
      <c r="C809" s="8"/>
      <c r="D809" s="48"/>
      <c r="E809" s="12"/>
    </row>
    <row x14ac:dyDescent="0.25" r="810" customHeight="1" ht="14.25">
      <c r="A810" s="8"/>
      <c r="B810" s="48"/>
      <c r="C810" s="8"/>
      <c r="D810" s="48"/>
      <c r="E810" s="12"/>
    </row>
    <row x14ac:dyDescent="0.25" r="811" customHeight="1" ht="14.25">
      <c r="A811" s="8"/>
      <c r="B811" s="48"/>
      <c r="C811" s="8"/>
      <c r="D811" s="48"/>
      <c r="E811" s="12"/>
    </row>
    <row x14ac:dyDescent="0.25" r="812" customHeight="1" ht="14.25">
      <c r="A812" s="8"/>
      <c r="B812" s="48"/>
      <c r="C812" s="8"/>
      <c r="D812" s="48"/>
      <c r="E812" s="12"/>
    </row>
    <row x14ac:dyDescent="0.25" r="813" customHeight="1" ht="14.25">
      <c r="A813" s="8"/>
      <c r="B813" s="48"/>
      <c r="C813" s="8"/>
      <c r="D813" s="48"/>
      <c r="E813" s="12"/>
    </row>
    <row x14ac:dyDescent="0.25" r="814" customHeight="1" ht="14.25">
      <c r="A814" s="8"/>
      <c r="B814" s="48"/>
      <c r="C814" s="8"/>
      <c r="D814" s="48"/>
      <c r="E814" s="12"/>
    </row>
    <row x14ac:dyDescent="0.25" r="815" customHeight="1" ht="14.25">
      <c r="A815" s="8"/>
      <c r="B815" s="48"/>
      <c r="C815" s="8"/>
      <c r="D815" s="48"/>
      <c r="E815" s="12"/>
    </row>
    <row x14ac:dyDescent="0.25" r="816" customHeight="1" ht="14.25">
      <c r="A816" s="8"/>
      <c r="B816" s="48"/>
      <c r="C816" s="8"/>
      <c r="D816" s="48"/>
      <c r="E816" s="12"/>
    </row>
    <row x14ac:dyDescent="0.25" r="817" customHeight="1" ht="14.25">
      <c r="A817" s="8"/>
      <c r="B817" s="48"/>
      <c r="C817" s="8"/>
      <c r="D817" s="48"/>
      <c r="E817" s="12"/>
    </row>
    <row x14ac:dyDescent="0.25" r="818" customHeight="1" ht="14.25">
      <c r="A818" s="8"/>
      <c r="B818" s="48"/>
      <c r="C818" s="8"/>
      <c r="D818" s="48"/>
      <c r="E818" s="12"/>
    </row>
    <row x14ac:dyDescent="0.25" r="819" customHeight="1" ht="14.25">
      <c r="A819" s="8"/>
      <c r="B819" s="48"/>
      <c r="C819" s="8"/>
      <c r="D819" s="48"/>
      <c r="E819" s="12"/>
    </row>
    <row x14ac:dyDescent="0.25" r="820" customHeight="1" ht="14.25">
      <c r="A820" s="8"/>
      <c r="B820" s="48"/>
      <c r="C820" s="8"/>
      <c r="D820" s="48"/>
      <c r="E820" s="12"/>
    </row>
    <row x14ac:dyDescent="0.25" r="821" customHeight="1" ht="14.25">
      <c r="A821" s="8"/>
      <c r="B821" s="48"/>
      <c r="C821" s="8"/>
      <c r="D821" s="48"/>
      <c r="E821" s="12"/>
    </row>
    <row x14ac:dyDescent="0.25" r="822" customHeight="1" ht="14.25">
      <c r="A822" s="8"/>
      <c r="B822" s="48"/>
      <c r="C822" s="8"/>
      <c r="D822" s="48"/>
      <c r="E822" s="12"/>
    </row>
    <row x14ac:dyDescent="0.25" r="823" customHeight="1" ht="14.25">
      <c r="A823" s="8"/>
      <c r="B823" s="48"/>
      <c r="C823" s="8"/>
      <c r="D823" s="48"/>
      <c r="E823" s="12"/>
    </row>
    <row x14ac:dyDescent="0.25" r="824" customHeight="1" ht="14.25">
      <c r="A824" s="8"/>
      <c r="B824" s="48"/>
      <c r="C824" s="8"/>
      <c r="D824" s="48"/>
      <c r="E824" s="12"/>
    </row>
    <row x14ac:dyDescent="0.25" r="825" customHeight="1" ht="14.25">
      <c r="A825" s="8"/>
      <c r="B825" s="48"/>
      <c r="C825" s="8"/>
      <c r="D825" s="48"/>
      <c r="E825" s="12"/>
    </row>
    <row x14ac:dyDescent="0.25" r="826" customHeight="1" ht="14.25">
      <c r="A826" s="8"/>
      <c r="B826" s="48"/>
      <c r="C826" s="8"/>
      <c r="D826" s="48"/>
      <c r="E826" s="12"/>
    </row>
    <row x14ac:dyDescent="0.25" r="827" customHeight="1" ht="14.25">
      <c r="A827" s="8"/>
      <c r="B827" s="48"/>
      <c r="C827" s="8"/>
      <c r="D827" s="48"/>
      <c r="E827" s="12"/>
    </row>
    <row x14ac:dyDescent="0.25" r="828" customHeight="1" ht="14.25">
      <c r="A828" s="8"/>
      <c r="B828" s="48"/>
      <c r="C828" s="8"/>
      <c r="D828" s="48"/>
      <c r="E828" s="12"/>
    </row>
    <row x14ac:dyDescent="0.25" r="829" customHeight="1" ht="14.25">
      <c r="A829" s="8"/>
      <c r="B829" s="48"/>
      <c r="C829" s="8"/>
      <c r="D829" s="48"/>
      <c r="E829" s="12"/>
    </row>
    <row x14ac:dyDescent="0.25" r="830" customHeight="1" ht="14.25">
      <c r="A830" s="8"/>
      <c r="B830" s="48"/>
      <c r="C830" s="8"/>
      <c r="D830" s="48"/>
      <c r="E830" s="12"/>
    </row>
    <row x14ac:dyDescent="0.25" r="831" customHeight="1" ht="14.25">
      <c r="A831" s="8"/>
      <c r="B831" s="48"/>
      <c r="C831" s="8"/>
      <c r="D831" s="48"/>
      <c r="E831" s="12"/>
    </row>
    <row x14ac:dyDescent="0.25" r="832" customHeight="1" ht="14.25">
      <c r="A832" s="8"/>
      <c r="B832" s="48"/>
      <c r="C832" s="8"/>
      <c r="D832" s="48"/>
      <c r="E832" s="12"/>
    </row>
    <row x14ac:dyDescent="0.25" r="833" customHeight="1" ht="14.25">
      <c r="A833" s="8"/>
      <c r="B833" s="48"/>
      <c r="C833" s="8"/>
      <c r="D833" s="48"/>
      <c r="E833" s="12"/>
    </row>
    <row x14ac:dyDescent="0.25" r="834" customHeight="1" ht="14.25">
      <c r="A834" s="8"/>
      <c r="B834" s="48"/>
      <c r="C834" s="8"/>
      <c r="D834" s="48"/>
      <c r="E834" s="12"/>
    </row>
    <row x14ac:dyDescent="0.25" r="835" customHeight="1" ht="14.25">
      <c r="A835" s="8"/>
      <c r="B835" s="48"/>
      <c r="C835" s="8"/>
      <c r="D835" s="48"/>
      <c r="E835" s="12"/>
    </row>
    <row x14ac:dyDescent="0.25" r="836" customHeight="1" ht="14.25">
      <c r="A836" s="8"/>
      <c r="B836" s="48"/>
      <c r="C836" s="8"/>
      <c r="D836" s="48"/>
      <c r="E836" s="12"/>
    </row>
    <row x14ac:dyDescent="0.25" r="837" customHeight="1" ht="14.25">
      <c r="A837" s="8"/>
      <c r="B837" s="48"/>
      <c r="C837" s="8"/>
      <c r="D837" s="48"/>
      <c r="E837" s="12"/>
    </row>
    <row x14ac:dyDescent="0.25" r="838" customHeight="1" ht="14.25">
      <c r="A838" s="8"/>
      <c r="B838" s="48"/>
      <c r="C838" s="8"/>
      <c r="D838" s="48"/>
      <c r="E838" s="12"/>
    </row>
    <row x14ac:dyDescent="0.25" r="839" customHeight="1" ht="14.25">
      <c r="A839" s="8"/>
      <c r="B839" s="48"/>
      <c r="C839" s="8"/>
      <c r="D839" s="48"/>
      <c r="E839" s="12"/>
    </row>
    <row x14ac:dyDescent="0.25" r="840" customHeight="1" ht="14.25">
      <c r="A840" s="8"/>
      <c r="B840" s="48"/>
      <c r="C840" s="8"/>
      <c r="D840" s="48"/>
      <c r="E840" s="12"/>
    </row>
    <row x14ac:dyDescent="0.25" r="841" customHeight="1" ht="14.25">
      <c r="A841" s="8"/>
      <c r="B841" s="48"/>
      <c r="C841" s="8"/>
      <c r="D841" s="48"/>
      <c r="E841" s="12"/>
    </row>
    <row x14ac:dyDescent="0.25" r="842" customHeight="1" ht="14.25">
      <c r="A842" s="8"/>
      <c r="B842" s="48"/>
      <c r="C842" s="8"/>
      <c r="D842" s="48"/>
      <c r="E842" s="12"/>
    </row>
    <row x14ac:dyDescent="0.25" r="843" customHeight="1" ht="14.25">
      <c r="A843" s="8"/>
      <c r="B843" s="48"/>
      <c r="C843" s="8"/>
      <c r="D843" s="48"/>
      <c r="E843" s="12"/>
    </row>
    <row x14ac:dyDescent="0.25" r="844" customHeight="1" ht="14.25">
      <c r="A844" s="8"/>
      <c r="B844" s="48"/>
      <c r="C844" s="8"/>
      <c r="D844" s="48"/>
      <c r="E844" s="12"/>
    </row>
    <row x14ac:dyDescent="0.25" r="845" customHeight="1" ht="14.25">
      <c r="A845" s="8"/>
      <c r="B845" s="48"/>
      <c r="C845" s="8"/>
      <c r="D845" s="48"/>
      <c r="E845" s="12"/>
    </row>
    <row x14ac:dyDescent="0.25" r="846" customHeight="1" ht="14.25">
      <c r="A846" s="8"/>
      <c r="B846" s="48"/>
      <c r="C846" s="8"/>
      <c r="D846" s="48"/>
      <c r="E846" s="12"/>
    </row>
    <row x14ac:dyDescent="0.25" r="847" customHeight="1" ht="14.25">
      <c r="A847" s="8"/>
      <c r="B847" s="48"/>
      <c r="C847" s="8"/>
      <c r="D847" s="48"/>
      <c r="E847" s="12"/>
    </row>
    <row x14ac:dyDescent="0.25" r="848" customHeight="1" ht="14.25">
      <c r="A848" s="8"/>
      <c r="B848" s="48"/>
      <c r="C848" s="8"/>
      <c r="D848" s="48"/>
      <c r="E848" s="12"/>
    </row>
    <row x14ac:dyDescent="0.25" r="849" customHeight="1" ht="14.25">
      <c r="A849" s="8"/>
      <c r="B849" s="48"/>
      <c r="C849" s="8"/>
      <c r="D849" s="48"/>
      <c r="E849" s="12"/>
    </row>
    <row x14ac:dyDescent="0.25" r="850" customHeight="1" ht="14.25">
      <c r="A850" s="8"/>
      <c r="B850" s="48"/>
      <c r="C850" s="8"/>
      <c r="D850" s="48"/>
      <c r="E850" s="12"/>
    </row>
    <row x14ac:dyDescent="0.25" r="851" customHeight="1" ht="14.25">
      <c r="A851" s="8"/>
      <c r="B851" s="48"/>
      <c r="C851" s="8"/>
      <c r="D851" s="48"/>
      <c r="E851" s="12"/>
    </row>
    <row x14ac:dyDescent="0.25" r="852" customHeight="1" ht="14.25">
      <c r="A852" s="8"/>
      <c r="B852" s="48"/>
      <c r="C852" s="8"/>
      <c r="D852" s="48"/>
      <c r="E852" s="12"/>
    </row>
    <row x14ac:dyDescent="0.25" r="853" customHeight="1" ht="14.25">
      <c r="A853" s="8"/>
      <c r="B853" s="48"/>
      <c r="C853" s="8"/>
      <c r="D853" s="48"/>
      <c r="E853" s="12"/>
    </row>
    <row x14ac:dyDescent="0.25" r="854" customHeight="1" ht="14.25">
      <c r="A854" s="8"/>
      <c r="B854" s="48"/>
      <c r="C854" s="8"/>
      <c r="D854" s="48"/>
      <c r="E854" s="12"/>
    </row>
    <row x14ac:dyDescent="0.25" r="855" customHeight="1" ht="14.25">
      <c r="A855" s="8"/>
      <c r="B855" s="48"/>
      <c r="C855" s="8"/>
      <c r="D855" s="48"/>
      <c r="E855" s="12"/>
    </row>
    <row x14ac:dyDescent="0.25" r="856" customHeight="1" ht="14.25">
      <c r="A856" s="8"/>
      <c r="B856" s="48"/>
      <c r="C856" s="8"/>
      <c r="D856" s="48"/>
      <c r="E856" s="12"/>
    </row>
    <row x14ac:dyDescent="0.25" r="857" customHeight="1" ht="14.25">
      <c r="A857" s="8"/>
      <c r="B857" s="48"/>
      <c r="C857" s="8"/>
      <c r="D857" s="48"/>
      <c r="E857" s="12"/>
    </row>
    <row x14ac:dyDescent="0.25" r="858" customHeight="1" ht="14.25">
      <c r="A858" s="8"/>
      <c r="B858" s="48"/>
      <c r="C858" s="8"/>
      <c r="D858" s="48"/>
      <c r="E858" s="12"/>
    </row>
    <row x14ac:dyDescent="0.25" r="859" customHeight="1" ht="14.25">
      <c r="A859" s="8"/>
      <c r="B859" s="48"/>
      <c r="C859" s="8"/>
      <c r="D859" s="48"/>
      <c r="E859" s="12"/>
    </row>
    <row x14ac:dyDescent="0.25" r="860" customHeight="1" ht="14.25">
      <c r="A860" s="8"/>
      <c r="B860" s="48"/>
      <c r="C860" s="8"/>
      <c r="D860" s="48"/>
      <c r="E860" s="12"/>
    </row>
    <row x14ac:dyDescent="0.25" r="861" customHeight="1" ht="14.25">
      <c r="A861" s="8"/>
      <c r="B861" s="48"/>
      <c r="C861" s="8"/>
      <c r="D861" s="48"/>
      <c r="E861" s="12"/>
    </row>
    <row x14ac:dyDescent="0.25" r="862" customHeight="1" ht="14.25">
      <c r="A862" s="8"/>
      <c r="B862" s="48"/>
      <c r="C862" s="8"/>
      <c r="D862" s="48"/>
      <c r="E862" s="12"/>
    </row>
    <row x14ac:dyDescent="0.25" r="863" customHeight="1" ht="14.25">
      <c r="A863" s="8"/>
      <c r="B863" s="48"/>
      <c r="C863" s="8"/>
      <c r="D863" s="48"/>
      <c r="E863" s="12"/>
    </row>
    <row x14ac:dyDescent="0.25" r="864" customHeight="1" ht="14.25">
      <c r="A864" s="8"/>
      <c r="B864" s="48"/>
      <c r="C864" s="8"/>
      <c r="D864" s="48"/>
      <c r="E864" s="12"/>
    </row>
    <row x14ac:dyDescent="0.25" r="865" customHeight="1" ht="14.25">
      <c r="A865" s="8"/>
      <c r="B865" s="48"/>
      <c r="C865" s="8"/>
      <c r="D865" s="48"/>
      <c r="E865" s="12"/>
    </row>
    <row x14ac:dyDescent="0.25" r="866" customHeight="1" ht="14.25">
      <c r="A866" s="8"/>
      <c r="B866" s="48"/>
      <c r="C866" s="8"/>
      <c r="D866" s="48"/>
      <c r="E866" s="12"/>
    </row>
    <row x14ac:dyDescent="0.25" r="867" customHeight="1" ht="14.25">
      <c r="A867" s="8"/>
      <c r="B867" s="48"/>
      <c r="C867" s="8"/>
      <c r="D867" s="48"/>
      <c r="E867" s="12"/>
    </row>
    <row x14ac:dyDescent="0.25" r="868" customHeight="1" ht="14.25">
      <c r="A868" s="8"/>
      <c r="B868" s="48"/>
      <c r="C868" s="8"/>
      <c r="D868" s="48"/>
      <c r="E868" s="12"/>
    </row>
    <row x14ac:dyDescent="0.25" r="869" customHeight="1" ht="14.25">
      <c r="A869" s="8"/>
      <c r="B869" s="48"/>
      <c r="C869" s="8"/>
      <c r="D869" s="48"/>
      <c r="E869" s="12"/>
    </row>
    <row x14ac:dyDescent="0.25" r="870" customHeight="1" ht="14.25">
      <c r="A870" s="8"/>
      <c r="B870" s="48"/>
      <c r="C870" s="8"/>
      <c r="D870" s="48"/>
      <c r="E870" s="12"/>
    </row>
    <row x14ac:dyDescent="0.25" r="871" customHeight="1" ht="14.25">
      <c r="A871" s="8"/>
      <c r="B871" s="48"/>
      <c r="C871" s="8"/>
      <c r="D871" s="48"/>
      <c r="E871" s="12"/>
    </row>
    <row x14ac:dyDescent="0.25" r="872" customHeight="1" ht="14.25">
      <c r="A872" s="8"/>
      <c r="B872" s="48"/>
      <c r="C872" s="8"/>
      <c r="D872" s="48"/>
      <c r="E872" s="12"/>
    </row>
    <row x14ac:dyDescent="0.25" r="873" customHeight="1" ht="14.25">
      <c r="A873" s="8"/>
      <c r="B873" s="48"/>
      <c r="C873" s="8"/>
      <c r="D873" s="48"/>
      <c r="E873" s="12"/>
    </row>
    <row x14ac:dyDescent="0.25" r="874" customHeight="1" ht="14.25">
      <c r="A874" s="8"/>
      <c r="B874" s="48"/>
      <c r="C874" s="8"/>
      <c r="D874" s="48"/>
      <c r="E874" s="12"/>
    </row>
    <row x14ac:dyDescent="0.25" r="875" customHeight="1" ht="14.25">
      <c r="A875" s="8"/>
      <c r="B875" s="48"/>
      <c r="C875" s="8"/>
      <c r="D875" s="48"/>
      <c r="E875" s="12"/>
    </row>
    <row x14ac:dyDescent="0.25" r="876" customHeight="1" ht="14.25">
      <c r="A876" s="8"/>
      <c r="B876" s="48"/>
      <c r="C876" s="8"/>
      <c r="D876" s="48"/>
      <c r="E876" s="12"/>
    </row>
    <row x14ac:dyDescent="0.25" r="877" customHeight="1" ht="14.25">
      <c r="A877" s="8"/>
      <c r="B877" s="48"/>
      <c r="C877" s="8"/>
      <c r="D877" s="48"/>
      <c r="E877" s="12"/>
    </row>
    <row x14ac:dyDescent="0.25" r="878" customHeight="1" ht="14.25">
      <c r="A878" s="8"/>
      <c r="B878" s="48"/>
      <c r="C878" s="8"/>
      <c r="D878" s="48"/>
      <c r="E878" s="12"/>
    </row>
    <row x14ac:dyDescent="0.25" r="879" customHeight="1" ht="14.25">
      <c r="A879" s="8"/>
      <c r="B879" s="48"/>
      <c r="C879" s="8"/>
      <c r="D879" s="48"/>
      <c r="E879" s="12"/>
    </row>
    <row x14ac:dyDescent="0.25" r="880" customHeight="1" ht="14.25">
      <c r="A880" s="8"/>
      <c r="B880" s="48"/>
      <c r="C880" s="8"/>
      <c r="D880" s="48"/>
      <c r="E880" s="12"/>
    </row>
    <row x14ac:dyDescent="0.25" r="881" customHeight="1" ht="14.25">
      <c r="A881" s="8"/>
      <c r="B881" s="48"/>
      <c r="C881" s="8"/>
      <c r="D881" s="48"/>
      <c r="E881" s="12"/>
    </row>
    <row x14ac:dyDescent="0.25" r="882" customHeight="1" ht="14.25">
      <c r="A882" s="8"/>
      <c r="B882" s="48"/>
      <c r="C882" s="8"/>
      <c r="D882" s="48"/>
      <c r="E882" s="12"/>
    </row>
    <row x14ac:dyDescent="0.25" r="883" customHeight="1" ht="14.25">
      <c r="A883" s="8"/>
      <c r="B883" s="48"/>
      <c r="C883" s="8"/>
      <c r="D883" s="48"/>
      <c r="E883" s="12"/>
    </row>
    <row x14ac:dyDescent="0.25" r="884" customHeight="1" ht="14.25">
      <c r="A884" s="8"/>
      <c r="B884" s="48"/>
      <c r="C884" s="8"/>
      <c r="D884" s="48"/>
      <c r="E884" s="12"/>
    </row>
    <row x14ac:dyDescent="0.25" r="885" customHeight="1" ht="14.25">
      <c r="A885" s="8"/>
      <c r="B885" s="48"/>
      <c r="C885" s="8"/>
      <c r="D885" s="48"/>
      <c r="E885" s="12"/>
    </row>
    <row x14ac:dyDescent="0.25" r="886" customHeight="1" ht="14.25">
      <c r="A886" s="8"/>
      <c r="B886" s="48"/>
      <c r="C886" s="8"/>
      <c r="D886" s="48"/>
      <c r="E886" s="12"/>
    </row>
    <row x14ac:dyDescent="0.25" r="887" customHeight="1" ht="14.25">
      <c r="A887" s="8"/>
      <c r="B887" s="48"/>
      <c r="C887" s="8"/>
      <c r="D887" s="48"/>
      <c r="E887" s="12"/>
    </row>
    <row x14ac:dyDescent="0.25" r="888" customHeight="1" ht="14.25">
      <c r="A888" s="8"/>
      <c r="B888" s="48"/>
      <c r="C888" s="8"/>
      <c r="D888" s="48"/>
      <c r="E888" s="12"/>
    </row>
    <row x14ac:dyDescent="0.25" r="889" customHeight="1" ht="14.25">
      <c r="A889" s="8"/>
      <c r="B889" s="48"/>
      <c r="C889" s="8"/>
      <c r="D889" s="48"/>
      <c r="E889" s="12"/>
    </row>
    <row x14ac:dyDescent="0.25" r="890" customHeight="1" ht="14.25">
      <c r="A890" s="8"/>
      <c r="B890" s="48"/>
      <c r="C890" s="8"/>
      <c r="D890" s="48"/>
      <c r="E890" s="12"/>
    </row>
    <row x14ac:dyDescent="0.25" r="891" customHeight="1" ht="14.25">
      <c r="A891" s="8"/>
      <c r="B891" s="48"/>
      <c r="C891" s="8"/>
      <c r="D891" s="48"/>
      <c r="E891" s="12"/>
    </row>
    <row x14ac:dyDescent="0.25" r="892" customHeight="1" ht="14.25">
      <c r="A892" s="8"/>
      <c r="B892" s="48"/>
      <c r="C892" s="8"/>
      <c r="D892" s="48"/>
      <c r="E892" s="12"/>
    </row>
    <row x14ac:dyDescent="0.25" r="893" customHeight="1" ht="14.25">
      <c r="A893" s="8"/>
      <c r="B893" s="48"/>
      <c r="C893" s="8"/>
      <c r="D893" s="48"/>
      <c r="E893" s="12"/>
    </row>
    <row x14ac:dyDescent="0.25" r="894" customHeight="1" ht="14.25">
      <c r="A894" s="8"/>
      <c r="B894" s="48"/>
      <c r="C894" s="8"/>
      <c r="D894" s="48"/>
      <c r="E894" s="12"/>
    </row>
    <row x14ac:dyDescent="0.25" r="895" customHeight="1" ht="14.25">
      <c r="A895" s="8"/>
      <c r="B895" s="48"/>
      <c r="C895" s="8"/>
      <c r="D895" s="48"/>
      <c r="E895" s="12"/>
    </row>
    <row x14ac:dyDescent="0.25" r="896" customHeight="1" ht="14.25">
      <c r="A896" s="8"/>
      <c r="B896" s="48"/>
      <c r="C896" s="8"/>
      <c r="D896" s="48"/>
      <c r="E896" s="12"/>
    </row>
    <row x14ac:dyDescent="0.25" r="897" customHeight="1" ht="14.25">
      <c r="A897" s="8"/>
      <c r="B897" s="48"/>
      <c r="C897" s="8"/>
      <c r="D897" s="48"/>
      <c r="E897" s="12"/>
    </row>
    <row x14ac:dyDescent="0.25" r="898" customHeight="1" ht="14.25">
      <c r="A898" s="8"/>
      <c r="B898" s="48"/>
      <c r="C898" s="8"/>
      <c r="D898" s="48"/>
      <c r="E898" s="12"/>
    </row>
    <row x14ac:dyDescent="0.25" r="899" customHeight="1" ht="14.25">
      <c r="A899" s="8"/>
      <c r="B899" s="48"/>
      <c r="C899" s="8"/>
      <c r="D899" s="48"/>
      <c r="E899" s="12"/>
    </row>
    <row x14ac:dyDescent="0.25" r="900" customHeight="1" ht="14.25">
      <c r="A900" s="8"/>
      <c r="B900" s="48"/>
      <c r="C900" s="8"/>
      <c r="D900" s="48"/>
      <c r="E900" s="12"/>
    </row>
    <row x14ac:dyDescent="0.25" r="901" customHeight="1" ht="14.25">
      <c r="A901" s="8"/>
      <c r="B901" s="48"/>
      <c r="C901" s="8"/>
      <c r="D901" s="48"/>
      <c r="E901" s="12"/>
    </row>
    <row x14ac:dyDescent="0.25" r="902" customHeight="1" ht="14.25">
      <c r="A902" s="8"/>
      <c r="B902" s="48"/>
      <c r="C902" s="8"/>
      <c r="D902" s="48"/>
      <c r="E902" s="12"/>
    </row>
    <row x14ac:dyDescent="0.25" r="903" customHeight="1" ht="14.25">
      <c r="A903" s="8"/>
      <c r="B903" s="48"/>
      <c r="C903" s="8"/>
      <c r="D903" s="48"/>
      <c r="E903" s="12"/>
    </row>
    <row x14ac:dyDescent="0.25" r="904" customHeight="1" ht="14.25">
      <c r="A904" s="8"/>
      <c r="B904" s="48"/>
      <c r="C904" s="8"/>
      <c r="D904" s="48"/>
      <c r="E904" s="12"/>
    </row>
    <row x14ac:dyDescent="0.25" r="905" customHeight="1" ht="14.25">
      <c r="A905" s="8"/>
      <c r="B905" s="48"/>
      <c r="C905" s="8"/>
      <c r="D905" s="48"/>
      <c r="E905" s="12"/>
    </row>
    <row x14ac:dyDescent="0.25" r="906" customHeight="1" ht="14.25">
      <c r="A906" s="8"/>
      <c r="B906" s="48"/>
      <c r="C906" s="8"/>
      <c r="D906" s="48"/>
      <c r="E906" s="12"/>
    </row>
    <row x14ac:dyDescent="0.25" r="907" customHeight="1" ht="14.25">
      <c r="A907" s="8"/>
      <c r="B907" s="48"/>
      <c r="C907" s="8"/>
      <c r="D907" s="48"/>
      <c r="E907" s="12"/>
    </row>
    <row x14ac:dyDescent="0.25" r="908" customHeight="1" ht="14.25">
      <c r="A908" s="8"/>
      <c r="B908" s="48"/>
      <c r="C908" s="8"/>
      <c r="D908" s="48"/>
      <c r="E908" s="12"/>
    </row>
    <row x14ac:dyDescent="0.25" r="909" customHeight="1" ht="14.25">
      <c r="A909" s="8"/>
      <c r="B909" s="48"/>
      <c r="C909" s="8"/>
      <c r="D909" s="48"/>
      <c r="E909" s="12"/>
    </row>
    <row x14ac:dyDescent="0.25" r="910" customHeight="1" ht="14.25">
      <c r="A910" s="8"/>
      <c r="B910" s="48"/>
      <c r="C910" s="8"/>
      <c r="D910" s="48"/>
      <c r="E910" s="12"/>
    </row>
    <row x14ac:dyDescent="0.25" r="911" customHeight="1" ht="14.25">
      <c r="A911" s="8"/>
      <c r="B911" s="48"/>
      <c r="C911" s="8"/>
      <c r="D911" s="48"/>
      <c r="E911" s="12"/>
    </row>
    <row x14ac:dyDescent="0.25" r="912" customHeight="1" ht="14.25">
      <c r="A912" s="8"/>
      <c r="B912" s="48"/>
      <c r="C912" s="8"/>
      <c r="D912" s="48"/>
      <c r="E912" s="12"/>
    </row>
    <row x14ac:dyDescent="0.25" r="913" customHeight="1" ht="14.25">
      <c r="A913" s="8"/>
      <c r="B913" s="48"/>
      <c r="C913" s="8"/>
      <c r="D913" s="48"/>
      <c r="E913" s="12"/>
    </row>
    <row x14ac:dyDescent="0.25" r="914" customHeight="1" ht="14.25">
      <c r="A914" s="8"/>
      <c r="B914" s="48"/>
      <c r="C914" s="8"/>
      <c r="D914" s="48"/>
      <c r="E914" s="12"/>
    </row>
    <row x14ac:dyDescent="0.25" r="915" customHeight="1" ht="14.25">
      <c r="A915" s="8"/>
      <c r="B915" s="48"/>
      <c r="C915" s="8"/>
      <c r="D915" s="48"/>
      <c r="E915" s="12"/>
    </row>
    <row x14ac:dyDescent="0.25" r="916" customHeight="1" ht="14.25">
      <c r="A916" s="8"/>
      <c r="B916" s="48"/>
      <c r="C916" s="8"/>
      <c r="D916" s="48"/>
      <c r="E916" s="12"/>
    </row>
    <row x14ac:dyDescent="0.25" r="917" customHeight="1" ht="14.25">
      <c r="A917" s="8"/>
      <c r="B917" s="48"/>
      <c r="C917" s="8"/>
      <c r="D917" s="48"/>
      <c r="E917" s="12"/>
    </row>
    <row x14ac:dyDescent="0.25" r="918" customHeight="1" ht="14.25">
      <c r="A918" s="8"/>
      <c r="B918" s="48"/>
      <c r="C918" s="8"/>
      <c r="D918" s="48"/>
      <c r="E918" s="12"/>
    </row>
    <row x14ac:dyDescent="0.25" r="919" customHeight="1" ht="14.25">
      <c r="A919" s="8"/>
      <c r="B919" s="48"/>
      <c r="C919" s="8"/>
      <c r="D919" s="48"/>
      <c r="E919" s="12"/>
    </row>
    <row x14ac:dyDescent="0.25" r="920" customHeight="1" ht="14.25">
      <c r="A920" s="8"/>
      <c r="B920" s="48"/>
      <c r="C920" s="8"/>
      <c r="D920" s="48"/>
      <c r="E920" s="12"/>
    </row>
    <row x14ac:dyDescent="0.25" r="921" customHeight="1" ht="14.25">
      <c r="A921" s="8"/>
      <c r="B921" s="48"/>
      <c r="C921" s="8"/>
      <c r="D921" s="48"/>
      <c r="E921" s="12"/>
    </row>
    <row x14ac:dyDescent="0.25" r="922" customHeight="1" ht="14.25">
      <c r="A922" s="8"/>
      <c r="B922" s="48"/>
      <c r="C922" s="8"/>
      <c r="D922" s="48"/>
      <c r="E922" s="12"/>
    </row>
    <row x14ac:dyDescent="0.25" r="923" customHeight="1" ht="14.25">
      <c r="A923" s="8"/>
      <c r="B923" s="48"/>
      <c r="C923" s="8"/>
      <c r="D923" s="48"/>
      <c r="E923" s="12"/>
    </row>
    <row x14ac:dyDescent="0.25" r="924" customHeight="1" ht="14.25">
      <c r="A924" s="8"/>
      <c r="B924" s="48"/>
      <c r="C924" s="8"/>
      <c r="D924" s="48"/>
      <c r="E924" s="12"/>
    </row>
    <row x14ac:dyDescent="0.25" r="925" customHeight="1" ht="14.25">
      <c r="A925" s="8"/>
      <c r="B925" s="48"/>
      <c r="C925" s="8"/>
      <c r="D925" s="48"/>
      <c r="E925" s="12"/>
    </row>
    <row x14ac:dyDescent="0.25" r="926" customHeight="1" ht="14.25">
      <c r="A926" s="8"/>
      <c r="B926" s="48"/>
      <c r="C926" s="8"/>
      <c r="D926" s="48"/>
      <c r="E926" s="12"/>
    </row>
    <row x14ac:dyDescent="0.25" r="927" customHeight="1" ht="14.25">
      <c r="A927" s="8"/>
      <c r="B927" s="48"/>
      <c r="C927" s="8"/>
      <c r="D927" s="48"/>
      <c r="E927" s="12"/>
    </row>
    <row x14ac:dyDescent="0.25" r="928" customHeight="1" ht="14.25">
      <c r="A928" s="8"/>
      <c r="B928" s="48"/>
      <c r="C928" s="8"/>
      <c r="D928" s="48"/>
      <c r="E928" s="12"/>
    </row>
    <row x14ac:dyDescent="0.25" r="929" customHeight="1" ht="14.25">
      <c r="A929" s="8"/>
      <c r="B929" s="48"/>
      <c r="C929" s="8"/>
      <c r="D929" s="48"/>
      <c r="E929" s="12"/>
    </row>
    <row x14ac:dyDescent="0.25" r="930" customHeight="1" ht="14.25">
      <c r="A930" s="8"/>
      <c r="B930" s="48"/>
      <c r="C930" s="8"/>
      <c r="D930" s="48"/>
      <c r="E930" s="12"/>
    </row>
    <row x14ac:dyDescent="0.25" r="931" customHeight="1" ht="14.25">
      <c r="A931" s="8"/>
      <c r="B931" s="48"/>
      <c r="C931" s="8"/>
      <c r="D931" s="48"/>
      <c r="E931" s="12"/>
    </row>
    <row x14ac:dyDescent="0.25" r="932" customHeight="1" ht="14.25">
      <c r="A932" s="8"/>
      <c r="B932" s="48"/>
      <c r="C932" s="8"/>
      <c r="D932" s="48"/>
      <c r="E932" s="12"/>
    </row>
    <row x14ac:dyDescent="0.25" r="933" customHeight="1" ht="14.25">
      <c r="A933" s="8"/>
      <c r="B933" s="48"/>
      <c r="C933" s="8"/>
      <c r="D933" s="48"/>
      <c r="E933" s="12"/>
    </row>
    <row x14ac:dyDescent="0.25" r="934" customHeight="1" ht="14.25">
      <c r="A934" s="8"/>
      <c r="B934" s="48"/>
      <c r="C934" s="8"/>
      <c r="D934" s="48"/>
      <c r="E934" s="12"/>
    </row>
    <row x14ac:dyDescent="0.25" r="935" customHeight="1" ht="14.25">
      <c r="A935" s="8"/>
      <c r="B935" s="48"/>
      <c r="C935" s="8"/>
      <c r="D935" s="48"/>
      <c r="E935" s="12"/>
    </row>
    <row x14ac:dyDescent="0.25" r="936" customHeight="1" ht="14.25">
      <c r="A936" s="8"/>
      <c r="B936" s="48"/>
      <c r="C936" s="8"/>
      <c r="D936" s="48"/>
      <c r="E936" s="12"/>
    </row>
    <row x14ac:dyDescent="0.25" r="937" customHeight="1" ht="14.25">
      <c r="A937" s="8"/>
      <c r="B937" s="48"/>
      <c r="C937" s="8"/>
      <c r="D937" s="48"/>
      <c r="E937" s="12"/>
    </row>
    <row x14ac:dyDescent="0.25" r="938" customHeight="1" ht="14.25">
      <c r="A938" s="8"/>
      <c r="B938" s="48"/>
      <c r="C938" s="8"/>
      <c r="D938" s="48"/>
      <c r="E938" s="12"/>
    </row>
    <row x14ac:dyDescent="0.25" r="939" customHeight="1" ht="14.25">
      <c r="A939" s="8"/>
      <c r="B939" s="48"/>
      <c r="C939" s="8"/>
      <c r="D939" s="48"/>
      <c r="E939" s="12"/>
    </row>
    <row x14ac:dyDescent="0.25" r="940" customHeight="1" ht="14.25">
      <c r="A940" s="8"/>
      <c r="B940" s="48"/>
      <c r="C940" s="8"/>
      <c r="D940" s="48"/>
      <c r="E940" s="12"/>
    </row>
    <row x14ac:dyDescent="0.25" r="941" customHeight="1" ht="14.25">
      <c r="A941" s="8"/>
      <c r="B941" s="48"/>
      <c r="C941" s="8"/>
      <c r="D941" s="48"/>
      <c r="E941" s="12"/>
    </row>
    <row x14ac:dyDescent="0.25" r="942" customHeight="1" ht="14.25">
      <c r="A942" s="8"/>
      <c r="B942" s="48"/>
      <c r="C942" s="8"/>
      <c r="D942" s="48"/>
      <c r="E942" s="12"/>
    </row>
    <row x14ac:dyDescent="0.25" r="943" customHeight="1" ht="14.25">
      <c r="A943" s="8"/>
      <c r="B943" s="48"/>
      <c r="C943" s="8"/>
      <c r="D943" s="48"/>
      <c r="E943" s="12"/>
    </row>
    <row x14ac:dyDescent="0.25" r="944" customHeight="1" ht="14.25">
      <c r="A944" s="8"/>
      <c r="B944" s="48"/>
      <c r="C944" s="8"/>
      <c r="D944" s="48"/>
      <c r="E944" s="12"/>
    </row>
    <row x14ac:dyDescent="0.25" r="945" customHeight="1" ht="14.25">
      <c r="A945" s="8"/>
      <c r="B945" s="48"/>
      <c r="C945" s="8"/>
      <c r="D945" s="48"/>
      <c r="E945" s="12"/>
    </row>
    <row x14ac:dyDescent="0.25" r="946" customHeight="1" ht="14.25">
      <c r="A946" s="8"/>
      <c r="B946" s="48"/>
      <c r="C946" s="8"/>
      <c r="D946" s="48"/>
      <c r="E946" s="12"/>
    </row>
    <row x14ac:dyDescent="0.25" r="947" customHeight="1" ht="14.25">
      <c r="A947" s="8"/>
      <c r="B947" s="48"/>
      <c r="C947" s="8"/>
      <c r="D947" s="48"/>
      <c r="E947" s="12"/>
    </row>
    <row x14ac:dyDescent="0.25" r="948" customHeight="1" ht="14.25">
      <c r="A948" s="8"/>
      <c r="B948" s="48"/>
      <c r="C948" s="8"/>
      <c r="D948" s="48"/>
      <c r="E948" s="12"/>
    </row>
    <row x14ac:dyDescent="0.25" r="949" customHeight="1" ht="14.25">
      <c r="A949" s="8"/>
      <c r="B949" s="48"/>
      <c r="C949" s="8"/>
      <c r="D949" s="48"/>
      <c r="E949" s="12"/>
    </row>
    <row x14ac:dyDescent="0.25" r="950" customHeight="1" ht="14.25">
      <c r="A950" s="8"/>
      <c r="B950" s="48"/>
      <c r="C950" s="8"/>
      <c r="D950" s="48"/>
      <c r="E950" s="12"/>
    </row>
    <row x14ac:dyDescent="0.25" r="951" customHeight="1" ht="14.25">
      <c r="A951" s="8"/>
      <c r="B951" s="48"/>
      <c r="C951" s="8"/>
      <c r="D951" s="48"/>
      <c r="E951" s="12"/>
    </row>
    <row x14ac:dyDescent="0.25" r="952" customHeight="1" ht="14.25">
      <c r="A952" s="8"/>
      <c r="B952" s="48"/>
      <c r="C952" s="8"/>
      <c r="D952" s="48"/>
      <c r="E952" s="12"/>
    </row>
    <row x14ac:dyDescent="0.25" r="953" customHeight="1" ht="14.25">
      <c r="A953" s="8"/>
      <c r="B953" s="48"/>
      <c r="C953" s="8"/>
      <c r="D953" s="48"/>
      <c r="E953" s="12"/>
    </row>
    <row x14ac:dyDescent="0.25" r="954" customHeight="1" ht="14.25">
      <c r="A954" s="8"/>
      <c r="B954" s="48"/>
      <c r="C954" s="8"/>
      <c r="D954" s="48"/>
      <c r="E954" s="12"/>
    </row>
    <row x14ac:dyDescent="0.25" r="955" customHeight="1" ht="14.25">
      <c r="A955" s="8"/>
      <c r="B955" s="48"/>
      <c r="C955" s="8"/>
      <c r="D955" s="48"/>
      <c r="E955" s="12"/>
    </row>
    <row x14ac:dyDescent="0.25" r="956" customHeight="1" ht="14.25">
      <c r="A956" s="8"/>
      <c r="B956" s="48"/>
      <c r="C956" s="8"/>
      <c r="D956" s="48"/>
      <c r="E956" s="12"/>
    </row>
    <row x14ac:dyDescent="0.25" r="957" customHeight="1" ht="14.25">
      <c r="A957" s="8"/>
      <c r="B957" s="48"/>
      <c r="C957" s="8"/>
      <c r="D957" s="48"/>
      <c r="E957" s="12"/>
    </row>
    <row x14ac:dyDescent="0.25" r="958" customHeight="1" ht="14.25">
      <c r="A958" s="8"/>
      <c r="B958" s="48"/>
      <c r="C958" s="8"/>
      <c r="D958" s="48"/>
      <c r="E958" s="12"/>
    </row>
    <row x14ac:dyDescent="0.25" r="959" customHeight="1" ht="14.25">
      <c r="A959" s="8"/>
      <c r="B959" s="48"/>
      <c r="C959" s="8"/>
      <c r="D959" s="48"/>
      <c r="E959" s="12"/>
    </row>
    <row x14ac:dyDescent="0.25" r="960" customHeight="1" ht="14.25">
      <c r="A960" s="8"/>
      <c r="B960" s="48"/>
      <c r="C960" s="8"/>
      <c r="D960" s="48"/>
      <c r="E960" s="12"/>
    </row>
    <row x14ac:dyDescent="0.25" r="961" customHeight="1" ht="14.25">
      <c r="A961" s="8"/>
      <c r="B961" s="48"/>
      <c r="C961" s="8"/>
      <c r="D961" s="48"/>
      <c r="E961" s="12"/>
    </row>
    <row x14ac:dyDescent="0.25" r="962" customHeight="1" ht="14.25">
      <c r="A962" s="8"/>
      <c r="B962" s="48"/>
      <c r="C962" s="8"/>
      <c r="D962" s="48"/>
      <c r="E962" s="12"/>
    </row>
    <row x14ac:dyDescent="0.25" r="963" customHeight="1" ht="14.25">
      <c r="A963" s="8"/>
      <c r="B963" s="48"/>
      <c r="C963" s="8"/>
      <c r="D963" s="48"/>
      <c r="E963" s="12"/>
    </row>
    <row x14ac:dyDescent="0.25" r="964" customHeight="1" ht="14.25">
      <c r="A964" s="8"/>
      <c r="B964" s="48"/>
      <c r="C964" s="8"/>
      <c r="D964" s="48"/>
      <c r="E964" s="12"/>
    </row>
    <row x14ac:dyDescent="0.25" r="965" customHeight="1" ht="14.25">
      <c r="A965" s="8"/>
      <c r="B965" s="48"/>
      <c r="C965" s="8"/>
      <c r="D965" s="48"/>
      <c r="E965" s="12"/>
    </row>
    <row x14ac:dyDescent="0.25" r="966" customHeight="1" ht="14.25">
      <c r="A966" s="8"/>
      <c r="B966" s="48"/>
      <c r="C966" s="8"/>
      <c r="D966" s="48"/>
      <c r="E966" s="12"/>
    </row>
    <row x14ac:dyDescent="0.25" r="967" customHeight="1" ht="14.25">
      <c r="A967" s="8"/>
      <c r="B967" s="48"/>
      <c r="C967" s="8"/>
      <c r="D967" s="48"/>
      <c r="E967" s="12"/>
    </row>
    <row x14ac:dyDescent="0.25" r="968" customHeight="1" ht="14.25">
      <c r="A968" s="8"/>
      <c r="B968" s="48"/>
      <c r="C968" s="8"/>
      <c r="D968" s="48"/>
      <c r="E968" s="12"/>
    </row>
    <row x14ac:dyDescent="0.25" r="969" customHeight="1" ht="14.25">
      <c r="A969" s="8"/>
      <c r="B969" s="48"/>
      <c r="C969" s="8"/>
      <c r="D969" s="48"/>
      <c r="E969" s="12"/>
    </row>
    <row x14ac:dyDescent="0.25" r="970" customHeight="1" ht="14.25">
      <c r="A970" s="8"/>
      <c r="B970" s="48"/>
      <c r="C970" s="8"/>
      <c r="D970" s="48"/>
      <c r="E970" s="12"/>
    </row>
    <row x14ac:dyDescent="0.25" r="971" customHeight="1" ht="14.25">
      <c r="A971" s="8"/>
      <c r="B971" s="48"/>
      <c r="C971" s="8"/>
      <c r="D971" s="48"/>
      <c r="E971" s="12"/>
    </row>
    <row x14ac:dyDescent="0.25" r="972" customHeight="1" ht="14.25">
      <c r="A972" s="8"/>
      <c r="B972" s="48"/>
      <c r="C972" s="8"/>
      <c r="D972" s="48"/>
      <c r="E972" s="12"/>
    </row>
    <row x14ac:dyDescent="0.25" r="973" customHeight="1" ht="14.25">
      <c r="A973" s="8"/>
      <c r="B973" s="48"/>
      <c r="C973" s="8"/>
      <c r="D973" s="48"/>
      <c r="E973" s="12"/>
    </row>
    <row x14ac:dyDescent="0.25" r="974" customHeight="1" ht="14.25">
      <c r="A974" s="8"/>
      <c r="B974" s="48"/>
      <c r="C974" s="8"/>
      <c r="D974" s="48"/>
      <c r="E974" s="12"/>
    </row>
    <row x14ac:dyDescent="0.25" r="975" customHeight="1" ht="14.25">
      <c r="A975" s="8"/>
      <c r="B975" s="48"/>
      <c r="C975" s="8"/>
      <c r="D975" s="48"/>
      <c r="E975" s="12"/>
    </row>
    <row x14ac:dyDescent="0.25" r="976" customHeight="1" ht="14.25">
      <c r="A976" s="8"/>
      <c r="B976" s="48"/>
      <c r="C976" s="8"/>
      <c r="D976" s="48"/>
      <c r="E976" s="12"/>
    </row>
    <row x14ac:dyDescent="0.25" r="977" customHeight="1" ht="14.25">
      <c r="A977" s="8"/>
      <c r="B977" s="48"/>
      <c r="C977" s="8"/>
      <c r="D977" s="48"/>
      <c r="E977" s="12"/>
    </row>
    <row x14ac:dyDescent="0.25" r="978" customHeight="1" ht="14.25">
      <c r="A978" s="8"/>
      <c r="B978" s="48"/>
      <c r="C978" s="8"/>
      <c r="D978" s="48"/>
      <c r="E978" s="12"/>
    </row>
    <row x14ac:dyDescent="0.25" r="979" customHeight="1" ht="14.25">
      <c r="A979" s="8"/>
      <c r="B979" s="48"/>
      <c r="C979" s="8"/>
      <c r="D979" s="48"/>
      <c r="E979" s="12"/>
    </row>
    <row x14ac:dyDescent="0.25" r="980" customHeight="1" ht="14.25">
      <c r="A980" s="8"/>
      <c r="B980" s="48"/>
      <c r="C980" s="8"/>
      <c r="D980" s="48"/>
      <c r="E980" s="12"/>
    </row>
    <row x14ac:dyDescent="0.25" r="981" customHeight="1" ht="14.25">
      <c r="A981" s="8"/>
      <c r="B981" s="48"/>
      <c r="C981" s="8"/>
      <c r="D981" s="48"/>
      <c r="E981" s="12"/>
    </row>
    <row x14ac:dyDescent="0.25" r="982" customHeight="1" ht="14.25">
      <c r="A982" s="8"/>
      <c r="B982" s="48"/>
      <c r="C982" s="8"/>
      <c r="D982" s="48"/>
      <c r="E982" s="12"/>
    </row>
    <row x14ac:dyDescent="0.25" r="983" customHeight="1" ht="14.25">
      <c r="A983" s="8"/>
      <c r="B983" s="48"/>
      <c r="C983" s="8"/>
      <c r="D983" s="48"/>
      <c r="E983" s="12"/>
    </row>
    <row x14ac:dyDescent="0.25" r="984" customHeight="1" ht="14.25">
      <c r="A984" s="8"/>
      <c r="B984" s="48"/>
      <c r="C984" s="8"/>
      <c r="D984" s="48"/>
      <c r="E984" s="12"/>
    </row>
    <row x14ac:dyDescent="0.25" r="985" customHeight="1" ht="14.25">
      <c r="A985" s="8"/>
      <c r="B985" s="48"/>
      <c r="C985" s="8"/>
      <c r="D985" s="48"/>
      <c r="E985" s="12"/>
    </row>
    <row x14ac:dyDescent="0.25" r="986" customHeight="1" ht="14.25">
      <c r="A986" s="8"/>
      <c r="B986" s="48"/>
      <c r="C986" s="8"/>
      <c r="D986" s="48"/>
      <c r="E986" s="12"/>
    </row>
    <row x14ac:dyDescent="0.25" r="987" customHeight="1" ht="14.25">
      <c r="A987" s="8"/>
      <c r="B987" s="48"/>
      <c r="C987" s="8"/>
      <c r="D987" s="48"/>
      <c r="E987" s="12"/>
    </row>
    <row x14ac:dyDescent="0.25" r="988" customHeight="1" ht="14.25">
      <c r="A988" s="8"/>
      <c r="B988" s="48"/>
      <c r="C988" s="8"/>
      <c r="D988" s="48"/>
      <c r="E988" s="12"/>
    </row>
    <row x14ac:dyDescent="0.25" r="989" customHeight="1" ht="14.25">
      <c r="A989" s="8"/>
      <c r="B989" s="48"/>
      <c r="C989" s="8"/>
      <c r="D989" s="48"/>
      <c r="E989" s="12"/>
    </row>
    <row x14ac:dyDescent="0.25" r="990" customHeight="1" ht="14.25">
      <c r="A990" s="8"/>
      <c r="B990" s="48"/>
      <c r="C990" s="8"/>
      <c r="D990" s="48"/>
      <c r="E990" s="12"/>
    </row>
    <row x14ac:dyDescent="0.25" r="991" customHeight="1" ht="14.25">
      <c r="A991" s="8"/>
      <c r="B991" s="48"/>
      <c r="C991" s="8"/>
      <c r="D991" s="48"/>
      <c r="E991" s="12"/>
    </row>
    <row x14ac:dyDescent="0.25" r="992" customHeight="1" ht="14.25">
      <c r="A992" s="8"/>
      <c r="B992" s="48"/>
      <c r="C992" s="8"/>
      <c r="D992" s="48"/>
      <c r="E992" s="12"/>
    </row>
    <row x14ac:dyDescent="0.25" r="993" customHeight="1" ht="14.25">
      <c r="A993" s="8"/>
      <c r="B993" s="48"/>
      <c r="C993" s="8"/>
      <c r="D993" s="48"/>
      <c r="E993" s="12"/>
    </row>
    <row x14ac:dyDescent="0.25" r="994" customHeight="1" ht="14.25">
      <c r="A994" s="8"/>
      <c r="B994" s="48"/>
      <c r="C994" s="8"/>
      <c r="D994" s="48"/>
      <c r="E994" s="12"/>
    </row>
    <row x14ac:dyDescent="0.25" r="995" customHeight="1" ht="14.25">
      <c r="A995" s="8"/>
      <c r="B995" s="48"/>
      <c r="C995" s="8"/>
      <c r="D995" s="48"/>
      <c r="E995" s="12"/>
    </row>
    <row x14ac:dyDescent="0.25" r="996" customHeight="1" ht="14.25">
      <c r="A996" s="8"/>
      <c r="B996" s="48"/>
      <c r="C996" s="8"/>
      <c r="D996" s="48"/>
      <c r="E996" s="12"/>
    </row>
    <row x14ac:dyDescent="0.25" r="997" customHeight="1" ht="14.25">
      <c r="A997" s="8"/>
      <c r="B997" s="48"/>
      <c r="C997" s="8"/>
      <c r="D997" s="48"/>
      <c r="E997" s="12"/>
    </row>
    <row x14ac:dyDescent="0.25" r="998" customHeight="1" ht="14.25">
      <c r="A998" s="8"/>
      <c r="B998" s="48"/>
      <c r="C998" s="8"/>
      <c r="D998" s="48"/>
      <c r="E998" s="12"/>
    </row>
    <row x14ac:dyDescent="0.25" r="999" customHeight="1" ht="14.25">
      <c r="A999" s="8"/>
      <c r="B999" s="48"/>
      <c r="C999" s="8"/>
      <c r="D999" s="48"/>
      <c r="E999" s="12"/>
    </row>
    <row x14ac:dyDescent="0.25" r="1000" customHeight="1" ht="14.25">
      <c r="A1000" s="8"/>
      <c r="B1000" s="48"/>
      <c r="C1000" s="8"/>
      <c r="D1000" s="48"/>
      <c r="E1000"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000"/>
  <sheetViews>
    <sheetView workbookViewId="0"/>
  </sheetViews>
  <sheetFormatPr defaultRowHeight="15" x14ac:dyDescent="0.25"/>
  <cols>
    <col min="1" max="1" style="13" width="6.005" customWidth="1" bestFit="1"/>
    <col min="2" max="2" style="14" width="37.86214285714286" customWidth="1" bestFit="1"/>
    <col min="3" max="3" style="14" width="6.005" customWidth="1" bestFit="1"/>
    <col min="4" max="4" style="14" width="25.862142857142857" customWidth="1" bestFit="1"/>
    <col min="5" max="5" style="14" width="16.14785714285714" customWidth="1" bestFit="1"/>
    <col min="6" max="6" style="14" width="13.43357142857143" customWidth="1" bestFit="1"/>
    <col min="7" max="7" style="14" width="6.147857142857143" customWidth="1" bestFit="1"/>
    <col min="8" max="8" style="14" width="30.433571428571426" customWidth="1" bestFit="1"/>
    <col min="9" max="9" style="14" width="5.862142857142857" customWidth="1" bestFit="1"/>
    <col min="10" max="10" style="14" width="6.862142857142857" customWidth="1" bestFit="1"/>
    <col min="11" max="11" style="14" width="6.862142857142857" customWidth="1" bestFit="1"/>
    <col min="12" max="12" style="14" width="6.862142857142857" customWidth="1" bestFit="1"/>
    <col min="13" max="13" style="14" width="6.862142857142857" customWidth="1" bestFit="1"/>
    <col min="14" max="14" style="14" width="6.862142857142857" customWidth="1" bestFit="1"/>
    <col min="15" max="15" style="14" width="6.862142857142857" customWidth="1" bestFit="1"/>
    <col min="16" max="16" style="14" width="6.862142857142857" customWidth="1" bestFit="1"/>
    <col min="17" max="17" style="14" width="6.862142857142857" customWidth="1" bestFit="1"/>
    <col min="18" max="18" style="14" width="6.862142857142857" customWidth="1" bestFit="1"/>
    <col min="19" max="19" style="14" width="6.862142857142857" customWidth="1" bestFit="1"/>
    <col min="20" max="20" style="14" width="5.862142857142857" customWidth="1" bestFit="1"/>
    <col min="21" max="21" style="14" width="6.862142857142857" customWidth="1" bestFit="1"/>
    <col min="22" max="22" style="14" width="6.862142857142857" customWidth="1" bestFit="1"/>
    <col min="23" max="23" style="14" width="6.862142857142857" customWidth="1" bestFit="1"/>
    <col min="24" max="24" style="14" width="6.862142857142857" customWidth="1" bestFit="1"/>
    <col min="25" max="25" style="14" width="6.862142857142857" customWidth="1" bestFit="1"/>
    <col min="26" max="26" style="14" width="6.862142857142857" customWidth="1" bestFit="1"/>
    <col min="27" max="27" style="14" width="6.862142857142857" customWidth="1" bestFit="1"/>
    <col min="28" max="28" style="14" width="6.862142857142857" customWidth="1" bestFit="1"/>
    <col min="29" max="29" style="14" width="6.862142857142857" customWidth="1" bestFit="1"/>
    <col min="30" max="30" style="14" width="6.862142857142857" customWidth="1" bestFit="1"/>
    <col min="31" max="31" style="14" width="5.862142857142857" customWidth="1" bestFit="1"/>
    <col min="32" max="32" style="14" width="6.862142857142857" customWidth="1" bestFit="1"/>
    <col min="33" max="33" style="14" width="5.862142857142857" customWidth="1" bestFit="1"/>
    <col min="34" max="34" style="14" width="5.862142857142857" customWidth="1" bestFit="1"/>
    <col min="35" max="35" style="14" width="5.862142857142857" customWidth="1" bestFit="1"/>
    <col min="36" max="36" style="14" width="5.862142857142857" customWidth="1" bestFit="1"/>
    <col min="37" max="37" style="14" width="5.862142857142857" customWidth="1" bestFit="1"/>
    <col min="38" max="38" style="14" width="5.862142857142857" customWidth="1" bestFit="1"/>
  </cols>
  <sheetData>
    <row x14ac:dyDescent="0.25" r="1" customHeight="1" ht="14.25">
      <c r="A1" s="37" t="s">
        <v>186</v>
      </c>
      <c r="B1" s="38" t="s">
        <v>187</v>
      </c>
      <c r="C1" s="38" t="s">
        <v>188</v>
      </c>
      <c r="D1" s="38" t="s">
        <v>189</v>
      </c>
      <c r="E1" s="38" t="s">
        <v>190</v>
      </c>
      <c r="F1" s="38" t="s">
        <v>191</v>
      </c>
      <c r="G1" s="38" t="s">
        <v>192</v>
      </c>
      <c r="H1" s="38" t="s">
        <v>193</v>
      </c>
      <c r="I1" s="38" t="s">
        <v>194</v>
      </c>
      <c r="J1" s="38" t="s">
        <v>195</v>
      </c>
      <c r="K1" s="38" t="s">
        <v>196</v>
      </c>
      <c r="L1" s="38" t="s">
        <v>197</v>
      </c>
      <c r="M1" s="38" t="s">
        <v>198</v>
      </c>
      <c r="N1" s="38" t="s">
        <v>199</v>
      </c>
      <c r="O1" s="38" t="s">
        <v>200</v>
      </c>
      <c r="P1" s="38" t="s">
        <v>201</v>
      </c>
      <c r="Q1" s="38" t="s">
        <v>202</v>
      </c>
      <c r="R1" s="38" t="s">
        <v>203</v>
      </c>
      <c r="S1" s="38" t="s">
        <v>204</v>
      </c>
      <c r="T1" s="38" t="s">
        <v>205</v>
      </c>
      <c r="U1" s="38" t="s">
        <v>206</v>
      </c>
      <c r="V1" s="38" t="s">
        <v>207</v>
      </c>
      <c r="W1" s="38" t="s">
        <v>208</v>
      </c>
      <c r="X1" s="38" t="s">
        <v>209</v>
      </c>
      <c r="Y1" s="38" t="s">
        <v>210</v>
      </c>
      <c r="Z1" s="38" t="s">
        <v>211</v>
      </c>
      <c r="AA1" s="38" t="s">
        <v>212</v>
      </c>
      <c r="AB1" s="38" t="s">
        <v>213</v>
      </c>
      <c r="AC1" s="38" t="s">
        <v>214</v>
      </c>
      <c r="AD1" s="38" t="s">
        <v>215</v>
      </c>
      <c r="AE1" s="38" t="s">
        <v>216</v>
      </c>
      <c r="AF1" s="38" t="s">
        <v>217</v>
      </c>
      <c r="AG1" s="38" t="s">
        <v>218</v>
      </c>
      <c r="AH1" s="38" t="s">
        <v>219</v>
      </c>
      <c r="AI1" s="38" t="s">
        <v>220</v>
      </c>
      <c r="AJ1" s="38" t="s">
        <v>221</v>
      </c>
      <c r="AK1" s="38" t="s">
        <v>222</v>
      </c>
      <c r="AL1" s="38" t="s">
        <v>223</v>
      </c>
    </row>
    <row x14ac:dyDescent="0.25" r="2" customHeight="1" ht="14.25">
      <c r="A2" s="39">
        <v>1</v>
      </c>
      <c r="B2" s="40" t="s">
        <v>224</v>
      </c>
      <c r="C2" s="41"/>
      <c r="D2" s="40" t="s">
        <v>225</v>
      </c>
      <c r="E2" s="40" t="s">
        <v>226</v>
      </c>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row>
    <row x14ac:dyDescent="0.25" r="3" customHeight="1" ht="14.25">
      <c r="A3" s="39">
        <v>2</v>
      </c>
      <c r="B3" s="40" t="s">
        <v>227</v>
      </c>
      <c r="C3" s="41"/>
      <c r="D3" s="40" t="s">
        <v>228</v>
      </c>
      <c r="E3" s="40" t="s">
        <v>229</v>
      </c>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row>
    <row x14ac:dyDescent="0.25" r="4" customHeight="1" ht="14.25">
      <c r="A4" s="39">
        <v>3</v>
      </c>
      <c r="B4" s="40" t="s">
        <v>230</v>
      </c>
      <c r="C4" s="41"/>
      <c r="D4" s="40" t="s">
        <v>231</v>
      </c>
      <c r="E4" s="40" t="s">
        <v>226</v>
      </c>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row>
    <row x14ac:dyDescent="0.25" r="5" customHeight="1" ht="14.25">
      <c r="A5" s="39">
        <v>4</v>
      </c>
      <c r="B5" s="40" t="s">
        <v>232</v>
      </c>
      <c r="C5" s="41"/>
      <c r="D5" s="40" t="s">
        <v>233</v>
      </c>
      <c r="E5" s="40" t="s">
        <v>234</v>
      </c>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row>
    <row x14ac:dyDescent="0.25" r="6" customHeight="1" ht="14.25">
      <c r="A6" s="39">
        <v>5</v>
      </c>
      <c r="B6" s="40" t="s">
        <v>235</v>
      </c>
      <c r="C6" s="41"/>
      <c r="D6" s="40" t="s">
        <v>236</v>
      </c>
      <c r="E6" s="40" t="s">
        <v>226</v>
      </c>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row>
    <row x14ac:dyDescent="0.25" r="7" customHeight="1" ht="14.25">
      <c r="A7" s="39">
        <v>6</v>
      </c>
      <c r="B7" s="40" t="s">
        <v>237</v>
      </c>
      <c r="C7" s="41"/>
      <c r="D7" s="40" t="s">
        <v>238</v>
      </c>
      <c r="E7" s="40" t="s">
        <v>226</v>
      </c>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row>
    <row x14ac:dyDescent="0.25" r="8" customHeight="1" ht="14.25">
      <c r="A8" s="39">
        <v>7</v>
      </c>
      <c r="B8" s="40" t="s">
        <v>239</v>
      </c>
      <c r="C8" s="41"/>
      <c r="D8" s="40" t="s">
        <v>240</v>
      </c>
      <c r="E8" s="40" t="s">
        <v>226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row>
    <row x14ac:dyDescent="0.25" r="9" customHeight="1" ht="14.25">
      <c r="A9" s="39">
        <v>8</v>
      </c>
      <c r="B9" s="40" t="s">
        <v>241</v>
      </c>
      <c r="C9" s="41"/>
      <c r="D9" s="40" t="s">
        <v>242</v>
      </c>
      <c r="E9" s="40" t="s">
        <v>243</v>
      </c>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row>
    <row x14ac:dyDescent="0.25" r="10" customHeight="1" ht="14.25">
      <c r="A10" s="39">
        <v>9</v>
      </c>
      <c r="B10" s="40" t="s">
        <v>244</v>
      </c>
      <c r="C10" s="41"/>
      <c r="D10" s="40" t="s">
        <v>245</v>
      </c>
      <c r="E10" s="40" t="s">
        <v>246</v>
      </c>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row>
    <row x14ac:dyDescent="0.25" r="11" customHeight="1" ht="14.25">
      <c r="A11" s="39">
        <v>10</v>
      </c>
      <c r="B11" s="40" t="s">
        <v>247</v>
      </c>
      <c r="C11" s="41"/>
      <c r="D11" s="40" t="s">
        <v>248</v>
      </c>
      <c r="E11" s="40" t="s">
        <v>226</v>
      </c>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row>
    <row x14ac:dyDescent="0.25" r="12" customHeight="1" ht="14.25">
      <c r="A12" s="39">
        <v>11</v>
      </c>
      <c r="B12" s="40" t="s">
        <v>249</v>
      </c>
      <c r="C12" s="41"/>
      <c r="D12" s="40" t="s">
        <v>250</v>
      </c>
      <c r="E12" s="40" t="s">
        <v>226</v>
      </c>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row>
    <row x14ac:dyDescent="0.25" r="13" customHeight="1" ht="14.25">
      <c r="A13" s="39">
        <v>12</v>
      </c>
      <c r="B13" s="40" t="s">
        <v>251</v>
      </c>
      <c r="C13" s="41"/>
      <c r="D13" s="40" t="s">
        <v>252</v>
      </c>
      <c r="E13" s="40" t="s">
        <v>226</v>
      </c>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row>
    <row x14ac:dyDescent="0.25" r="14" customHeight="1" ht="14.25">
      <c r="A14" s="39">
        <v>13</v>
      </c>
      <c r="B14" s="40" t="s">
        <v>253</v>
      </c>
      <c r="C14" s="41"/>
      <c r="D14" s="40" t="s">
        <v>254</v>
      </c>
      <c r="E14" s="40" t="s">
        <v>226</v>
      </c>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row>
    <row x14ac:dyDescent="0.25" r="15" customHeight="1" ht="14.25">
      <c r="A15" s="39">
        <v>14</v>
      </c>
      <c r="B15" s="40" t="s">
        <v>255</v>
      </c>
      <c r="C15" s="41"/>
      <c r="D15" s="40" t="s">
        <v>256</v>
      </c>
      <c r="E15" s="40" t="s">
        <v>257</v>
      </c>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row>
    <row x14ac:dyDescent="0.25" r="16" customHeight="1" ht="14.25">
      <c r="A16" s="39">
        <v>15</v>
      </c>
      <c r="B16" s="40" t="s">
        <v>258</v>
      </c>
      <c r="C16" s="41"/>
      <c r="D16" s="40" t="s">
        <v>259</v>
      </c>
      <c r="E16" s="40" t="s">
        <v>226</v>
      </c>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row>
    <row x14ac:dyDescent="0.25" r="17" customHeight="1" ht="14.25">
      <c r="A17" s="39">
        <v>16</v>
      </c>
      <c r="B17" s="40" t="s">
        <v>260</v>
      </c>
      <c r="C17" s="41"/>
      <c r="D17" s="40" t="s">
        <v>261</v>
      </c>
      <c r="E17" s="40" t="s">
        <v>226</v>
      </c>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row>
    <row x14ac:dyDescent="0.25" r="18" customHeight="1" ht="14.25">
      <c r="A18" s="39">
        <v>17</v>
      </c>
      <c r="B18" s="40" t="s">
        <v>262</v>
      </c>
      <c r="C18" s="41"/>
      <c r="D18" s="40" t="s">
        <v>263</v>
      </c>
      <c r="E18" s="40" t="s">
        <v>264</v>
      </c>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row>
    <row x14ac:dyDescent="0.25" r="19" customHeight="1" ht="14.25">
      <c r="A19" s="39">
        <v>18</v>
      </c>
      <c r="B19" s="40" t="s">
        <v>265</v>
      </c>
      <c r="C19" s="41"/>
      <c r="D19" s="40" t="s">
        <v>266</v>
      </c>
      <c r="E19" s="40" t="s">
        <v>229</v>
      </c>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row>
    <row x14ac:dyDescent="0.25" r="20" customHeight="1" ht="14.25">
      <c r="A20" s="39">
        <v>19</v>
      </c>
      <c r="B20" s="40" t="s">
        <v>267</v>
      </c>
      <c r="C20" s="41"/>
      <c r="D20" s="40" t="s">
        <v>268</v>
      </c>
      <c r="E20" s="40" t="s">
        <v>269</v>
      </c>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row>
    <row x14ac:dyDescent="0.25" r="21" customHeight="1" ht="14.25">
      <c r="A21" s="39">
        <v>20</v>
      </c>
      <c r="B21" s="40" t="s">
        <v>270</v>
      </c>
      <c r="C21" s="41"/>
      <c r="D21" s="40" t="s">
        <v>271</v>
      </c>
      <c r="E21" s="40" t="s">
        <v>226</v>
      </c>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row>
    <row x14ac:dyDescent="0.25" r="22" customHeight="1" ht="14.25">
      <c r="A22" s="39">
        <v>21</v>
      </c>
      <c r="B22" s="40" t="s">
        <v>272</v>
      </c>
      <c r="C22" s="41"/>
      <c r="D22" s="40" t="s">
        <v>273</v>
      </c>
      <c r="E22" s="40" t="s">
        <v>229</v>
      </c>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row>
    <row x14ac:dyDescent="0.25" r="23" customHeight="1" ht="14.25">
      <c r="A23" s="39">
        <v>22</v>
      </c>
      <c r="B23" s="40" t="s">
        <v>274</v>
      </c>
      <c r="C23" s="41"/>
      <c r="D23" s="40" t="s">
        <v>275</v>
      </c>
      <c r="E23" s="40" t="s">
        <v>229</v>
      </c>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row>
    <row x14ac:dyDescent="0.25" r="24" customHeight="1" ht="14.25">
      <c r="A24" s="39">
        <v>23</v>
      </c>
      <c r="B24" s="40" t="s">
        <v>276</v>
      </c>
      <c r="C24" s="41"/>
      <c r="D24" s="40" t="s">
        <v>277</v>
      </c>
      <c r="E24" s="40" t="s">
        <v>226</v>
      </c>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row>
    <row x14ac:dyDescent="0.25" r="25" customHeight="1" ht="14.25">
      <c r="A25" s="39">
        <v>24</v>
      </c>
      <c r="B25" s="40" t="s">
        <v>278</v>
      </c>
      <c r="C25" s="41"/>
      <c r="D25" s="40" t="s">
        <v>279</v>
      </c>
      <c r="E25" s="40" t="s">
        <v>229</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row>
    <row x14ac:dyDescent="0.25" r="26" customHeight="1" ht="14.25">
      <c r="A26" s="39">
        <v>25</v>
      </c>
      <c r="B26" s="40" t="s">
        <v>280</v>
      </c>
      <c r="C26" s="41"/>
      <c r="D26" s="40" t="s">
        <v>281</v>
      </c>
      <c r="E26" s="40" t="s">
        <v>226</v>
      </c>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row>
    <row x14ac:dyDescent="0.25" r="27" customHeight="1" ht="14.25">
      <c r="A27" s="39">
        <v>26</v>
      </c>
      <c r="B27" s="40" t="s">
        <v>282</v>
      </c>
      <c r="C27" s="41"/>
      <c r="D27" s="40" t="s">
        <v>283</v>
      </c>
      <c r="E27" s="40" t="s">
        <v>284</v>
      </c>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row>
    <row x14ac:dyDescent="0.25" r="28" customHeight="1" ht="14.25">
      <c r="A28" s="10"/>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row>
    <row x14ac:dyDescent="0.25" r="29" customHeight="1" ht="14.25">
      <c r="A29" s="10"/>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row>
    <row x14ac:dyDescent="0.25" r="30" customHeight="1" ht="14.25">
      <c r="A30" s="10"/>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row>
    <row x14ac:dyDescent="0.25" r="31" customHeight="1" ht="14.25">
      <c r="A31" s="10"/>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row>
    <row x14ac:dyDescent="0.25" r="32" customHeight="1" ht="14.25">
      <c r="A32" s="10"/>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row>
    <row x14ac:dyDescent="0.25" r="33" customHeight="1" ht="14.25">
      <c r="A33" s="10"/>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row>
    <row x14ac:dyDescent="0.25" r="34" customHeight="1" ht="14.25">
      <c r="A34" s="10"/>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row>
    <row x14ac:dyDescent="0.25" r="35" customHeight="1" ht="14.25">
      <c r="A35" s="10"/>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row>
    <row x14ac:dyDescent="0.25" r="36" customHeight="1" ht="14.25">
      <c r="A36" s="10"/>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row>
    <row x14ac:dyDescent="0.25" r="37" customHeight="1" ht="14.25">
      <c r="A37" s="10"/>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row>
    <row x14ac:dyDescent="0.25" r="38" customHeight="1" ht="14.25">
      <c r="A38" s="10"/>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x14ac:dyDescent="0.25" r="39" customHeight="1" ht="14.25">
      <c r="A39" s="10"/>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row>
    <row x14ac:dyDescent="0.25" r="40" customHeight="1" ht="14.25">
      <c r="A40" s="10"/>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row>
    <row x14ac:dyDescent="0.25" r="41" customHeight="1" ht="14.25">
      <c r="A41" s="10"/>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row>
    <row x14ac:dyDescent="0.25" r="42" customHeight="1" ht="14.25">
      <c r="A42" s="10"/>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row>
    <row x14ac:dyDescent="0.25" r="43" customHeight="1" ht="14.25">
      <c r="A43" s="10"/>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row>
    <row x14ac:dyDescent="0.25" r="44" customHeight="1" ht="14.25">
      <c r="A44" s="10"/>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row>
    <row x14ac:dyDescent="0.25" r="45" customHeight="1" ht="14.25">
      <c r="A45" s="10"/>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row>
    <row x14ac:dyDescent="0.25" r="46" customHeight="1" ht="14.25">
      <c r="A46" s="10"/>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row>
    <row x14ac:dyDescent="0.25" r="47" customHeight="1" ht="14.25">
      <c r="A47" s="10"/>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row>
    <row x14ac:dyDescent="0.25" r="48" customHeight="1" ht="14.25">
      <c r="A48" s="10"/>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row>
    <row x14ac:dyDescent="0.25" r="49" customHeight="1" ht="14.25">
      <c r="A49" s="10"/>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row>
    <row x14ac:dyDescent="0.25" r="50" customHeight="1" ht="14.25">
      <c r="A50" s="10"/>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row>
    <row x14ac:dyDescent="0.25" r="51" customHeight="1" ht="14.25">
      <c r="A51" s="10"/>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row>
    <row x14ac:dyDescent="0.25" r="52" customHeight="1" ht="14.25">
      <c r="A52" s="10"/>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row>
    <row x14ac:dyDescent="0.25" r="53" customHeight="1" ht="14.25">
      <c r="A53" s="10"/>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row>
    <row x14ac:dyDescent="0.25" r="54" customHeight="1" ht="14.25">
      <c r="A54" s="10"/>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row>
    <row x14ac:dyDescent="0.25" r="55" customHeight="1" ht="14.25">
      <c r="A55" s="10"/>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row>
    <row x14ac:dyDescent="0.25" r="56" customHeight="1" ht="14.25">
      <c r="A56" s="10"/>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row>
    <row x14ac:dyDescent="0.25" r="57" customHeight="1" ht="14.25">
      <c r="A57" s="10"/>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row>
    <row x14ac:dyDescent="0.25" r="58" customHeight="1" ht="14.25">
      <c r="A58" s="10"/>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row>
    <row x14ac:dyDescent="0.25" r="59" customHeight="1" ht="14.25">
      <c r="A59" s="10"/>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row>
    <row x14ac:dyDescent="0.25" r="60" customHeight="1" ht="14.25">
      <c r="A60" s="10"/>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row>
    <row x14ac:dyDescent="0.25" r="61" customHeight="1" ht="14.25">
      <c r="A61" s="10"/>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row>
    <row x14ac:dyDescent="0.25" r="62" customHeight="1" ht="14.25">
      <c r="A62" s="10"/>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row>
    <row x14ac:dyDescent="0.25" r="63" customHeight="1" ht="14.25">
      <c r="A63" s="10"/>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row>
    <row x14ac:dyDescent="0.25" r="64" customHeight="1" ht="14.25">
      <c r="A64" s="10"/>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row>
    <row x14ac:dyDescent="0.25" r="65" customHeight="1" ht="14.25">
      <c r="A65" s="10"/>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row>
    <row x14ac:dyDescent="0.25" r="66" customHeight="1" ht="14.25">
      <c r="A66" s="10"/>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row>
    <row x14ac:dyDescent="0.25" r="67" customHeight="1" ht="14.25">
      <c r="A67" s="10"/>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row>
    <row x14ac:dyDescent="0.25" r="68" customHeight="1" ht="14.25">
      <c r="A68" s="10"/>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row>
    <row x14ac:dyDescent="0.25" r="69" customHeight="1" ht="14.25">
      <c r="A69" s="10"/>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row>
    <row x14ac:dyDescent="0.25" r="70" customHeight="1" ht="14.25">
      <c r="A70" s="10"/>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row>
    <row x14ac:dyDescent="0.25" r="71" customHeight="1" ht="14.25">
      <c r="A71" s="10"/>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row>
    <row x14ac:dyDescent="0.25" r="72" customHeight="1" ht="14.25">
      <c r="A72" s="10"/>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row>
    <row x14ac:dyDescent="0.25" r="73" customHeight="1" ht="14.25">
      <c r="A73" s="10"/>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row>
    <row x14ac:dyDescent="0.25" r="74" customHeight="1" ht="14.25">
      <c r="A74" s="10"/>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row>
    <row x14ac:dyDescent="0.25" r="75" customHeight="1" ht="14.25">
      <c r="A75" s="10"/>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row>
    <row x14ac:dyDescent="0.25" r="76" customHeight="1" ht="14.25">
      <c r="A76" s="10"/>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row>
    <row x14ac:dyDescent="0.25" r="77" customHeight="1" ht="14.25">
      <c r="A77" s="10"/>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row>
    <row x14ac:dyDescent="0.25" r="78" customHeight="1" ht="14.25">
      <c r="A78" s="10"/>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row>
    <row x14ac:dyDescent="0.25" r="79" customHeight="1" ht="14.25">
      <c r="A79" s="10"/>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row>
    <row x14ac:dyDescent="0.25" r="80" customHeight="1" ht="14.25">
      <c r="A80" s="10"/>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row>
    <row x14ac:dyDescent="0.25" r="81" customHeight="1" ht="14.25">
      <c r="A81" s="10"/>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row>
    <row x14ac:dyDescent="0.25" r="82" customHeight="1" ht="14.25">
      <c r="A82" s="10"/>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row>
    <row x14ac:dyDescent="0.25" r="83" customHeight="1" ht="14.25">
      <c r="A83" s="10"/>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row>
    <row x14ac:dyDescent="0.25" r="84" customHeight="1" ht="14.25">
      <c r="A84" s="10"/>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row>
    <row x14ac:dyDescent="0.25" r="85" customHeight="1" ht="14.25">
      <c r="A85" s="10"/>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row>
    <row x14ac:dyDescent="0.25" r="86" customHeight="1" ht="14.25">
      <c r="A86" s="10"/>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row>
    <row x14ac:dyDescent="0.25" r="87" customHeight="1" ht="14.25">
      <c r="A87" s="10"/>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row>
    <row x14ac:dyDescent="0.25" r="88" customHeight="1" ht="14.25">
      <c r="A88" s="10"/>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row>
    <row x14ac:dyDescent="0.25" r="89" customHeight="1" ht="14.25">
      <c r="A89" s="10"/>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row>
    <row x14ac:dyDescent="0.25" r="90" customHeight="1" ht="14.25">
      <c r="A90" s="10"/>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row>
    <row x14ac:dyDescent="0.25" r="91" customHeight="1" ht="14.25">
      <c r="A91" s="10"/>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row>
    <row x14ac:dyDescent="0.25" r="92" customHeight="1" ht="14.25">
      <c r="A92" s="10"/>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row>
    <row x14ac:dyDescent="0.25" r="93" customHeight="1" ht="14.25">
      <c r="A93" s="10"/>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row>
    <row x14ac:dyDescent="0.25" r="94" customHeight="1" ht="14.25">
      <c r="A94" s="10"/>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row>
    <row x14ac:dyDescent="0.25" r="95" customHeight="1" ht="14.25">
      <c r="A95" s="10"/>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row>
    <row x14ac:dyDescent="0.25" r="96" customHeight="1" ht="14.25">
      <c r="A96" s="10"/>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row>
    <row x14ac:dyDescent="0.25" r="97" customHeight="1" ht="14.25">
      <c r="A97" s="10"/>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row>
    <row x14ac:dyDescent="0.25" r="98" customHeight="1" ht="14.25">
      <c r="A98" s="10"/>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row>
    <row x14ac:dyDescent="0.25" r="99" customHeight="1" ht="14.25">
      <c r="A99" s="10"/>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row>
    <row x14ac:dyDescent="0.25" r="100" customHeight="1" ht="14.25">
      <c r="A100" s="10"/>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row>
    <row x14ac:dyDescent="0.25" r="101" customHeight="1" ht="14.25">
      <c r="A101" s="10"/>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row>
    <row x14ac:dyDescent="0.25" r="102" customHeight="1" ht="14.25">
      <c r="A102" s="10"/>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row>
    <row x14ac:dyDescent="0.25" r="103" customHeight="1" ht="14.25">
      <c r="A103" s="10"/>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row>
    <row x14ac:dyDescent="0.25" r="104" customHeight="1" ht="14.25">
      <c r="A104" s="10"/>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row>
    <row x14ac:dyDescent="0.25" r="105" customHeight="1" ht="14.25">
      <c r="A105" s="10"/>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row>
    <row x14ac:dyDescent="0.25" r="106" customHeight="1" ht="14.25">
      <c r="A106" s="10"/>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row>
    <row x14ac:dyDescent="0.25" r="107" customHeight="1" ht="14.25">
      <c r="A107" s="10"/>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row>
    <row x14ac:dyDescent="0.25" r="108" customHeight="1" ht="14.25">
      <c r="A108" s="10"/>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row>
    <row x14ac:dyDescent="0.25" r="109" customHeight="1" ht="14.25">
      <c r="A109" s="10"/>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row>
    <row x14ac:dyDescent="0.25" r="110" customHeight="1" ht="14.25">
      <c r="A110" s="10"/>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row>
    <row x14ac:dyDescent="0.25" r="111" customHeight="1" ht="14.25">
      <c r="A111" s="10"/>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row>
    <row x14ac:dyDescent="0.25" r="112" customHeight="1" ht="14.25">
      <c r="A112" s="10"/>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row>
    <row x14ac:dyDescent="0.25" r="113" customHeight="1" ht="14.25">
      <c r="A113" s="10"/>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row>
    <row x14ac:dyDescent="0.25" r="114" customHeight="1" ht="14.25">
      <c r="A114" s="10"/>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row>
    <row x14ac:dyDescent="0.25" r="115" customHeight="1" ht="14.25">
      <c r="A115" s="10"/>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row>
    <row x14ac:dyDescent="0.25" r="116" customHeight="1" ht="14.25">
      <c r="A116" s="10"/>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row>
    <row x14ac:dyDescent="0.25" r="117" customHeight="1" ht="14.25">
      <c r="A117" s="10"/>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row>
    <row x14ac:dyDescent="0.25" r="118" customHeight="1" ht="14.25">
      <c r="A118" s="10"/>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row>
    <row x14ac:dyDescent="0.25" r="119" customHeight="1" ht="14.25">
      <c r="A119" s="10"/>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row>
    <row x14ac:dyDescent="0.25" r="120" customHeight="1" ht="14.25">
      <c r="A120" s="10"/>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row>
    <row x14ac:dyDescent="0.25" r="121" customHeight="1" ht="14.25">
      <c r="A121" s="10"/>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row>
    <row x14ac:dyDescent="0.25" r="122" customHeight="1" ht="14.25">
      <c r="A122" s="10"/>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row>
    <row x14ac:dyDescent="0.25" r="123" customHeight="1" ht="14.25">
      <c r="A123" s="10"/>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row>
    <row x14ac:dyDescent="0.25" r="124" customHeight="1" ht="14.25">
      <c r="A124" s="10"/>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row>
    <row x14ac:dyDescent="0.25" r="125" customHeight="1" ht="14.25">
      <c r="A125" s="10"/>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row>
    <row x14ac:dyDescent="0.25" r="126" customHeight="1" ht="14.25">
      <c r="A126" s="10"/>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row>
    <row x14ac:dyDescent="0.25" r="127" customHeight="1" ht="14.25">
      <c r="A127" s="10"/>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row>
    <row x14ac:dyDescent="0.25" r="128" customHeight="1" ht="14.25">
      <c r="A128" s="10"/>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row>
    <row x14ac:dyDescent="0.25" r="129" customHeight="1" ht="14.25">
      <c r="A129" s="10"/>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row>
    <row x14ac:dyDescent="0.25" r="130" customHeight="1" ht="14.25">
      <c r="A130" s="10"/>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row>
    <row x14ac:dyDescent="0.25" r="131" customHeight="1" ht="14.25">
      <c r="A131" s="10"/>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row>
    <row x14ac:dyDescent="0.25" r="132" customHeight="1" ht="14.25">
      <c r="A132" s="10"/>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row>
    <row x14ac:dyDescent="0.25" r="133" customHeight="1" ht="14.25">
      <c r="A133" s="10"/>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row>
    <row x14ac:dyDescent="0.25" r="134" customHeight="1" ht="14.25">
      <c r="A134" s="10"/>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row>
    <row x14ac:dyDescent="0.25" r="135" customHeight="1" ht="14.25">
      <c r="A135" s="10"/>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row>
    <row x14ac:dyDescent="0.25" r="136" customHeight="1" ht="14.25">
      <c r="A136" s="10"/>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row>
    <row x14ac:dyDescent="0.25" r="137" customHeight="1" ht="14.25">
      <c r="A137" s="10"/>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row>
    <row x14ac:dyDescent="0.25" r="138" customHeight="1" ht="14.25">
      <c r="A138" s="10"/>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row>
    <row x14ac:dyDescent="0.25" r="139" customHeight="1" ht="14.25">
      <c r="A139" s="10"/>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row>
    <row x14ac:dyDescent="0.25" r="140" customHeight="1" ht="14.25">
      <c r="A140" s="10"/>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row>
    <row x14ac:dyDescent="0.25" r="141" customHeight="1" ht="14.25">
      <c r="A141" s="10"/>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row>
    <row x14ac:dyDescent="0.25" r="142" customHeight="1" ht="14.25">
      <c r="A142" s="10"/>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row>
    <row x14ac:dyDescent="0.25" r="143" customHeight="1" ht="14.25">
      <c r="A143" s="10"/>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row>
    <row x14ac:dyDescent="0.25" r="144" customHeight="1" ht="14.25">
      <c r="A144" s="10"/>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row>
    <row x14ac:dyDescent="0.25" r="145" customHeight="1" ht="14.25">
      <c r="A145" s="10"/>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row>
    <row x14ac:dyDescent="0.25" r="146" customHeight="1" ht="14.25">
      <c r="A146" s="10"/>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row>
    <row x14ac:dyDescent="0.25" r="147" customHeight="1" ht="14.25">
      <c r="A147" s="10"/>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row>
    <row x14ac:dyDescent="0.25" r="148" customHeight="1" ht="14.25">
      <c r="A148" s="10"/>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row>
    <row x14ac:dyDescent="0.25" r="149" customHeight="1" ht="14.25">
      <c r="A149" s="10"/>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row>
    <row x14ac:dyDescent="0.25" r="150" customHeight="1" ht="14.25">
      <c r="A150" s="10"/>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row>
    <row x14ac:dyDescent="0.25" r="151" customHeight="1" ht="14.25">
      <c r="A151" s="10"/>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row>
    <row x14ac:dyDescent="0.25" r="152" customHeight="1" ht="14.25">
      <c r="A152" s="10"/>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row>
    <row x14ac:dyDescent="0.25" r="153" customHeight="1" ht="14.25">
      <c r="A153" s="10"/>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row>
    <row x14ac:dyDescent="0.25" r="154" customHeight="1" ht="14.25">
      <c r="A154" s="10"/>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row>
    <row x14ac:dyDescent="0.25" r="155" customHeight="1" ht="14.25">
      <c r="A155" s="10"/>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row>
    <row x14ac:dyDescent="0.25" r="156" customHeight="1" ht="14.25">
      <c r="A156" s="10"/>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row>
    <row x14ac:dyDescent="0.25" r="157" customHeight="1" ht="14.25">
      <c r="A157" s="10"/>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row>
    <row x14ac:dyDescent="0.25" r="158" customHeight="1" ht="14.25">
      <c r="A158" s="10"/>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row>
    <row x14ac:dyDescent="0.25" r="159" customHeight="1" ht="14.25">
      <c r="A159" s="10"/>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row>
    <row x14ac:dyDescent="0.25" r="160" customHeight="1" ht="14.25">
      <c r="A160" s="10"/>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row>
    <row x14ac:dyDescent="0.25" r="161" customHeight="1" ht="14.25">
      <c r="A161" s="10"/>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row>
    <row x14ac:dyDescent="0.25" r="162" customHeight="1" ht="14.25">
      <c r="A162" s="10"/>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row>
    <row x14ac:dyDescent="0.25" r="163" customHeight="1" ht="14.25">
      <c r="A163" s="10"/>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row>
    <row x14ac:dyDescent="0.25" r="164" customHeight="1" ht="14.25">
      <c r="A164" s="10"/>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row>
    <row x14ac:dyDescent="0.25" r="165" customHeight="1" ht="14.25">
      <c r="A165" s="10"/>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row>
    <row x14ac:dyDescent="0.25" r="166" customHeight="1" ht="14.25">
      <c r="A166" s="10"/>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row>
    <row x14ac:dyDescent="0.25" r="167" customHeight="1" ht="14.25">
      <c r="A167" s="10"/>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row>
    <row x14ac:dyDescent="0.25" r="168" customHeight="1" ht="14.25">
      <c r="A168" s="10"/>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row>
    <row x14ac:dyDescent="0.25" r="169" customHeight="1" ht="14.25">
      <c r="A169" s="10"/>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row>
    <row x14ac:dyDescent="0.25" r="170" customHeight="1" ht="14.25">
      <c r="A170" s="10"/>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row>
    <row x14ac:dyDescent="0.25" r="171" customHeight="1" ht="14.25">
      <c r="A171" s="10"/>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row>
    <row x14ac:dyDescent="0.25" r="172" customHeight="1" ht="14.25">
      <c r="A172" s="10"/>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row>
    <row x14ac:dyDescent="0.25" r="173" customHeight="1" ht="14.25">
      <c r="A173" s="10"/>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row>
    <row x14ac:dyDescent="0.25" r="174" customHeight="1" ht="14.25">
      <c r="A174" s="10"/>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row>
    <row x14ac:dyDescent="0.25" r="175" customHeight="1" ht="14.25">
      <c r="A175" s="10"/>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row>
    <row x14ac:dyDescent="0.25" r="176" customHeight="1" ht="14.25">
      <c r="A176" s="10"/>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row>
    <row x14ac:dyDescent="0.25" r="177" customHeight="1" ht="14.25">
      <c r="A177" s="10"/>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row>
    <row x14ac:dyDescent="0.25" r="178" customHeight="1" ht="14.25">
      <c r="A178" s="10"/>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row>
    <row x14ac:dyDescent="0.25" r="179" customHeight="1" ht="14.25">
      <c r="A179" s="10"/>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row>
    <row x14ac:dyDescent="0.25" r="180" customHeight="1" ht="14.25">
      <c r="A180" s="10"/>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row>
    <row x14ac:dyDescent="0.25" r="181" customHeight="1" ht="14.25">
      <c r="A181" s="10"/>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row>
    <row x14ac:dyDescent="0.25" r="182" customHeight="1" ht="14.25">
      <c r="A182" s="10"/>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row>
    <row x14ac:dyDescent="0.25" r="183" customHeight="1" ht="14.25">
      <c r="A183" s="10"/>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row>
    <row x14ac:dyDescent="0.25" r="184" customHeight="1" ht="14.25">
      <c r="A184" s="10"/>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row>
    <row x14ac:dyDescent="0.25" r="185" customHeight="1" ht="14.25">
      <c r="A185" s="10"/>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row>
    <row x14ac:dyDescent="0.25" r="186" customHeight="1" ht="14.25">
      <c r="A186" s="10"/>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row>
    <row x14ac:dyDescent="0.25" r="187" customHeight="1" ht="14.25">
      <c r="A187" s="10"/>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row>
    <row x14ac:dyDescent="0.25" r="188" customHeight="1" ht="14.25">
      <c r="A188" s="10"/>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row>
    <row x14ac:dyDescent="0.25" r="189" customHeight="1" ht="14.25">
      <c r="A189" s="10"/>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row>
    <row x14ac:dyDescent="0.25" r="190" customHeight="1" ht="14.25">
      <c r="A190" s="10"/>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row>
    <row x14ac:dyDescent="0.25" r="191" customHeight="1" ht="14.25">
      <c r="A191" s="10"/>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row>
    <row x14ac:dyDescent="0.25" r="192" customHeight="1" ht="14.25">
      <c r="A192" s="10"/>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row>
    <row x14ac:dyDescent="0.25" r="193" customHeight="1" ht="14.25">
      <c r="A193" s="10"/>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row>
    <row x14ac:dyDescent="0.25" r="194" customHeight="1" ht="14.25">
      <c r="A194" s="10"/>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row>
    <row x14ac:dyDescent="0.25" r="195" customHeight="1" ht="14.25">
      <c r="A195" s="10"/>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row>
    <row x14ac:dyDescent="0.25" r="196" customHeight="1" ht="14.25">
      <c r="A196" s="10"/>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row>
    <row x14ac:dyDescent="0.25" r="197" customHeight="1" ht="14.25">
      <c r="A197" s="10"/>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row>
    <row x14ac:dyDescent="0.25" r="198" customHeight="1" ht="14.25">
      <c r="A198" s="10"/>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row>
    <row x14ac:dyDescent="0.25" r="199" customHeight="1" ht="14.25">
      <c r="A199" s="10"/>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row>
    <row x14ac:dyDescent="0.25" r="200" customHeight="1" ht="14.25">
      <c r="A200" s="10"/>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row>
    <row x14ac:dyDescent="0.25" r="201" customHeight="1" ht="14.25">
      <c r="A201" s="10"/>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row>
    <row x14ac:dyDescent="0.25" r="202" customHeight="1" ht="14.25">
      <c r="A202" s="10"/>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row>
    <row x14ac:dyDescent="0.25" r="203" customHeight="1" ht="14.25">
      <c r="A203" s="10"/>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row>
    <row x14ac:dyDescent="0.25" r="204" customHeight="1" ht="14.25">
      <c r="A204" s="10"/>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row>
    <row x14ac:dyDescent="0.25" r="205" customHeight="1" ht="14.25">
      <c r="A205" s="10"/>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row>
    <row x14ac:dyDescent="0.25" r="206" customHeight="1" ht="14.25">
      <c r="A206" s="10"/>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row>
    <row x14ac:dyDescent="0.25" r="207" customHeight="1" ht="14.25">
      <c r="A207" s="10"/>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row>
    <row x14ac:dyDescent="0.25" r="208" customHeight="1" ht="14.25">
      <c r="A208" s="10"/>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row>
    <row x14ac:dyDescent="0.25" r="209" customHeight="1" ht="14.25">
      <c r="A209" s="10"/>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row>
    <row x14ac:dyDescent="0.25" r="210" customHeight="1" ht="14.25">
      <c r="A210" s="10"/>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row>
    <row x14ac:dyDescent="0.25" r="211" customHeight="1" ht="14.25">
      <c r="A211" s="10"/>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row>
    <row x14ac:dyDescent="0.25" r="212" customHeight="1" ht="14.25">
      <c r="A212" s="10"/>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row>
    <row x14ac:dyDescent="0.25" r="213" customHeight="1" ht="14.25">
      <c r="A213" s="10"/>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row>
    <row x14ac:dyDescent="0.25" r="214" customHeight="1" ht="14.25">
      <c r="A214" s="10"/>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row>
    <row x14ac:dyDescent="0.25" r="215" customHeight="1" ht="14.25">
      <c r="A215" s="10"/>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row>
    <row x14ac:dyDescent="0.25" r="216" customHeight="1" ht="14.25">
      <c r="A216" s="10"/>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row>
    <row x14ac:dyDescent="0.25" r="217" customHeight="1" ht="14.25">
      <c r="A217" s="10"/>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row>
    <row x14ac:dyDescent="0.25" r="218" customHeight="1" ht="14.25">
      <c r="A218" s="10"/>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row>
    <row x14ac:dyDescent="0.25" r="219" customHeight="1" ht="14.25">
      <c r="A219" s="10"/>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row>
    <row x14ac:dyDescent="0.25" r="220" customHeight="1" ht="14.25">
      <c r="A220" s="10"/>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row>
    <row x14ac:dyDescent="0.25" r="221" customHeight="1" ht="14.25">
      <c r="A221" s="10"/>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row>
    <row x14ac:dyDescent="0.25" r="222" customHeight="1" ht="14.25">
      <c r="A222" s="10"/>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row>
    <row x14ac:dyDescent="0.25" r="223" customHeight="1" ht="14.25">
      <c r="A223" s="10"/>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row>
    <row x14ac:dyDescent="0.25" r="224" customHeight="1" ht="14.25">
      <c r="A224" s="10"/>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row>
    <row x14ac:dyDescent="0.25" r="225" customHeight="1" ht="14.25">
      <c r="A225" s="10"/>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row>
    <row x14ac:dyDescent="0.25" r="226" customHeight="1" ht="14.25">
      <c r="A226" s="10"/>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row>
    <row x14ac:dyDescent="0.25" r="227" customHeight="1" ht="14.25">
      <c r="A227" s="10"/>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row>
    <row x14ac:dyDescent="0.25" r="228" customHeight="1" ht="14.25">
      <c r="A228" s="10"/>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row>
    <row x14ac:dyDescent="0.25" r="229" customHeight="1" ht="14.25">
      <c r="A229" s="10"/>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row>
    <row x14ac:dyDescent="0.25" r="230" customHeight="1" ht="14.25">
      <c r="A230" s="10"/>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row>
    <row x14ac:dyDescent="0.25" r="231" customHeight="1" ht="14.25">
      <c r="A231" s="10"/>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row>
    <row x14ac:dyDescent="0.25" r="232" customHeight="1" ht="14.25">
      <c r="A232" s="10"/>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row>
    <row x14ac:dyDescent="0.25" r="233" customHeight="1" ht="14.25">
      <c r="A233" s="10"/>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row>
    <row x14ac:dyDescent="0.25" r="234" customHeight="1" ht="14.25">
      <c r="A234" s="10"/>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row>
    <row x14ac:dyDescent="0.25" r="235" customHeight="1" ht="14.25">
      <c r="A235" s="10"/>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row>
    <row x14ac:dyDescent="0.25" r="236" customHeight="1" ht="14.25">
      <c r="A236" s="10"/>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row>
    <row x14ac:dyDescent="0.25" r="237" customHeight="1" ht="14.25">
      <c r="A237" s="10"/>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row>
    <row x14ac:dyDescent="0.25" r="238" customHeight="1" ht="14.25">
      <c r="A238" s="10"/>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row>
    <row x14ac:dyDescent="0.25" r="239" customHeight="1" ht="14.25">
      <c r="A239" s="10"/>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row>
    <row x14ac:dyDescent="0.25" r="240" customHeight="1" ht="14.25">
      <c r="A240" s="10"/>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row>
    <row x14ac:dyDescent="0.25" r="241" customHeight="1" ht="14.25">
      <c r="A241" s="10"/>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row>
    <row x14ac:dyDescent="0.25" r="242" customHeight="1" ht="14.25">
      <c r="A242" s="10"/>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row>
    <row x14ac:dyDescent="0.25" r="243" customHeight="1" ht="14.25">
      <c r="A243" s="10"/>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row>
    <row x14ac:dyDescent="0.25" r="244" customHeight="1" ht="14.25">
      <c r="A244" s="10"/>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row>
    <row x14ac:dyDescent="0.25" r="245" customHeight="1" ht="14.25">
      <c r="A245" s="10"/>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row>
    <row x14ac:dyDescent="0.25" r="246" customHeight="1" ht="14.25">
      <c r="A246" s="10"/>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row>
    <row x14ac:dyDescent="0.25" r="247" customHeight="1" ht="14.25">
      <c r="A247" s="10"/>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row>
    <row x14ac:dyDescent="0.25" r="248" customHeight="1" ht="14.25">
      <c r="A248" s="10"/>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row>
    <row x14ac:dyDescent="0.25" r="249" customHeight="1" ht="14.25">
      <c r="A249" s="10"/>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row>
    <row x14ac:dyDescent="0.25" r="250" customHeight="1" ht="14.25">
      <c r="A250" s="10"/>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row>
    <row x14ac:dyDescent="0.25" r="251" customHeight="1" ht="14.25">
      <c r="A251" s="10"/>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row>
    <row x14ac:dyDescent="0.25" r="252" customHeight="1" ht="14.25">
      <c r="A252" s="10"/>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row>
    <row x14ac:dyDescent="0.25" r="253" customHeight="1" ht="14.25">
      <c r="A253" s="10"/>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row>
    <row x14ac:dyDescent="0.25" r="254" customHeight="1" ht="14.25">
      <c r="A254" s="10"/>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row>
    <row x14ac:dyDescent="0.25" r="255" customHeight="1" ht="14.25">
      <c r="A255" s="10"/>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row>
    <row x14ac:dyDescent="0.25" r="256" customHeight="1" ht="14.25">
      <c r="A256" s="10"/>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row>
    <row x14ac:dyDescent="0.25" r="257" customHeight="1" ht="14.25">
      <c r="A257" s="10"/>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row>
    <row x14ac:dyDescent="0.25" r="258" customHeight="1" ht="14.25">
      <c r="A258" s="10"/>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row>
    <row x14ac:dyDescent="0.25" r="259" customHeight="1" ht="14.25">
      <c r="A259" s="10"/>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row>
    <row x14ac:dyDescent="0.25" r="260" customHeight="1" ht="14.25">
      <c r="A260" s="10"/>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row>
    <row x14ac:dyDescent="0.25" r="261" customHeight="1" ht="14.25">
      <c r="A261" s="10"/>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row>
    <row x14ac:dyDescent="0.25" r="262" customHeight="1" ht="14.25">
      <c r="A262" s="10"/>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row>
    <row x14ac:dyDescent="0.25" r="263" customHeight="1" ht="14.25">
      <c r="A263" s="10"/>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row>
    <row x14ac:dyDescent="0.25" r="264" customHeight="1" ht="14.25">
      <c r="A264" s="10"/>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row>
    <row x14ac:dyDescent="0.25" r="265" customHeight="1" ht="14.25">
      <c r="A265" s="10"/>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row>
    <row x14ac:dyDescent="0.25" r="266" customHeight="1" ht="14.25">
      <c r="A266" s="10"/>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row>
    <row x14ac:dyDescent="0.25" r="267" customHeight="1" ht="14.25">
      <c r="A267" s="10"/>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row>
    <row x14ac:dyDescent="0.25" r="268" customHeight="1" ht="14.25">
      <c r="A268" s="10"/>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row>
    <row x14ac:dyDescent="0.25" r="269" customHeight="1" ht="14.25">
      <c r="A269" s="10"/>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row>
    <row x14ac:dyDescent="0.25" r="270" customHeight="1" ht="14.25">
      <c r="A270" s="10"/>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row>
    <row x14ac:dyDescent="0.25" r="271" customHeight="1" ht="14.25">
      <c r="A271" s="10"/>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row>
    <row x14ac:dyDescent="0.25" r="272" customHeight="1" ht="14.25">
      <c r="A272" s="10"/>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row>
    <row x14ac:dyDescent="0.25" r="273" customHeight="1" ht="14.25">
      <c r="A273" s="10"/>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row>
    <row x14ac:dyDescent="0.25" r="274" customHeight="1" ht="14.25">
      <c r="A274" s="10"/>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row>
    <row x14ac:dyDescent="0.25" r="275" customHeight="1" ht="14.25">
      <c r="A275" s="10"/>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row>
    <row x14ac:dyDescent="0.25" r="276" customHeight="1" ht="14.25">
      <c r="A276" s="10"/>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row>
    <row x14ac:dyDescent="0.25" r="277" customHeight="1" ht="14.25">
      <c r="A277" s="10"/>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row>
    <row x14ac:dyDescent="0.25" r="278" customHeight="1" ht="14.25">
      <c r="A278" s="10"/>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row>
    <row x14ac:dyDescent="0.25" r="279" customHeight="1" ht="14.25">
      <c r="A279" s="10"/>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row>
    <row x14ac:dyDescent="0.25" r="280" customHeight="1" ht="14.25">
      <c r="A280" s="10"/>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row>
    <row x14ac:dyDescent="0.25" r="281" customHeight="1" ht="14.25">
      <c r="A281" s="10"/>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row>
    <row x14ac:dyDescent="0.25" r="282" customHeight="1" ht="14.25">
      <c r="A282" s="10"/>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row>
    <row x14ac:dyDescent="0.25" r="283" customHeight="1" ht="14.25">
      <c r="A283" s="10"/>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row>
    <row x14ac:dyDescent="0.25" r="284" customHeight="1" ht="14.25">
      <c r="A284" s="10"/>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row>
    <row x14ac:dyDescent="0.25" r="285" customHeight="1" ht="14.25">
      <c r="A285" s="10"/>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row>
    <row x14ac:dyDescent="0.25" r="286" customHeight="1" ht="14.25">
      <c r="A286" s="10"/>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row>
    <row x14ac:dyDescent="0.25" r="287" customHeight="1" ht="14.25">
      <c r="A287" s="10"/>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row>
    <row x14ac:dyDescent="0.25" r="288" customHeight="1" ht="14.25">
      <c r="A288" s="10"/>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row>
    <row x14ac:dyDescent="0.25" r="289" customHeight="1" ht="14.25">
      <c r="A289" s="10"/>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row>
    <row x14ac:dyDescent="0.25" r="290" customHeight="1" ht="14.25">
      <c r="A290" s="10"/>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row>
    <row x14ac:dyDescent="0.25" r="291" customHeight="1" ht="14.25">
      <c r="A291" s="10"/>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row>
    <row x14ac:dyDescent="0.25" r="292" customHeight="1" ht="14.25">
      <c r="A292" s="10"/>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row>
    <row x14ac:dyDescent="0.25" r="293" customHeight="1" ht="14.25">
      <c r="A293" s="10"/>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row>
    <row x14ac:dyDescent="0.25" r="294" customHeight="1" ht="14.25">
      <c r="A294" s="10"/>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row>
    <row x14ac:dyDescent="0.25" r="295" customHeight="1" ht="14.25">
      <c r="A295" s="10"/>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row>
    <row x14ac:dyDescent="0.25" r="296" customHeight="1" ht="14.25">
      <c r="A296" s="10"/>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row>
    <row x14ac:dyDescent="0.25" r="297" customHeight="1" ht="14.25">
      <c r="A297" s="10"/>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row>
    <row x14ac:dyDescent="0.25" r="298" customHeight="1" ht="14.25">
      <c r="A298" s="10"/>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row>
    <row x14ac:dyDescent="0.25" r="299" customHeight="1" ht="14.25">
      <c r="A299" s="10"/>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row>
    <row x14ac:dyDescent="0.25" r="300" customHeight="1" ht="14.25">
      <c r="A300" s="10"/>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row>
    <row x14ac:dyDescent="0.25" r="301" customHeight="1" ht="14.25">
      <c r="A301" s="10"/>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row>
    <row x14ac:dyDescent="0.25" r="302" customHeight="1" ht="14.25">
      <c r="A302" s="10"/>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row>
    <row x14ac:dyDescent="0.25" r="303" customHeight="1" ht="14.25">
      <c r="A303" s="10"/>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row>
    <row x14ac:dyDescent="0.25" r="304" customHeight="1" ht="14.25">
      <c r="A304" s="10"/>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row>
    <row x14ac:dyDescent="0.25" r="305" customHeight="1" ht="14.25">
      <c r="A305" s="10"/>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row>
    <row x14ac:dyDescent="0.25" r="306" customHeight="1" ht="14.25">
      <c r="A306" s="10"/>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row>
    <row x14ac:dyDescent="0.25" r="307" customHeight="1" ht="14.25">
      <c r="A307" s="10"/>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row>
    <row x14ac:dyDescent="0.25" r="308" customHeight="1" ht="14.25">
      <c r="A308" s="10"/>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row>
    <row x14ac:dyDescent="0.25" r="309" customHeight="1" ht="14.25">
      <c r="A309" s="10"/>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row>
    <row x14ac:dyDescent="0.25" r="310" customHeight="1" ht="14.25">
      <c r="A310" s="10"/>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row>
    <row x14ac:dyDescent="0.25" r="311" customHeight="1" ht="14.25">
      <c r="A311" s="10"/>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row>
    <row x14ac:dyDescent="0.25" r="312" customHeight="1" ht="14.25">
      <c r="A312" s="10"/>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row>
    <row x14ac:dyDescent="0.25" r="313" customHeight="1" ht="14.25">
      <c r="A313" s="10"/>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row>
    <row x14ac:dyDescent="0.25" r="314" customHeight="1" ht="14.25">
      <c r="A314" s="10"/>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row>
    <row x14ac:dyDescent="0.25" r="315" customHeight="1" ht="14.25">
      <c r="A315" s="10"/>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row>
    <row x14ac:dyDescent="0.25" r="316" customHeight="1" ht="14.25">
      <c r="A316" s="10"/>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row>
    <row x14ac:dyDescent="0.25" r="317" customHeight="1" ht="14.25">
      <c r="A317" s="10"/>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row>
    <row x14ac:dyDescent="0.25" r="318" customHeight="1" ht="14.25">
      <c r="A318" s="10"/>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row>
    <row x14ac:dyDescent="0.25" r="319" customHeight="1" ht="14.25">
      <c r="A319" s="10"/>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row>
    <row x14ac:dyDescent="0.25" r="320" customHeight="1" ht="14.25">
      <c r="A320" s="10"/>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row>
    <row x14ac:dyDescent="0.25" r="321" customHeight="1" ht="14.25">
      <c r="A321" s="10"/>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row>
    <row x14ac:dyDescent="0.25" r="322" customHeight="1" ht="14.25">
      <c r="A322" s="10"/>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row>
    <row x14ac:dyDescent="0.25" r="323" customHeight="1" ht="14.25">
      <c r="A323" s="10"/>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row>
    <row x14ac:dyDescent="0.25" r="324" customHeight="1" ht="14.25">
      <c r="A324" s="10"/>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row>
    <row x14ac:dyDescent="0.25" r="325" customHeight="1" ht="14.25">
      <c r="A325" s="10"/>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row>
    <row x14ac:dyDescent="0.25" r="326" customHeight="1" ht="14.25">
      <c r="A326" s="10"/>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row>
    <row x14ac:dyDescent="0.25" r="327" customHeight="1" ht="14.25">
      <c r="A327" s="10"/>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row>
    <row x14ac:dyDescent="0.25" r="328" customHeight="1" ht="14.25">
      <c r="A328" s="10"/>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row>
    <row x14ac:dyDescent="0.25" r="329" customHeight="1" ht="14.25">
      <c r="A329" s="10"/>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row>
    <row x14ac:dyDescent="0.25" r="330" customHeight="1" ht="14.25">
      <c r="A330" s="10"/>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row>
    <row x14ac:dyDescent="0.25" r="331" customHeight="1" ht="14.25">
      <c r="A331" s="10"/>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row>
    <row x14ac:dyDescent="0.25" r="332" customHeight="1" ht="14.25">
      <c r="A332" s="10"/>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row>
    <row x14ac:dyDescent="0.25" r="333" customHeight="1" ht="14.25">
      <c r="A333" s="10"/>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row>
    <row x14ac:dyDescent="0.25" r="334" customHeight="1" ht="14.25">
      <c r="A334" s="10"/>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row>
    <row x14ac:dyDescent="0.25" r="335" customHeight="1" ht="14.25">
      <c r="A335" s="10"/>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row>
    <row x14ac:dyDescent="0.25" r="336" customHeight="1" ht="14.25">
      <c r="A336" s="10"/>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row>
    <row x14ac:dyDescent="0.25" r="337" customHeight="1" ht="14.25">
      <c r="A337" s="10"/>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row>
    <row x14ac:dyDescent="0.25" r="338" customHeight="1" ht="14.25">
      <c r="A338" s="10"/>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row>
    <row x14ac:dyDescent="0.25" r="339" customHeight="1" ht="14.25">
      <c r="A339" s="10"/>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row>
    <row x14ac:dyDescent="0.25" r="340" customHeight="1" ht="14.25">
      <c r="A340" s="10"/>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row>
    <row x14ac:dyDescent="0.25" r="341" customHeight="1" ht="14.25">
      <c r="A341" s="10"/>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row>
    <row x14ac:dyDescent="0.25" r="342" customHeight="1" ht="14.25">
      <c r="A342" s="10"/>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row>
    <row x14ac:dyDescent="0.25" r="343" customHeight="1" ht="14.25">
      <c r="A343" s="10"/>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row>
    <row x14ac:dyDescent="0.25" r="344" customHeight="1" ht="14.25">
      <c r="A344" s="10"/>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row>
    <row x14ac:dyDescent="0.25" r="345" customHeight="1" ht="14.25">
      <c r="A345" s="10"/>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row>
    <row x14ac:dyDescent="0.25" r="346" customHeight="1" ht="14.25">
      <c r="A346" s="10"/>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row>
    <row x14ac:dyDescent="0.25" r="347" customHeight="1" ht="14.25">
      <c r="A347" s="10"/>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row>
    <row x14ac:dyDescent="0.25" r="348" customHeight="1" ht="14.25">
      <c r="A348" s="10"/>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row>
    <row x14ac:dyDescent="0.25" r="349" customHeight="1" ht="14.25">
      <c r="A349" s="10"/>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row>
    <row x14ac:dyDescent="0.25" r="350" customHeight="1" ht="14.25">
      <c r="A350" s="10"/>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row>
    <row x14ac:dyDescent="0.25" r="351" customHeight="1" ht="14.25">
      <c r="A351" s="10"/>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row>
    <row x14ac:dyDescent="0.25" r="352" customHeight="1" ht="14.25">
      <c r="A352" s="10"/>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row>
    <row x14ac:dyDescent="0.25" r="353" customHeight="1" ht="14.25">
      <c r="A353" s="10"/>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row>
    <row x14ac:dyDescent="0.25" r="354" customHeight="1" ht="14.25">
      <c r="A354" s="10"/>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row>
    <row x14ac:dyDescent="0.25" r="355" customHeight="1" ht="14.25">
      <c r="A355" s="10"/>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row>
    <row x14ac:dyDescent="0.25" r="356" customHeight="1" ht="14.25">
      <c r="A356" s="10"/>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row>
    <row x14ac:dyDescent="0.25" r="357" customHeight="1" ht="14.25">
      <c r="A357" s="10"/>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row>
    <row x14ac:dyDescent="0.25" r="358" customHeight="1" ht="14.25">
      <c r="A358" s="10"/>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row>
    <row x14ac:dyDescent="0.25" r="359" customHeight="1" ht="14.25">
      <c r="A359" s="10"/>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row>
    <row x14ac:dyDescent="0.25" r="360" customHeight="1" ht="14.25">
      <c r="A360" s="10"/>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row>
    <row x14ac:dyDescent="0.25" r="361" customHeight="1" ht="14.25">
      <c r="A361" s="10"/>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row>
    <row x14ac:dyDescent="0.25" r="362" customHeight="1" ht="14.25">
      <c r="A362" s="10"/>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row>
    <row x14ac:dyDescent="0.25" r="363" customHeight="1" ht="14.25">
      <c r="A363" s="10"/>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row>
    <row x14ac:dyDescent="0.25" r="364" customHeight="1" ht="14.25">
      <c r="A364" s="10"/>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row>
    <row x14ac:dyDescent="0.25" r="365" customHeight="1" ht="14.25">
      <c r="A365" s="10"/>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row>
    <row x14ac:dyDescent="0.25" r="366" customHeight="1" ht="14.25">
      <c r="A366" s="10"/>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row>
    <row x14ac:dyDescent="0.25" r="367" customHeight="1" ht="14.25">
      <c r="A367" s="10"/>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row>
    <row x14ac:dyDescent="0.25" r="368" customHeight="1" ht="14.25">
      <c r="A368" s="10"/>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row>
    <row x14ac:dyDescent="0.25" r="369" customHeight="1" ht="14.25">
      <c r="A369" s="10"/>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row>
    <row x14ac:dyDescent="0.25" r="370" customHeight="1" ht="14.25">
      <c r="A370" s="10"/>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row>
    <row x14ac:dyDescent="0.25" r="371" customHeight="1" ht="14.25">
      <c r="A371" s="10"/>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row>
    <row x14ac:dyDescent="0.25" r="372" customHeight="1" ht="14.25">
      <c r="A372" s="10"/>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row>
    <row x14ac:dyDescent="0.25" r="373" customHeight="1" ht="14.25">
      <c r="A373" s="10"/>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row>
    <row x14ac:dyDescent="0.25" r="374" customHeight="1" ht="14.25">
      <c r="A374" s="10"/>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row>
    <row x14ac:dyDescent="0.25" r="375" customHeight="1" ht="14.25">
      <c r="A375" s="10"/>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row>
    <row x14ac:dyDescent="0.25" r="376" customHeight="1" ht="14.25">
      <c r="A376" s="10"/>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row>
    <row x14ac:dyDescent="0.25" r="377" customHeight="1" ht="14.25">
      <c r="A377" s="10"/>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row>
    <row x14ac:dyDescent="0.25" r="378" customHeight="1" ht="14.25">
      <c r="A378" s="10"/>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row>
    <row x14ac:dyDescent="0.25" r="379" customHeight="1" ht="14.25">
      <c r="A379" s="10"/>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row>
    <row x14ac:dyDescent="0.25" r="380" customHeight="1" ht="14.25">
      <c r="A380" s="10"/>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row>
    <row x14ac:dyDescent="0.25" r="381" customHeight="1" ht="14.25">
      <c r="A381" s="10"/>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row>
    <row x14ac:dyDescent="0.25" r="382" customHeight="1" ht="14.25">
      <c r="A382" s="10"/>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row>
    <row x14ac:dyDescent="0.25" r="383" customHeight="1" ht="14.25">
      <c r="A383" s="10"/>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row>
    <row x14ac:dyDescent="0.25" r="384" customHeight="1" ht="14.25">
      <c r="A384" s="10"/>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row>
    <row x14ac:dyDescent="0.25" r="385" customHeight="1" ht="14.25">
      <c r="A385" s="10"/>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row>
    <row x14ac:dyDescent="0.25" r="386" customHeight="1" ht="14.25">
      <c r="A386" s="10"/>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row>
    <row x14ac:dyDescent="0.25" r="387" customHeight="1" ht="14.25">
      <c r="A387" s="10"/>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row>
    <row x14ac:dyDescent="0.25" r="388" customHeight="1" ht="14.25">
      <c r="A388" s="10"/>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row>
    <row x14ac:dyDescent="0.25" r="389" customHeight="1" ht="14.25">
      <c r="A389" s="10"/>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row>
    <row x14ac:dyDescent="0.25" r="390" customHeight="1" ht="14.25">
      <c r="A390" s="10"/>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row>
    <row x14ac:dyDescent="0.25" r="391" customHeight="1" ht="14.25">
      <c r="A391" s="10"/>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row>
    <row x14ac:dyDescent="0.25" r="392" customHeight="1" ht="14.25">
      <c r="A392" s="10"/>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row>
    <row x14ac:dyDescent="0.25" r="393" customHeight="1" ht="14.25">
      <c r="A393" s="10"/>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row>
    <row x14ac:dyDescent="0.25" r="394" customHeight="1" ht="14.25">
      <c r="A394" s="10"/>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row>
    <row x14ac:dyDescent="0.25" r="395" customHeight="1" ht="14.25">
      <c r="A395" s="10"/>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row>
    <row x14ac:dyDescent="0.25" r="396" customHeight="1" ht="14.25">
      <c r="A396" s="10"/>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row>
    <row x14ac:dyDescent="0.25" r="397" customHeight="1" ht="14.25">
      <c r="A397" s="10"/>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row>
    <row x14ac:dyDescent="0.25" r="398" customHeight="1" ht="14.25">
      <c r="A398" s="10"/>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row>
    <row x14ac:dyDescent="0.25" r="399" customHeight="1" ht="14.25">
      <c r="A399" s="10"/>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row>
    <row x14ac:dyDescent="0.25" r="400" customHeight="1" ht="14.25">
      <c r="A400" s="10"/>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row>
    <row x14ac:dyDescent="0.25" r="401" customHeight="1" ht="14.25">
      <c r="A401" s="10"/>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row>
    <row x14ac:dyDescent="0.25" r="402" customHeight="1" ht="14.25">
      <c r="A402" s="10"/>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row>
    <row x14ac:dyDescent="0.25" r="403" customHeight="1" ht="14.25">
      <c r="A403" s="10"/>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row>
    <row x14ac:dyDescent="0.25" r="404" customHeight="1" ht="14.25">
      <c r="A404" s="10"/>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row>
    <row x14ac:dyDescent="0.25" r="405" customHeight="1" ht="14.25">
      <c r="A405" s="10"/>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row>
    <row x14ac:dyDescent="0.25" r="406" customHeight="1" ht="14.25">
      <c r="A406" s="10"/>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row>
    <row x14ac:dyDescent="0.25" r="407" customHeight="1" ht="14.25">
      <c r="A407" s="10"/>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row>
    <row x14ac:dyDescent="0.25" r="408" customHeight="1" ht="14.25">
      <c r="A408" s="10"/>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row>
    <row x14ac:dyDescent="0.25" r="409" customHeight="1" ht="14.25">
      <c r="A409" s="10"/>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row>
    <row x14ac:dyDescent="0.25" r="410" customHeight="1" ht="14.25">
      <c r="A410" s="10"/>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row>
    <row x14ac:dyDescent="0.25" r="411" customHeight="1" ht="14.25">
      <c r="A411" s="10"/>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row>
    <row x14ac:dyDescent="0.25" r="412" customHeight="1" ht="14.25">
      <c r="A412" s="10"/>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row>
    <row x14ac:dyDescent="0.25" r="413" customHeight="1" ht="14.25">
      <c r="A413" s="10"/>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row>
    <row x14ac:dyDescent="0.25" r="414" customHeight="1" ht="14.25">
      <c r="A414" s="10"/>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row>
    <row x14ac:dyDescent="0.25" r="415" customHeight="1" ht="14.25">
      <c r="A415" s="10"/>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row>
    <row x14ac:dyDescent="0.25" r="416" customHeight="1" ht="14.25">
      <c r="A416" s="10"/>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row>
    <row x14ac:dyDescent="0.25" r="417" customHeight="1" ht="14.25">
      <c r="A417" s="10"/>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row>
    <row x14ac:dyDescent="0.25" r="418" customHeight="1" ht="14.25">
      <c r="A418" s="10"/>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row>
    <row x14ac:dyDescent="0.25" r="419" customHeight="1" ht="14.25">
      <c r="A419" s="10"/>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row>
    <row x14ac:dyDescent="0.25" r="420" customHeight="1" ht="14.25">
      <c r="A420" s="10"/>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row>
    <row x14ac:dyDescent="0.25" r="421" customHeight="1" ht="14.25">
      <c r="A421" s="10"/>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row>
    <row x14ac:dyDescent="0.25" r="422" customHeight="1" ht="14.25">
      <c r="A422" s="10"/>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row>
    <row x14ac:dyDescent="0.25" r="423" customHeight="1" ht="14.25">
      <c r="A423" s="10"/>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row>
    <row x14ac:dyDescent="0.25" r="424" customHeight="1" ht="14.25">
      <c r="A424" s="10"/>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row>
    <row x14ac:dyDescent="0.25" r="425" customHeight="1" ht="14.25">
      <c r="A425" s="10"/>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row>
    <row x14ac:dyDescent="0.25" r="426" customHeight="1" ht="14.25">
      <c r="A426" s="10"/>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row>
    <row x14ac:dyDescent="0.25" r="427" customHeight="1" ht="14.25">
      <c r="A427" s="10"/>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row>
    <row x14ac:dyDescent="0.25" r="428" customHeight="1" ht="14.25">
      <c r="A428" s="10"/>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row>
    <row x14ac:dyDescent="0.25" r="429" customHeight="1" ht="14.25">
      <c r="A429" s="10"/>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row>
    <row x14ac:dyDescent="0.25" r="430" customHeight="1" ht="14.25">
      <c r="A430" s="10"/>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row>
    <row x14ac:dyDescent="0.25" r="431" customHeight="1" ht="14.25">
      <c r="A431" s="10"/>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row>
    <row x14ac:dyDescent="0.25" r="432" customHeight="1" ht="14.25">
      <c r="A432" s="10"/>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row>
    <row x14ac:dyDescent="0.25" r="433" customHeight="1" ht="14.25">
      <c r="A433" s="10"/>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row>
    <row x14ac:dyDescent="0.25" r="434" customHeight="1" ht="14.25">
      <c r="A434" s="10"/>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row>
    <row x14ac:dyDescent="0.25" r="435" customHeight="1" ht="14.25">
      <c r="A435" s="10"/>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row>
    <row x14ac:dyDescent="0.25" r="436" customHeight="1" ht="14.25">
      <c r="A436" s="10"/>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row>
    <row x14ac:dyDescent="0.25" r="437" customHeight="1" ht="14.25">
      <c r="A437" s="10"/>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row>
    <row x14ac:dyDescent="0.25" r="438" customHeight="1" ht="14.25">
      <c r="A438" s="10"/>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row>
    <row x14ac:dyDescent="0.25" r="439" customHeight="1" ht="14.25">
      <c r="A439" s="10"/>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row>
    <row x14ac:dyDescent="0.25" r="440" customHeight="1" ht="14.25">
      <c r="A440" s="10"/>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row>
    <row x14ac:dyDescent="0.25" r="441" customHeight="1" ht="14.25">
      <c r="A441" s="10"/>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row>
    <row x14ac:dyDescent="0.25" r="442" customHeight="1" ht="14.25">
      <c r="A442" s="10"/>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row>
    <row x14ac:dyDescent="0.25" r="443" customHeight="1" ht="14.25">
      <c r="A443" s="10"/>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row>
    <row x14ac:dyDescent="0.25" r="444" customHeight="1" ht="14.25">
      <c r="A444" s="10"/>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row>
    <row x14ac:dyDescent="0.25" r="445" customHeight="1" ht="14.25">
      <c r="A445" s="10"/>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row>
    <row x14ac:dyDescent="0.25" r="446" customHeight="1" ht="14.25">
      <c r="A446" s="10"/>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row>
    <row x14ac:dyDescent="0.25" r="447" customHeight="1" ht="14.25">
      <c r="A447" s="10"/>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row>
    <row x14ac:dyDescent="0.25" r="448" customHeight="1" ht="14.25">
      <c r="A448" s="10"/>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row>
    <row x14ac:dyDescent="0.25" r="449" customHeight="1" ht="14.25">
      <c r="A449" s="10"/>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row>
    <row x14ac:dyDescent="0.25" r="450" customHeight="1" ht="14.25">
      <c r="A450" s="10"/>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row>
    <row x14ac:dyDescent="0.25" r="451" customHeight="1" ht="14.25">
      <c r="A451" s="10"/>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row>
    <row x14ac:dyDescent="0.25" r="452" customHeight="1" ht="14.25">
      <c r="A452" s="10"/>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row>
    <row x14ac:dyDescent="0.25" r="453" customHeight="1" ht="14.25">
      <c r="A453" s="10"/>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row>
    <row x14ac:dyDescent="0.25" r="454" customHeight="1" ht="14.25">
      <c r="A454" s="10"/>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row>
    <row x14ac:dyDescent="0.25" r="455" customHeight="1" ht="14.25">
      <c r="A455" s="10"/>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row>
    <row x14ac:dyDescent="0.25" r="456" customHeight="1" ht="14.25">
      <c r="A456" s="10"/>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row>
    <row x14ac:dyDescent="0.25" r="457" customHeight="1" ht="14.25">
      <c r="A457" s="10"/>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row>
    <row x14ac:dyDescent="0.25" r="458" customHeight="1" ht="14.25">
      <c r="A458" s="10"/>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row>
    <row x14ac:dyDescent="0.25" r="459" customHeight="1" ht="14.25">
      <c r="A459" s="10"/>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row>
    <row x14ac:dyDescent="0.25" r="460" customHeight="1" ht="14.25">
      <c r="A460" s="10"/>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row>
    <row x14ac:dyDescent="0.25" r="461" customHeight="1" ht="14.25">
      <c r="A461" s="10"/>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row>
    <row x14ac:dyDescent="0.25" r="462" customHeight="1" ht="14.25">
      <c r="A462" s="10"/>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row>
    <row x14ac:dyDescent="0.25" r="463" customHeight="1" ht="14.25">
      <c r="A463" s="10"/>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row>
    <row x14ac:dyDescent="0.25" r="464" customHeight="1" ht="14.25">
      <c r="A464" s="10"/>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row>
    <row x14ac:dyDescent="0.25" r="465" customHeight="1" ht="14.25">
      <c r="A465" s="10"/>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row>
    <row x14ac:dyDescent="0.25" r="466" customHeight="1" ht="14.25">
      <c r="A466" s="10"/>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row>
    <row x14ac:dyDescent="0.25" r="467" customHeight="1" ht="14.25">
      <c r="A467" s="10"/>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row>
    <row x14ac:dyDescent="0.25" r="468" customHeight="1" ht="14.25">
      <c r="A468" s="10"/>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row>
    <row x14ac:dyDescent="0.25" r="469" customHeight="1" ht="14.25">
      <c r="A469" s="10"/>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row>
    <row x14ac:dyDescent="0.25" r="470" customHeight="1" ht="14.25">
      <c r="A470" s="10"/>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row>
    <row x14ac:dyDescent="0.25" r="471" customHeight="1" ht="14.25">
      <c r="A471" s="10"/>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row>
    <row x14ac:dyDescent="0.25" r="472" customHeight="1" ht="14.25">
      <c r="A472" s="10"/>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row>
    <row x14ac:dyDescent="0.25" r="473" customHeight="1" ht="14.25">
      <c r="A473" s="10"/>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row>
    <row x14ac:dyDescent="0.25" r="474" customHeight="1" ht="14.25">
      <c r="A474" s="10"/>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row>
    <row x14ac:dyDescent="0.25" r="475" customHeight="1" ht="14.25">
      <c r="A475" s="10"/>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row>
    <row x14ac:dyDescent="0.25" r="476" customHeight="1" ht="14.25">
      <c r="A476" s="10"/>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row>
    <row x14ac:dyDescent="0.25" r="477" customHeight="1" ht="14.25">
      <c r="A477" s="10"/>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row>
    <row x14ac:dyDescent="0.25" r="478" customHeight="1" ht="14.25">
      <c r="A478" s="10"/>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row>
    <row x14ac:dyDescent="0.25" r="479" customHeight="1" ht="14.25">
      <c r="A479" s="10"/>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row>
    <row x14ac:dyDescent="0.25" r="480" customHeight="1" ht="14.25">
      <c r="A480" s="10"/>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row>
    <row x14ac:dyDescent="0.25" r="481" customHeight="1" ht="14.25">
      <c r="A481" s="10"/>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row>
    <row x14ac:dyDescent="0.25" r="482" customHeight="1" ht="14.25">
      <c r="A482" s="10"/>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row>
    <row x14ac:dyDescent="0.25" r="483" customHeight="1" ht="14.25">
      <c r="A483" s="10"/>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row>
    <row x14ac:dyDescent="0.25" r="484" customHeight="1" ht="14.25">
      <c r="A484" s="10"/>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row>
    <row x14ac:dyDescent="0.25" r="485" customHeight="1" ht="14.25">
      <c r="A485" s="10"/>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row>
    <row x14ac:dyDescent="0.25" r="486" customHeight="1" ht="14.25">
      <c r="A486" s="10"/>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row>
    <row x14ac:dyDescent="0.25" r="487" customHeight="1" ht="14.25">
      <c r="A487" s="10"/>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row>
    <row x14ac:dyDescent="0.25" r="488" customHeight="1" ht="14.25">
      <c r="A488" s="10"/>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row>
    <row x14ac:dyDescent="0.25" r="489" customHeight="1" ht="14.25">
      <c r="A489" s="10"/>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row>
    <row x14ac:dyDescent="0.25" r="490" customHeight="1" ht="14.25">
      <c r="A490" s="10"/>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row>
    <row x14ac:dyDescent="0.25" r="491" customHeight="1" ht="14.25">
      <c r="A491" s="10"/>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row>
    <row x14ac:dyDescent="0.25" r="492" customHeight="1" ht="14.25">
      <c r="A492" s="10"/>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row>
    <row x14ac:dyDescent="0.25" r="493" customHeight="1" ht="14.25">
      <c r="A493" s="10"/>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row>
    <row x14ac:dyDescent="0.25" r="494" customHeight="1" ht="14.25">
      <c r="A494" s="10"/>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row>
    <row x14ac:dyDescent="0.25" r="495" customHeight="1" ht="14.25">
      <c r="A495" s="10"/>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row>
    <row x14ac:dyDescent="0.25" r="496" customHeight="1" ht="14.25">
      <c r="A496" s="10"/>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row>
    <row x14ac:dyDescent="0.25" r="497" customHeight="1" ht="14.25">
      <c r="A497" s="10"/>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row>
    <row x14ac:dyDescent="0.25" r="498" customHeight="1" ht="14.25">
      <c r="A498" s="10"/>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row>
    <row x14ac:dyDescent="0.25" r="499" customHeight="1" ht="14.25">
      <c r="A499" s="10"/>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row>
    <row x14ac:dyDescent="0.25" r="500" customHeight="1" ht="14.25">
      <c r="A500" s="10"/>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row>
    <row x14ac:dyDescent="0.25" r="501" customHeight="1" ht="14.25">
      <c r="A501" s="10"/>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row>
    <row x14ac:dyDescent="0.25" r="502" customHeight="1" ht="14.25">
      <c r="A502" s="10"/>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row>
    <row x14ac:dyDescent="0.25" r="503" customHeight="1" ht="14.25">
      <c r="A503" s="10"/>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row>
    <row x14ac:dyDescent="0.25" r="504" customHeight="1" ht="14.25">
      <c r="A504" s="10"/>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row>
    <row x14ac:dyDescent="0.25" r="505" customHeight="1" ht="14.25">
      <c r="A505" s="10"/>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row>
    <row x14ac:dyDescent="0.25" r="506" customHeight="1" ht="14.25">
      <c r="A506" s="10"/>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row>
    <row x14ac:dyDescent="0.25" r="507" customHeight="1" ht="14.25">
      <c r="A507" s="10"/>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row>
    <row x14ac:dyDescent="0.25" r="508" customHeight="1" ht="14.25">
      <c r="A508" s="10"/>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row>
    <row x14ac:dyDescent="0.25" r="509" customHeight="1" ht="14.25">
      <c r="A509" s="10"/>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row>
    <row x14ac:dyDescent="0.25" r="510" customHeight="1" ht="14.25">
      <c r="A510" s="10"/>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row>
    <row x14ac:dyDescent="0.25" r="511" customHeight="1" ht="14.25">
      <c r="A511" s="10"/>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row>
    <row x14ac:dyDescent="0.25" r="512" customHeight="1" ht="14.25">
      <c r="A512" s="10"/>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row>
    <row x14ac:dyDescent="0.25" r="513" customHeight="1" ht="14.25">
      <c r="A513" s="10"/>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row>
    <row x14ac:dyDescent="0.25" r="514" customHeight="1" ht="14.25">
      <c r="A514" s="10"/>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row>
    <row x14ac:dyDescent="0.25" r="515" customHeight="1" ht="14.25">
      <c r="A515" s="10"/>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row>
    <row x14ac:dyDescent="0.25" r="516" customHeight="1" ht="14.25">
      <c r="A516" s="10"/>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row>
    <row x14ac:dyDescent="0.25" r="517" customHeight="1" ht="14.25">
      <c r="A517" s="10"/>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row>
    <row x14ac:dyDescent="0.25" r="518" customHeight="1" ht="14.25">
      <c r="A518" s="10"/>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row>
    <row x14ac:dyDescent="0.25" r="519" customHeight="1" ht="14.25">
      <c r="A519" s="10"/>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row>
    <row x14ac:dyDescent="0.25" r="520" customHeight="1" ht="14.25">
      <c r="A520" s="10"/>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row>
    <row x14ac:dyDescent="0.25" r="521" customHeight="1" ht="14.25">
      <c r="A521" s="10"/>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row>
    <row x14ac:dyDescent="0.25" r="522" customHeight="1" ht="14.25">
      <c r="A522" s="10"/>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row>
    <row x14ac:dyDescent="0.25" r="523" customHeight="1" ht="14.25">
      <c r="A523" s="10"/>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row>
    <row x14ac:dyDescent="0.25" r="524" customHeight="1" ht="14.25">
      <c r="A524" s="10"/>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row>
    <row x14ac:dyDescent="0.25" r="525" customHeight="1" ht="14.25">
      <c r="A525" s="10"/>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row>
    <row x14ac:dyDescent="0.25" r="526" customHeight="1" ht="14.25">
      <c r="A526" s="10"/>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row>
    <row x14ac:dyDescent="0.25" r="527" customHeight="1" ht="14.25">
      <c r="A527" s="10"/>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row>
    <row x14ac:dyDescent="0.25" r="528" customHeight="1" ht="14.25">
      <c r="A528" s="10"/>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row>
    <row x14ac:dyDescent="0.25" r="529" customHeight="1" ht="14.25">
      <c r="A529" s="10"/>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row>
    <row x14ac:dyDescent="0.25" r="530" customHeight="1" ht="14.25">
      <c r="A530" s="10"/>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row>
    <row x14ac:dyDescent="0.25" r="531" customHeight="1" ht="14.25">
      <c r="A531" s="10"/>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row>
    <row x14ac:dyDescent="0.25" r="532" customHeight="1" ht="14.25">
      <c r="A532" s="10"/>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row>
    <row x14ac:dyDescent="0.25" r="533" customHeight="1" ht="14.25">
      <c r="A533" s="10"/>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row>
    <row x14ac:dyDescent="0.25" r="534" customHeight="1" ht="14.25">
      <c r="A534" s="10"/>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row>
    <row x14ac:dyDescent="0.25" r="535" customHeight="1" ht="14.25">
      <c r="A535" s="10"/>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row>
    <row x14ac:dyDescent="0.25" r="536" customHeight="1" ht="14.25">
      <c r="A536" s="10"/>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row>
    <row x14ac:dyDescent="0.25" r="537" customHeight="1" ht="14.25">
      <c r="A537" s="10"/>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row>
    <row x14ac:dyDescent="0.25" r="538" customHeight="1" ht="14.25">
      <c r="A538" s="10"/>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row>
    <row x14ac:dyDescent="0.25" r="539" customHeight="1" ht="14.25">
      <c r="A539" s="10"/>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row>
    <row x14ac:dyDescent="0.25" r="540" customHeight="1" ht="14.25">
      <c r="A540" s="10"/>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row>
    <row x14ac:dyDescent="0.25" r="541" customHeight="1" ht="14.25">
      <c r="A541" s="10"/>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row>
    <row x14ac:dyDescent="0.25" r="542" customHeight="1" ht="14.25">
      <c r="A542" s="10"/>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row>
    <row x14ac:dyDescent="0.25" r="543" customHeight="1" ht="14.25">
      <c r="A543" s="10"/>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row>
    <row x14ac:dyDescent="0.25" r="544" customHeight="1" ht="14.25">
      <c r="A544" s="10"/>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row>
    <row x14ac:dyDescent="0.25" r="545" customHeight="1" ht="14.25">
      <c r="A545" s="10"/>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row>
    <row x14ac:dyDescent="0.25" r="546" customHeight="1" ht="14.25">
      <c r="A546" s="10"/>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row>
    <row x14ac:dyDescent="0.25" r="547" customHeight="1" ht="14.25">
      <c r="A547" s="10"/>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row>
    <row x14ac:dyDescent="0.25" r="548" customHeight="1" ht="14.25">
      <c r="A548" s="10"/>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row>
    <row x14ac:dyDescent="0.25" r="549" customHeight="1" ht="14.25">
      <c r="A549" s="10"/>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row>
    <row x14ac:dyDescent="0.25" r="550" customHeight="1" ht="14.25">
      <c r="A550" s="10"/>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row>
    <row x14ac:dyDescent="0.25" r="551" customHeight="1" ht="14.25">
      <c r="A551" s="10"/>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row>
    <row x14ac:dyDescent="0.25" r="552" customHeight="1" ht="14.25">
      <c r="A552" s="10"/>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row>
    <row x14ac:dyDescent="0.25" r="553" customHeight="1" ht="14.25">
      <c r="A553" s="10"/>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row>
    <row x14ac:dyDescent="0.25" r="554" customHeight="1" ht="14.25">
      <c r="A554" s="10"/>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row>
    <row x14ac:dyDescent="0.25" r="555" customHeight="1" ht="14.25">
      <c r="A555" s="10"/>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row>
    <row x14ac:dyDescent="0.25" r="556" customHeight="1" ht="14.25">
      <c r="A556" s="10"/>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row>
    <row x14ac:dyDescent="0.25" r="557" customHeight="1" ht="14.25">
      <c r="A557" s="10"/>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row>
    <row x14ac:dyDescent="0.25" r="558" customHeight="1" ht="14.25">
      <c r="A558" s="10"/>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row>
    <row x14ac:dyDescent="0.25" r="559" customHeight="1" ht="14.25">
      <c r="A559" s="10"/>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row>
    <row x14ac:dyDescent="0.25" r="560" customHeight="1" ht="14.25">
      <c r="A560" s="10"/>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row>
    <row x14ac:dyDescent="0.25" r="561" customHeight="1" ht="14.25">
      <c r="A561" s="10"/>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row>
    <row x14ac:dyDescent="0.25" r="562" customHeight="1" ht="14.25">
      <c r="A562" s="10"/>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row>
    <row x14ac:dyDescent="0.25" r="563" customHeight="1" ht="14.25">
      <c r="A563" s="10"/>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row>
    <row x14ac:dyDescent="0.25" r="564" customHeight="1" ht="14.25">
      <c r="A564" s="10"/>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row>
    <row x14ac:dyDescent="0.25" r="565" customHeight="1" ht="14.25">
      <c r="A565" s="10"/>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row>
    <row x14ac:dyDescent="0.25" r="566" customHeight="1" ht="14.25">
      <c r="A566" s="10"/>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row>
    <row x14ac:dyDescent="0.25" r="567" customHeight="1" ht="14.25">
      <c r="A567" s="10"/>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row>
    <row x14ac:dyDescent="0.25" r="568" customHeight="1" ht="14.25">
      <c r="A568" s="10"/>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row>
    <row x14ac:dyDescent="0.25" r="569" customHeight="1" ht="14.25">
      <c r="A569" s="10"/>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row>
    <row x14ac:dyDescent="0.25" r="570" customHeight="1" ht="14.25">
      <c r="A570" s="10"/>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row>
    <row x14ac:dyDescent="0.25" r="571" customHeight="1" ht="14.25">
      <c r="A571" s="10"/>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row>
    <row x14ac:dyDescent="0.25" r="572" customHeight="1" ht="14.25">
      <c r="A572" s="10"/>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row>
    <row x14ac:dyDescent="0.25" r="573" customHeight="1" ht="14.25">
      <c r="A573" s="10"/>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row>
    <row x14ac:dyDescent="0.25" r="574" customHeight="1" ht="14.25">
      <c r="A574" s="10"/>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row>
    <row x14ac:dyDescent="0.25" r="575" customHeight="1" ht="14.25">
      <c r="A575" s="10"/>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row>
    <row x14ac:dyDescent="0.25" r="576" customHeight="1" ht="14.25">
      <c r="A576" s="10"/>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row>
    <row x14ac:dyDescent="0.25" r="577" customHeight="1" ht="14.25">
      <c r="A577" s="10"/>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row>
    <row x14ac:dyDescent="0.25" r="578" customHeight="1" ht="14.25">
      <c r="A578" s="10"/>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row>
    <row x14ac:dyDescent="0.25" r="579" customHeight="1" ht="14.25">
      <c r="A579" s="10"/>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row>
    <row x14ac:dyDescent="0.25" r="580" customHeight="1" ht="14.25">
      <c r="A580" s="10"/>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row>
    <row x14ac:dyDescent="0.25" r="581" customHeight="1" ht="14.25">
      <c r="A581" s="10"/>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row>
    <row x14ac:dyDescent="0.25" r="582" customHeight="1" ht="14.25">
      <c r="A582" s="10"/>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row>
    <row x14ac:dyDescent="0.25" r="583" customHeight="1" ht="14.25">
      <c r="A583" s="10"/>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row>
    <row x14ac:dyDescent="0.25" r="584" customHeight="1" ht="14.25">
      <c r="A584" s="10"/>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row>
    <row x14ac:dyDescent="0.25" r="585" customHeight="1" ht="14.25">
      <c r="A585" s="10"/>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row>
    <row x14ac:dyDescent="0.25" r="586" customHeight="1" ht="14.25">
      <c r="A586" s="10"/>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row>
    <row x14ac:dyDescent="0.25" r="587" customHeight="1" ht="14.25">
      <c r="A587" s="10"/>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row>
    <row x14ac:dyDescent="0.25" r="588" customHeight="1" ht="14.25">
      <c r="A588" s="10"/>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row>
    <row x14ac:dyDescent="0.25" r="589" customHeight="1" ht="14.25">
      <c r="A589" s="10"/>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row>
    <row x14ac:dyDescent="0.25" r="590" customHeight="1" ht="14.25">
      <c r="A590" s="10"/>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row>
    <row x14ac:dyDescent="0.25" r="591" customHeight="1" ht="14.25">
      <c r="A591" s="10"/>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row>
    <row x14ac:dyDescent="0.25" r="592" customHeight="1" ht="14.25">
      <c r="A592" s="10"/>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row>
    <row x14ac:dyDescent="0.25" r="593" customHeight="1" ht="14.25">
      <c r="A593" s="10"/>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row>
    <row x14ac:dyDescent="0.25" r="594" customHeight="1" ht="14.25">
      <c r="A594" s="10"/>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row>
    <row x14ac:dyDescent="0.25" r="595" customHeight="1" ht="14.25">
      <c r="A595" s="10"/>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row>
    <row x14ac:dyDescent="0.25" r="596" customHeight="1" ht="14.25">
      <c r="A596" s="10"/>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row>
    <row x14ac:dyDescent="0.25" r="597" customHeight="1" ht="14.25">
      <c r="A597" s="10"/>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row>
    <row x14ac:dyDescent="0.25" r="598" customHeight="1" ht="14.25">
      <c r="A598" s="10"/>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row>
    <row x14ac:dyDescent="0.25" r="599" customHeight="1" ht="14.25">
      <c r="A599" s="10"/>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row>
    <row x14ac:dyDescent="0.25" r="600" customHeight="1" ht="14.25">
      <c r="A600" s="10"/>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row>
    <row x14ac:dyDescent="0.25" r="601" customHeight="1" ht="14.25">
      <c r="A601" s="10"/>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row>
    <row x14ac:dyDescent="0.25" r="602" customHeight="1" ht="14.25">
      <c r="A602" s="10"/>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row>
    <row x14ac:dyDescent="0.25" r="603" customHeight="1" ht="14.25">
      <c r="A603" s="10"/>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row>
    <row x14ac:dyDescent="0.25" r="604" customHeight="1" ht="14.25">
      <c r="A604" s="10"/>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row>
    <row x14ac:dyDescent="0.25" r="605" customHeight="1" ht="14.25">
      <c r="A605" s="10"/>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row>
    <row x14ac:dyDescent="0.25" r="606" customHeight="1" ht="14.25">
      <c r="A606" s="10"/>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row>
    <row x14ac:dyDescent="0.25" r="607" customHeight="1" ht="14.25">
      <c r="A607" s="10"/>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row>
    <row x14ac:dyDescent="0.25" r="608" customHeight="1" ht="14.25">
      <c r="A608" s="10"/>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row>
    <row x14ac:dyDescent="0.25" r="609" customHeight="1" ht="14.25">
      <c r="A609" s="10"/>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row>
    <row x14ac:dyDescent="0.25" r="610" customHeight="1" ht="14.25">
      <c r="A610" s="10"/>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row>
    <row x14ac:dyDescent="0.25" r="611" customHeight="1" ht="14.25">
      <c r="A611" s="10"/>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row>
    <row x14ac:dyDescent="0.25" r="612" customHeight="1" ht="14.25">
      <c r="A612" s="10"/>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row>
    <row x14ac:dyDescent="0.25" r="613" customHeight="1" ht="14.25">
      <c r="A613" s="10"/>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row>
    <row x14ac:dyDescent="0.25" r="614" customHeight="1" ht="14.25">
      <c r="A614" s="10"/>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row>
    <row x14ac:dyDescent="0.25" r="615" customHeight="1" ht="14.25">
      <c r="A615" s="10"/>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row>
    <row x14ac:dyDescent="0.25" r="616" customHeight="1" ht="14.25">
      <c r="A616" s="10"/>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row>
    <row x14ac:dyDescent="0.25" r="617" customHeight="1" ht="14.25">
      <c r="A617" s="10"/>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row>
    <row x14ac:dyDescent="0.25" r="618" customHeight="1" ht="14.25">
      <c r="A618" s="10"/>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row>
    <row x14ac:dyDescent="0.25" r="619" customHeight="1" ht="14.25">
      <c r="A619" s="10"/>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row>
    <row x14ac:dyDescent="0.25" r="620" customHeight="1" ht="14.25">
      <c r="A620" s="10"/>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row>
    <row x14ac:dyDescent="0.25" r="621" customHeight="1" ht="14.25">
      <c r="A621" s="10"/>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row>
    <row x14ac:dyDescent="0.25" r="622" customHeight="1" ht="14.25">
      <c r="A622" s="10"/>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row>
    <row x14ac:dyDescent="0.25" r="623" customHeight="1" ht="14.25">
      <c r="A623" s="10"/>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row>
    <row x14ac:dyDescent="0.25" r="624" customHeight="1" ht="14.25">
      <c r="A624" s="10"/>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row>
    <row x14ac:dyDescent="0.25" r="625" customHeight="1" ht="14.25">
      <c r="A625" s="10"/>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row>
    <row x14ac:dyDescent="0.25" r="626" customHeight="1" ht="14.25">
      <c r="A626" s="10"/>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row>
    <row x14ac:dyDescent="0.25" r="627" customHeight="1" ht="14.25">
      <c r="A627" s="10"/>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row>
    <row x14ac:dyDescent="0.25" r="628" customHeight="1" ht="14.25">
      <c r="A628" s="10"/>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row>
    <row x14ac:dyDescent="0.25" r="629" customHeight="1" ht="14.25">
      <c r="A629" s="10"/>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row>
    <row x14ac:dyDescent="0.25" r="630" customHeight="1" ht="14.25">
      <c r="A630" s="10"/>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row>
    <row x14ac:dyDescent="0.25" r="631" customHeight="1" ht="14.25">
      <c r="A631" s="10"/>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row>
    <row x14ac:dyDescent="0.25" r="632" customHeight="1" ht="14.25">
      <c r="A632" s="10"/>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row>
    <row x14ac:dyDescent="0.25" r="633" customHeight="1" ht="14.25">
      <c r="A633" s="10"/>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row>
    <row x14ac:dyDescent="0.25" r="634" customHeight="1" ht="14.25">
      <c r="A634" s="10"/>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row>
    <row x14ac:dyDescent="0.25" r="635" customHeight="1" ht="14.25">
      <c r="A635" s="10"/>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row>
    <row x14ac:dyDescent="0.25" r="636" customHeight="1" ht="14.25">
      <c r="A636" s="10"/>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row>
    <row x14ac:dyDescent="0.25" r="637" customHeight="1" ht="14.25">
      <c r="A637" s="10"/>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row>
    <row x14ac:dyDescent="0.25" r="638" customHeight="1" ht="14.25">
      <c r="A638" s="10"/>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row>
    <row x14ac:dyDescent="0.25" r="639" customHeight="1" ht="14.25">
      <c r="A639" s="10"/>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row>
    <row x14ac:dyDescent="0.25" r="640" customHeight="1" ht="14.25">
      <c r="A640" s="10"/>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row>
    <row x14ac:dyDescent="0.25" r="641" customHeight="1" ht="14.25">
      <c r="A641" s="10"/>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row>
    <row x14ac:dyDescent="0.25" r="642" customHeight="1" ht="14.25">
      <c r="A642" s="10"/>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row>
    <row x14ac:dyDescent="0.25" r="643" customHeight="1" ht="14.25">
      <c r="A643" s="10"/>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row>
    <row x14ac:dyDescent="0.25" r="644" customHeight="1" ht="14.25">
      <c r="A644" s="10"/>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row>
    <row x14ac:dyDescent="0.25" r="645" customHeight="1" ht="14.25">
      <c r="A645" s="10"/>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row>
    <row x14ac:dyDescent="0.25" r="646" customHeight="1" ht="14.25">
      <c r="A646" s="10"/>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row>
    <row x14ac:dyDescent="0.25" r="647" customHeight="1" ht="14.25">
      <c r="A647" s="10"/>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row>
    <row x14ac:dyDescent="0.25" r="648" customHeight="1" ht="14.25">
      <c r="A648" s="10"/>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row>
    <row x14ac:dyDescent="0.25" r="649" customHeight="1" ht="14.25">
      <c r="A649" s="10"/>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row>
    <row x14ac:dyDescent="0.25" r="650" customHeight="1" ht="14.25">
      <c r="A650" s="10"/>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row>
    <row x14ac:dyDescent="0.25" r="651" customHeight="1" ht="14.25">
      <c r="A651" s="10"/>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row>
    <row x14ac:dyDescent="0.25" r="652" customHeight="1" ht="14.25">
      <c r="A652" s="10"/>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row>
    <row x14ac:dyDescent="0.25" r="653" customHeight="1" ht="14.25">
      <c r="A653" s="10"/>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row>
    <row x14ac:dyDescent="0.25" r="654" customHeight="1" ht="14.25">
      <c r="A654" s="10"/>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row>
    <row x14ac:dyDescent="0.25" r="655" customHeight="1" ht="14.25">
      <c r="A655" s="10"/>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row>
    <row x14ac:dyDescent="0.25" r="656" customHeight="1" ht="14.25">
      <c r="A656" s="10"/>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row>
    <row x14ac:dyDescent="0.25" r="657" customHeight="1" ht="14.25">
      <c r="A657" s="10"/>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row>
    <row x14ac:dyDescent="0.25" r="658" customHeight="1" ht="14.25">
      <c r="A658" s="10"/>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row>
    <row x14ac:dyDescent="0.25" r="659" customHeight="1" ht="14.25">
      <c r="A659" s="10"/>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row>
    <row x14ac:dyDescent="0.25" r="660" customHeight="1" ht="14.25">
      <c r="A660" s="10"/>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row>
    <row x14ac:dyDescent="0.25" r="661" customHeight="1" ht="14.25">
      <c r="A661" s="10"/>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row>
    <row x14ac:dyDescent="0.25" r="662" customHeight="1" ht="14.25">
      <c r="A662" s="10"/>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row>
    <row x14ac:dyDescent="0.25" r="663" customHeight="1" ht="14.25">
      <c r="A663" s="10"/>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row>
    <row x14ac:dyDescent="0.25" r="664" customHeight="1" ht="14.25">
      <c r="A664" s="10"/>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row>
    <row x14ac:dyDescent="0.25" r="665" customHeight="1" ht="14.25">
      <c r="A665" s="10"/>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row>
    <row x14ac:dyDescent="0.25" r="666" customHeight="1" ht="14.25">
      <c r="A666" s="10"/>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row>
    <row x14ac:dyDescent="0.25" r="667" customHeight="1" ht="14.25">
      <c r="A667" s="10"/>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row>
    <row x14ac:dyDescent="0.25" r="668" customHeight="1" ht="14.25">
      <c r="A668" s="10"/>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row>
    <row x14ac:dyDescent="0.25" r="669" customHeight="1" ht="14.25">
      <c r="A669" s="10"/>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row>
    <row x14ac:dyDescent="0.25" r="670" customHeight="1" ht="14.25">
      <c r="A670" s="10"/>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row>
    <row x14ac:dyDescent="0.25" r="671" customHeight="1" ht="14.25">
      <c r="A671" s="10"/>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row>
    <row x14ac:dyDescent="0.25" r="672" customHeight="1" ht="14.25">
      <c r="A672" s="10"/>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row>
    <row x14ac:dyDescent="0.25" r="673" customHeight="1" ht="14.25">
      <c r="A673" s="10"/>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row>
    <row x14ac:dyDescent="0.25" r="674" customHeight="1" ht="14.25">
      <c r="A674" s="10"/>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row>
    <row x14ac:dyDescent="0.25" r="675" customHeight="1" ht="14.25">
      <c r="A675" s="10"/>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row>
    <row x14ac:dyDescent="0.25" r="676" customHeight="1" ht="14.25">
      <c r="A676" s="10"/>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row>
    <row x14ac:dyDescent="0.25" r="677" customHeight="1" ht="14.25">
      <c r="A677" s="10"/>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row>
    <row x14ac:dyDescent="0.25" r="678" customHeight="1" ht="14.25">
      <c r="A678" s="10"/>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row>
    <row x14ac:dyDescent="0.25" r="679" customHeight="1" ht="14.25">
      <c r="A679" s="10"/>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row>
    <row x14ac:dyDescent="0.25" r="680" customHeight="1" ht="14.25">
      <c r="A680" s="10"/>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row>
    <row x14ac:dyDescent="0.25" r="681" customHeight="1" ht="14.25">
      <c r="A681" s="10"/>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row>
    <row x14ac:dyDescent="0.25" r="682" customHeight="1" ht="14.25">
      <c r="A682" s="10"/>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row>
    <row x14ac:dyDescent="0.25" r="683" customHeight="1" ht="14.25">
      <c r="A683" s="10"/>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row>
    <row x14ac:dyDescent="0.25" r="684" customHeight="1" ht="14.25">
      <c r="A684" s="10"/>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row>
    <row x14ac:dyDescent="0.25" r="685" customHeight="1" ht="14.25">
      <c r="A685" s="10"/>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row>
    <row x14ac:dyDescent="0.25" r="686" customHeight="1" ht="14.25">
      <c r="A686" s="10"/>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row>
    <row x14ac:dyDescent="0.25" r="687" customHeight="1" ht="14.25">
      <c r="A687" s="10"/>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row>
    <row x14ac:dyDescent="0.25" r="688" customHeight="1" ht="14.25">
      <c r="A688" s="10"/>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row>
    <row x14ac:dyDescent="0.25" r="689" customHeight="1" ht="14.25">
      <c r="A689" s="10"/>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row>
    <row x14ac:dyDescent="0.25" r="690" customHeight="1" ht="14.25">
      <c r="A690" s="10"/>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row>
    <row x14ac:dyDescent="0.25" r="691" customHeight="1" ht="14.25">
      <c r="A691" s="10"/>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row>
    <row x14ac:dyDescent="0.25" r="692" customHeight="1" ht="14.25">
      <c r="A692" s="10"/>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row>
    <row x14ac:dyDescent="0.25" r="693" customHeight="1" ht="14.25">
      <c r="A693" s="10"/>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row>
    <row x14ac:dyDescent="0.25" r="694" customHeight="1" ht="14.25">
      <c r="A694" s="10"/>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row>
    <row x14ac:dyDescent="0.25" r="695" customHeight="1" ht="14.25">
      <c r="A695" s="10"/>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row>
    <row x14ac:dyDescent="0.25" r="696" customHeight="1" ht="14.25">
      <c r="A696" s="10"/>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row>
    <row x14ac:dyDescent="0.25" r="697" customHeight="1" ht="14.25">
      <c r="A697" s="10"/>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row>
    <row x14ac:dyDescent="0.25" r="698" customHeight="1" ht="14.25">
      <c r="A698" s="10"/>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row>
    <row x14ac:dyDescent="0.25" r="699" customHeight="1" ht="14.25">
      <c r="A699" s="10"/>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row>
    <row x14ac:dyDescent="0.25" r="700" customHeight="1" ht="14.25">
      <c r="A700" s="10"/>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row>
    <row x14ac:dyDescent="0.25" r="701" customHeight="1" ht="14.25">
      <c r="A701" s="10"/>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row>
    <row x14ac:dyDescent="0.25" r="702" customHeight="1" ht="14.25">
      <c r="A702" s="10"/>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row>
    <row x14ac:dyDescent="0.25" r="703" customHeight="1" ht="14.25">
      <c r="A703" s="10"/>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row>
    <row x14ac:dyDescent="0.25" r="704" customHeight="1" ht="14.25">
      <c r="A704" s="10"/>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row>
    <row x14ac:dyDescent="0.25" r="705" customHeight="1" ht="14.25">
      <c r="A705" s="10"/>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row>
    <row x14ac:dyDescent="0.25" r="706" customHeight="1" ht="14.25">
      <c r="A706" s="10"/>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row>
    <row x14ac:dyDescent="0.25" r="707" customHeight="1" ht="14.25">
      <c r="A707" s="10"/>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row>
    <row x14ac:dyDescent="0.25" r="708" customHeight="1" ht="14.25">
      <c r="A708" s="10"/>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row>
    <row x14ac:dyDescent="0.25" r="709" customHeight="1" ht="14.25">
      <c r="A709" s="10"/>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row>
    <row x14ac:dyDescent="0.25" r="710" customHeight="1" ht="14.25">
      <c r="A710" s="10"/>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row>
    <row x14ac:dyDescent="0.25" r="711" customHeight="1" ht="14.25">
      <c r="A711" s="10"/>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row>
    <row x14ac:dyDescent="0.25" r="712" customHeight="1" ht="14.25">
      <c r="A712" s="10"/>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row>
    <row x14ac:dyDescent="0.25" r="713" customHeight="1" ht="14.25">
      <c r="A713" s="10"/>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row>
    <row x14ac:dyDescent="0.25" r="714" customHeight="1" ht="14.25">
      <c r="A714" s="10"/>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row>
    <row x14ac:dyDescent="0.25" r="715" customHeight="1" ht="14.25">
      <c r="A715" s="10"/>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row>
    <row x14ac:dyDescent="0.25" r="716" customHeight="1" ht="14.25">
      <c r="A716" s="10"/>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row>
    <row x14ac:dyDescent="0.25" r="717" customHeight="1" ht="14.25">
      <c r="A717" s="10"/>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row>
    <row x14ac:dyDescent="0.25" r="718" customHeight="1" ht="14.25">
      <c r="A718" s="10"/>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row>
    <row x14ac:dyDescent="0.25" r="719" customHeight="1" ht="14.25">
      <c r="A719" s="10"/>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row>
    <row x14ac:dyDescent="0.25" r="720" customHeight="1" ht="14.25">
      <c r="A720" s="10"/>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row>
    <row x14ac:dyDescent="0.25" r="721" customHeight="1" ht="14.25">
      <c r="A721" s="10"/>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row>
    <row x14ac:dyDescent="0.25" r="722" customHeight="1" ht="14.25">
      <c r="A722" s="10"/>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row>
    <row x14ac:dyDescent="0.25" r="723" customHeight="1" ht="14.25">
      <c r="A723" s="10"/>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row>
    <row x14ac:dyDescent="0.25" r="724" customHeight="1" ht="14.25">
      <c r="A724" s="10"/>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row>
    <row x14ac:dyDescent="0.25" r="725" customHeight="1" ht="14.25">
      <c r="A725" s="10"/>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row>
    <row x14ac:dyDescent="0.25" r="726" customHeight="1" ht="14.25">
      <c r="A726" s="10"/>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row>
    <row x14ac:dyDescent="0.25" r="727" customHeight="1" ht="14.25">
      <c r="A727" s="10"/>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row>
    <row x14ac:dyDescent="0.25" r="728" customHeight="1" ht="14.25">
      <c r="A728" s="10"/>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row>
    <row x14ac:dyDescent="0.25" r="729" customHeight="1" ht="14.25">
      <c r="A729" s="10"/>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row>
    <row x14ac:dyDescent="0.25" r="730" customHeight="1" ht="14.25">
      <c r="A730" s="10"/>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row>
    <row x14ac:dyDescent="0.25" r="731" customHeight="1" ht="14.25">
      <c r="A731" s="10"/>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row>
    <row x14ac:dyDescent="0.25" r="732" customHeight="1" ht="14.25">
      <c r="A732" s="10"/>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row>
    <row x14ac:dyDescent="0.25" r="733" customHeight="1" ht="14.25">
      <c r="A733" s="10"/>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row>
    <row x14ac:dyDescent="0.25" r="734" customHeight="1" ht="14.25">
      <c r="A734" s="10"/>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row>
    <row x14ac:dyDescent="0.25" r="735" customHeight="1" ht="14.25">
      <c r="A735" s="10"/>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row>
    <row x14ac:dyDescent="0.25" r="736" customHeight="1" ht="14.25">
      <c r="A736" s="10"/>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row>
    <row x14ac:dyDescent="0.25" r="737" customHeight="1" ht="14.25">
      <c r="A737" s="10"/>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row>
    <row x14ac:dyDescent="0.25" r="738" customHeight="1" ht="14.25">
      <c r="A738" s="10"/>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row>
    <row x14ac:dyDescent="0.25" r="739" customHeight="1" ht="14.25">
      <c r="A739" s="10"/>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row>
    <row x14ac:dyDescent="0.25" r="740" customHeight="1" ht="14.25">
      <c r="A740" s="10"/>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row>
    <row x14ac:dyDescent="0.25" r="741" customHeight="1" ht="14.25">
      <c r="A741" s="10"/>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row>
    <row x14ac:dyDescent="0.25" r="742" customHeight="1" ht="14.25">
      <c r="A742" s="10"/>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row>
    <row x14ac:dyDescent="0.25" r="743" customHeight="1" ht="14.25">
      <c r="A743" s="10"/>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row>
    <row x14ac:dyDescent="0.25" r="744" customHeight="1" ht="14.25">
      <c r="A744" s="10"/>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row>
    <row x14ac:dyDescent="0.25" r="745" customHeight="1" ht="14.25">
      <c r="A745" s="10"/>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row>
    <row x14ac:dyDescent="0.25" r="746" customHeight="1" ht="14.25">
      <c r="A746" s="10"/>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row>
    <row x14ac:dyDescent="0.25" r="747" customHeight="1" ht="14.25">
      <c r="A747" s="10"/>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row>
    <row x14ac:dyDescent="0.25" r="748" customHeight="1" ht="14.25">
      <c r="A748" s="10"/>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row>
    <row x14ac:dyDescent="0.25" r="749" customHeight="1" ht="14.25">
      <c r="A749" s="10"/>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row>
    <row x14ac:dyDescent="0.25" r="750" customHeight="1" ht="14.25">
      <c r="A750" s="10"/>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row>
    <row x14ac:dyDescent="0.25" r="751" customHeight="1" ht="14.25">
      <c r="A751" s="10"/>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row>
    <row x14ac:dyDescent="0.25" r="752" customHeight="1" ht="14.25">
      <c r="A752" s="10"/>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row>
    <row x14ac:dyDescent="0.25" r="753" customHeight="1" ht="14.25">
      <c r="A753" s="10"/>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row>
    <row x14ac:dyDescent="0.25" r="754" customHeight="1" ht="14.25">
      <c r="A754" s="10"/>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row>
    <row x14ac:dyDescent="0.25" r="755" customHeight="1" ht="14.25">
      <c r="A755" s="10"/>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row>
    <row x14ac:dyDescent="0.25" r="756" customHeight="1" ht="14.25">
      <c r="A756" s="10"/>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row>
    <row x14ac:dyDescent="0.25" r="757" customHeight="1" ht="14.25">
      <c r="A757" s="10"/>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row>
    <row x14ac:dyDescent="0.25" r="758" customHeight="1" ht="14.25">
      <c r="A758" s="10"/>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row>
    <row x14ac:dyDescent="0.25" r="759" customHeight="1" ht="14.25">
      <c r="A759" s="10"/>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row>
    <row x14ac:dyDescent="0.25" r="760" customHeight="1" ht="14.25">
      <c r="A760" s="10"/>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row>
    <row x14ac:dyDescent="0.25" r="761" customHeight="1" ht="14.25">
      <c r="A761" s="10"/>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row>
    <row x14ac:dyDescent="0.25" r="762" customHeight="1" ht="14.25">
      <c r="A762" s="10"/>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row>
    <row x14ac:dyDescent="0.25" r="763" customHeight="1" ht="14.25">
      <c r="A763" s="10"/>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row>
    <row x14ac:dyDescent="0.25" r="764" customHeight="1" ht="14.25">
      <c r="A764" s="10"/>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row>
    <row x14ac:dyDescent="0.25" r="765" customHeight="1" ht="14.25">
      <c r="A765" s="10"/>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row>
    <row x14ac:dyDescent="0.25" r="766" customHeight="1" ht="14.25">
      <c r="A766" s="10"/>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row>
    <row x14ac:dyDescent="0.25" r="767" customHeight="1" ht="14.25">
      <c r="A767" s="10"/>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row>
    <row x14ac:dyDescent="0.25" r="768" customHeight="1" ht="14.25">
      <c r="A768" s="10"/>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row>
    <row x14ac:dyDescent="0.25" r="769" customHeight="1" ht="14.25">
      <c r="A769" s="10"/>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row>
    <row x14ac:dyDescent="0.25" r="770" customHeight="1" ht="14.25">
      <c r="A770" s="10"/>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row>
    <row x14ac:dyDescent="0.25" r="771" customHeight="1" ht="14.25">
      <c r="A771" s="10"/>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row>
    <row x14ac:dyDescent="0.25" r="772" customHeight="1" ht="14.25">
      <c r="A772" s="10"/>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row>
    <row x14ac:dyDescent="0.25" r="773" customHeight="1" ht="14.25">
      <c r="A773" s="10"/>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row>
    <row x14ac:dyDescent="0.25" r="774" customHeight="1" ht="14.25">
      <c r="A774" s="10"/>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row>
    <row x14ac:dyDescent="0.25" r="775" customHeight="1" ht="14.25">
      <c r="A775" s="10"/>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row>
    <row x14ac:dyDescent="0.25" r="776" customHeight="1" ht="14.25">
      <c r="A776" s="10"/>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row>
    <row x14ac:dyDescent="0.25" r="777" customHeight="1" ht="14.25">
      <c r="A777" s="10"/>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row>
    <row x14ac:dyDescent="0.25" r="778" customHeight="1" ht="14.25">
      <c r="A778" s="10"/>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row>
    <row x14ac:dyDescent="0.25" r="779" customHeight="1" ht="14.25">
      <c r="A779" s="10"/>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row>
    <row x14ac:dyDescent="0.25" r="780" customHeight="1" ht="14.25">
      <c r="A780" s="10"/>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row>
    <row x14ac:dyDescent="0.25" r="781" customHeight="1" ht="14.25">
      <c r="A781" s="10"/>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row>
    <row x14ac:dyDescent="0.25" r="782" customHeight="1" ht="14.25">
      <c r="A782" s="10"/>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row>
    <row x14ac:dyDescent="0.25" r="783" customHeight="1" ht="14.25">
      <c r="A783" s="10"/>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row>
    <row x14ac:dyDescent="0.25" r="784" customHeight="1" ht="14.25">
      <c r="A784" s="10"/>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row>
    <row x14ac:dyDescent="0.25" r="785" customHeight="1" ht="14.25">
      <c r="A785" s="10"/>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row>
    <row x14ac:dyDescent="0.25" r="786" customHeight="1" ht="14.25">
      <c r="A786" s="10"/>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row>
    <row x14ac:dyDescent="0.25" r="787" customHeight="1" ht="14.25">
      <c r="A787" s="10"/>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row>
    <row x14ac:dyDescent="0.25" r="788" customHeight="1" ht="14.25">
      <c r="A788" s="10"/>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row>
    <row x14ac:dyDescent="0.25" r="789" customHeight="1" ht="14.25">
      <c r="A789" s="10"/>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row>
    <row x14ac:dyDescent="0.25" r="790" customHeight="1" ht="14.25">
      <c r="A790" s="10"/>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row>
    <row x14ac:dyDescent="0.25" r="791" customHeight="1" ht="14.25">
      <c r="A791" s="10"/>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row>
    <row x14ac:dyDescent="0.25" r="792" customHeight="1" ht="14.25">
      <c r="A792" s="10"/>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row>
    <row x14ac:dyDescent="0.25" r="793" customHeight="1" ht="14.25">
      <c r="A793" s="10"/>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row>
    <row x14ac:dyDescent="0.25" r="794" customHeight="1" ht="14.25">
      <c r="A794" s="10"/>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row>
    <row x14ac:dyDescent="0.25" r="795" customHeight="1" ht="14.25">
      <c r="A795" s="10"/>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row>
    <row x14ac:dyDescent="0.25" r="796" customHeight="1" ht="14.25">
      <c r="A796" s="10"/>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row>
    <row x14ac:dyDescent="0.25" r="797" customHeight="1" ht="14.25">
      <c r="A797" s="10"/>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row>
    <row x14ac:dyDescent="0.25" r="798" customHeight="1" ht="14.25">
      <c r="A798" s="10"/>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row>
    <row x14ac:dyDescent="0.25" r="799" customHeight="1" ht="14.25">
      <c r="A799" s="10"/>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row>
    <row x14ac:dyDescent="0.25" r="800" customHeight="1" ht="14.25">
      <c r="A800" s="10"/>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row>
    <row x14ac:dyDescent="0.25" r="801" customHeight="1" ht="14.25">
      <c r="A801" s="10"/>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row>
    <row x14ac:dyDescent="0.25" r="802" customHeight="1" ht="14.25">
      <c r="A802" s="10"/>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row>
    <row x14ac:dyDescent="0.25" r="803" customHeight="1" ht="14.25">
      <c r="A803" s="10"/>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row>
    <row x14ac:dyDescent="0.25" r="804" customHeight="1" ht="14.25">
      <c r="A804" s="10"/>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row>
    <row x14ac:dyDescent="0.25" r="805" customHeight="1" ht="14.25">
      <c r="A805" s="10"/>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row>
    <row x14ac:dyDescent="0.25" r="806" customHeight="1" ht="14.25">
      <c r="A806" s="10"/>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row>
    <row x14ac:dyDescent="0.25" r="807" customHeight="1" ht="14.25">
      <c r="A807" s="10"/>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row>
    <row x14ac:dyDescent="0.25" r="808" customHeight="1" ht="14.25">
      <c r="A808" s="10"/>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row>
    <row x14ac:dyDescent="0.25" r="809" customHeight="1" ht="14.25">
      <c r="A809" s="10"/>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row>
    <row x14ac:dyDescent="0.25" r="810" customHeight="1" ht="14.25">
      <c r="A810" s="10"/>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row>
    <row x14ac:dyDescent="0.25" r="811" customHeight="1" ht="14.25">
      <c r="A811" s="10"/>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row>
    <row x14ac:dyDescent="0.25" r="812" customHeight="1" ht="14.25">
      <c r="A812" s="10"/>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row>
    <row x14ac:dyDescent="0.25" r="813" customHeight="1" ht="14.25">
      <c r="A813" s="10"/>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row>
    <row x14ac:dyDescent="0.25" r="814" customHeight="1" ht="14.25">
      <c r="A814" s="10"/>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row>
    <row x14ac:dyDescent="0.25" r="815" customHeight="1" ht="14.25">
      <c r="A815" s="10"/>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row>
    <row x14ac:dyDescent="0.25" r="816" customHeight="1" ht="14.25">
      <c r="A816" s="10"/>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row>
    <row x14ac:dyDescent="0.25" r="817" customHeight="1" ht="14.25">
      <c r="A817" s="10"/>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row>
    <row x14ac:dyDescent="0.25" r="818" customHeight="1" ht="14.25">
      <c r="A818" s="10"/>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row>
    <row x14ac:dyDescent="0.25" r="819" customHeight="1" ht="14.25">
      <c r="A819" s="10"/>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row>
    <row x14ac:dyDescent="0.25" r="820" customHeight="1" ht="14.25">
      <c r="A820" s="10"/>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row>
    <row x14ac:dyDescent="0.25" r="821" customHeight="1" ht="14.25">
      <c r="A821" s="10"/>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row>
    <row x14ac:dyDescent="0.25" r="822" customHeight="1" ht="14.25">
      <c r="A822" s="10"/>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row>
    <row x14ac:dyDescent="0.25" r="823" customHeight="1" ht="14.25">
      <c r="A823" s="10"/>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row>
    <row x14ac:dyDescent="0.25" r="824" customHeight="1" ht="14.25">
      <c r="A824" s="10"/>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row>
    <row x14ac:dyDescent="0.25" r="825" customHeight="1" ht="14.25">
      <c r="A825" s="10"/>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row>
    <row x14ac:dyDescent="0.25" r="826" customHeight="1" ht="14.25">
      <c r="A826" s="10"/>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row>
    <row x14ac:dyDescent="0.25" r="827" customHeight="1" ht="14.25">
      <c r="A827" s="10"/>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row>
    <row x14ac:dyDescent="0.25" r="828" customHeight="1" ht="14.25">
      <c r="A828" s="10"/>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row>
    <row x14ac:dyDescent="0.25" r="829" customHeight="1" ht="14.25">
      <c r="A829" s="10"/>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row>
    <row x14ac:dyDescent="0.25" r="830" customHeight="1" ht="14.25">
      <c r="A830" s="10"/>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row>
    <row x14ac:dyDescent="0.25" r="831" customHeight="1" ht="14.25">
      <c r="A831" s="10"/>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row>
    <row x14ac:dyDescent="0.25" r="832" customHeight="1" ht="14.25">
      <c r="A832" s="10"/>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row>
    <row x14ac:dyDescent="0.25" r="833" customHeight="1" ht="14.25">
      <c r="A833" s="10"/>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row>
    <row x14ac:dyDescent="0.25" r="834" customHeight="1" ht="14.25">
      <c r="A834" s="10"/>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row>
    <row x14ac:dyDescent="0.25" r="835" customHeight="1" ht="14.25">
      <c r="A835" s="10"/>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row>
    <row x14ac:dyDescent="0.25" r="836" customHeight="1" ht="14.25">
      <c r="A836" s="10"/>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row>
    <row x14ac:dyDescent="0.25" r="837" customHeight="1" ht="14.25">
      <c r="A837" s="10"/>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row>
    <row x14ac:dyDescent="0.25" r="838" customHeight="1" ht="14.25">
      <c r="A838" s="10"/>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row>
    <row x14ac:dyDescent="0.25" r="839" customHeight="1" ht="14.25">
      <c r="A839" s="10"/>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row>
    <row x14ac:dyDescent="0.25" r="840" customHeight="1" ht="14.25">
      <c r="A840" s="10"/>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row>
    <row x14ac:dyDescent="0.25" r="841" customHeight="1" ht="14.25">
      <c r="A841" s="10"/>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row>
    <row x14ac:dyDescent="0.25" r="842" customHeight="1" ht="14.25">
      <c r="A842" s="10"/>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row>
    <row x14ac:dyDescent="0.25" r="843" customHeight="1" ht="14.25">
      <c r="A843" s="10"/>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row>
    <row x14ac:dyDescent="0.25" r="844" customHeight="1" ht="14.25">
      <c r="A844" s="10"/>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row>
    <row x14ac:dyDescent="0.25" r="845" customHeight="1" ht="14.25">
      <c r="A845" s="10"/>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row>
    <row x14ac:dyDescent="0.25" r="846" customHeight="1" ht="14.25">
      <c r="A846" s="10"/>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row>
    <row x14ac:dyDescent="0.25" r="847" customHeight="1" ht="14.25">
      <c r="A847" s="10"/>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row>
    <row x14ac:dyDescent="0.25" r="848" customHeight="1" ht="14.25">
      <c r="A848" s="10"/>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row>
    <row x14ac:dyDescent="0.25" r="849" customHeight="1" ht="14.25">
      <c r="A849" s="10"/>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row>
    <row x14ac:dyDescent="0.25" r="850" customHeight="1" ht="14.25">
      <c r="A850" s="10"/>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row>
    <row x14ac:dyDescent="0.25" r="851" customHeight="1" ht="14.25">
      <c r="A851" s="10"/>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row>
    <row x14ac:dyDescent="0.25" r="852" customHeight="1" ht="14.25">
      <c r="A852" s="10"/>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row>
    <row x14ac:dyDescent="0.25" r="853" customHeight="1" ht="14.25">
      <c r="A853" s="10"/>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row>
    <row x14ac:dyDescent="0.25" r="854" customHeight="1" ht="14.25">
      <c r="A854" s="10"/>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row>
    <row x14ac:dyDescent="0.25" r="855" customHeight="1" ht="14.25">
      <c r="A855" s="10"/>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row>
    <row x14ac:dyDescent="0.25" r="856" customHeight="1" ht="14.25">
      <c r="A856" s="10"/>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row>
    <row x14ac:dyDescent="0.25" r="857" customHeight="1" ht="14.25">
      <c r="A857" s="10"/>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row>
    <row x14ac:dyDescent="0.25" r="858" customHeight="1" ht="14.25">
      <c r="A858" s="10"/>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row>
    <row x14ac:dyDescent="0.25" r="859" customHeight="1" ht="14.25">
      <c r="A859" s="10"/>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row>
    <row x14ac:dyDescent="0.25" r="860" customHeight="1" ht="14.25">
      <c r="A860" s="10"/>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row>
    <row x14ac:dyDescent="0.25" r="861" customHeight="1" ht="14.25">
      <c r="A861" s="10"/>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row>
    <row x14ac:dyDescent="0.25" r="862" customHeight="1" ht="14.25">
      <c r="A862" s="10"/>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row>
    <row x14ac:dyDescent="0.25" r="863" customHeight="1" ht="14.25">
      <c r="A863" s="10"/>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row>
    <row x14ac:dyDescent="0.25" r="864" customHeight="1" ht="14.25">
      <c r="A864" s="10"/>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row>
    <row x14ac:dyDescent="0.25" r="865" customHeight="1" ht="14.25">
      <c r="A865" s="10"/>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row>
    <row x14ac:dyDescent="0.25" r="866" customHeight="1" ht="14.25">
      <c r="A866" s="10"/>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row>
    <row x14ac:dyDescent="0.25" r="867" customHeight="1" ht="14.25">
      <c r="A867" s="10"/>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row>
    <row x14ac:dyDescent="0.25" r="868" customHeight="1" ht="14.25">
      <c r="A868" s="10"/>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row>
    <row x14ac:dyDescent="0.25" r="869" customHeight="1" ht="14.25">
      <c r="A869" s="10"/>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row>
    <row x14ac:dyDescent="0.25" r="870" customHeight="1" ht="14.25">
      <c r="A870" s="10"/>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row>
    <row x14ac:dyDescent="0.25" r="871" customHeight="1" ht="14.25">
      <c r="A871" s="10"/>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row>
    <row x14ac:dyDescent="0.25" r="872" customHeight="1" ht="14.25">
      <c r="A872" s="10"/>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row>
    <row x14ac:dyDescent="0.25" r="873" customHeight="1" ht="14.25">
      <c r="A873" s="10"/>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row>
    <row x14ac:dyDescent="0.25" r="874" customHeight="1" ht="14.25">
      <c r="A874" s="10"/>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row>
    <row x14ac:dyDescent="0.25" r="875" customHeight="1" ht="14.25">
      <c r="A875" s="10"/>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row>
    <row x14ac:dyDescent="0.25" r="876" customHeight="1" ht="14.25">
      <c r="A876" s="10"/>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row>
    <row x14ac:dyDescent="0.25" r="877" customHeight="1" ht="14.25">
      <c r="A877" s="10"/>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row>
    <row x14ac:dyDescent="0.25" r="878" customHeight="1" ht="14.25">
      <c r="A878" s="10"/>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row>
    <row x14ac:dyDescent="0.25" r="879" customHeight="1" ht="14.25">
      <c r="A879" s="10"/>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row>
    <row x14ac:dyDescent="0.25" r="880" customHeight="1" ht="14.25">
      <c r="A880" s="10"/>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row>
    <row x14ac:dyDescent="0.25" r="881" customHeight="1" ht="14.25">
      <c r="A881" s="10"/>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row>
    <row x14ac:dyDescent="0.25" r="882" customHeight="1" ht="14.25">
      <c r="A882" s="10"/>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row>
    <row x14ac:dyDescent="0.25" r="883" customHeight="1" ht="14.25">
      <c r="A883" s="10"/>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row>
    <row x14ac:dyDescent="0.25" r="884" customHeight="1" ht="14.25">
      <c r="A884" s="10"/>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row>
    <row x14ac:dyDescent="0.25" r="885" customHeight="1" ht="14.25">
      <c r="A885" s="10"/>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row>
    <row x14ac:dyDescent="0.25" r="886" customHeight="1" ht="14.25">
      <c r="A886" s="10"/>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row>
    <row x14ac:dyDescent="0.25" r="887" customHeight="1" ht="14.25">
      <c r="A887" s="10"/>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row>
    <row x14ac:dyDescent="0.25" r="888" customHeight="1" ht="14.25">
      <c r="A888" s="10"/>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row>
    <row x14ac:dyDescent="0.25" r="889" customHeight="1" ht="14.25">
      <c r="A889" s="10"/>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row>
    <row x14ac:dyDescent="0.25" r="890" customHeight="1" ht="14.25">
      <c r="A890" s="10"/>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row>
    <row x14ac:dyDescent="0.25" r="891" customHeight="1" ht="14.25">
      <c r="A891" s="10"/>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row>
    <row x14ac:dyDescent="0.25" r="892" customHeight="1" ht="14.25">
      <c r="A892" s="10"/>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row>
    <row x14ac:dyDescent="0.25" r="893" customHeight="1" ht="14.25">
      <c r="A893" s="10"/>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row>
    <row x14ac:dyDescent="0.25" r="894" customHeight="1" ht="14.25">
      <c r="A894" s="10"/>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row>
    <row x14ac:dyDescent="0.25" r="895" customHeight="1" ht="14.25">
      <c r="A895" s="10"/>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row>
    <row x14ac:dyDescent="0.25" r="896" customHeight="1" ht="14.25">
      <c r="A896" s="10"/>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row>
    <row x14ac:dyDescent="0.25" r="897" customHeight="1" ht="14.25">
      <c r="A897" s="10"/>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row>
    <row x14ac:dyDescent="0.25" r="898" customHeight="1" ht="14.25">
      <c r="A898" s="10"/>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row>
    <row x14ac:dyDescent="0.25" r="899" customHeight="1" ht="14.25">
      <c r="A899" s="10"/>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row>
    <row x14ac:dyDescent="0.25" r="900" customHeight="1" ht="14.25">
      <c r="A900" s="10"/>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row>
    <row x14ac:dyDescent="0.25" r="901" customHeight="1" ht="14.25">
      <c r="A901" s="10"/>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row>
    <row x14ac:dyDescent="0.25" r="902" customHeight="1" ht="14.25">
      <c r="A902" s="10"/>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row>
    <row x14ac:dyDescent="0.25" r="903" customHeight="1" ht="14.25">
      <c r="A903" s="10"/>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row>
    <row x14ac:dyDescent="0.25" r="904" customHeight="1" ht="14.25">
      <c r="A904" s="10"/>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row>
    <row x14ac:dyDescent="0.25" r="905" customHeight="1" ht="14.25">
      <c r="A905" s="10"/>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row>
    <row x14ac:dyDescent="0.25" r="906" customHeight="1" ht="14.25">
      <c r="A906" s="10"/>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row>
    <row x14ac:dyDescent="0.25" r="907" customHeight="1" ht="14.25">
      <c r="A907" s="10"/>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row>
    <row x14ac:dyDescent="0.25" r="908" customHeight="1" ht="14.25">
      <c r="A908" s="10"/>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row>
    <row x14ac:dyDescent="0.25" r="909" customHeight="1" ht="14.25">
      <c r="A909" s="10"/>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row>
    <row x14ac:dyDescent="0.25" r="910" customHeight="1" ht="14.25">
      <c r="A910" s="10"/>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row>
    <row x14ac:dyDescent="0.25" r="911" customHeight="1" ht="14.25">
      <c r="A911" s="10"/>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row>
    <row x14ac:dyDescent="0.25" r="912" customHeight="1" ht="14.25">
      <c r="A912" s="10"/>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row>
    <row x14ac:dyDescent="0.25" r="913" customHeight="1" ht="14.25">
      <c r="A913" s="10"/>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row>
    <row x14ac:dyDescent="0.25" r="914" customHeight="1" ht="14.25">
      <c r="A914" s="10"/>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row>
    <row x14ac:dyDescent="0.25" r="915" customHeight="1" ht="14.25">
      <c r="A915" s="10"/>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row>
    <row x14ac:dyDescent="0.25" r="916" customHeight="1" ht="14.25">
      <c r="A916" s="10"/>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row>
    <row x14ac:dyDescent="0.25" r="917" customHeight="1" ht="14.25">
      <c r="A917" s="10"/>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row>
    <row x14ac:dyDescent="0.25" r="918" customHeight="1" ht="14.25">
      <c r="A918" s="10"/>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row>
    <row x14ac:dyDescent="0.25" r="919" customHeight="1" ht="14.25">
      <c r="A919" s="10"/>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row>
    <row x14ac:dyDescent="0.25" r="920" customHeight="1" ht="14.25">
      <c r="A920" s="10"/>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row>
    <row x14ac:dyDescent="0.25" r="921" customHeight="1" ht="14.25">
      <c r="A921" s="10"/>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row>
    <row x14ac:dyDescent="0.25" r="922" customHeight="1" ht="14.25">
      <c r="A922" s="10"/>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row>
    <row x14ac:dyDescent="0.25" r="923" customHeight="1" ht="14.25">
      <c r="A923" s="10"/>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row>
    <row x14ac:dyDescent="0.25" r="924" customHeight="1" ht="14.25">
      <c r="A924" s="10"/>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row>
    <row x14ac:dyDescent="0.25" r="925" customHeight="1" ht="14.25">
      <c r="A925" s="10"/>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row>
    <row x14ac:dyDescent="0.25" r="926" customHeight="1" ht="14.25">
      <c r="A926" s="10"/>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row>
    <row x14ac:dyDescent="0.25" r="927" customHeight="1" ht="14.25">
      <c r="A927" s="10"/>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row>
    <row x14ac:dyDescent="0.25" r="928" customHeight="1" ht="14.25">
      <c r="A928" s="10"/>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row>
    <row x14ac:dyDescent="0.25" r="929" customHeight="1" ht="14.25">
      <c r="A929" s="10"/>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row>
    <row x14ac:dyDescent="0.25" r="930" customHeight="1" ht="14.25">
      <c r="A930" s="10"/>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row>
    <row x14ac:dyDescent="0.25" r="931" customHeight="1" ht="14.25">
      <c r="A931" s="10"/>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row>
    <row x14ac:dyDescent="0.25" r="932" customHeight="1" ht="14.25">
      <c r="A932" s="10"/>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row>
    <row x14ac:dyDescent="0.25" r="933" customHeight="1" ht="14.25">
      <c r="A933" s="10"/>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row>
    <row x14ac:dyDescent="0.25" r="934" customHeight="1" ht="14.25">
      <c r="A934" s="10"/>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row>
    <row x14ac:dyDescent="0.25" r="935" customHeight="1" ht="14.25">
      <c r="A935" s="10"/>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row>
    <row x14ac:dyDescent="0.25" r="936" customHeight="1" ht="14.25">
      <c r="A936" s="10"/>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row>
    <row x14ac:dyDescent="0.25" r="937" customHeight="1" ht="14.25">
      <c r="A937" s="10"/>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row>
    <row x14ac:dyDescent="0.25" r="938" customHeight="1" ht="14.25">
      <c r="A938" s="10"/>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row>
    <row x14ac:dyDescent="0.25" r="939" customHeight="1" ht="14.25">
      <c r="A939" s="10"/>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row>
    <row x14ac:dyDescent="0.25" r="940" customHeight="1" ht="14.25">
      <c r="A940" s="10"/>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row>
    <row x14ac:dyDescent="0.25" r="941" customHeight="1" ht="14.25">
      <c r="A941" s="10"/>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row>
    <row x14ac:dyDescent="0.25" r="942" customHeight="1" ht="14.25">
      <c r="A942" s="10"/>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row>
    <row x14ac:dyDescent="0.25" r="943" customHeight="1" ht="14.25">
      <c r="A943" s="10"/>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row>
    <row x14ac:dyDescent="0.25" r="944" customHeight="1" ht="14.25">
      <c r="A944" s="10"/>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row>
    <row x14ac:dyDescent="0.25" r="945" customHeight="1" ht="14.25">
      <c r="A945" s="10"/>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row>
    <row x14ac:dyDescent="0.25" r="946" customHeight="1" ht="14.25">
      <c r="A946" s="10"/>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row>
    <row x14ac:dyDescent="0.25" r="947" customHeight="1" ht="14.25">
      <c r="A947" s="10"/>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row>
    <row x14ac:dyDescent="0.25" r="948" customHeight="1" ht="14.25">
      <c r="A948" s="10"/>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row>
    <row x14ac:dyDescent="0.25" r="949" customHeight="1" ht="14.25">
      <c r="A949" s="10"/>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row>
    <row x14ac:dyDescent="0.25" r="950" customHeight="1" ht="14.25">
      <c r="A950" s="10"/>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row>
    <row x14ac:dyDescent="0.25" r="951" customHeight="1" ht="14.25">
      <c r="A951" s="10"/>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row>
    <row x14ac:dyDescent="0.25" r="952" customHeight="1" ht="14.25">
      <c r="A952" s="10"/>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row>
    <row x14ac:dyDescent="0.25" r="953" customHeight="1" ht="14.25">
      <c r="A953" s="10"/>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row>
    <row x14ac:dyDescent="0.25" r="954" customHeight="1" ht="14.25">
      <c r="A954" s="10"/>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row>
    <row x14ac:dyDescent="0.25" r="955" customHeight="1" ht="14.25">
      <c r="A955" s="10"/>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row>
    <row x14ac:dyDescent="0.25" r="956" customHeight="1" ht="14.25">
      <c r="A956" s="10"/>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row>
    <row x14ac:dyDescent="0.25" r="957" customHeight="1" ht="14.25">
      <c r="A957" s="10"/>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row>
    <row x14ac:dyDescent="0.25" r="958" customHeight="1" ht="14.25">
      <c r="A958" s="10"/>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row>
    <row x14ac:dyDescent="0.25" r="959" customHeight="1" ht="14.25">
      <c r="A959" s="10"/>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row>
    <row x14ac:dyDescent="0.25" r="960" customHeight="1" ht="14.25">
      <c r="A960" s="10"/>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row>
    <row x14ac:dyDescent="0.25" r="961" customHeight="1" ht="14.25">
      <c r="A961" s="10"/>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row>
    <row x14ac:dyDescent="0.25" r="962" customHeight="1" ht="14.25">
      <c r="A962" s="10"/>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row>
    <row x14ac:dyDescent="0.25" r="963" customHeight="1" ht="14.25">
      <c r="A963" s="10"/>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row>
    <row x14ac:dyDescent="0.25" r="964" customHeight="1" ht="14.25">
      <c r="A964" s="10"/>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row>
    <row x14ac:dyDescent="0.25" r="965" customHeight="1" ht="14.25">
      <c r="A965" s="10"/>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row>
    <row x14ac:dyDescent="0.25" r="966" customHeight="1" ht="14.25">
      <c r="A966" s="10"/>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row>
    <row x14ac:dyDescent="0.25" r="967" customHeight="1" ht="14.25">
      <c r="A967" s="10"/>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row>
    <row x14ac:dyDescent="0.25" r="968" customHeight="1" ht="14.25">
      <c r="A968" s="10"/>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row>
    <row x14ac:dyDescent="0.25" r="969" customHeight="1" ht="14.25">
      <c r="A969" s="10"/>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row>
    <row x14ac:dyDescent="0.25" r="970" customHeight="1" ht="14.25">
      <c r="A970" s="10"/>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row>
    <row x14ac:dyDescent="0.25" r="971" customHeight="1" ht="14.25">
      <c r="A971" s="10"/>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row>
    <row x14ac:dyDescent="0.25" r="972" customHeight="1" ht="14.25">
      <c r="A972" s="10"/>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row>
    <row x14ac:dyDescent="0.25" r="973" customHeight="1" ht="14.25">
      <c r="A973" s="10"/>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row>
    <row x14ac:dyDescent="0.25" r="974" customHeight="1" ht="14.25">
      <c r="A974" s="10"/>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row>
    <row x14ac:dyDescent="0.25" r="975" customHeight="1" ht="14.25">
      <c r="A975" s="10"/>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row>
    <row x14ac:dyDescent="0.25" r="976" customHeight="1" ht="14.25">
      <c r="A976" s="10"/>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row>
    <row x14ac:dyDescent="0.25" r="977" customHeight="1" ht="14.25">
      <c r="A977" s="10"/>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row>
    <row x14ac:dyDescent="0.25" r="978" customHeight="1" ht="14.25">
      <c r="A978" s="10"/>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row>
    <row x14ac:dyDescent="0.25" r="979" customHeight="1" ht="14.25">
      <c r="A979" s="10"/>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row>
    <row x14ac:dyDescent="0.25" r="980" customHeight="1" ht="14.25">
      <c r="A980" s="10"/>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row>
    <row x14ac:dyDescent="0.25" r="981" customHeight="1" ht="14.25">
      <c r="A981" s="10"/>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row>
    <row x14ac:dyDescent="0.25" r="982" customHeight="1" ht="14.25">
      <c r="A982" s="10"/>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row>
    <row x14ac:dyDescent="0.25" r="983" customHeight="1" ht="14.25">
      <c r="A983" s="10"/>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row>
    <row x14ac:dyDescent="0.25" r="984" customHeight="1" ht="14.25">
      <c r="A984" s="10"/>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row>
    <row x14ac:dyDescent="0.25" r="985" customHeight="1" ht="14.25">
      <c r="A985" s="10"/>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row>
    <row x14ac:dyDescent="0.25" r="986" customHeight="1" ht="14.25">
      <c r="A986" s="10"/>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row>
    <row x14ac:dyDescent="0.25" r="987" customHeight="1" ht="14.25">
      <c r="A987" s="10"/>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row>
    <row x14ac:dyDescent="0.25" r="988" customHeight="1" ht="14.25">
      <c r="A988" s="10"/>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row>
    <row x14ac:dyDescent="0.25" r="989" customHeight="1" ht="14.25">
      <c r="A989" s="10"/>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row>
    <row x14ac:dyDescent="0.25" r="990" customHeight="1" ht="14.25">
      <c r="A990" s="10"/>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row>
    <row x14ac:dyDescent="0.25" r="991" customHeight="1" ht="14.25">
      <c r="A991" s="10"/>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row>
    <row x14ac:dyDescent="0.25" r="992" customHeight="1" ht="14.25">
      <c r="A992" s="10"/>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row>
    <row x14ac:dyDescent="0.25" r="993" customHeight="1" ht="14.25">
      <c r="A993" s="10"/>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row>
    <row x14ac:dyDescent="0.25" r="994" customHeight="1" ht="14.25">
      <c r="A994" s="10"/>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row>
    <row x14ac:dyDescent="0.25" r="995" customHeight="1" ht="14.25">
      <c r="A995" s="10"/>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row>
    <row x14ac:dyDescent="0.25" r="996" customHeight="1" ht="14.25">
      <c r="A996" s="10"/>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row>
    <row x14ac:dyDescent="0.25" r="997" customHeight="1" ht="14.25">
      <c r="A997" s="10"/>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row>
    <row x14ac:dyDescent="0.25" r="998" customHeight="1" ht="14.25">
      <c r="A998" s="10"/>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row>
    <row x14ac:dyDescent="0.25" r="999" customHeight="1" ht="14.25">
      <c r="A999" s="10"/>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row>
    <row x14ac:dyDescent="0.25" r="1000" customHeight="1" ht="14.25">
      <c r="A1000" s="10"/>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1000"/>
  <sheetViews>
    <sheetView workbookViewId="0"/>
  </sheetViews>
  <sheetFormatPr defaultRowHeight="15" x14ac:dyDescent="0.25"/>
  <cols>
    <col min="1" max="1" style="14" width="8.576428571428572" customWidth="1" bestFit="1"/>
    <col min="2" max="2" style="16" width="21.290714285714284" customWidth="1" bestFit="1"/>
    <col min="3" max="3" style="13" width="16.433571428571426" customWidth="1" bestFit="1"/>
    <col min="4" max="4" style="13" width="20.862142857142857" customWidth="1" bestFit="1"/>
    <col min="5" max="5" style="14" width="12.147857142857141" customWidth="1" bestFit="1"/>
    <col min="6" max="6" style="14" width="18.005" customWidth="1" bestFit="1"/>
    <col min="7" max="7" style="14" width="11.147857142857141" customWidth="1" bestFit="1"/>
    <col min="8" max="8" style="14" width="13.719285714285713" customWidth="1" bestFit="1"/>
    <col min="9" max="9" style="14" width="31.14785714285714" customWidth="1" bestFit="1"/>
    <col min="10" max="10" style="14" width="6.147857142857143" customWidth="1" bestFit="1"/>
    <col min="11" max="11" style="14" width="13.147857142857141" customWidth="1" bestFit="1"/>
    <col min="12" max="12" style="14" width="12.43357142857143" customWidth="1" bestFit="1"/>
    <col min="13" max="13" style="14" width="17.576428571428572" customWidth="1" bestFit="1"/>
    <col min="14" max="14" style="14" width="6.2907142857142855" customWidth="1" bestFit="1"/>
    <col min="15" max="15" style="14" width="26.862142857142857" customWidth="1" bestFit="1"/>
    <col min="16" max="16" style="14" width="21.290714285714284" customWidth="1" bestFit="1"/>
    <col min="17" max="17" style="14" width="16.005" customWidth="1" bestFit="1"/>
    <col min="18" max="18" style="13" width="4.147857142857143" customWidth="1" bestFit="1"/>
    <col min="19" max="19" style="14" width="8.719285714285713" customWidth="1" bestFit="1"/>
    <col min="20" max="20" style="14" width="21.433571428571426" customWidth="1" bestFit="1"/>
    <col min="21" max="21" style="14" width="8.719285714285713" customWidth="1" bestFit="1"/>
    <col min="22" max="22" style="14" width="20.005" customWidth="1" bestFit="1"/>
    <col min="23" max="23" style="14" width="8.719285714285713" customWidth="1" bestFit="1"/>
    <col min="24" max="24" style="14" width="21.14785714285714" customWidth="1" bestFit="1"/>
    <col min="25" max="25" style="14" width="8.719285714285713" customWidth="1" bestFit="1"/>
    <col min="26" max="26" style="14" width="30.433571428571426" customWidth="1" bestFit="1"/>
    <col min="27" max="27" style="14" width="15.290714285714287" customWidth="1" bestFit="1"/>
    <col min="28" max="28" style="14" width="8.719285714285713" customWidth="1" bestFit="1"/>
    <col min="29" max="29" style="13" width="8.005" customWidth="1" bestFit="1"/>
    <col min="30" max="30" style="36" width="17.576428571428572" customWidth="1" bestFit="1"/>
    <col min="31" max="31" style="36" width="12.290714285714287" customWidth="1" bestFit="1"/>
    <col min="32" max="32" style="36" width="9.005" customWidth="1" bestFit="1"/>
    <col min="33" max="33" style="16" width="12.147857142857141" customWidth="1" bestFit="1"/>
    <col min="34" max="34" style="14" width="13.005" customWidth="1" bestFit="1"/>
    <col min="35" max="35" style="16" width="5.147857142857143" customWidth="1" bestFit="1"/>
  </cols>
  <sheetData>
    <row x14ac:dyDescent="0.25" r="1" customHeight="1" ht="14.25">
      <c r="A1" s="17" t="s">
        <v>27</v>
      </c>
      <c r="B1" s="18" t="s">
        <v>28</v>
      </c>
      <c r="C1" s="19" t="s">
        <v>29</v>
      </c>
      <c r="D1" s="19" t="s">
        <v>30</v>
      </c>
      <c r="E1" s="17" t="s">
        <v>31</v>
      </c>
      <c r="F1" s="17" t="s">
        <v>32</v>
      </c>
      <c r="G1" s="17" t="s">
        <v>33</v>
      </c>
      <c r="H1" s="20" t="s">
        <v>34</v>
      </c>
      <c r="I1" s="21"/>
      <c r="J1" s="22" t="s">
        <v>35</v>
      </c>
      <c r="K1" s="23" t="s">
        <v>36</v>
      </c>
      <c r="L1" s="23" t="s">
        <v>37</v>
      </c>
      <c r="M1" s="23" t="s">
        <v>38</v>
      </c>
      <c r="N1" s="23"/>
      <c r="O1" s="17"/>
      <c r="P1" s="23" t="s">
        <v>39</v>
      </c>
      <c r="Q1" s="24" t="s">
        <v>40</v>
      </c>
      <c r="R1" s="25"/>
      <c r="S1" s="26"/>
      <c r="T1" s="23" t="s">
        <v>41</v>
      </c>
      <c r="U1" s="26"/>
      <c r="V1" s="23" t="s">
        <v>42</v>
      </c>
      <c r="W1" s="26"/>
      <c r="X1" s="26" t="s">
        <v>38</v>
      </c>
      <c r="Y1" s="26"/>
      <c r="Z1" s="26" t="s">
        <v>43</v>
      </c>
      <c r="AA1" s="26" t="s">
        <v>44</v>
      </c>
      <c r="AB1" s="26"/>
      <c r="AC1" s="27" t="s">
        <v>45</v>
      </c>
      <c r="AD1" s="28" t="s">
        <v>46</v>
      </c>
      <c r="AE1" s="28" t="s">
        <v>47</v>
      </c>
      <c r="AF1" s="28" t="s">
        <v>48</v>
      </c>
      <c r="AG1" s="29" t="s">
        <v>49</v>
      </c>
      <c r="AH1" s="26" t="s">
        <v>50</v>
      </c>
      <c r="AI1" s="29"/>
    </row>
    <row x14ac:dyDescent="0.25" r="2" customHeight="1" ht="14.25">
      <c r="A2" s="2" t="s">
        <v>51</v>
      </c>
      <c r="B2" s="9">
        <v>0.8</v>
      </c>
      <c r="C2" s="5">
        <v>1</v>
      </c>
      <c r="D2" s="5">
        <v>35</v>
      </c>
      <c r="E2" s="2" t="s">
        <v>52</v>
      </c>
      <c r="F2" s="2" t="s">
        <v>53</v>
      </c>
      <c r="G2" s="2" t="s">
        <v>54</v>
      </c>
      <c r="H2" s="30" t="s">
        <v>55</v>
      </c>
      <c r="I2" s="2" t="s">
        <v>56</v>
      </c>
      <c r="J2" s="31" t="s">
        <v>57</v>
      </c>
      <c r="K2" s="2" t="s">
        <v>58</v>
      </c>
      <c r="L2" s="8"/>
      <c r="M2" s="8"/>
      <c r="N2" s="8"/>
      <c r="O2" s="6">
        <f>"Reviewed By: "&amp;Summary!$E$8</f>
      </c>
      <c r="P2" s="2" t="s">
        <v>59</v>
      </c>
      <c r="Q2" s="32"/>
      <c r="R2" s="10"/>
      <c r="S2" s="8"/>
      <c r="T2" s="33" t="s">
        <v>60</v>
      </c>
      <c r="U2" s="8"/>
      <c r="V2" s="2" t="s">
        <v>61</v>
      </c>
      <c r="W2" s="8"/>
      <c r="X2" s="2" t="s">
        <v>62</v>
      </c>
      <c r="Y2" s="8"/>
      <c r="Z2" s="8"/>
      <c r="AA2" s="8"/>
      <c r="AB2" s="8"/>
      <c r="AC2" s="10"/>
      <c r="AD2" s="34"/>
      <c r="AE2" s="34"/>
      <c r="AF2" s="34"/>
      <c r="AG2" s="9"/>
      <c r="AH2" s="8"/>
      <c r="AI2" s="12"/>
    </row>
    <row x14ac:dyDescent="0.25" r="3" customHeight="1" ht="14.25">
      <c r="A3" s="2" t="s">
        <v>63</v>
      </c>
      <c r="B3" s="9">
        <v>1.6</v>
      </c>
      <c r="C3" s="5">
        <v>2</v>
      </c>
      <c r="D3" s="5">
        <v>70</v>
      </c>
      <c r="E3" s="2" t="s">
        <v>64</v>
      </c>
      <c r="F3" s="2" t="s">
        <v>65</v>
      </c>
      <c r="G3" s="2" t="s">
        <v>66</v>
      </c>
      <c r="H3" s="30" t="s">
        <v>67</v>
      </c>
      <c r="I3" s="31"/>
      <c r="J3" s="31" t="s">
        <v>68</v>
      </c>
      <c r="K3" s="2" t="s">
        <v>69</v>
      </c>
      <c r="L3" s="2" t="s">
        <v>70</v>
      </c>
      <c r="M3" s="2" t="s">
        <v>71</v>
      </c>
      <c r="N3" s="8"/>
      <c r="O3" s="2" t="s">
        <v>72</v>
      </c>
      <c r="P3" s="2" t="s">
        <v>73</v>
      </c>
      <c r="Q3" s="6">
        <f>IFERROR(VLOOKUP(R3,#REF!,1,FALSE),"")</f>
      </c>
      <c r="R3" s="5">
        <v>1</v>
      </c>
      <c r="S3" s="8"/>
      <c r="T3" s="33" t="s">
        <v>74</v>
      </c>
      <c r="U3" s="8"/>
      <c r="V3" s="2" t="s">
        <v>75</v>
      </c>
      <c r="W3" s="8"/>
      <c r="X3" s="2" t="s">
        <v>76</v>
      </c>
      <c r="Y3" s="8"/>
      <c r="Z3" s="2" t="s">
        <v>77</v>
      </c>
      <c r="AA3" s="2" t="s">
        <v>78</v>
      </c>
      <c r="AB3" s="8"/>
      <c r="AC3" s="5">
        <v>90</v>
      </c>
      <c r="AD3" s="35">
        <v>0.02</v>
      </c>
      <c r="AE3" s="35">
        <v>0.01</v>
      </c>
      <c r="AF3" s="35">
        <v>0.025</v>
      </c>
      <c r="AG3" s="9">
        <v>1327</v>
      </c>
      <c r="AH3" s="2" t="s">
        <v>79</v>
      </c>
      <c r="AI3" s="9">
        <v>0.03</v>
      </c>
    </row>
    <row x14ac:dyDescent="0.25" r="4" customHeight="1" ht="14.25">
      <c r="A4" s="2" t="s">
        <v>80</v>
      </c>
      <c r="B4" s="4" t="s">
        <v>81</v>
      </c>
      <c r="C4" s="5">
        <v>4</v>
      </c>
      <c r="D4" s="1" t="s">
        <v>81</v>
      </c>
      <c r="E4" s="8"/>
      <c r="F4" s="2" t="s">
        <v>82</v>
      </c>
      <c r="G4" s="2" t="s">
        <v>83</v>
      </c>
      <c r="H4" s="30" t="s">
        <v>84</v>
      </c>
      <c r="I4" s="31" t="s">
        <v>85</v>
      </c>
      <c r="J4" s="31" t="s">
        <v>86</v>
      </c>
      <c r="K4" s="2" t="s">
        <v>87</v>
      </c>
      <c r="L4" s="2" t="s">
        <v>88</v>
      </c>
      <c r="M4" s="2" t="s">
        <v>89</v>
      </c>
      <c r="N4" s="8"/>
      <c r="O4" s="8"/>
      <c r="P4" s="2" t="s">
        <v>90</v>
      </c>
      <c r="Q4" s="6">
        <f>IFERROR(VLOOKUP(R4,#REF!,1,FALSE),"")</f>
      </c>
      <c r="R4" s="5">
        <v>2</v>
      </c>
      <c r="S4" s="8"/>
      <c r="T4" s="33" t="s">
        <v>91</v>
      </c>
      <c r="U4" s="8"/>
      <c r="V4" s="2" t="s">
        <v>92</v>
      </c>
      <c r="W4" s="8"/>
      <c r="X4" s="2" t="s">
        <v>93</v>
      </c>
      <c r="Y4" s="8"/>
      <c r="Z4" s="2" t="s">
        <v>94</v>
      </c>
      <c r="AA4" s="2" t="s">
        <v>95</v>
      </c>
      <c r="AB4" s="8"/>
      <c r="AC4" s="5">
        <v>180</v>
      </c>
      <c r="AD4" s="35">
        <v>0.02</v>
      </c>
      <c r="AE4" s="35">
        <v>0.01</v>
      </c>
      <c r="AF4" s="35">
        <v>0.025</v>
      </c>
      <c r="AG4" s="9">
        <v>1398</v>
      </c>
      <c r="AH4" s="2" t="s">
        <v>96</v>
      </c>
      <c r="AI4" s="9">
        <v>0.03</v>
      </c>
    </row>
    <row x14ac:dyDescent="0.25" r="5" customHeight="1" ht="14.25">
      <c r="A5" s="8"/>
      <c r="B5" s="12"/>
      <c r="C5" s="1" t="s">
        <v>81</v>
      </c>
      <c r="D5" s="10"/>
      <c r="E5" s="8"/>
      <c r="F5" s="8"/>
      <c r="G5" s="8"/>
      <c r="H5" s="30"/>
      <c r="I5" s="31" t="s">
        <v>97</v>
      </c>
      <c r="J5" s="31" t="s">
        <v>98</v>
      </c>
      <c r="K5" s="8"/>
      <c r="L5" s="8"/>
      <c r="M5" s="2" t="s">
        <v>99</v>
      </c>
      <c r="N5" s="8"/>
      <c r="O5" s="8"/>
      <c r="P5" s="8"/>
      <c r="Q5" s="6">
        <f>IFERROR(VLOOKUP(R5,#REF!,1,FALSE),"")</f>
      </c>
      <c r="R5" s="5">
        <v>3</v>
      </c>
      <c r="S5" s="8"/>
      <c r="T5" s="33" t="s">
        <v>100</v>
      </c>
      <c r="U5" s="8"/>
      <c r="V5" s="2" t="s">
        <v>101</v>
      </c>
      <c r="W5" s="8"/>
      <c r="X5" s="2" t="s">
        <v>102</v>
      </c>
      <c r="Y5" s="8"/>
      <c r="Z5" s="2" t="s">
        <v>103</v>
      </c>
      <c r="AA5" s="2" t="s">
        <v>104</v>
      </c>
      <c r="AB5" s="8"/>
      <c r="AC5" s="5">
        <v>250</v>
      </c>
      <c r="AD5" s="35">
        <v>0.02</v>
      </c>
      <c r="AE5" s="35">
        <v>0.01</v>
      </c>
      <c r="AF5" s="35">
        <v>0.025</v>
      </c>
      <c r="AG5" s="9">
        <v>1529</v>
      </c>
      <c r="AH5" s="2" t="s">
        <v>105</v>
      </c>
      <c r="AI5" s="9">
        <v>0.02</v>
      </c>
    </row>
    <row x14ac:dyDescent="0.25" r="6" customHeight="1" ht="14.25">
      <c r="A6" s="8"/>
      <c r="B6" s="12"/>
      <c r="C6" s="10"/>
      <c r="D6" s="10"/>
      <c r="E6" s="8"/>
      <c r="F6" s="8"/>
      <c r="G6" s="8"/>
      <c r="H6" s="30"/>
      <c r="I6" s="31"/>
      <c r="J6" s="31"/>
      <c r="K6" s="8"/>
      <c r="L6" s="8"/>
      <c r="M6" s="2" t="s">
        <v>106</v>
      </c>
      <c r="N6" s="8"/>
      <c r="O6" s="8"/>
      <c r="P6" s="8"/>
      <c r="Q6" s="6">
        <f>IFERROR(VLOOKUP(R6,#REF!,1,FALSE),"")</f>
      </c>
      <c r="R6" s="5">
        <v>4</v>
      </c>
      <c r="S6" s="8"/>
      <c r="T6" s="8"/>
      <c r="U6" s="8"/>
      <c r="V6" s="8"/>
      <c r="W6" s="8"/>
      <c r="X6" s="2" t="s">
        <v>107</v>
      </c>
      <c r="Y6" s="8"/>
      <c r="Z6" s="2" t="s">
        <v>108</v>
      </c>
      <c r="AA6" s="2" t="s">
        <v>109</v>
      </c>
      <c r="AB6" s="8"/>
      <c r="AC6" s="5">
        <v>390</v>
      </c>
      <c r="AD6" s="35">
        <v>0.03</v>
      </c>
      <c r="AE6" s="35">
        <v>0.02</v>
      </c>
      <c r="AF6" s="35">
        <v>0.035</v>
      </c>
      <c r="AG6" s="9">
        <v>1773</v>
      </c>
      <c r="AH6" s="2" t="s">
        <v>110</v>
      </c>
      <c r="AI6" s="9">
        <v>0.03</v>
      </c>
    </row>
    <row x14ac:dyDescent="0.25" r="7" customHeight="1" ht="14.25">
      <c r="A7" s="8"/>
      <c r="B7" s="12"/>
      <c r="C7" s="10"/>
      <c r="D7" s="10"/>
      <c r="E7" s="8"/>
      <c r="F7" s="8"/>
      <c r="G7" s="8"/>
      <c r="H7" s="30"/>
      <c r="I7" s="31"/>
      <c r="J7" s="31"/>
      <c r="K7" s="8"/>
      <c r="L7" s="8"/>
      <c r="M7" s="2" t="s">
        <v>111</v>
      </c>
      <c r="N7" s="8"/>
      <c r="O7" s="8"/>
      <c r="P7" s="8"/>
      <c r="Q7" s="6">
        <f>IFERROR(VLOOKUP(R7,#REF!,1,FALSE),"")</f>
      </c>
      <c r="R7" s="5">
        <v>5</v>
      </c>
      <c r="S7" s="8"/>
      <c r="T7" s="8"/>
      <c r="U7" s="8"/>
      <c r="V7" s="8"/>
      <c r="W7" s="8"/>
      <c r="X7" s="8"/>
      <c r="Y7" s="8"/>
      <c r="Z7" s="2" t="s">
        <v>110</v>
      </c>
      <c r="AA7" s="2" t="s">
        <v>112</v>
      </c>
      <c r="AB7" s="8"/>
      <c r="AC7" s="5">
        <v>500</v>
      </c>
      <c r="AD7" s="35">
        <v>0.035</v>
      </c>
      <c r="AE7" s="35">
        <v>0.025</v>
      </c>
      <c r="AF7" s="35">
        <v>0.04</v>
      </c>
      <c r="AG7" s="9">
        <v>1859</v>
      </c>
      <c r="AH7" s="2" t="s">
        <v>113</v>
      </c>
      <c r="AI7" s="9">
        <v>0.03</v>
      </c>
    </row>
    <row x14ac:dyDescent="0.25" r="8" customHeight="1" ht="14.25">
      <c r="A8" s="8"/>
      <c r="B8" s="12"/>
      <c r="C8" s="10"/>
      <c r="D8" s="10"/>
      <c r="E8" s="8"/>
      <c r="F8" s="8"/>
      <c r="G8" s="8"/>
      <c r="H8" s="30"/>
      <c r="I8" s="31"/>
      <c r="J8" s="31"/>
      <c r="K8" s="8"/>
      <c r="L8" s="8"/>
      <c r="M8" s="2" t="s">
        <v>114</v>
      </c>
      <c r="N8" s="8"/>
      <c r="O8" s="8"/>
      <c r="P8" s="8"/>
      <c r="Q8" s="6">
        <f>IFERROR(VLOOKUP(R8,#REF!,1,FALSE),"")</f>
      </c>
      <c r="R8" s="5">
        <v>6</v>
      </c>
      <c r="S8" s="8"/>
      <c r="T8" s="8"/>
      <c r="U8" s="8"/>
      <c r="V8" s="8"/>
      <c r="W8" s="8"/>
      <c r="X8" s="8"/>
      <c r="Y8" s="8"/>
      <c r="Z8" s="2" t="s">
        <v>115</v>
      </c>
      <c r="AA8" s="2" t="s">
        <v>116</v>
      </c>
      <c r="AB8" s="8"/>
      <c r="AC8" s="5">
        <v>610</v>
      </c>
      <c r="AD8" s="35">
        <v>0.035</v>
      </c>
      <c r="AE8" s="35">
        <v>0.025</v>
      </c>
      <c r="AF8" s="35">
        <v>0.04</v>
      </c>
      <c r="AG8" s="9">
        <v>2145</v>
      </c>
      <c r="AH8" s="2" t="s">
        <v>117</v>
      </c>
      <c r="AI8" s="9">
        <v>0.03</v>
      </c>
    </row>
    <row x14ac:dyDescent="0.25" r="9" customHeight="1" ht="14.25">
      <c r="A9" s="8"/>
      <c r="B9" s="12"/>
      <c r="C9" s="10"/>
      <c r="D9" s="10"/>
      <c r="E9" s="8"/>
      <c r="F9" s="8"/>
      <c r="G9" s="8"/>
      <c r="H9" s="30"/>
      <c r="I9" s="31"/>
      <c r="J9" s="31"/>
      <c r="K9" s="8"/>
      <c r="L9" s="8"/>
      <c r="M9" s="2" t="s">
        <v>118</v>
      </c>
      <c r="N9" s="8"/>
      <c r="O9" s="8"/>
      <c r="P9" s="8"/>
      <c r="Q9" s="6">
        <f>IFERROR(VLOOKUP(R9,#REF!,1,FALSE),"")</f>
      </c>
      <c r="R9" s="5">
        <v>7</v>
      </c>
      <c r="S9" s="8"/>
      <c r="T9" s="8"/>
      <c r="U9" s="8"/>
      <c r="V9" s="8"/>
      <c r="W9" s="8"/>
      <c r="X9" s="8"/>
      <c r="Y9" s="8"/>
      <c r="Z9" s="2" t="s">
        <v>119</v>
      </c>
      <c r="AA9" s="2" t="s">
        <v>120</v>
      </c>
      <c r="AB9" s="8"/>
      <c r="AC9" s="5">
        <v>720</v>
      </c>
      <c r="AD9" s="35">
        <v>0.035</v>
      </c>
      <c r="AE9" s="35">
        <v>0.025</v>
      </c>
      <c r="AF9" s="35">
        <v>0.04</v>
      </c>
      <c r="AG9" s="9">
        <v>2189</v>
      </c>
      <c r="AH9" s="2" t="s">
        <v>121</v>
      </c>
      <c r="AI9" s="9">
        <v>0.03</v>
      </c>
    </row>
    <row x14ac:dyDescent="0.25" r="10" customHeight="1" ht="14.25">
      <c r="A10" s="8"/>
      <c r="B10" s="12"/>
      <c r="C10" s="10"/>
      <c r="D10" s="10"/>
      <c r="E10" s="8"/>
      <c r="F10" s="8"/>
      <c r="G10" s="8"/>
      <c r="H10" s="30"/>
      <c r="I10" s="31"/>
      <c r="J10" s="31"/>
      <c r="K10" s="8"/>
      <c r="L10" s="8"/>
      <c r="M10" s="2" t="s">
        <v>122</v>
      </c>
      <c r="N10" s="8"/>
      <c r="O10" s="8"/>
      <c r="P10" s="8"/>
      <c r="Q10" s="6">
        <f>IFERROR(VLOOKUP(R10,#REF!,1,FALSE),"")</f>
      </c>
      <c r="R10" s="5">
        <v>8</v>
      </c>
      <c r="S10" s="8"/>
      <c r="T10" s="8"/>
      <c r="U10" s="8"/>
      <c r="V10" s="8"/>
      <c r="W10" s="8"/>
      <c r="X10" s="8"/>
      <c r="Y10" s="8"/>
      <c r="Z10" s="2" t="s">
        <v>123</v>
      </c>
      <c r="AA10" s="2" t="s">
        <v>124</v>
      </c>
      <c r="AB10" s="8"/>
      <c r="AC10" s="5">
        <v>950</v>
      </c>
      <c r="AD10" s="35">
        <v>0.04</v>
      </c>
      <c r="AE10" s="35">
        <v>0.03</v>
      </c>
      <c r="AF10" s="35">
        <v>0.045</v>
      </c>
      <c r="AG10" s="9">
        <v>2259</v>
      </c>
      <c r="AH10" s="2" t="s">
        <v>81</v>
      </c>
      <c r="AI10" s="9">
        <v>0.03</v>
      </c>
    </row>
    <row x14ac:dyDescent="0.25" r="11" customHeight="1" ht="14.25">
      <c r="A11" s="8"/>
      <c r="B11" s="12"/>
      <c r="C11" s="10"/>
      <c r="D11" s="10"/>
      <c r="E11" s="8"/>
      <c r="F11" s="8"/>
      <c r="G11" s="8"/>
      <c r="H11" s="30"/>
      <c r="I11" s="31"/>
      <c r="J11" s="31"/>
      <c r="K11" s="8"/>
      <c r="L11" s="8"/>
      <c r="M11" s="2" t="s">
        <v>125</v>
      </c>
      <c r="N11" s="8"/>
      <c r="O11" s="8"/>
      <c r="P11" s="8"/>
      <c r="Q11" s="6">
        <f>IFERROR(VLOOKUP(R11,#REF!,1,FALSE),"")</f>
      </c>
      <c r="R11" s="5">
        <v>9</v>
      </c>
      <c r="S11" s="8"/>
      <c r="T11" s="8"/>
      <c r="U11" s="8"/>
      <c r="V11" s="8"/>
      <c r="W11" s="8"/>
      <c r="X11" s="8"/>
      <c r="Y11" s="8"/>
      <c r="Z11" s="2" t="s">
        <v>126</v>
      </c>
      <c r="AA11" s="2" t="s">
        <v>127</v>
      </c>
      <c r="AB11" s="8"/>
      <c r="AC11" s="5">
        <v>1150</v>
      </c>
      <c r="AD11" s="35">
        <v>0.04</v>
      </c>
      <c r="AE11" s="35">
        <v>0.03</v>
      </c>
      <c r="AF11" s="35">
        <v>0.045</v>
      </c>
      <c r="AG11" s="9">
        <v>2357</v>
      </c>
      <c r="AH11" s="8"/>
      <c r="AI11" s="12"/>
    </row>
    <row x14ac:dyDescent="0.25" r="12" customHeight="1" ht="14.25">
      <c r="A12" s="8"/>
      <c r="B12" s="12"/>
      <c r="C12" s="10"/>
      <c r="D12" s="10"/>
      <c r="E12" s="8"/>
      <c r="F12" s="8"/>
      <c r="G12" s="8"/>
      <c r="H12" s="30"/>
      <c r="I12" s="31"/>
      <c r="J12" s="31"/>
      <c r="K12" s="8"/>
      <c r="L12" s="8"/>
      <c r="M12" s="2" t="s">
        <v>128</v>
      </c>
      <c r="N12" s="8"/>
      <c r="O12" s="8"/>
      <c r="P12" s="8"/>
      <c r="Q12" s="6">
        <f>IFERROR(VLOOKUP(R12,#REF!,1,FALSE),"")</f>
      </c>
      <c r="R12" s="5">
        <v>10</v>
      </c>
      <c r="S12" s="8"/>
      <c r="T12" s="8"/>
      <c r="U12" s="8"/>
      <c r="V12" s="8"/>
      <c r="W12" s="8"/>
      <c r="X12" s="8"/>
      <c r="Y12" s="8"/>
      <c r="Z12" s="2" t="s">
        <v>129</v>
      </c>
      <c r="AA12" s="2" t="s">
        <v>130</v>
      </c>
      <c r="AB12" s="8"/>
      <c r="AC12" s="5">
        <v>1450</v>
      </c>
      <c r="AD12" s="35">
        <v>0.045</v>
      </c>
      <c r="AE12" s="35">
        <v>0.035</v>
      </c>
      <c r="AF12" s="35">
        <v>0.05</v>
      </c>
      <c r="AG12" s="9">
        <v>2709</v>
      </c>
      <c r="AH12" s="8"/>
      <c r="AI12" s="12"/>
    </row>
    <row x14ac:dyDescent="0.25" r="13" customHeight="1" ht="14.25">
      <c r="A13" s="8"/>
      <c r="B13" s="12"/>
      <c r="C13" s="10"/>
      <c r="D13" s="10"/>
      <c r="E13" s="8"/>
      <c r="F13" s="8"/>
      <c r="G13" s="8"/>
      <c r="H13" s="30"/>
      <c r="I13" s="31"/>
      <c r="J13" s="31"/>
      <c r="K13" s="8"/>
      <c r="L13" s="8"/>
      <c r="M13" s="2" t="s">
        <v>131</v>
      </c>
      <c r="N13" s="8"/>
      <c r="O13" s="8"/>
      <c r="P13" s="8"/>
      <c r="Q13" s="6">
        <f>IFERROR(VLOOKUP(R13,#REF!,1,FALSE),"")</f>
      </c>
      <c r="R13" s="5">
        <v>11</v>
      </c>
      <c r="S13" s="8"/>
      <c r="T13" s="8"/>
      <c r="U13" s="8"/>
      <c r="V13" s="8"/>
      <c r="W13" s="8"/>
      <c r="X13" s="8"/>
      <c r="Y13" s="8"/>
      <c r="Z13" s="2" t="s">
        <v>132</v>
      </c>
      <c r="AA13" s="2" t="s">
        <v>133</v>
      </c>
      <c r="AB13" s="8"/>
      <c r="AC13" s="5">
        <v>2000</v>
      </c>
      <c r="AD13" s="35">
        <v>0.045</v>
      </c>
      <c r="AE13" s="35">
        <v>0.035</v>
      </c>
      <c r="AF13" s="35">
        <v>0.05</v>
      </c>
      <c r="AG13" s="9">
        <v>3000</v>
      </c>
      <c r="AH13" s="8"/>
      <c r="AI13" s="12"/>
    </row>
    <row x14ac:dyDescent="0.25" r="14" customHeight="1" ht="14.25">
      <c r="A14" s="8"/>
      <c r="B14" s="12"/>
      <c r="C14" s="10"/>
      <c r="D14" s="10"/>
      <c r="E14" s="8"/>
      <c r="F14" s="8"/>
      <c r="G14" s="8"/>
      <c r="H14" s="30"/>
      <c r="I14" s="31"/>
      <c r="J14" s="31"/>
      <c r="K14" s="8"/>
      <c r="L14" s="8"/>
      <c r="M14" s="2" t="s">
        <v>134</v>
      </c>
      <c r="N14" s="8"/>
      <c r="O14" s="8"/>
      <c r="P14" s="8"/>
      <c r="Q14" s="6">
        <f>IFERROR(VLOOKUP(R14,#REF!,1,FALSE),"")</f>
      </c>
      <c r="R14" s="5">
        <v>12</v>
      </c>
      <c r="S14" s="8"/>
      <c r="T14" s="8"/>
      <c r="U14" s="8"/>
      <c r="V14" s="8"/>
      <c r="W14" s="8"/>
      <c r="X14" s="8"/>
      <c r="Y14" s="8"/>
      <c r="Z14" s="2" t="s">
        <v>135</v>
      </c>
      <c r="AA14" s="2" t="s">
        <v>136</v>
      </c>
      <c r="AB14" s="8"/>
      <c r="AC14" s="10"/>
      <c r="AD14" s="34"/>
      <c r="AE14" s="34"/>
      <c r="AF14" s="34"/>
      <c r="AG14" s="9"/>
      <c r="AH14" s="8"/>
      <c r="AI14" s="12"/>
    </row>
    <row x14ac:dyDescent="0.25" r="15" customHeight="1" ht="14.25">
      <c r="A15" s="8"/>
      <c r="B15" s="12"/>
      <c r="C15" s="10"/>
      <c r="D15" s="10"/>
      <c r="E15" s="8"/>
      <c r="F15" s="8"/>
      <c r="G15" s="8"/>
      <c r="H15" s="30"/>
      <c r="I15" s="31"/>
      <c r="J15" s="31"/>
      <c r="K15" s="8"/>
      <c r="L15" s="8"/>
      <c r="M15" s="2" t="s">
        <v>137</v>
      </c>
      <c r="N15" s="8"/>
      <c r="O15" s="8"/>
      <c r="P15" s="8"/>
      <c r="Q15" s="6">
        <f>IFERROR(VLOOKUP(R15,#REF!,1,FALSE),"")</f>
      </c>
      <c r="R15" s="5">
        <v>13</v>
      </c>
      <c r="S15" s="8"/>
      <c r="T15" s="8"/>
      <c r="U15" s="8"/>
      <c r="V15" s="8"/>
      <c r="W15" s="8"/>
      <c r="X15" s="8"/>
      <c r="Y15" s="8"/>
      <c r="Z15" s="2" t="s">
        <v>138</v>
      </c>
      <c r="AA15" s="2" t="s">
        <v>139</v>
      </c>
      <c r="AB15" s="8"/>
      <c r="AC15" s="10"/>
      <c r="AD15" s="34"/>
      <c r="AE15" s="34"/>
      <c r="AF15" s="34"/>
      <c r="AG15" s="9"/>
      <c r="AH15" s="8"/>
      <c r="AI15" s="12"/>
    </row>
    <row x14ac:dyDescent="0.25" r="16" customHeight="1" ht="14.25">
      <c r="A16" s="8"/>
      <c r="B16" s="12"/>
      <c r="C16" s="10"/>
      <c r="D16" s="10"/>
      <c r="E16" s="8"/>
      <c r="F16" s="8"/>
      <c r="G16" s="8"/>
      <c r="H16" s="30"/>
      <c r="I16" s="31"/>
      <c r="J16" s="31"/>
      <c r="K16" s="8"/>
      <c r="L16" s="8"/>
      <c r="M16" s="2" t="s">
        <v>140</v>
      </c>
      <c r="N16" s="8"/>
      <c r="O16" s="8"/>
      <c r="P16" s="8"/>
      <c r="Q16" s="6">
        <f>IFERROR(VLOOKUP(R16,#REF!,1,FALSE),"")</f>
      </c>
      <c r="R16" s="5">
        <v>14</v>
      </c>
      <c r="S16" s="8"/>
      <c r="T16" s="8"/>
      <c r="U16" s="8"/>
      <c r="V16" s="8"/>
      <c r="W16" s="8"/>
      <c r="X16" s="8"/>
      <c r="Y16" s="8"/>
      <c r="Z16" s="2" t="s">
        <v>141</v>
      </c>
      <c r="AA16" s="2" t="s">
        <v>142</v>
      </c>
      <c r="AB16" s="8"/>
      <c r="AC16" s="10"/>
      <c r="AD16" s="34"/>
      <c r="AE16" s="34"/>
      <c r="AF16" s="34"/>
      <c r="AG16" s="9"/>
      <c r="AH16" s="8"/>
      <c r="AI16" s="12"/>
    </row>
    <row x14ac:dyDescent="0.25" r="17" customHeight="1" ht="14.25">
      <c r="A17" s="8"/>
      <c r="B17" s="12"/>
      <c r="C17" s="10"/>
      <c r="D17" s="10"/>
      <c r="E17" s="8"/>
      <c r="F17" s="8"/>
      <c r="G17" s="8"/>
      <c r="H17" s="30"/>
      <c r="I17" s="31"/>
      <c r="J17" s="31"/>
      <c r="K17" s="8"/>
      <c r="L17" s="8"/>
      <c r="M17" s="2" t="s">
        <v>143</v>
      </c>
      <c r="N17" s="8"/>
      <c r="O17" s="8"/>
      <c r="P17" s="8"/>
      <c r="Q17" s="6">
        <f>IFERROR(VLOOKUP(R17,#REF!,1,FALSE),"")</f>
      </c>
      <c r="R17" s="5">
        <v>15</v>
      </c>
      <c r="S17" s="8"/>
      <c r="T17" s="8"/>
      <c r="U17" s="8"/>
      <c r="V17" s="8"/>
      <c r="W17" s="8"/>
      <c r="X17" s="8"/>
      <c r="Y17" s="8"/>
      <c r="Z17" s="2" t="s">
        <v>144</v>
      </c>
      <c r="AA17" s="2" t="s">
        <v>145</v>
      </c>
      <c r="AB17" s="8"/>
      <c r="AC17" s="10"/>
      <c r="AD17" s="34"/>
      <c r="AE17" s="34"/>
      <c r="AF17" s="34"/>
      <c r="AG17" s="9"/>
      <c r="AH17" s="8"/>
      <c r="AI17" s="12"/>
    </row>
    <row x14ac:dyDescent="0.25" r="18" customHeight="1" ht="14.25">
      <c r="A18" s="8"/>
      <c r="B18" s="12"/>
      <c r="C18" s="10"/>
      <c r="D18" s="10"/>
      <c r="E18" s="8"/>
      <c r="F18" s="8"/>
      <c r="G18" s="8"/>
      <c r="H18" s="30"/>
      <c r="I18" s="31"/>
      <c r="J18" s="31"/>
      <c r="K18" s="8"/>
      <c r="L18" s="8"/>
      <c r="M18" s="2" t="s">
        <v>146</v>
      </c>
      <c r="N18" s="8"/>
      <c r="O18" s="8"/>
      <c r="P18" s="8"/>
      <c r="Q18" s="6">
        <f>IFERROR(VLOOKUP(R18,#REF!,1,FALSE),"")</f>
      </c>
      <c r="R18" s="5">
        <v>16</v>
      </c>
      <c r="S18" s="8"/>
      <c r="T18" s="8"/>
      <c r="U18" s="8"/>
      <c r="V18" s="8"/>
      <c r="W18" s="8"/>
      <c r="X18" s="8"/>
      <c r="Y18" s="8"/>
      <c r="Z18" s="2" t="s">
        <v>147</v>
      </c>
      <c r="AA18" s="2" t="s">
        <v>148</v>
      </c>
      <c r="AB18" s="8"/>
      <c r="AC18" s="10"/>
      <c r="AD18" s="34"/>
      <c r="AE18" s="34"/>
      <c r="AF18" s="34"/>
      <c r="AG18" s="9"/>
      <c r="AH18" s="8"/>
      <c r="AI18" s="12"/>
    </row>
    <row x14ac:dyDescent="0.25" r="19" customHeight="1" ht="14.25">
      <c r="A19" s="8"/>
      <c r="B19" s="12"/>
      <c r="C19" s="10"/>
      <c r="D19" s="10"/>
      <c r="E19" s="8"/>
      <c r="F19" s="8"/>
      <c r="G19" s="8"/>
      <c r="H19" s="30"/>
      <c r="I19" s="31"/>
      <c r="J19" s="31"/>
      <c r="K19" s="8"/>
      <c r="L19" s="8"/>
      <c r="M19" s="2" t="s">
        <v>149</v>
      </c>
      <c r="N19" s="8"/>
      <c r="O19" s="8"/>
      <c r="P19" s="8"/>
      <c r="Q19" s="6">
        <f>IFERROR(VLOOKUP(R19,#REF!,1,FALSE),"")</f>
      </c>
      <c r="R19" s="5">
        <v>17</v>
      </c>
      <c r="S19" s="8"/>
      <c r="T19" s="8"/>
      <c r="U19" s="8"/>
      <c r="V19" s="8"/>
      <c r="W19" s="8"/>
      <c r="X19" s="8"/>
      <c r="Y19" s="8"/>
      <c r="Z19" s="2" t="s">
        <v>150</v>
      </c>
      <c r="AA19" s="2" t="s">
        <v>151</v>
      </c>
      <c r="AB19" s="8"/>
      <c r="AC19" s="10"/>
      <c r="AD19" s="34"/>
      <c r="AE19" s="34"/>
      <c r="AF19" s="34"/>
      <c r="AG19" s="9"/>
      <c r="AH19" s="8"/>
      <c r="AI19" s="12"/>
    </row>
    <row x14ac:dyDescent="0.25" r="20" customHeight="1" ht="14.25">
      <c r="A20" s="8"/>
      <c r="B20" s="12"/>
      <c r="C20" s="10"/>
      <c r="D20" s="10"/>
      <c r="E20" s="8"/>
      <c r="F20" s="8"/>
      <c r="G20" s="8"/>
      <c r="H20" s="30"/>
      <c r="I20" s="31"/>
      <c r="J20" s="31"/>
      <c r="K20" s="8"/>
      <c r="L20" s="8"/>
      <c r="M20" s="2" t="s">
        <v>152</v>
      </c>
      <c r="N20" s="8"/>
      <c r="O20" s="8"/>
      <c r="P20" s="8"/>
      <c r="Q20" s="6">
        <f>IFERROR(VLOOKUP(R20,#REF!,1,FALSE),"")</f>
      </c>
      <c r="R20" s="5">
        <v>18</v>
      </c>
      <c r="S20" s="8"/>
      <c r="T20" s="8"/>
      <c r="U20" s="8"/>
      <c r="V20" s="8"/>
      <c r="W20" s="8"/>
      <c r="X20" s="8"/>
      <c r="Y20" s="8"/>
      <c r="Z20" s="2" t="s">
        <v>153</v>
      </c>
      <c r="AA20" s="2" t="s">
        <v>154</v>
      </c>
      <c r="AB20" s="8"/>
      <c r="AC20" s="10"/>
      <c r="AD20" s="34"/>
      <c r="AE20" s="34"/>
      <c r="AF20" s="34"/>
      <c r="AG20" s="9"/>
      <c r="AH20" s="8"/>
      <c r="AI20" s="12"/>
    </row>
    <row x14ac:dyDescent="0.25" r="21" customHeight="1" ht="14.25">
      <c r="A21" s="8"/>
      <c r="B21" s="12"/>
      <c r="C21" s="10"/>
      <c r="D21" s="10"/>
      <c r="E21" s="8"/>
      <c r="F21" s="8"/>
      <c r="G21" s="8"/>
      <c r="H21" s="30"/>
      <c r="I21" s="31"/>
      <c r="J21" s="31"/>
      <c r="K21" s="8"/>
      <c r="L21" s="8"/>
      <c r="M21" s="2" t="s">
        <v>155</v>
      </c>
      <c r="N21" s="8"/>
      <c r="O21" s="8"/>
      <c r="P21" s="8"/>
      <c r="Q21" s="6">
        <f>IFERROR(VLOOKUP(R21,#REF!,1,FALSE),"")</f>
      </c>
      <c r="R21" s="5">
        <v>19</v>
      </c>
      <c r="S21" s="8"/>
      <c r="T21" s="8"/>
      <c r="U21" s="8"/>
      <c r="V21" s="8"/>
      <c r="W21" s="8"/>
      <c r="X21" s="8"/>
      <c r="Y21" s="8"/>
      <c r="Z21" s="2" t="s">
        <v>156</v>
      </c>
      <c r="AA21" s="2" t="s">
        <v>157</v>
      </c>
      <c r="AB21" s="8"/>
      <c r="AC21" s="10"/>
      <c r="AD21" s="34"/>
      <c r="AE21" s="34"/>
      <c r="AF21" s="34"/>
      <c r="AG21" s="9"/>
      <c r="AH21" s="8"/>
      <c r="AI21" s="12"/>
    </row>
    <row x14ac:dyDescent="0.25" r="22" customHeight="1" ht="14.25">
      <c r="A22" s="8"/>
      <c r="B22" s="12"/>
      <c r="C22" s="10"/>
      <c r="D22" s="10"/>
      <c r="E22" s="8"/>
      <c r="F22" s="8"/>
      <c r="G22" s="8"/>
      <c r="H22" s="30"/>
      <c r="I22" s="31"/>
      <c r="J22" s="31"/>
      <c r="K22" s="8"/>
      <c r="L22" s="8"/>
      <c r="M22" s="2" t="s">
        <v>158</v>
      </c>
      <c r="N22" s="8"/>
      <c r="O22" s="8"/>
      <c r="P22" s="8"/>
      <c r="Q22" s="6">
        <f>IFERROR(VLOOKUP(R22,#REF!,1,FALSE),"")</f>
      </c>
      <c r="R22" s="5">
        <v>20</v>
      </c>
      <c r="S22" s="8"/>
      <c r="T22" s="8"/>
      <c r="U22" s="8"/>
      <c r="V22" s="8"/>
      <c r="W22" s="8"/>
      <c r="X22" s="8"/>
      <c r="Y22" s="8"/>
      <c r="Z22" s="2" t="s">
        <v>159</v>
      </c>
      <c r="AA22" s="2" t="s">
        <v>160</v>
      </c>
      <c r="AB22" s="8"/>
      <c r="AC22" s="10"/>
      <c r="AD22" s="34"/>
      <c r="AE22" s="34"/>
      <c r="AF22" s="34"/>
      <c r="AG22" s="9"/>
      <c r="AH22" s="8"/>
      <c r="AI22" s="12"/>
    </row>
    <row x14ac:dyDescent="0.25" r="23" customHeight="1" ht="14.25">
      <c r="A23" s="8"/>
      <c r="B23" s="12"/>
      <c r="C23" s="10"/>
      <c r="D23" s="10"/>
      <c r="E23" s="8"/>
      <c r="F23" s="8"/>
      <c r="G23" s="8"/>
      <c r="H23" s="30"/>
      <c r="I23" s="31"/>
      <c r="J23" s="31"/>
      <c r="K23" s="8"/>
      <c r="L23" s="8"/>
      <c r="M23" s="2" t="s">
        <v>161</v>
      </c>
      <c r="N23" s="8"/>
      <c r="O23" s="8"/>
      <c r="P23" s="8"/>
      <c r="Q23" s="6">
        <f>IFERROR(VLOOKUP(R23,#REF!,1,FALSE),"")</f>
      </c>
      <c r="R23" s="5">
        <v>21</v>
      </c>
      <c r="S23" s="8"/>
      <c r="T23" s="8"/>
      <c r="U23" s="8"/>
      <c r="V23" s="8"/>
      <c r="W23" s="8"/>
      <c r="X23" s="8"/>
      <c r="Y23" s="8"/>
      <c r="Z23" s="2" t="s">
        <v>162</v>
      </c>
      <c r="AA23" s="2" t="s">
        <v>163</v>
      </c>
      <c r="AB23" s="8"/>
      <c r="AC23" s="10"/>
      <c r="AD23" s="34"/>
      <c r="AE23" s="34"/>
      <c r="AF23" s="34"/>
      <c r="AG23" s="9"/>
      <c r="AH23" s="8"/>
      <c r="AI23" s="12"/>
    </row>
    <row x14ac:dyDescent="0.25" r="24" customHeight="1" ht="14.25">
      <c r="A24" s="8"/>
      <c r="B24" s="12"/>
      <c r="C24" s="10"/>
      <c r="D24" s="10"/>
      <c r="E24" s="8"/>
      <c r="F24" s="8"/>
      <c r="G24" s="8"/>
      <c r="H24" s="30"/>
      <c r="I24" s="31"/>
      <c r="J24" s="31"/>
      <c r="K24" s="8"/>
      <c r="L24" s="8"/>
      <c r="M24" s="8"/>
      <c r="N24" s="8"/>
      <c r="O24" s="8"/>
      <c r="P24" s="8"/>
      <c r="Q24" s="6">
        <f>IFERROR(VLOOKUP(R24,#REF!,1,FALSE),"")</f>
      </c>
      <c r="R24" s="5">
        <v>22</v>
      </c>
      <c r="S24" s="8"/>
      <c r="T24" s="8"/>
      <c r="U24" s="8"/>
      <c r="V24" s="8"/>
      <c r="W24" s="8"/>
      <c r="X24" s="8"/>
      <c r="Y24" s="8"/>
      <c r="Z24" s="2" t="s">
        <v>164</v>
      </c>
      <c r="AA24" s="2" t="s">
        <v>165</v>
      </c>
      <c r="AB24" s="8"/>
      <c r="AC24" s="10"/>
      <c r="AD24" s="34"/>
      <c r="AE24" s="34"/>
      <c r="AF24" s="34"/>
      <c r="AG24" s="9"/>
      <c r="AH24" s="8"/>
      <c r="AI24" s="12"/>
    </row>
    <row x14ac:dyDescent="0.25" r="25" customHeight="1" ht="14.25">
      <c r="A25" s="8"/>
      <c r="B25" s="12"/>
      <c r="C25" s="10"/>
      <c r="D25" s="10"/>
      <c r="E25" s="8"/>
      <c r="F25" s="8"/>
      <c r="G25" s="8"/>
      <c r="H25" s="30"/>
      <c r="I25" s="31"/>
      <c r="J25" s="31"/>
      <c r="K25" s="8"/>
      <c r="L25" s="8"/>
      <c r="M25" s="8"/>
      <c r="N25" s="8"/>
      <c r="O25" s="8"/>
      <c r="P25" s="8"/>
      <c r="Q25" s="6">
        <f>IFERROR(VLOOKUP(R25,#REF!,1,FALSE),"")</f>
      </c>
      <c r="R25" s="5">
        <v>23</v>
      </c>
      <c r="S25" s="8"/>
      <c r="T25" s="8"/>
      <c r="U25" s="8"/>
      <c r="V25" s="8"/>
      <c r="W25" s="8"/>
      <c r="X25" s="8"/>
      <c r="Y25" s="8"/>
      <c r="Z25" s="2" t="s">
        <v>166</v>
      </c>
      <c r="AA25" s="2" t="s">
        <v>167</v>
      </c>
      <c r="AB25" s="8"/>
      <c r="AC25" s="10"/>
      <c r="AD25" s="34"/>
      <c r="AE25" s="34"/>
      <c r="AF25" s="34"/>
      <c r="AG25" s="9"/>
      <c r="AH25" s="8"/>
      <c r="AI25" s="12"/>
    </row>
    <row x14ac:dyDescent="0.25" r="26" customHeight="1" ht="14.25">
      <c r="A26" s="8"/>
      <c r="B26" s="12"/>
      <c r="C26" s="10"/>
      <c r="D26" s="10"/>
      <c r="E26" s="8"/>
      <c r="F26" s="8"/>
      <c r="G26" s="8"/>
      <c r="H26" s="30"/>
      <c r="I26" s="31"/>
      <c r="J26" s="31"/>
      <c r="K26" s="8"/>
      <c r="L26" s="8"/>
      <c r="M26" s="8"/>
      <c r="N26" s="8"/>
      <c r="O26" s="8"/>
      <c r="P26" s="8"/>
      <c r="Q26" s="6">
        <f>IFERROR(VLOOKUP(R26,#REF!,1,FALSE),"")</f>
      </c>
      <c r="R26" s="5">
        <v>24</v>
      </c>
      <c r="S26" s="8"/>
      <c r="T26" s="8"/>
      <c r="U26" s="8"/>
      <c r="V26" s="8"/>
      <c r="W26" s="8"/>
      <c r="X26" s="8"/>
      <c r="Y26" s="8"/>
      <c r="Z26" s="2" t="s">
        <v>168</v>
      </c>
      <c r="AA26" s="2" t="s">
        <v>169</v>
      </c>
      <c r="AB26" s="8"/>
      <c r="AC26" s="10"/>
      <c r="AD26" s="34"/>
      <c r="AE26" s="34"/>
      <c r="AF26" s="34"/>
      <c r="AG26" s="9"/>
      <c r="AH26" s="8"/>
      <c r="AI26" s="12"/>
    </row>
    <row x14ac:dyDescent="0.25" r="27" customHeight="1" ht="14.25">
      <c r="A27" s="8"/>
      <c r="B27" s="12"/>
      <c r="C27" s="10"/>
      <c r="D27" s="10"/>
      <c r="E27" s="8"/>
      <c r="F27" s="8"/>
      <c r="G27" s="8"/>
      <c r="H27" s="30"/>
      <c r="I27" s="31"/>
      <c r="J27" s="31"/>
      <c r="K27" s="8"/>
      <c r="L27" s="8"/>
      <c r="M27" s="8"/>
      <c r="N27" s="8"/>
      <c r="O27" s="8"/>
      <c r="P27" s="8"/>
      <c r="Q27" s="6">
        <f>IFERROR(VLOOKUP(R27,#REF!,1,FALSE),"")</f>
      </c>
      <c r="R27" s="5">
        <v>25</v>
      </c>
      <c r="S27" s="8"/>
      <c r="T27" s="8"/>
      <c r="U27" s="8"/>
      <c r="V27" s="8"/>
      <c r="W27" s="8"/>
      <c r="X27" s="8"/>
      <c r="Y27" s="8"/>
      <c r="Z27" s="2" t="s">
        <v>170</v>
      </c>
      <c r="AA27" s="2" t="s">
        <v>171</v>
      </c>
      <c r="AB27" s="8"/>
      <c r="AC27" s="10"/>
      <c r="AD27" s="34"/>
      <c r="AE27" s="34"/>
      <c r="AF27" s="34"/>
      <c r="AG27" s="9"/>
      <c r="AH27" s="8"/>
      <c r="AI27" s="12"/>
    </row>
    <row x14ac:dyDescent="0.25" r="28" customHeight="1" ht="14.25">
      <c r="A28" s="8"/>
      <c r="B28" s="12"/>
      <c r="C28" s="10"/>
      <c r="D28" s="10"/>
      <c r="E28" s="8"/>
      <c r="F28" s="8"/>
      <c r="G28" s="8"/>
      <c r="H28" s="30"/>
      <c r="I28" s="31"/>
      <c r="J28" s="31"/>
      <c r="K28" s="8"/>
      <c r="L28" s="8"/>
      <c r="M28" s="8"/>
      <c r="N28" s="8"/>
      <c r="O28" s="8"/>
      <c r="P28" s="8"/>
      <c r="Q28" s="6">
        <f>IFERROR(VLOOKUP(R28,#REF!,1,FALSE),"")</f>
      </c>
      <c r="R28" s="5">
        <v>26</v>
      </c>
      <c r="S28" s="8"/>
      <c r="T28" s="8"/>
      <c r="U28" s="8"/>
      <c r="V28" s="8"/>
      <c r="W28" s="8"/>
      <c r="X28" s="8"/>
      <c r="Y28" s="8"/>
      <c r="Z28" s="2" t="s">
        <v>172</v>
      </c>
      <c r="AA28" s="2" t="s">
        <v>173</v>
      </c>
      <c r="AB28" s="8"/>
      <c r="AC28" s="10"/>
      <c r="AD28" s="34"/>
      <c r="AE28" s="34"/>
      <c r="AF28" s="34"/>
      <c r="AG28" s="9"/>
      <c r="AH28" s="8"/>
      <c r="AI28" s="12"/>
    </row>
    <row x14ac:dyDescent="0.25" r="29" customHeight="1" ht="14.25">
      <c r="A29" s="8"/>
      <c r="B29" s="12"/>
      <c r="C29" s="10"/>
      <c r="D29" s="10"/>
      <c r="E29" s="8"/>
      <c r="F29" s="8"/>
      <c r="G29" s="8"/>
      <c r="H29" s="30"/>
      <c r="I29" s="31"/>
      <c r="J29" s="31"/>
      <c r="K29" s="8"/>
      <c r="L29" s="8"/>
      <c r="M29" s="8"/>
      <c r="N29" s="8"/>
      <c r="O29" s="8"/>
      <c r="P29" s="8"/>
      <c r="Q29" s="6">
        <f>IFERROR(VLOOKUP(R29,#REF!,1,FALSE),"")</f>
      </c>
      <c r="R29" s="5">
        <v>27</v>
      </c>
      <c r="S29" s="8"/>
      <c r="T29" s="8"/>
      <c r="U29" s="8"/>
      <c r="V29" s="8"/>
      <c r="W29" s="8"/>
      <c r="X29" s="8"/>
      <c r="Y29" s="8"/>
      <c r="Z29" s="2" t="s">
        <v>174</v>
      </c>
      <c r="AA29" s="2" t="s">
        <v>175</v>
      </c>
      <c r="AB29" s="8"/>
      <c r="AC29" s="10"/>
      <c r="AD29" s="34"/>
      <c r="AE29" s="34"/>
      <c r="AF29" s="34"/>
      <c r="AG29" s="9"/>
      <c r="AH29" s="8"/>
      <c r="AI29" s="12"/>
    </row>
    <row x14ac:dyDescent="0.25" r="30" customHeight="1" ht="14.25">
      <c r="A30" s="8"/>
      <c r="B30" s="12"/>
      <c r="C30" s="10"/>
      <c r="D30" s="10"/>
      <c r="E30" s="8"/>
      <c r="F30" s="8"/>
      <c r="G30" s="8"/>
      <c r="H30" s="30"/>
      <c r="I30" s="31"/>
      <c r="J30" s="31"/>
      <c r="K30" s="8"/>
      <c r="L30" s="8"/>
      <c r="M30" s="8"/>
      <c r="N30" s="8"/>
      <c r="O30" s="8"/>
      <c r="P30" s="8"/>
      <c r="Q30" s="6">
        <f>IFERROR(VLOOKUP(R30,#REF!,1,FALSE),"")</f>
      </c>
      <c r="R30" s="5">
        <v>28</v>
      </c>
      <c r="S30" s="8"/>
      <c r="T30" s="8"/>
      <c r="U30" s="8"/>
      <c r="V30" s="8"/>
      <c r="W30" s="8"/>
      <c r="X30" s="8"/>
      <c r="Y30" s="8"/>
      <c r="Z30" s="2" t="s">
        <v>176</v>
      </c>
      <c r="AA30" s="2" t="s">
        <v>177</v>
      </c>
      <c r="AB30" s="8"/>
      <c r="AC30" s="10"/>
      <c r="AD30" s="34"/>
      <c r="AE30" s="34"/>
      <c r="AF30" s="34"/>
      <c r="AG30" s="9"/>
      <c r="AH30" s="8"/>
      <c r="AI30" s="12"/>
    </row>
    <row x14ac:dyDescent="0.25" r="31" customHeight="1" ht="14.25">
      <c r="A31" s="8"/>
      <c r="B31" s="12"/>
      <c r="C31" s="10"/>
      <c r="D31" s="10"/>
      <c r="E31" s="8"/>
      <c r="F31" s="8"/>
      <c r="G31" s="8"/>
      <c r="H31" s="30"/>
      <c r="I31" s="31"/>
      <c r="J31" s="31"/>
      <c r="K31" s="8"/>
      <c r="L31" s="8"/>
      <c r="M31" s="8"/>
      <c r="N31" s="8"/>
      <c r="O31" s="8"/>
      <c r="P31" s="8"/>
      <c r="Q31" s="6">
        <f>IFERROR(VLOOKUP(R31,#REF!,1,FALSE),"")</f>
      </c>
      <c r="R31" s="5">
        <v>29</v>
      </c>
      <c r="S31" s="8"/>
      <c r="T31" s="8"/>
      <c r="U31" s="8"/>
      <c r="V31" s="8"/>
      <c r="W31" s="8"/>
      <c r="X31" s="8"/>
      <c r="Y31" s="8"/>
      <c r="Z31" s="2" t="s">
        <v>178</v>
      </c>
      <c r="AA31" s="2" t="s">
        <v>179</v>
      </c>
      <c r="AB31" s="8"/>
      <c r="AC31" s="10"/>
      <c r="AD31" s="34"/>
      <c r="AE31" s="34"/>
      <c r="AF31" s="34"/>
      <c r="AG31" s="9"/>
      <c r="AH31" s="8"/>
      <c r="AI31" s="12"/>
    </row>
    <row x14ac:dyDescent="0.25" r="32" customHeight="1" ht="14.25">
      <c r="A32" s="8"/>
      <c r="B32" s="12"/>
      <c r="C32" s="10"/>
      <c r="D32" s="10"/>
      <c r="E32" s="8"/>
      <c r="F32" s="8"/>
      <c r="G32" s="8"/>
      <c r="H32" s="30"/>
      <c r="I32" s="31"/>
      <c r="J32" s="31"/>
      <c r="K32" s="8"/>
      <c r="L32" s="8"/>
      <c r="M32" s="8"/>
      <c r="N32" s="8"/>
      <c r="O32" s="8"/>
      <c r="P32" s="8"/>
      <c r="Q32" s="6">
        <f>IFERROR(VLOOKUP(R32,#REF!,1,FALSE),"")</f>
      </c>
      <c r="R32" s="5">
        <v>30</v>
      </c>
      <c r="S32" s="8"/>
      <c r="T32" s="8"/>
      <c r="U32" s="8"/>
      <c r="V32" s="8"/>
      <c r="W32" s="8"/>
      <c r="X32" s="8"/>
      <c r="Y32" s="8"/>
      <c r="Z32" s="2" t="s">
        <v>121</v>
      </c>
      <c r="AA32" s="2" t="s">
        <v>180</v>
      </c>
      <c r="AB32" s="8"/>
      <c r="AC32" s="10"/>
      <c r="AD32" s="34"/>
      <c r="AE32" s="34"/>
      <c r="AF32" s="34"/>
      <c r="AG32" s="9"/>
      <c r="AH32" s="8"/>
      <c r="AI32" s="12"/>
    </row>
    <row x14ac:dyDescent="0.25" r="33" customHeight="1" ht="14.25">
      <c r="A33" s="8"/>
      <c r="B33" s="12"/>
      <c r="C33" s="10"/>
      <c r="D33" s="10"/>
      <c r="E33" s="8"/>
      <c r="F33" s="8"/>
      <c r="G33" s="8"/>
      <c r="H33" s="30"/>
      <c r="I33" s="31"/>
      <c r="J33" s="31"/>
      <c r="K33" s="8"/>
      <c r="L33" s="8"/>
      <c r="M33" s="8"/>
      <c r="N33" s="8"/>
      <c r="O33" s="8"/>
      <c r="P33" s="8"/>
      <c r="Q33" s="6">
        <f>IFERROR(VLOOKUP(R33,#REF!,1,FALSE),"")</f>
      </c>
      <c r="R33" s="5">
        <v>31</v>
      </c>
      <c r="S33" s="8"/>
      <c r="T33" s="8"/>
      <c r="U33" s="8"/>
      <c r="V33" s="8"/>
      <c r="W33" s="8"/>
      <c r="X33" s="8"/>
      <c r="Y33" s="8"/>
      <c r="Z33" s="2" t="s">
        <v>181</v>
      </c>
      <c r="AA33" s="2" t="s">
        <v>182</v>
      </c>
      <c r="AB33" s="8"/>
      <c r="AC33" s="10"/>
      <c r="AD33" s="34"/>
      <c r="AE33" s="34"/>
      <c r="AF33" s="34"/>
      <c r="AG33" s="9"/>
      <c r="AH33" s="8"/>
      <c r="AI33" s="12"/>
    </row>
    <row x14ac:dyDescent="0.25" r="34" customHeight="1" ht="14.25">
      <c r="A34" s="8"/>
      <c r="B34" s="12"/>
      <c r="C34" s="10"/>
      <c r="D34" s="10"/>
      <c r="E34" s="8"/>
      <c r="F34" s="8"/>
      <c r="G34" s="8"/>
      <c r="H34" s="30"/>
      <c r="I34" s="31"/>
      <c r="J34" s="31"/>
      <c r="K34" s="8"/>
      <c r="L34" s="8"/>
      <c r="M34" s="8"/>
      <c r="N34" s="8"/>
      <c r="O34" s="8"/>
      <c r="P34" s="8"/>
      <c r="Q34" s="6">
        <f>IFERROR(VLOOKUP(R34,#REF!,1,FALSE),"")</f>
      </c>
      <c r="R34" s="5">
        <v>32</v>
      </c>
      <c r="S34" s="8"/>
      <c r="T34" s="8"/>
      <c r="U34" s="8"/>
      <c r="V34" s="8"/>
      <c r="W34" s="8"/>
      <c r="X34" s="8"/>
      <c r="Y34" s="8"/>
      <c r="Z34" s="2" t="s">
        <v>183</v>
      </c>
      <c r="AA34" s="2" t="s">
        <v>184</v>
      </c>
      <c r="AB34" s="8"/>
      <c r="AC34" s="10"/>
      <c r="AD34" s="34"/>
      <c r="AE34" s="34"/>
      <c r="AF34" s="34"/>
      <c r="AG34" s="9"/>
      <c r="AH34" s="8"/>
      <c r="AI34" s="12"/>
    </row>
    <row x14ac:dyDescent="0.25" r="35" customHeight="1" ht="14.25">
      <c r="A35" s="8"/>
      <c r="B35" s="12"/>
      <c r="C35" s="10"/>
      <c r="D35" s="10"/>
      <c r="E35" s="8"/>
      <c r="F35" s="8"/>
      <c r="G35" s="8"/>
      <c r="H35" s="30"/>
      <c r="I35" s="31"/>
      <c r="J35" s="31"/>
      <c r="K35" s="8"/>
      <c r="L35" s="8"/>
      <c r="M35" s="8"/>
      <c r="N35" s="8"/>
      <c r="O35" s="8"/>
      <c r="P35" s="8"/>
      <c r="Q35" s="6">
        <f>IFERROR(VLOOKUP(R35,#REF!,1,FALSE),"")</f>
      </c>
      <c r="R35" s="5">
        <v>33</v>
      </c>
      <c r="S35" s="8"/>
      <c r="T35" s="8"/>
      <c r="U35" s="8"/>
      <c r="V35" s="8"/>
      <c r="W35" s="8"/>
      <c r="X35" s="8"/>
      <c r="Y35" s="8"/>
      <c r="Z35" s="2" t="s">
        <v>113</v>
      </c>
      <c r="AA35" s="2" t="s">
        <v>185</v>
      </c>
      <c r="AB35" s="8"/>
      <c r="AC35" s="10"/>
      <c r="AD35" s="34"/>
      <c r="AE35" s="34"/>
      <c r="AF35" s="34"/>
      <c r="AG35" s="9"/>
      <c r="AH35" s="8"/>
      <c r="AI35" s="12"/>
    </row>
    <row x14ac:dyDescent="0.25" r="36" customHeight="1" ht="14.25">
      <c r="A36" s="8"/>
      <c r="B36" s="12"/>
      <c r="C36" s="10"/>
      <c r="D36" s="10"/>
      <c r="E36" s="8"/>
      <c r="F36" s="8"/>
      <c r="G36" s="8"/>
      <c r="H36" s="30"/>
      <c r="I36" s="31"/>
      <c r="J36" s="31"/>
      <c r="K36" s="8"/>
      <c r="L36" s="8"/>
      <c r="M36" s="8"/>
      <c r="N36" s="8"/>
      <c r="O36" s="8"/>
      <c r="P36" s="8"/>
      <c r="Q36" s="6">
        <f>IFERROR(VLOOKUP(R36,#REF!,1,FALSE),"")</f>
      </c>
      <c r="R36" s="5">
        <v>34</v>
      </c>
      <c r="S36" s="8"/>
      <c r="T36" s="8"/>
      <c r="U36" s="8"/>
      <c r="V36" s="8"/>
      <c r="W36" s="8"/>
      <c r="X36" s="8"/>
      <c r="Y36" s="8"/>
      <c r="Z36" s="8"/>
      <c r="AA36" s="8"/>
      <c r="AB36" s="8"/>
      <c r="AC36" s="10"/>
      <c r="AD36" s="34"/>
      <c r="AE36" s="34"/>
      <c r="AF36" s="34"/>
      <c r="AG36" s="9"/>
      <c r="AH36" s="8"/>
      <c r="AI36" s="12"/>
    </row>
    <row x14ac:dyDescent="0.25" r="37" customHeight="1" ht="14.25">
      <c r="A37" s="8"/>
      <c r="B37" s="12"/>
      <c r="C37" s="10"/>
      <c r="D37" s="10"/>
      <c r="E37" s="8"/>
      <c r="F37" s="8"/>
      <c r="G37" s="8"/>
      <c r="H37" s="30"/>
      <c r="I37" s="31"/>
      <c r="J37" s="31"/>
      <c r="K37" s="8"/>
      <c r="L37" s="8"/>
      <c r="M37" s="8"/>
      <c r="N37" s="8"/>
      <c r="O37" s="8"/>
      <c r="P37" s="8"/>
      <c r="Q37" s="6">
        <f>IFERROR(VLOOKUP(R37,#REF!,1,FALSE),"")</f>
      </c>
      <c r="R37" s="5">
        <v>35</v>
      </c>
      <c r="S37" s="8"/>
      <c r="T37" s="8"/>
      <c r="U37" s="8"/>
      <c r="V37" s="8"/>
      <c r="W37" s="8"/>
      <c r="X37" s="8"/>
      <c r="Y37" s="8"/>
      <c r="Z37" s="8"/>
      <c r="AA37" s="8"/>
      <c r="AB37" s="8"/>
      <c r="AC37" s="10"/>
      <c r="AD37" s="34"/>
      <c r="AE37" s="34"/>
      <c r="AF37" s="34"/>
      <c r="AG37" s="9"/>
      <c r="AH37" s="8"/>
      <c r="AI37" s="12"/>
    </row>
    <row x14ac:dyDescent="0.25" r="38" customHeight="1" ht="14.25">
      <c r="A38" s="8"/>
      <c r="B38" s="12"/>
      <c r="C38" s="10"/>
      <c r="D38" s="10"/>
      <c r="E38" s="8"/>
      <c r="F38" s="8"/>
      <c r="G38" s="8"/>
      <c r="H38" s="30"/>
      <c r="I38" s="31"/>
      <c r="J38" s="31"/>
      <c r="K38" s="8"/>
      <c r="L38" s="8"/>
      <c r="M38" s="8"/>
      <c r="N38" s="8"/>
      <c r="O38" s="8"/>
      <c r="P38" s="8"/>
      <c r="Q38" s="6">
        <f>IFERROR(VLOOKUP(R38,#REF!,1,FALSE),"")</f>
      </c>
      <c r="R38" s="5">
        <v>36</v>
      </c>
      <c r="S38" s="8"/>
      <c r="T38" s="8"/>
      <c r="U38" s="8"/>
      <c r="V38" s="8"/>
      <c r="W38" s="8"/>
      <c r="X38" s="8"/>
      <c r="Y38" s="8"/>
      <c r="Z38" s="8"/>
      <c r="AA38" s="8"/>
      <c r="AB38" s="8"/>
      <c r="AC38" s="10"/>
      <c r="AD38" s="34"/>
      <c r="AE38" s="34"/>
      <c r="AF38" s="34"/>
      <c r="AG38" s="9"/>
      <c r="AH38" s="8"/>
      <c r="AI38" s="12"/>
    </row>
    <row x14ac:dyDescent="0.25" r="39" customHeight="1" ht="14.25">
      <c r="A39" s="8"/>
      <c r="B39" s="12"/>
      <c r="C39" s="10"/>
      <c r="D39" s="10"/>
      <c r="E39" s="8"/>
      <c r="F39" s="8"/>
      <c r="G39" s="8"/>
      <c r="H39" s="30"/>
      <c r="I39" s="31"/>
      <c r="J39" s="31"/>
      <c r="K39" s="8"/>
      <c r="L39" s="8"/>
      <c r="M39" s="8"/>
      <c r="N39" s="8"/>
      <c r="O39" s="8"/>
      <c r="P39" s="8"/>
      <c r="Q39" s="6">
        <f>IFERROR(VLOOKUP(R39,#REF!,1,FALSE),"")</f>
      </c>
      <c r="R39" s="5">
        <v>37</v>
      </c>
      <c r="S39" s="8"/>
      <c r="T39" s="8"/>
      <c r="U39" s="8"/>
      <c r="V39" s="8"/>
      <c r="W39" s="8"/>
      <c r="X39" s="8"/>
      <c r="Y39" s="8"/>
      <c r="Z39" s="8"/>
      <c r="AA39" s="8"/>
      <c r="AB39" s="8"/>
      <c r="AC39" s="10"/>
      <c r="AD39" s="34"/>
      <c r="AE39" s="34"/>
      <c r="AF39" s="34"/>
      <c r="AG39" s="9"/>
      <c r="AH39" s="8"/>
      <c r="AI39" s="12"/>
    </row>
    <row x14ac:dyDescent="0.25" r="40" customHeight="1" ht="14.25">
      <c r="A40" s="8"/>
      <c r="B40" s="12"/>
      <c r="C40" s="10"/>
      <c r="D40" s="10"/>
      <c r="E40" s="8"/>
      <c r="F40" s="8"/>
      <c r="G40" s="8"/>
      <c r="H40" s="30"/>
      <c r="I40" s="31"/>
      <c r="J40" s="31"/>
      <c r="K40" s="8"/>
      <c r="L40" s="8"/>
      <c r="M40" s="8"/>
      <c r="N40" s="8"/>
      <c r="O40" s="8"/>
      <c r="P40" s="8"/>
      <c r="Q40" s="6">
        <f>IFERROR(VLOOKUP(R40,#REF!,1,FALSE),"")</f>
      </c>
      <c r="R40" s="5">
        <v>38</v>
      </c>
      <c r="S40" s="8"/>
      <c r="T40" s="8"/>
      <c r="U40" s="8"/>
      <c r="V40" s="8"/>
      <c r="W40" s="8"/>
      <c r="X40" s="8"/>
      <c r="Y40" s="8"/>
      <c r="Z40" s="8"/>
      <c r="AA40" s="8"/>
      <c r="AB40" s="8"/>
      <c r="AC40" s="10"/>
      <c r="AD40" s="34"/>
      <c r="AE40" s="34"/>
      <c r="AF40" s="34"/>
      <c r="AG40" s="9"/>
      <c r="AH40" s="8"/>
      <c r="AI40" s="12"/>
    </row>
    <row x14ac:dyDescent="0.25" r="41" customHeight="1" ht="14.25">
      <c r="A41" s="8"/>
      <c r="B41" s="12"/>
      <c r="C41" s="10"/>
      <c r="D41" s="10"/>
      <c r="E41" s="8"/>
      <c r="F41" s="8"/>
      <c r="G41" s="8"/>
      <c r="H41" s="30"/>
      <c r="I41" s="31"/>
      <c r="J41" s="31"/>
      <c r="K41" s="8"/>
      <c r="L41" s="8"/>
      <c r="M41" s="8"/>
      <c r="N41" s="8"/>
      <c r="O41" s="8"/>
      <c r="P41" s="8"/>
      <c r="Q41" s="6">
        <f>IFERROR(VLOOKUP(R41,#REF!,1,FALSE),"")</f>
      </c>
      <c r="R41" s="5">
        <v>39</v>
      </c>
      <c r="S41" s="8"/>
      <c r="T41" s="8"/>
      <c r="U41" s="8"/>
      <c r="V41" s="8"/>
      <c r="W41" s="8"/>
      <c r="X41" s="8"/>
      <c r="Y41" s="8"/>
      <c r="Z41" s="8"/>
      <c r="AA41" s="8"/>
      <c r="AB41" s="8"/>
      <c r="AC41" s="10"/>
      <c r="AD41" s="34"/>
      <c r="AE41" s="34"/>
      <c r="AF41" s="34"/>
      <c r="AG41" s="9"/>
      <c r="AH41" s="8"/>
      <c r="AI41" s="12"/>
    </row>
    <row x14ac:dyDescent="0.25" r="42" customHeight="1" ht="14.25">
      <c r="A42" s="8"/>
      <c r="B42" s="12"/>
      <c r="C42" s="10"/>
      <c r="D42" s="10"/>
      <c r="E42" s="8"/>
      <c r="F42" s="8"/>
      <c r="G42" s="8"/>
      <c r="H42" s="30"/>
      <c r="I42" s="31"/>
      <c r="J42" s="31"/>
      <c r="K42" s="8"/>
      <c r="L42" s="8"/>
      <c r="M42" s="8"/>
      <c r="N42" s="8"/>
      <c r="O42" s="8"/>
      <c r="P42" s="8"/>
      <c r="Q42" s="6">
        <f>IFERROR(VLOOKUP(R42,#REF!,1,FALSE),"")</f>
      </c>
      <c r="R42" s="5">
        <v>40</v>
      </c>
      <c r="S42" s="8"/>
      <c r="T42" s="8"/>
      <c r="U42" s="8"/>
      <c r="V42" s="8"/>
      <c r="W42" s="8"/>
      <c r="X42" s="8"/>
      <c r="Y42" s="8"/>
      <c r="Z42" s="8"/>
      <c r="AA42" s="8"/>
      <c r="AB42" s="8"/>
      <c r="AC42" s="10"/>
      <c r="AD42" s="34"/>
      <c r="AE42" s="34"/>
      <c r="AF42" s="34"/>
      <c r="AG42" s="9"/>
      <c r="AH42" s="8"/>
      <c r="AI42" s="12"/>
    </row>
    <row x14ac:dyDescent="0.25" r="43" customHeight="1" ht="14.25">
      <c r="A43" s="8"/>
      <c r="B43" s="12"/>
      <c r="C43" s="10"/>
      <c r="D43" s="10"/>
      <c r="E43" s="8"/>
      <c r="F43" s="8"/>
      <c r="G43" s="8"/>
      <c r="H43" s="30"/>
      <c r="I43" s="31"/>
      <c r="J43" s="31"/>
      <c r="K43" s="8"/>
      <c r="L43" s="8"/>
      <c r="M43" s="8"/>
      <c r="N43" s="8"/>
      <c r="O43" s="8"/>
      <c r="P43" s="8"/>
      <c r="Q43" s="6">
        <f>IFERROR(VLOOKUP(R43,#REF!,1,FALSE),"")</f>
      </c>
      <c r="R43" s="5">
        <v>41</v>
      </c>
      <c r="S43" s="8"/>
      <c r="T43" s="8"/>
      <c r="U43" s="8"/>
      <c r="V43" s="8"/>
      <c r="W43" s="8"/>
      <c r="X43" s="8"/>
      <c r="Y43" s="8"/>
      <c r="Z43" s="8"/>
      <c r="AA43" s="8"/>
      <c r="AB43" s="8"/>
      <c r="AC43" s="10"/>
      <c r="AD43" s="34"/>
      <c r="AE43" s="34"/>
      <c r="AF43" s="34"/>
      <c r="AG43" s="9"/>
      <c r="AH43" s="8"/>
      <c r="AI43" s="12"/>
    </row>
    <row x14ac:dyDescent="0.25" r="44" customHeight="1" ht="14.25">
      <c r="A44" s="8"/>
      <c r="B44" s="12"/>
      <c r="C44" s="10"/>
      <c r="D44" s="10"/>
      <c r="E44" s="8"/>
      <c r="F44" s="8"/>
      <c r="G44" s="8"/>
      <c r="H44" s="30"/>
      <c r="I44" s="31"/>
      <c r="J44" s="31"/>
      <c r="K44" s="8"/>
      <c r="L44" s="8"/>
      <c r="M44" s="8"/>
      <c r="N44" s="8"/>
      <c r="O44" s="8"/>
      <c r="P44" s="8"/>
      <c r="Q44" s="6">
        <f>IFERROR(VLOOKUP(R44,#REF!,1,FALSE),"")</f>
      </c>
      <c r="R44" s="5">
        <v>42</v>
      </c>
      <c r="S44" s="8"/>
      <c r="T44" s="8"/>
      <c r="U44" s="8"/>
      <c r="V44" s="8"/>
      <c r="W44" s="8"/>
      <c r="X44" s="8"/>
      <c r="Y44" s="8"/>
      <c r="Z44" s="8"/>
      <c r="AA44" s="8"/>
      <c r="AB44" s="8"/>
      <c r="AC44" s="10"/>
      <c r="AD44" s="34"/>
      <c r="AE44" s="34"/>
      <c r="AF44" s="34"/>
      <c r="AG44" s="9"/>
      <c r="AH44" s="8"/>
      <c r="AI44" s="12"/>
    </row>
    <row x14ac:dyDescent="0.25" r="45" customHeight="1" ht="14.25">
      <c r="A45" s="8"/>
      <c r="B45" s="12"/>
      <c r="C45" s="10"/>
      <c r="D45" s="10"/>
      <c r="E45" s="8"/>
      <c r="F45" s="8"/>
      <c r="G45" s="8"/>
      <c r="H45" s="30"/>
      <c r="I45" s="31"/>
      <c r="J45" s="31"/>
      <c r="K45" s="8"/>
      <c r="L45" s="8"/>
      <c r="M45" s="8"/>
      <c r="N45" s="8"/>
      <c r="O45" s="8"/>
      <c r="P45" s="8"/>
      <c r="Q45" s="6">
        <f>IFERROR(VLOOKUP(R45,#REF!,1,FALSE),"")</f>
      </c>
      <c r="R45" s="5">
        <v>43</v>
      </c>
      <c r="S45" s="8"/>
      <c r="T45" s="8"/>
      <c r="U45" s="8"/>
      <c r="V45" s="8"/>
      <c r="W45" s="8"/>
      <c r="X45" s="8"/>
      <c r="Y45" s="8"/>
      <c r="Z45" s="8"/>
      <c r="AA45" s="8"/>
      <c r="AB45" s="8"/>
      <c r="AC45" s="10"/>
      <c r="AD45" s="34"/>
      <c r="AE45" s="34"/>
      <c r="AF45" s="34"/>
      <c r="AG45" s="9"/>
      <c r="AH45" s="8"/>
      <c r="AI45" s="12"/>
    </row>
    <row x14ac:dyDescent="0.25" r="46" customHeight="1" ht="14.25">
      <c r="A46" s="8"/>
      <c r="B46" s="12"/>
      <c r="C46" s="10"/>
      <c r="D46" s="10"/>
      <c r="E46" s="8"/>
      <c r="F46" s="8"/>
      <c r="G46" s="8"/>
      <c r="H46" s="30"/>
      <c r="I46" s="31"/>
      <c r="J46" s="31"/>
      <c r="K46" s="8"/>
      <c r="L46" s="8"/>
      <c r="M46" s="8"/>
      <c r="N46" s="8"/>
      <c r="O46" s="8"/>
      <c r="P46" s="8"/>
      <c r="Q46" s="6">
        <f>IFERROR(VLOOKUP(R46,#REF!,1,FALSE),"")</f>
      </c>
      <c r="R46" s="5">
        <v>44</v>
      </c>
      <c r="S46" s="8"/>
      <c r="T46" s="8"/>
      <c r="U46" s="8"/>
      <c r="V46" s="8"/>
      <c r="W46" s="8"/>
      <c r="X46" s="8"/>
      <c r="Y46" s="8"/>
      <c r="Z46" s="8"/>
      <c r="AA46" s="8"/>
      <c r="AB46" s="8"/>
      <c r="AC46" s="10"/>
      <c r="AD46" s="34"/>
      <c r="AE46" s="34"/>
      <c r="AF46" s="34"/>
      <c r="AG46" s="9"/>
      <c r="AH46" s="8"/>
      <c r="AI46" s="12"/>
    </row>
    <row x14ac:dyDescent="0.25" r="47" customHeight="1" ht="14.25">
      <c r="A47" s="8"/>
      <c r="B47" s="12"/>
      <c r="C47" s="10"/>
      <c r="D47" s="10"/>
      <c r="E47" s="8"/>
      <c r="F47" s="8"/>
      <c r="G47" s="8"/>
      <c r="H47" s="30"/>
      <c r="I47" s="31"/>
      <c r="J47" s="31"/>
      <c r="K47" s="8"/>
      <c r="L47" s="8"/>
      <c r="M47" s="8"/>
      <c r="N47" s="8"/>
      <c r="O47" s="8"/>
      <c r="P47" s="8"/>
      <c r="Q47" s="6">
        <f>IFERROR(VLOOKUP(R47,#REF!,1,FALSE),"")</f>
      </c>
      <c r="R47" s="5">
        <v>45</v>
      </c>
      <c r="S47" s="8"/>
      <c r="T47" s="8"/>
      <c r="U47" s="8"/>
      <c r="V47" s="8"/>
      <c r="W47" s="8"/>
      <c r="X47" s="8"/>
      <c r="Y47" s="8"/>
      <c r="Z47" s="8"/>
      <c r="AA47" s="8"/>
      <c r="AB47" s="8"/>
      <c r="AC47" s="10"/>
      <c r="AD47" s="34"/>
      <c r="AE47" s="34"/>
      <c r="AF47" s="34"/>
      <c r="AG47" s="9"/>
      <c r="AH47" s="8"/>
      <c r="AI47" s="12"/>
    </row>
    <row x14ac:dyDescent="0.25" r="48" customHeight="1" ht="14.25">
      <c r="A48" s="8"/>
      <c r="B48" s="12"/>
      <c r="C48" s="10"/>
      <c r="D48" s="10"/>
      <c r="E48" s="8"/>
      <c r="F48" s="8"/>
      <c r="G48" s="8"/>
      <c r="H48" s="30"/>
      <c r="I48" s="31"/>
      <c r="J48" s="31"/>
      <c r="K48" s="8"/>
      <c r="L48" s="8"/>
      <c r="M48" s="8"/>
      <c r="N48" s="8"/>
      <c r="O48" s="8"/>
      <c r="P48" s="8"/>
      <c r="Q48" s="6">
        <f>IFERROR(VLOOKUP(R48,#REF!,1,FALSE),"")</f>
      </c>
      <c r="R48" s="5">
        <v>46</v>
      </c>
      <c r="S48" s="8"/>
      <c r="T48" s="8"/>
      <c r="U48" s="8"/>
      <c r="V48" s="8"/>
      <c r="W48" s="8"/>
      <c r="X48" s="8"/>
      <c r="Y48" s="8"/>
      <c r="Z48" s="8"/>
      <c r="AA48" s="8"/>
      <c r="AB48" s="8"/>
      <c r="AC48" s="10"/>
      <c r="AD48" s="34"/>
      <c r="AE48" s="34"/>
      <c r="AF48" s="34"/>
      <c r="AG48" s="9"/>
      <c r="AH48" s="8"/>
      <c r="AI48" s="12"/>
    </row>
    <row x14ac:dyDescent="0.25" r="49" customHeight="1" ht="14.25">
      <c r="A49" s="8"/>
      <c r="B49" s="12"/>
      <c r="C49" s="10"/>
      <c r="D49" s="10"/>
      <c r="E49" s="8"/>
      <c r="F49" s="8"/>
      <c r="G49" s="8"/>
      <c r="H49" s="30"/>
      <c r="I49" s="31"/>
      <c r="J49" s="31"/>
      <c r="K49" s="8"/>
      <c r="L49" s="8"/>
      <c r="M49" s="8"/>
      <c r="N49" s="8"/>
      <c r="O49" s="8"/>
      <c r="P49" s="8"/>
      <c r="Q49" s="6">
        <f>IFERROR(VLOOKUP(R49,#REF!,1,FALSE),"")</f>
      </c>
      <c r="R49" s="5">
        <v>47</v>
      </c>
      <c r="S49" s="8"/>
      <c r="T49" s="8"/>
      <c r="U49" s="8"/>
      <c r="V49" s="8"/>
      <c r="W49" s="8"/>
      <c r="X49" s="8"/>
      <c r="Y49" s="8"/>
      <c r="Z49" s="8"/>
      <c r="AA49" s="8"/>
      <c r="AB49" s="8"/>
      <c r="AC49" s="10"/>
      <c r="AD49" s="34"/>
      <c r="AE49" s="34"/>
      <c r="AF49" s="34"/>
      <c r="AG49" s="9"/>
      <c r="AH49" s="8"/>
      <c r="AI49" s="12"/>
    </row>
    <row x14ac:dyDescent="0.25" r="50" customHeight="1" ht="14.25">
      <c r="A50" s="8"/>
      <c r="B50" s="12"/>
      <c r="C50" s="10"/>
      <c r="D50" s="10"/>
      <c r="E50" s="8"/>
      <c r="F50" s="8"/>
      <c r="G50" s="8"/>
      <c r="H50" s="30"/>
      <c r="I50" s="31"/>
      <c r="J50" s="31"/>
      <c r="K50" s="8"/>
      <c r="L50" s="8"/>
      <c r="M50" s="8"/>
      <c r="N50" s="8"/>
      <c r="O50" s="8"/>
      <c r="P50" s="8"/>
      <c r="Q50" s="6">
        <f>IFERROR(VLOOKUP(R50,#REF!,1,FALSE),"")</f>
      </c>
      <c r="R50" s="5">
        <v>48</v>
      </c>
      <c r="S50" s="8"/>
      <c r="T50" s="8"/>
      <c r="U50" s="8"/>
      <c r="V50" s="8"/>
      <c r="W50" s="8"/>
      <c r="X50" s="8"/>
      <c r="Y50" s="8"/>
      <c r="Z50" s="8"/>
      <c r="AA50" s="8"/>
      <c r="AB50" s="8"/>
      <c r="AC50" s="10"/>
      <c r="AD50" s="34"/>
      <c r="AE50" s="34"/>
      <c r="AF50" s="34"/>
      <c r="AG50" s="9"/>
      <c r="AH50" s="8"/>
      <c r="AI50" s="12"/>
    </row>
    <row x14ac:dyDescent="0.25" r="51" customHeight="1" ht="14.25">
      <c r="A51" s="8"/>
      <c r="B51" s="12"/>
      <c r="C51" s="10"/>
      <c r="D51" s="10"/>
      <c r="E51" s="8"/>
      <c r="F51" s="8"/>
      <c r="G51" s="8"/>
      <c r="H51" s="30"/>
      <c r="I51" s="31"/>
      <c r="J51" s="31"/>
      <c r="K51" s="8"/>
      <c r="L51" s="8"/>
      <c r="M51" s="8"/>
      <c r="N51" s="8"/>
      <c r="O51" s="8"/>
      <c r="P51" s="8"/>
      <c r="Q51" s="6">
        <f>IFERROR(VLOOKUP(R51,#REF!,1,FALSE),"")</f>
      </c>
      <c r="R51" s="5">
        <v>49</v>
      </c>
      <c r="S51" s="8"/>
      <c r="T51" s="8"/>
      <c r="U51" s="8"/>
      <c r="V51" s="8"/>
      <c r="W51" s="8"/>
      <c r="X51" s="8"/>
      <c r="Y51" s="8"/>
      <c r="Z51" s="8"/>
      <c r="AA51" s="8"/>
      <c r="AB51" s="8"/>
      <c r="AC51" s="10"/>
      <c r="AD51" s="34"/>
      <c r="AE51" s="34"/>
      <c r="AF51" s="34"/>
      <c r="AG51" s="9"/>
      <c r="AH51" s="8"/>
      <c r="AI51" s="12"/>
    </row>
    <row x14ac:dyDescent="0.25" r="52" customHeight="1" ht="14.25">
      <c r="A52" s="8"/>
      <c r="B52" s="12"/>
      <c r="C52" s="10"/>
      <c r="D52" s="10"/>
      <c r="E52" s="8"/>
      <c r="F52" s="8"/>
      <c r="G52" s="8"/>
      <c r="H52" s="30"/>
      <c r="I52" s="31"/>
      <c r="J52" s="31"/>
      <c r="K52" s="8"/>
      <c r="L52" s="8"/>
      <c r="M52" s="8"/>
      <c r="N52" s="8"/>
      <c r="O52" s="8"/>
      <c r="P52" s="8"/>
      <c r="Q52" s="6">
        <f>IFERROR(VLOOKUP(R52,#REF!,1,FALSE),"")</f>
      </c>
      <c r="R52" s="5">
        <v>50</v>
      </c>
      <c r="S52" s="8"/>
      <c r="T52" s="8"/>
      <c r="U52" s="8"/>
      <c r="V52" s="8"/>
      <c r="W52" s="8"/>
      <c r="X52" s="8"/>
      <c r="Y52" s="8"/>
      <c r="Z52" s="8"/>
      <c r="AA52" s="8"/>
      <c r="AB52" s="8"/>
      <c r="AC52" s="10"/>
      <c r="AD52" s="34"/>
      <c r="AE52" s="34"/>
      <c r="AF52" s="34"/>
      <c r="AG52" s="9"/>
      <c r="AH52" s="8"/>
      <c r="AI52" s="12"/>
    </row>
    <row x14ac:dyDescent="0.25" r="53" customHeight="1" ht="14.25">
      <c r="A53" s="8"/>
      <c r="B53" s="12"/>
      <c r="C53" s="10"/>
      <c r="D53" s="10"/>
      <c r="E53" s="8"/>
      <c r="F53" s="8"/>
      <c r="G53" s="8"/>
      <c r="H53" s="30"/>
      <c r="I53" s="31"/>
      <c r="J53" s="31"/>
      <c r="K53" s="8"/>
      <c r="L53" s="8"/>
      <c r="M53" s="8"/>
      <c r="N53" s="8"/>
      <c r="O53" s="8"/>
      <c r="P53" s="8"/>
      <c r="Q53" s="6">
        <f>IFERROR(VLOOKUP(R53,#REF!,1,FALSE),"")</f>
      </c>
      <c r="R53" s="5">
        <v>51</v>
      </c>
      <c r="S53" s="8"/>
      <c r="T53" s="8"/>
      <c r="U53" s="8"/>
      <c r="V53" s="8"/>
      <c r="W53" s="8"/>
      <c r="X53" s="8"/>
      <c r="Y53" s="8"/>
      <c r="Z53" s="8"/>
      <c r="AA53" s="8"/>
      <c r="AB53" s="8"/>
      <c r="AC53" s="10"/>
      <c r="AD53" s="34"/>
      <c r="AE53" s="34"/>
      <c r="AF53" s="34"/>
      <c r="AG53" s="9"/>
      <c r="AH53" s="8"/>
      <c r="AI53" s="12"/>
    </row>
    <row x14ac:dyDescent="0.25" r="54" customHeight="1" ht="14.25">
      <c r="A54" s="8"/>
      <c r="B54" s="12"/>
      <c r="C54" s="10"/>
      <c r="D54" s="10"/>
      <c r="E54" s="8"/>
      <c r="F54" s="8"/>
      <c r="G54" s="8"/>
      <c r="H54" s="30"/>
      <c r="I54" s="31"/>
      <c r="J54" s="31"/>
      <c r="K54" s="8"/>
      <c r="L54" s="8"/>
      <c r="M54" s="8"/>
      <c r="N54" s="8"/>
      <c r="O54" s="8"/>
      <c r="P54" s="8"/>
      <c r="Q54" s="6">
        <f>IFERROR(VLOOKUP(R54,#REF!,1,FALSE),"")</f>
      </c>
      <c r="R54" s="5">
        <v>52</v>
      </c>
      <c r="S54" s="8"/>
      <c r="T54" s="8"/>
      <c r="U54" s="8"/>
      <c r="V54" s="8"/>
      <c r="W54" s="8"/>
      <c r="X54" s="8"/>
      <c r="Y54" s="8"/>
      <c r="Z54" s="8"/>
      <c r="AA54" s="8"/>
      <c r="AB54" s="8"/>
      <c r="AC54" s="10"/>
      <c r="AD54" s="34"/>
      <c r="AE54" s="34"/>
      <c r="AF54" s="34"/>
      <c r="AG54" s="9"/>
      <c r="AH54" s="8"/>
      <c r="AI54" s="12"/>
    </row>
    <row x14ac:dyDescent="0.25" r="55" customHeight="1" ht="14.25">
      <c r="A55" s="8"/>
      <c r="B55" s="12"/>
      <c r="C55" s="10"/>
      <c r="D55" s="10"/>
      <c r="E55" s="8"/>
      <c r="F55" s="8"/>
      <c r="G55" s="8"/>
      <c r="H55" s="30"/>
      <c r="I55" s="31"/>
      <c r="J55" s="31"/>
      <c r="K55" s="8"/>
      <c r="L55" s="8"/>
      <c r="M55" s="8"/>
      <c r="N55" s="8"/>
      <c r="O55" s="8"/>
      <c r="P55" s="8"/>
      <c r="Q55" s="6">
        <f>IFERROR(VLOOKUP(R55,#REF!,1,FALSE),"")</f>
      </c>
      <c r="R55" s="5">
        <v>53</v>
      </c>
      <c r="S55" s="8"/>
      <c r="T55" s="8"/>
      <c r="U55" s="8"/>
      <c r="V55" s="8"/>
      <c r="W55" s="8"/>
      <c r="X55" s="8"/>
      <c r="Y55" s="8"/>
      <c r="Z55" s="8"/>
      <c r="AA55" s="8"/>
      <c r="AB55" s="8"/>
      <c r="AC55" s="10"/>
      <c r="AD55" s="34"/>
      <c r="AE55" s="34"/>
      <c r="AF55" s="34"/>
      <c r="AG55" s="9"/>
      <c r="AH55" s="8"/>
      <c r="AI55" s="12"/>
    </row>
    <row x14ac:dyDescent="0.25" r="56" customHeight="1" ht="14.25">
      <c r="A56" s="8"/>
      <c r="B56" s="12"/>
      <c r="C56" s="10"/>
      <c r="D56" s="10"/>
      <c r="E56" s="8"/>
      <c r="F56" s="8"/>
      <c r="G56" s="8"/>
      <c r="H56" s="30"/>
      <c r="I56" s="31"/>
      <c r="J56" s="31"/>
      <c r="K56" s="8"/>
      <c r="L56" s="8"/>
      <c r="M56" s="8"/>
      <c r="N56" s="8"/>
      <c r="O56" s="8"/>
      <c r="P56" s="8"/>
      <c r="Q56" s="6">
        <f>IFERROR(VLOOKUP(R56,#REF!,1,FALSE),"")</f>
      </c>
      <c r="R56" s="5">
        <v>54</v>
      </c>
      <c r="S56" s="8"/>
      <c r="T56" s="8"/>
      <c r="U56" s="8"/>
      <c r="V56" s="8"/>
      <c r="W56" s="8"/>
      <c r="X56" s="8"/>
      <c r="Y56" s="8"/>
      <c r="Z56" s="8"/>
      <c r="AA56" s="8"/>
      <c r="AB56" s="8"/>
      <c r="AC56" s="10"/>
      <c r="AD56" s="34"/>
      <c r="AE56" s="34"/>
      <c r="AF56" s="34"/>
      <c r="AG56" s="9"/>
      <c r="AH56" s="8"/>
      <c r="AI56" s="12"/>
    </row>
    <row x14ac:dyDescent="0.25" r="57" customHeight="1" ht="14.25">
      <c r="A57" s="8"/>
      <c r="B57" s="12"/>
      <c r="C57" s="10"/>
      <c r="D57" s="10"/>
      <c r="E57" s="8"/>
      <c r="F57" s="8"/>
      <c r="G57" s="8"/>
      <c r="H57" s="30"/>
      <c r="I57" s="31"/>
      <c r="J57" s="31"/>
      <c r="K57" s="8"/>
      <c r="L57" s="8"/>
      <c r="M57" s="8"/>
      <c r="N57" s="8"/>
      <c r="O57" s="8"/>
      <c r="P57" s="8"/>
      <c r="Q57" s="6">
        <f>IFERROR(VLOOKUP(R57,#REF!,1,FALSE),"")</f>
      </c>
      <c r="R57" s="5">
        <v>55</v>
      </c>
      <c r="S57" s="8"/>
      <c r="T57" s="8"/>
      <c r="U57" s="8"/>
      <c r="V57" s="8"/>
      <c r="W57" s="8"/>
      <c r="X57" s="8"/>
      <c r="Y57" s="8"/>
      <c r="Z57" s="8"/>
      <c r="AA57" s="8"/>
      <c r="AB57" s="8"/>
      <c r="AC57" s="10"/>
      <c r="AD57" s="34"/>
      <c r="AE57" s="34"/>
      <c r="AF57" s="34"/>
      <c r="AG57" s="9"/>
      <c r="AH57" s="8"/>
      <c r="AI57" s="12"/>
    </row>
    <row x14ac:dyDescent="0.25" r="58" customHeight="1" ht="14.25">
      <c r="A58" s="8"/>
      <c r="B58" s="12"/>
      <c r="C58" s="10"/>
      <c r="D58" s="10"/>
      <c r="E58" s="8"/>
      <c r="F58" s="8"/>
      <c r="G58" s="8"/>
      <c r="H58" s="30"/>
      <c r="I58" s="31"/>
      <c r="J58" s="31"/>
      <c r="K58" s="8"/>
      <c r="L58" s="8"/>
      <c r="M58" s="8"/>
      <c r="N58" s="8"/>
      <c r="O58" s="8"/>
      <c r="P58" s="8"/>
      <c r="Q58" s="6">
        <f>IFERROR(VLOOKUP(R58,#REF!,1,FALSE),"")</f>
      </c>
      <c r="R58" s="5">
        <v>56</v>
      </c>
      <c r="S58" s="8"/>
      <c r="T58" s="8"/>
      <c r="U58" s="8"/>
      <c r="V58" s="8"/>
      <c r="W58" s="8"/>
      <c r="X58" s="8"/>
      <c r="Y58" s="8"/>
      <c r="Z58" s="8"/>
      <c r="AA58" s="8"/>
      <c r="AB58" s="8"/>
      <c r="AC58" s="10"/>
      <c r="AD58" s="34"/>
      <c r="AE58" s="34"/>
      <c r="AF58" s="34"/>
      <c r="AG58" s="9"/>
      <c r="AH58" s="8"/>
      <c r="AI58" s="12"/>
    </row>
    <row x14ac:dyDescent="0.25" r="59" customHeight="1" ht="14.25">
      <c r="A59" s="8"/>
      <c r="B59" s="12"/>
      <c r="C59" s="10"/>
      <c r="D59" s="10"/>
      <c r="E59" s="8"/>
      <c r="F59" s="8"/>
      <c r="G59" s="8"/>
      <c r="H59" s="30"/>
      <c r="I59" s="31"/>
      <c r="J59" s="31"/>
      <c r="K59" s="8"/>
      <c r="L59" s="8"/>
      <c r="M59" s="8"/>
      <c r="N59" s="8"/>
      <c r="O59" s="8"/>
      <c r="P59" s="8"/>
      <c r="Q59" s="6">
        <f>IFERROR(VLOOKUP(R59,#REF!,1,FALSE),"")</f>
      </c>
      <c r="R59" s="5">
        <v>57</v>
      </c>
      <c r="S59" s="8"/>
      <c r="T59" s="8"/>
      <c r="U59" s="8"/>
      <c r="V59" s="8"/>
      <c r="W59" s="8"/>
      <c r="X59" s="8"/>
      <c r="Y59" s="8"/>
      <c r="Z59" s="8"/>
      <c r="AA59" s="8"/>
      <c r="AB59" s="8"/>
      <c r="AC59" s="10"/>
      <c r="AD59" s="34"/>
      <c r="AE59" s="34"/>
      <c r="AF59" s="34"/>
      <c r="AG59" s="9"/>
      <c r="AH59" s="8"/>
      <c r="AI59" s="12"/>
    </row>
    <row x14ac:dyDescent="0.25" r="60" customHeight="1" ht="14.25">
      <c r="A60" s="8"/>
      <c r="B60" s="12"/>
      <c r="C60" s="10"/>
      <c r="D60" s="10"/>
      <c r="E60" s="8"/>
      <c r="F60" s="8"/>
      <c r="G60" s="8"/>
      <c r="H60" s="30"/>
      <c r="I60" s="31"/>
      <c r="J60" s="31"/>
      <c r="K60" s="8"/>
      <c r="L60" s="8"/>
      <c r="M60" s="8"/>
      <c r="N60" s="8"/>
      <c r="O60" s="8"/>
      <c r="P60" s="8"/>
      <c r="Q60" s="6">
        <f>IFERROR(VLOOKUP(R60,#REF!,1,FALSE),"")</f>
      </c>
      <c r="R60" s="5">
        <v>58</v>
      </c>
      <c r="S60" s="8"/>
      <c r="T60" s="8"/>
      <c r="U60" s="8"/>
      <c r="V60" s="8"/>
      <c r="W60" s="8"/>
      <c r="X60" s="8"/>
      <c r="Y60" s="8"/>
      <c r="Z60" s="8"/>
      <c r="AA60" s="8"/>
      <c r="AB60" s="8"/>
      <c r="AC60" s="10"/>
      <c r="AD60" s="34"/>
      <c r="AE60" s="34"/>
      <c r="AF60" s="34"/>
      <c r="AG60" s="9"/>
      <c r="AH60" s="8"/>
      <c r="AI60" s="12"/>
    </row>
    <row x14ac:dyDescent="0.25" r="61" customHeight="1" ht="14.25">
      <c r="A61" s="8"/>
      <c r="B61" s="12"/>
      <c r="C61" s="10"/>
      <c r="D61" s="10"/>
      <c r="E61" s="8"/>
      <c r="F61" s="8"/>
      <c r="G61" s="8"/>
      <c r="H61" s="30"/>
      <c r="I61" s="31"/>
      <c r="J61" s="31"/>
      <c r="K61" s="8"/>
      <c r="L61" s="8"/>
      <c r="M61" s="8"/>
      <c r="N61" s="8"/>
      <c r="O61" s="8"/>
      <c r="P61" s="8"/>
      <c r="Q61" s="6">
        <f>IFERROR(VLOOKUP(R61,#REF!,1,FALSE),"")</f>
      </c>
      <c r="R61" s="5">
        <v>59</v>
      </c>
      <c r="S61" s="8"/>
      <c r="T61" s="8"/>
      <c r="U61" s="8"/>
      <c r="V61" s="8"/>
      <c r="W61" s="8"/>
      <c r="X61" s="8"/>
      <c r="Y61" s="8"/>
      <c r="Z61" s="8"/>
      <c r="AA61" s="8"/>
      <c r="AB61" s="8"/>
      <c r="AC61" s="10"/>
      <c r="AD61" s="34"/>
      <c r="AE61" s="34"/>
      <c r="AF61" s="34"/>
      <c r="AG61" s="9"/>
      <c r="AH61" s="8"/>
      <c r="AI61" s="12"/>
    </row>
    <row x14ac:dyDescent="0.25" r="62" customHeight="1" ht="14.25">
      <c r="A62" s="8"/>
      <c r="B62" s="12"/>
      <c r="C62" s="10"/>
      <c r="D62" s="10"/>
      <c r="E62" s="8"/>
      <c r="F62" s="8"/>
      <c r="G62" s="8"/>
      <c r="H62" s="30"/>
      <c r="I62" s="31"/>
      <c r="J62" s="31"/>
      <c r="K62" s="8"/>
      <c r="L62" s="8"/>
      <c r="M62" s="8"/>
      <c r="N62" s="8"/>
      <c r="O62" s="8"/>
      <c r="P62" s="8"/>
      <c r="Q62" s="6">
        <f>IFERROR(VLOOKUP(R62,#REF!,1,FALSE),"")</f>
      </c>
      <c r="R62" s="5">
        <v>60</v>
      </c>
      <c r="S62" s="8"/>
      <c r="T62" s="8"/>
      <c r="U62" s="8"/>
      <c r="V62" s="8"/>
      <c r="W62" s="8"/>
      <c r="X62" s="8"/>
      <c r="Y62" s="8"/>
      <c r="Z62" s="8"/>
      <c r="AA62" s="8"/>
      <c r="AB62" s="8"/>
      <c r="AC62" s="10"/>
      <c r="AD62" s="34"/>
      <c r="AE62" s="34"/>
      <c r="AF62" s="34"/>
      <c r="AG62" s="9"/>
      <c r="AH62" s="8"/>
      <c r="AI62" s="12"/>
    </row>
    <row x14ac:dyDescent="0.25" r="63" customHeight="1" ht="14.25">
      <c r="A63" s="8"/>
      <c r="B63" s="12"/>
      <c r="C63" s="10"/>
      <c r="D63" s="10"/>
      <c r="E63" s="8"/>
      <c r="F63" s="8"/>
      <c r="G63" s="8"/>
      <c r="H63" s="30"/>
      <c r="I63" s="31"/>
      <c r="J63" s="31"/>
      <c r="K63" s="8"/>
      <c r="L63" s="8"/>
      <c r="M63" s="8"/>
      <c r="N63" s="8"/>
      <c r="O63" s="8"/>
      <c r="P63" s="8"/>
      <c r="Q63" s="6">
        <f>IFERROR(VLOOKUP(R63,#REF!,1,FALSE),"")</f>
      </c>
      <c r="R63" s="5">
        <v>61</v>
      </c>
      <c r="S63" s="8"/>
      <c r="T63" s="8"/>
      <c r="U63" s="8"/>
      <c r="V63" s="8"/>
      <c r="W63" s="8"/>
      <c r="X63" s="8"/>
      <c r="Y63" s="8"/>
      <c r="Z63" s="8"/>
      <c r="AA63" s="8"/>
      <c r="AB63" s="8"/>
      <c r="AC63" s="10"/>
      <c r="AD63" s="34"/>
      <c r="AE63" s="34"/>
      <c r="AF63" s="34"/>
      <c r="AG63" s="9"/>
      <c r="AH63" s="8"/>
      <c r="AI63" s="12"/>
    </row>
    <row x14ac:dyDescent="0.25" r="64" customHeight="1" ht="14.25">
      <c r="A64" s="8"/>
      <c r="B64" s="12"/>
      <c r="C64" s="10"/>
      <c r="D64" s="10"/>
      <c r="E64" s="8"/>
      <c r="F64" s="8"/>
      <c r="G64" s="8"/>
      <c r="H64" s="30"/>
      <c r="I64" s="31"/>
      <c r="J64" s="31"/>
      <c r="K64" s="8"/>
      <c r="L64" s="8"/>
      <c r="M64" s="8"/>
      <c r="N64" s="8"/>
      <c r="O64" s="8"/>
      <c r="P64" s="8"/>
      <c r="Q64" s="6">
        <f>IFERROR(VLOOKUP(R64,#REF!,1,FALSE),"")</f>
      </c>
      <c r="R64" s="5">
        <v>62</v>
      </c>
      <c r="S64" s="8"/>
      <c r="T64" s="8"/>
      <c r="U64" s="8"/>
      <c r="V64" s="8"/>
      <c r="W64" s="8"/>
      <c r="X64" s="8"/>
      <c r="Y64" s="8"/>
      <c r="Z64" s="8"/>
      <c r="AA64" s="8"/>
      <c r="AB64" s="8"/>
      <c r="AC64" s="10"/>
      <c r="AD64" s="34"/>
      <c r="AE64" s="34"/>
      <c r="AF64" s="34"/>
      <c r="AG64" s="9"/>
      <c r="AH64" s="8"/>
      <c r="AI64" s="12"/>
    </row>
    <row x14ac:dyDescent="0.25" r="65" customHeight="1" ht="14.25">
      <c r="A65" s="8"/>
      <c r="B65" s="12"/>
      <c r="C65" s="10"/>
      <c r="D65" s="10"/>
      <c r="E65" s="8"/>
      <c r="F65" s="8"/>
      <c r="G65" s="8"/>
      <c r="H65" s="30"/>
      <c r="I65" s="31"/>
      <c r="J65" s="31"/>
      <c r="K65" s="8"/>
      <c r="L65" s="8"/>
      <c r="M65" s="8"/>
      <c r="N65" s="8"/>
      <c r="O65" s="8"/>
      <c r="P65" s="8"/>
      <c r="Q65" s="6">
        <f>IFERROR(VLOOKUP(R65,#REF!,1,FALSE),"")</f>
      </c>
      <c r="R65" s="5">
        <v>63</v>
      </c>
      <c r="S65" s="8"/>
      <c r="T65" s="8"/>
      <c r="U65" s="8"/>
      <c r="V65" s="8"/>
      <c r="W65" s="8"/>
      <c r="X65" s="8"/>
      <c r="Y65" s="8"/>
      <c r="Z65" s="8"/>
      <c r="AA65" s="8"/>
      <c r="AB65" s="8"/>
      <c r="AC65" s="10"/>
      <c r="AD65" s="34"/>
      <c r="AE65" s="34"/>
      <c r="AF65" s="34"/>
      <c r="AG65" s="9"/>
      <c r="AH65" s="8"/>
      <c r="AI65" s="12"/>
    </row>
    <row x14ac:dyDescent="0.25" r="66" customHeight="1" ht="14.25">
      <c r="A66" s="8"/>
      <c r="B66" s="12"/>
      <c r="C66" s="10"/>
      <c r="D66" s="10"/>
      <c r="E66" s="8"/>
      <c r="F66" s="8"/>
      <c r="G66" s="8"/>
      <c r="H66" s="30"/>
      <c r="I66" s="31"/>
      <c r="J66" s="31"/>
      <c r="K66" s="8"/>
      <c r="L66" s="8"/>
      <c r="M66" s="8"/>
      <c r="N66" s="8"/>
      <c r="O66" s="8"/>
      <c r="P66" s="8"/>
      <c r="Q66" s="6">
        <f>IFERROR(VLOOKUP(R66,#REF!,1,FALSE),"")</f>
      </c>
      <c r="R66" s="5">
        <v>64</v>
      </c>
      <c r="S66" s="8"/>
      <c r="T66" s="8"/>
      <c r="U66" s="8"/>
      <c r="V66" s="8"/>
      <c r="W66" s="8"/>
      <c r="X66" s="8"/>
      <c r="Y66" s="8"/>
      <c r="Z66" s="8"/>
      <c r="AA66" s="8"/>
      <c r="AB66" s="8"/>
      <c r="AC66" s="10"/>
      <c r="AD66" s="34"/>
      <c r="AE66" s="34"/>
      <c r="AF66" s="34"/>
      <c r="AG66" s="9"/>
      <c r="AH66" s="8"/>
      <c r="AI66" s="12"/>
    </row>
    <row x14ac:dyDescent="0.25" r="67" customHeight="1" ht="14.25">
      <c r="A67" s="8"/>
      <c r="B67" s="12"/>
      <c r="C67" s="10"/>
      <c r="D67" s="10"/>
      <c r="E67" s="8"/>
      <c r="F67" s="8"/>
      <c r="G67" s="8"/>
      <c r="H67" s="30"/>
      <c r="I67" s="31"/>
      <c r="J67" s="31"/>
      <c r="K67" s="8"/>
      <c r="L67" s="8"/>
      <c r="M67" s="8"/>
      <c r="N67" s="8"/>
      <c r="O67" s="8"/>
      <c r="P67" s="8"/>
      <c r="Q67" s="6">
        <f>IFERROR(VLOOKUP(R67,#REF!,1,FALSE),"")</f>
      </c>
      <c r="R67" s="5">
        <v>65</v>
      </c>
      <c r="S67" s="8"/>
      <c r="T67" s="8"/>
      <c r="U67" s="8"/>
      <c r="V67" s="8"/>
      <c r="W67" s="8"/>
      <c r="X67" s="8"/>
      <c r="Y67" s="8"/>
      <c r="Z67" s="8"/>
      <c r="AA67" s="8"/>
      <c r="AB67" s="8"/>
      <c r="AC67" s="10"/>
      <c r="AD67" s="34"/>
      <c r="AE67" s="34"/>
      <c r="AF67" s="34"/>
      <c r="AG67" s="9"/>
      <c r="AH67" s="8"/>
      <c r="AI67" s="12"/>
    </row>
    <row x14ac:dyDescent="0.25" r="68" customHeight="1" ht="14.25">
      <c r="A68" s="8"/>
      <c r="B68" s="12"/>
      <c r="C68" s="10"/>
      <c r="D68" s="10"/>
      <c r="E68" s="8"/>
      <c r="F68" s="8"/>
      <c r="G68" s="8"/>
      <c r="H68" s="30"/>
      <c r="I68" s="31"/>
      <c r="J68" s="31"/>
      <c r="K68" s="8"/>
      <c r="L68" s="8"/>
      <c r="M68" s="8"/>
      <c r="N68" s="8"/>
      <c r="O68" s="8"/>
      <c r="P68" s="8"/>
      <c r="Q68" s="6">
        <f>IFERROR(VLOOKUP(R68,#REF!,1,FALSE),"")</f>
      </c>
      <c r="R68" s="5">
        <v>66</v>
      </c>
      <c r="S68" s="8"/>
      <c r="T68" s="8"/>
      <c r="U68" s="8"/>
      <c r="V68" s="8"/>
      <c r="W68" s="8"/>
      <c r="X68" s="8"/>
      <c r="Y68" s="8"/>
      <c r="Z68" s="8"/>
      <c r="AA68" s="8"/>
      <c r="AB68" s="8"/>
      <c r="AC68" s="10"/>
      <c r="AD68" s="34"/>
      <c r="AE68" s="34"/>
      <c r="AF68" s="34"/>
      <c r="AG68" s="9"/>
      <c r="AH68" s="8"/>
      <c r="AI68" s="12"/>
    </row>
    <row x14ac:dyDescent="0.25" r="69" customHeight="1" ht="14.25">
      <c r="A69" s="8"/>
      <c r="B69" s="12"/>
      <c r="C69" s="10"/>
      <c r="D69" s="10"/>
      <c r="E69" s="8"/>
      <c r="F69" s="8"/>
      <c r="G69" s="8"/>
      <c r="H69" s="30"/>
      <c r="I69" s="31"/>
      <c r="J69" s="31"/>
      <c r="K69" s="8"/>
      <c r="L69" s="8"/>
      <c r="M69" s="8"/>
      <c r="N69" s="8"/>
      <c r="O69" s="8"/>
      <c r="P69" s="8"/>
      <c r="Q69" s="6">
        <f>IFERROR(VLOOKUP(R69,#REF!,1,FALSE),"")</f>
      </c>
      <c r="R69" s="5">
        <v>67</v>
      </c>
      <c r="S69" s="8"/>
      <c r="T69" s="8"/>
      <c r="U69" s="8"/>
      <c r="V69" s="8"/>
      <c r="W69" s="8"/>
      <c r="X69" s="8"/>
      <c r="Y69" s="8"/>
      <c r="Z69" s="8"/>
      <c r="AA69" s="8"/>
      <c r="AB69" s="8"/>
      <c r="AC69" s="10"/>
      <c r="AD69" s="34"/>
      <c r="AE69" s="34"/>
      <c r="AF69" s="34"/>
      <c r="AG69" s="9"/>
      <c r="AH69" s="8"/>
      <c r="AI69" s="12"/>
    </row>
    <row x14ac:dyDescent="0.25" r="70" customHeight="1" ht="14.25">
      <c r="A70" s="8"/>
      <c r="B70" s="12"/>
      <c r="C70" s="10"/>
      <c r="D70" s="10"/>
      <c r="E70" s="8"/>
      <c r="F70" s="8"/>
      <c r="G70" s="8"/>
      <c r="H70" s="30"/>
      <c r="I70" s="31"/>
      <c r="J70" s="31"/>
      <c r="K70" s="8"/>
      <c r="L70" s="8"/>
      <c r="M70" s="8"/>
      <c r="N70" s="8"/>
      <c r="O70" s="8"/>
      <c r="P70" s="8"/>
      <c r="Q70" s="6">
        <f>IFERROR(VLOOKUP(R70,#REF!,1,FALSE),"")</f>
      </c>
      <c r="R70" s="5">
        <v>68</v>
      </c>
      <c r="S70" s="8"/>
      <c r="T70" s="8"/>
      <c r="U70" s="8"/>
      <c r="V70" s="8"/>
      <c r="W70" s="8"/>
      <c r="X70" s="8"/>
      <c r="Y70" s="8"/>
      <c r="Z70" s="8"/>
      <c r="AA70" s="8"/>
      <c r="AB70" s="8"/>
      <c r="AC70" s="10"/>
      <c r="AD70" s="34"/>
      <c r="AE70" s="34"/>
      <c r="AF70" s="34"/>
      <c r="AG70" s="9"/>
      <c r="AH70" s="8"/>
      <c r="AI70" s="12"/>
    </row>
    <row x14ac:dyDescent="0.25" r="71" customHeight="1" ht="14.25">
      <c r="A71" s="8"/>
      <c r="B71" s="12"/>
      <c r="C71" s="10"/>
      <c r="D71" s="10"/>
      <c r="E71" s="8"/>
      <c r="F71" s="8"/>
      <c r="G71" s="8"/>
      <c r="H71" s="30"/>
      <c r="I71" s="31"/>
      <c r="J71" s="31"/>
      <c r="K71" s="8"/>
      <c r="L71" s="8"/>
      <c r="M71" s="8"/>
      <c r="N71" s="8"/>
      <c r="O71" s="8"/>
      <c r="P71" s="8"/>
      <c r="Q71" s="6">
        <f>IFERROR(VLOOKUP(R71,#REF!,1,FALSE),"")</f>
      </c>
      <c r="R71" s="5">
        <v>69</v>
      </c>
      <c r="S71" s="8"/>
      <c r="T71" s="8"/>
      <c r="U71" s="8"/>
      <c r="V71" s="8"/>
      <c r="W71" s="8"/>
      <c r="X71" s="8"/>
      <c r="Y71" s="8"/>
      <c r="Z71" s="8"/>
      <c r="AA71" s="8"/>
      <c r="AB71" s="8"/>
      <c r="AC71" s="10"/>
      <c r="AD71" s="34"/>
      <c r="AE71" s="34"/>
      <c r="AF71" s="34"/>
      <c r="AG71" s="9"/>
      <c r="AH71" s="8"/>
      <c r="AI71" s="12"/>
    </row>
    <row x14ac:dyDescent="0.25" r="72" customHeight="1" ht="14.25">
      <c r="A72" s="8"/>
      <c r="B72" s="12"/>
      <c r="C72" s="10"/>
      <c r="D72" s="10"/>
      <c r="E72" s="8"/>
      <c r="F72" s="8"/>
      <c r="G72" s="8"/>
      <c r="H72" s="30"/>
      <c r="I72" s="31"/>
      <c r="J72" s="31"/>
      <c r="K72" s="8"/>
      <c r="L72" s="8"/>
      <c r="M72" s="8"/>
      <c r="N72" s="8"/>
      <c r="O72" s="8"/>
      <c r="P72" s="8"/>
      <c r="Q72" s="6">
        <f>IFERROR(VLOOKUP(R72,#REF!,1,FALSE),"")</f>
      </c>
      <c r="R72" s="5">
        <v>70</v>
      </c>
      <c r="S72" s="8"/>
      <c r="T72" s="8"/>
      <c r="U72" s="8"/>
      <c r="V72" s="8"/>
      <c r="W72" s="8"/>
      <c r="X72" s="8"/>
      <c r="Y72" s="8"/>
      <c r="Z72" s="8"/>
      <c r="AA72" s="8"/>
      <c r="AB72" s="8"/>
      <c r="AC72" s="10"/>
      <c r="AD72" s="34"/>
      <c r="AE72" s="34"/>
      <c r="AF72" s="34"/>
      <c r="AG72" s="9"/>
      <c r="AH72" s="8"/>
      <c r="AI72" s="12"/>
    </row>
    <row x14ac:dyDescent="0.25" r="73" customHeight="1" ht="14.25">
      <c r="A73" s="8"/>
      <c r="B73" s="12"/>
      <c r="C73" s="10"/>
      <c r="D73" s="10"/>
      <c r="E73" s="8"/>
      <c r="F73" s="8"/>
      <c r="G73" s="8"/>
      <c r="H73" s="30"/>
      <c r="I73" s="31"/>
      <c r="J73" s="31"/>
      <c r="K73" s="8"/>
      <c r="L73" s="8"/>
      <c r="M73" s="8"/>
      <c r="N73" s="8"/>
      <c r="O73" s="8"/>
      <c r="P73" s="8"/>
      <c r="Q73" s="6">
        <f>IFERROR(VLOOKUP(R73,#REF!,1,FALSE),"")</f>
      </c>
      <c r="R73" s="5">
        <v>71</v>
      </c>
      <c r="S73" s="8"/>
      <c r="T73" s="8"/>
      <c r="U73" s="8"/>
      <c r="V73" s="8"/>
      <c r="W73" s="8"/>
      <c r="X73" s="8"/>
      <c r="Y73" s="8"/>
      <c r="Z73" s="8"/>
      <c r="AA73" s="8"/>
      <c r="AB73" s="8"/>
      <c r="AC73" s="10"/>
      <c r="AD73" s="34"/>
      <c r="AE73" s="34"/>
      <c r="AF73" s="34"/>
      <c r="AG73" s="9"/>
      <c r="AH73" s="8"/>
      <c r="AI73" s="12"/>
    </row>
    <row x14ac:dyDescent="0.25" r="74" customHeight="1" ht="14.25">
      <c r="A74" s="8"/>
      <c r="B74" s="12"/>
      <c r="C74" s="10"/>
      <c r="D74" s="10"/>
      <c r="E74" s="8"/>
      <c r="F74" s="8"/>
      <c r="G74" s="8"/>
      <c r="H74" s="30"/>
      <c r="I74" s="31"/>
      <c r="J74" s="31"/>
      <c r="K74" s="8"/>
      <c r="L74" s="8"/>
      <c r="M74" s="8"/>
      <c r="N74" s="8"/>
      <c r="O74" s="8"/>
      <c r="P74" s="8"/>
      <c r="Q74" s="6">
        <f>IFERROR(VLOOKUP(R74,#REF!,1,FALSE),"")</f>
      </c>
      <c r="R74" s="5">
        <v>72</v>
      </c>
      <c r="S74" s="8"/>
      <c r="T74" s="8"/>
      <c r="U74" s="8"/>
      <c r="V74" s="8"/>
      <c r="W74" s="8"/>
      <c r="X74" s="8"/>
      <c r="Y74" s="8"/>
      <c r="Z74" s="8"/>
      <c r="AA74" s="8"/>
      <c r="AB74" s="8"/>
      <c r="AC74" s="10"/>
      <c r="AD74" s="34"/>
      <c r="AE74" s="34"/>
      <c r="AF74" s="34"/>
      <c r="AG74" s="9"/>
      <c r="AH74" s="8"/>
      <c r="AI74" s="12"/>
    </row>
    <row x14ac:dyDescent="0.25" r="75" customHeight="1" ht="14.25">
      <c r="A75" s="8"/>
      <c r="B75" s="12"/>
      <c r="C75" s="10"/>
      <c r="D75" s="10"/>
      <c r="E75" s="8"/>
      <c r="F75" s="8"/>
      <c r="G75" s="8"/>
      <c r="H75" s="30"/>
      <c r="I75" s="31"/>
      <c r="J75" s="31"/>
      <c r="K75" s="8"/>
      <c r="L75" s="8"/>
      <c r="M75" s="8"/>
      <c r="N75" s="8"/>
      <c r="O75" s="8"/>
      <c r="P75" s="8"/>
      <c r="Q75" s="6">
        <f>IFERROR(VLOOKUP(R75,#REF!,1,FALSE),"")</f>
      </c>
      <c r="R75" s="5">
        <v>73</v>
      </c>
      <c r="S75" s="8"/>
      <c r="T75" s="8"/>
      <c r="U75" s="8"/>
      <c r="V75" s="8"/>
      <c r="W75" s="8"/>
      <c r="X75" s="8"/>
      <c r="Y75" s="8"/>
      <c r="Z75" s="8"/>
      <c r="AA75" s="8"/>
      <c r="AB75" s="8"/>
      <c r="AC75" s="10"/>
      <c r="AD75" s="34"/>
      <c r="AE75" s="34"/>
      <c r="AF75" s="34"/>
      <c r="AG75" s="9"/>
      <c r="AH75" s="8"/>
      <c r="AI75" s="12"/>
    </row>
    <row x14ac:dyDescent="0.25" r="76" customHeight="1" ht="14.25">
      <c r="A76" s="8"/>
      <c r="B76" s="12"/>
      <c r="C76" s="10"/>
      <c r="D76" s="10"/>
      <c r="E76" s="8"/>
      <c r="F76" s="8"/>
      <c r="G76" s="8"/>
      <c r="H76" s="30"/>
      <c r="I76" s="31"/>
      <c r="J76" s="31"/>
      <c r="K76" s="8"/>
      <c r="L76" s="8"/>
      <c r="M76" s="8"/>
      <c r="N76" s="8"/>
      <c r="O76" s="8"/>
      <c r="P76" s="8"/>
      <c r="Q76" s="6">
        <f>IFERROR(VLOOKUP(R76,#REF!,1,FALSE),"")</f>
      </c>
      <c r="R76" s="5">
        <v>74</v>
      </c>
      <c r="S76" s="8"/>
      <c r="T76" s="8"/>
      <c r="U76" s="8"/>
      <c r="V76" s="8"/>
      <c r="W76" s="8"/>
      <c r="X76" s="8"/>
      <c r="Y76" s="8"/>
      <c r="Z76" s="8"/>
      <c r="AA76" s="8"/>
      <c r="AB76" s="8"/>
      <c r="AC76" s="10"/>
      <c r="AD76" s="34"/>
      <c r="AE76" s="34"/>
      <c r="AF76" s="34"/>
      <c r="AG76" s="9"/>
      <c r="AH76" s="8"/>
      <c r="AI76" s="12"/>
    </row>
    <row x14ac:dyDescent="0.25" r="77" customHeight="1" ht="14.25">
      <c r="A77" s="8"/>
      <c r="B77" s="12"/>
      <c r="C77" s="10"/>
      <c r="D77" s="10"/>
      <c r="E77" s="8"/>
      <c r="F77" s="8"/>
      <c r="G77" s="8"/>
      <c r="H77" s="30"/>
      <c r="I77" s="31"/>
      <c r="J77" s="31"/>
      <c r="K77" s="8"/>
      <c r="L77" s="8"/>
      <c r="M77" s="8"/>
      <c r="N77" s="8"/>
      <c r="O77" s="8"/>
      <c r="P77" s="8"/>
      <c r="Q77" s="6">
        <f>IFERROR(VLOOKUP(R77,#REF!,1,FALSE),"")</f>
      </c>
      <c r="R77" s="5">
        <v>75</v>
      </c>
      <c r="S77" s="8"/>
      <c r="T77" s="8"/>
      <c r="U77" s="8"/>
      <c r="V77" s="8"/>
      <c r="W77" s="8"/>
      <c r="X77" s="8"/>
      <c r="Y77" s="8"/>
      <c r="Z77" s="8"/>
      <c r="AA77" s="8"/>
      <c r="AB77" s="8"/>
      <c r="AC77" s="10"/>
      <c r="AD77" s="34"/>
      <c r="AE77" s="34"/>
      <c r="AF77" s="34"/>
      <c r="AG77" s="9"/>
      <c r="AH77" s="8"/>
      <c r="AI77" s="12"/>
    </row>
    <row x14ac:dyDescent="0.25" r="78" customHeight="1" ht="14.25">
      <c r="A78" s="8"/>
      <c r="B78" s="12"/>
      <c r="C78" s="10"/>
      <c r="D78" s="10"/>
      <c r="E78" s="8"/>
      <c r="F78" s="8"/>
      <c r="G78" s="8"/>
      <c r="H78" s="30"/>
      <c r="I78" s="31"/>
      <c r="J78" s="31"/>
      <c r="K78" s="8"/>
      <c r="L78" s="8"/>
      <c r="M78" s="8"/>
      <c r="N78" s="8"/>
      <c r="O78" s="8"/>
      <c r="P78" s="8"/>
      <c r="Q78" s="6">
        <f>IFERROR(VLOOKUP(R78,#REF!,1,FALSE),"")</f>
      </c>
      <c r="R78" s="5">
        <v>76</v>
      </c>
      <c r="S78" s="8"/>
      <c r="T78" s="8"/>
      <c r="U78" s="8"/>
      <c r="V78" s="8"/>
      <c r="W78" s="8"/>
      <c r="X78" s="8"/>
      <c r="Y78" s="8"/>
      <c r="Z78" s="8"/>
      <c r="AA78" s="8"/>
      <c r="AB78" s="8"/>
      <c r="AC78" s="10"/>
      <c r="AD78" s="34"/>
      <c r="AE78" s="34"/>
      <c r="AF78" s="34"/>
      <c r="AG78" s="9"/>
      <c r="AH78" s="8"/>
      <c r="AI78" s="12"/>
    </row>
    <row x14ac:dyDescent="0.25" r="79" customHeight="1" ht="14.25">
      <c r="A79" s="8"/>
      <c r="B79" s="12"/>
      <c r="C79" s="10"/>
      <c r="D79" s="10"/>
      <c r="E79" s="8"/>
      <c r="F79" s="8"/>
      <c r="G79" s="8"/>
      <c r="H79" s="30"/>
      <c r="I79" s="31"/>
      <c r="J79" s="31"/>
      <c r="K79" s="8"/>
      <c r="L79" s="8"/>
      <c r="M79" s="8"/>
      <c r="N79" s="8"/>
      <c r="O79" s="8"/>
      <c r="P79" s="8"/>
      <c r="Q79" s="6">
        <f>IFERROR(VLOOKUP(R79,#REF!,1,FALSE),"")</f>
      </c>
      <c r="R79" s="5">
        <v>77</v>
      </c>
      <c r="S79" s="8"/>
      <c r="T79" s="8"/>
      <c r="U79" s="8"/>
      <c r="V79" s="8"/>
      <c r="W79" s="8"/>
      <c r="X79" s="8"/>
      <c r="Y79" s="8"/>
      <c r="Z79" s="8"/>
      <c r="AA79" s="8"/>
      <c r="AB79" s="8"/>
      <c r="AC79" s="10"/>
      <c r="AD79" s="34"/>
      <c r="AE79" s="34"/>
      <c r="AF79" s="34"/>
      <c r="AG79" s="9"/>
      <c r="AH79" s="8"/>
      <c r="AI79" s="12"/>
    </row>
    <row x14ac:dyDescent="0.25" r="80" customHeight="1" ht="14.25">
      <c r="A80" s="8"/>
      <c r="B80" s="12"/>
      <c r="C80" s="10"/>
      <c r="D80" s="10"/>
      <c r="E80" s="8"/>
      <c r="F80" s="8"/>
      <c r="G80" s="8"/>
      <c r="H80" s="30"/>
      <c r="I80" s="31"/>
      <c r="J80" s="31"/>
      <c r="K80" s="8"/>
      <c r="L80" s="8"/>
      <c r="M80" s="8"/>
      <c r="N80" s="8"/>
      <c r="O80" s="8"/>
      <c r="P80" s="8"/>
      <c r="Q80" s="6">
        <f>IFERROR(VLOOKUP(R80,#REF!,1,FALSE),"")</f>
      </c>
      <c r="R80" s="5">
        <v>78</v>
      </c>
      <c r="S80" s="8"/>
      <c r="T80" s="8"/>
      <c r="U80" s="8"/>
      <c r="V80" s="8"/>
      <c r="W80" s="8"/>
      <c r="X80" s="8"/>
      <c r="Y80" s="8"/>
      <c r="Z80" s="8"/>
      <c r="AA80" s="8"/>
      <c r="AB80" s="8"/>
      <c r="AC80" s="10"/>
      <c r="AD80" s="34"/>
      <c r="AE80" s="34"/>
      <c r="AF80" s="34"/>
      <c r="AG80" s="9"/>
      <c r="AH80" s="8"/>
      <c r="AI80" s="12"/>
    </row>
    <row x14ac:dyDescent="0.25" r="81" customHeight="1" ht="14.25">
      <c r="A81" s="8"/>
      <c r="B81" s="12"/>
      <c r="C81" s="10"/>
      <c r="D81" s="10"/>
      <c r="E81" s="8"/>
      <c r="F81" s="8"/>
      <c r="G81" s="8"/>
      <c r="H81" s="30"/>
      <c r="I81" s="31"/>
      <c r="J81" s="31"/>
      <c r="K81" s="8"/>
      <c r="L81" s="8"/>
      <c r="M81" s="8"/>
      <c r="N81" s="8"/>
      <c r="O81" s="8"/>
      <c r="P81" s="8"/>
      <c r="Q81" s="6">
        <f>IFERROR(VLOOKUP(R81,#REF!,1,FALSE),"")</f>
      </c>
      <c r="R81" s="5">
        <v>79</v>
      </c>
      <c r="S81" s="8"/>
      <c r="T81" s="8"/>
      <c r="U81" s="8"/>
      <c r="V81" s="8"/>
      <c r="W81" s="8"/>
      <c r="X81" s="8"/>
      <c r="Y81" s="8"/>
      <c r="Z81" s="8"/>
      <c r="AA81" s="8"/>
      <c r="AB81" s="8"/>
      <c r="AC81" s="10"/>
      <c r="AD81" s="34"/>
      <c r="AE81" s="34"/>
      <c r="AF81" s="34"/>
      <c r="AG81" s="9"/>
      <c r="AH81" s="8"/>
      <c r="AI81" s="12"/>
    </row>
    <row x14ac:dyDescent="0.25" r="82" customHeight="1" ht="14.25">
      <c r="A82" s="8"/>
      <c r="B82" s="12"/>
      <c r="C82" s="10"/>
      <c r="D82" s="10"/>
      <c r="E82" s="8"/>
      <c r="F82" s="8"/>
      <c r="G82" s="8"/>
      <c r="H82" s="30"/>
      <c r="I82" s="31"/>
      <c r="J82" s="31"/>
      <c r="K82" s="8"/>
      <c r="L82" s="8"/>
      <c r="M82" s="8"/>
      <c r="N82" s="8"/>
      <c r="O82" s="8"/>
      <c r="P82" s="8"/>
      <c r="Q82" s="6">
        <f>IFERROR(VLOOKUP(R82,#REF!,1,FALSE),"")</f>
      </c>
      <c r="R82" s="5">
        <v>80</v>
      </c>
      <c r="S82" s="8"/>
      <c r="T82" s="8"/>
      <c r="U82" s="8"/>
      <c r="V82" s="8"/>
      <c r="W82" s="8"/>
      <c r="X82" s="8"/>
      <c r="Y82" s="8"/>
      <c r="Z82" s="8"/>
      <c r="AA82" s="8"/>
      <c r="AB82" s="8"/>
      <c r="AC82" s="10"/>
      <c r="AD82" s="34"/>
      <c r="AE82" s="34"/>
      <c r="AF82" s="34"/>
      <c r="AG82" s="9"/>
      <c r="AH82" s="8"/>
      <c r="AI82" s="12"/>
    </row>
    <row x14ac:dyDescent="0.25" r="83" customHeight="1" ht="14.25">
      <c r="A83" s="8"/>
      <c r="B83" s="12"/>
      <c r="C83" s="10"/>
      <c r="D83" s="10"/>
      <c r="E83" s="8"/>
      <c r="F83" s="8"/>
      <c r="G83" s="8"/>
      <c r="H83" s="30"/>
      <c r="I83" s="31"/>
      <c r="J83" s="31"/>
      <c r="K83" s="8"/>
      <c r="L83" s="8"/>
      <c r="M83" s="8"/>
      <c r="N83" s="8"/>
      <c r="O83" s="8"/>
      <c r="P83" s="8"/>
      <c r="Q83" s="6">
        <f>IFERROR(VLOOKUP(R83,#REF!,1,FALSE),"")</f>
      </c>
      <c r="R83" s="5">
        <v>81</v>
      </c>
      <c r="S83" s="8"/>
      <c r="T83" s="8"/>
      <c r="U83" s="8"/>
      <c r="V83" s="8"/>
      <c r="W83" s="8"/>
      <c r="X83" s="8"/>
      <c r="Y83" s="8"/>
      <c r="Z83" s="8"/>
      <c r="AA83" s="8"/>
      <c r="AB83" s="8"/>
      <c r="AC83" s="10"/>
      <c r="AD83" s="34"/>
      <c r="AE83" s="34"/>
      <c r="AF83" s="34"/>
      <c r="AG83" s="9"/>
      <c r="AH83" s="8"/>
      <c r="AI83" s="12"/>
    </row>
    <row x14ac:dyDescent="0.25" r="84" customHeight="1" ht="14.25">
      <c r="A84" s="8"/>
      <c r="B84" s="12"/>
      <c r="C84" s="10"/>
      <c r="D84" s="10"/>
      <c r="E84" s="8"/>
      <c r="F84" s="8"/>
      <c r="G84" s="8"/>
      <c r="H84" s="30"/>
      <c r="I84" s="31"/>
      <c r="J84" s="31"/>
      <c r="K84" s="8"/>
      <c r="L84" s="8"/>
      <c r="M84" s="8"/>
      <c r="N84" s="8"/>
      <c r="O84" s="8"/>
      <c r="P84" s="8"/>
      <c r="Q84" s="6">
        <f>IFERROR(VLOOKUP(R84,#REF!,1,FALSE),"")</f>
      </c>
      <c r="R84" s="5">
        <v>82</v>
      </c>
      <c r="S84" s="8"/>
      <c r="T84" s="8"/>
      <c r="U84" s="8"/>
      <c r="V84" s="8"/>
      <c r="W84" s="8"/>
      <c r="X84" s="8"/>
      <c r="Y84" s="8"/>
      <c r="Z84" s="8"/>
      <c r="AA84" s="8"/>
      <c r="AB84" s="8"/>
      <c r="AC84" s="10"/>
      <c r="AD84" s="34"/>
      <c r="AE84" s="34"/>
      <c r="AF84" s="34"/>
      <c r="AG84" s="9"/>
      <c r="AH84" s="8"/>
      <c r="AI84" s="12"/>
    </row>
    <row x14ac:dyDescent="0.25" r="85" customHeight="1" ht="14.25">
      <c r="A85" s="8"/>
      <c r="B85" s="12"/>
      <c r="C85" s="10"/>
      <c r="D85" s="10"/>
      <c r="E85" s="8"/>
      <c r="F85" s="8"/>
      <c r="G85" s="8"/>
      <c r="H85" s="30"/>
      <c r="I85" s="31"/>
      <c r="J85" s="31"/>
      <c r="K85" s="8"/>
      <c r="L85" s="8"/>
      <c r="M85" s="8"/>
      <c r="N85" s="8"/>
      <c r="O85" s="8"/>
      <c r="P85" s="8"/>
      <c r="Q85" s="6">
        <f>IFERROR(VLOOKUP(R85,#REF!,1,FALSE),"")</f>
      </c>
      <c r="R85" s="5">
        <v>83</v>
      </c>
      <c r="S85" s="8"/>
      <c r="T85" s="8"/>
      <c r="U85" s="8"/>
      <c r="V85" s="8"/>
      <c r="W85" s="8"/>
      <c r="X85" s="8"/>
      <c r="Y85" s="8"/>
      <c r="Z85" s="8"/>
      <c r="AA85" s="8"/>
      <c r="AB85" s="8"/>
      <c r="AC85" s="10"/>
      <c r="AD85" s="34"/>
      <c r="AE85" s="34"/>
      <c r="AF85" s="34"/>
      <c r="AG85" s="9"/>
      <c r="AH85" s="8"/>
      <c r="AI85" s="12"/>
    </row>
    <row x14ac:dyDescent="0.25" r="86" customHeight="1" ht="14.25">
      <c r="A86" s="8"/>
      <c r="B86" s="12"/>
      <c r="C86" s="10"/>
      <c r="D86" s="10"/>
      <c r="E86" s="8"/>
      <c r="F86" s="8"/>
      <c r="G86" s="8"/>
      <c r="H86" s="30"/>
      <c r="I86" s="31"/>
      <c r="J86" s="31"/>
      <c r="K86" s="8"/>
      <c r="L86" s="8"/>
      <c r="M86" s="8"/>
      <c r="N86" s="8"/>
      <c r="O86" s="8"/>
      <c r="P86" s="8"/>
      <c r="Q86" s="6">
        <f>IFERROR(VLOOKUP(R86,#REF!,1,FALSE),"")</f>
      </c>
      <c r="R86" s="5">
        <v>84</v>
      </c>
      <c r="S86" s="8"/>
      <c r="T86" s="8"/>
      <c r="U86" s="8"/>
      <c r="V86" s="8"/>
      <c r="W86" s="8"/>
      <c r="X86" s="8"/>
      <c r="Y86" s="8"/>
      <c r="Z86" s="8"/>
      <c r="AA86" s="8"/>
      <c r="AB86" s="8"/>
      <c r="AC86" s="10"/>
      <c r="AD86" s="34"/>
      <c r="AE86" s="34"/>
      <c r="AF86" s="34"/>
      <c r="AG86" s="9"/>
      <c r="AH86" s="8"/>
      <c r="AI86" s="12"/>
    </row>
    <row x14ac:dyDescent="0.25" r="87" customHeight="1" ht="14.25">
      <c r="A87" s="8"/>
      <c r="B87" s="12"/>
      <c r="C87" s="10"/>
      <c r="D87" s="10"/>
      <c r="E87" s="8"/>
      <c r="F87" s="8"/>
      <c r="G87" s="8"/>
      <c r="H87" s="30"/>
      <c r="I87" s="31"/>
      <c r="J87" s="31"/>
      <c r="K87" s="8"/>
      <c r="L87" s="8"/>
      <c r="M87" s="8"/>
      <c r="N87" s="8"/>
      <c r="O87" s="8"/>
      <c r="P87" s="8"/>
      <c r="Q87" s="6">
        <f>IFERROR(VLOOKUP(R87,#REF!,1,FALSE),"")</f>
      </c>
      <c r="R87" s="5">
        <v>85</v>
      </c>
      <c r="S87" s="8"/>
      <c r="T87" s="8"/>
      <c r="U87" s="8"/>
      <c r="V87" s="8"/>
      <c r="W87" s="8"/>
      <c r="X87" s="8"/>
      <c r="Y87" s="8"/>
      <c r="Z87" s="8"/>
      <c r="AA87" s="8"/>
      <c r="AB87" s="8"/>
      <c r="AC87" s="10"/>
      <c r="AD87" s="34"/>
      <c r="AE87" s="34"/>
      <c r="AF87" s="34"/>
      <c r="AG87" s="9"/>
      <c r="AH87" s="8"/>
      <c r="AI87" s="12"/>
    </row>
    <row x14ac:dyDescent="0.25" r="88" customHeight="1" ht="14.25">
      <c r="A88" s="8"/>
      <c r="B88" s="12"/>
      <c r="C88" s="10"/>
      <c r="D88" s="10"/>
      <c r="E88" s="8"/>
      <c r="F88" s="8"/>
      <c r="G88" s="8"/>
      <c r="H88" s="30"/>
      <c r="I88" s="31"/>
      <c r="J88" s="31"/>
      <c r="K88" s="8"/>
      <c r="L88" s="8"/>
      <c r="M88" s="8"/>
      <c r="N88" s="8"/>
      <c r="O88" s="8"/>
      <c r="P88" s="8"/>
      <c r="Q88" s="6">
        <f>IFERROR(VLOOKUP(R88,#REF!,1,FALSE),"")</f>
      </c>
      <c r="R88" s="5">
        <v>86</v>
      </c>
      <c r="S88" s="8"/>
      <c r="T88" s="8"/>
      <c r="U88" s="8"/>
      <c r="V88" s="8"/>
      <c r="W88" s="8"/>
      <c r="X88" s="8"/>
      <c r="Y88" s="8"/>
      <c r="Z88" s="8"/>
      <c r="AA88" s="8"/>
      <c r="AB88" s="8"/>
      <c r="AC88" s="10"/>
      <c r="AD88" s="34"/>
      <c r="AE88" s="34"/>
      <c r="AF88" s="34"/>
      <c r="AG88" s="9"/>
      <c r="AH88" s="8"/>
      <c r="AI88" s="12"/>
    </row>
    <row x14ac:dyDescent="0.25" r="89" customHeight="1" ht="14.25">
      <c r="A89" s="8"/>
      <c r="B89" s="12"/>
      <c r="C89" s="10"/>
      <c r="D89" s="10"/>
      <c r="E89" s="8"/>
      <c r="F89" s="8"/>
      <c r="G89" s="8"/>
      <c r="H89" s="30"/>
      <c r="I89" s="31"/>
      <c r="J89" s="31"/>
      <c r="K89" s="8"/>
      <c r="L89" s="8"/>
      <c r="M89" s="8"/>
      <c r="N89" s="8"/>
      <c r="O89" s="8"/>
      <c r="P89" s="8"/>
      <c r="Q89" s="6">
        <f>IFERROR(VLOOKUP(R89,#REF!,1,FALSE),"")</f>
      </c>
      <c r="R89" s="5">
        <v>87</v>
      </c>
      <c r="S89" s="8"/>
      <c r="T89" s="8"/>
      <c r="U89" s="8"/>
      <c r="V89" s="8"/>
      <c r="W89" s="8"/>
      <c r="X89" s="8"/>
      <c r="Y89" s="8"/>
      <c r="Z89" s="8"/>
      <c r="AA89" s="8"/>
      <c r="AB89" s="8"/>
      <c r="AC89" s="10"/>
      <c r="AD89" s="34"/>
      <c r="AE89" s="34"/>
      <c r="AF89" s="34"/>
      <c r="AG89" s="9"/>
      <c r="AH89" s="8"/>
      <c r="AI89" s="12"/>
    </row>
    <row x14ac:dyDescent="0.25" r="90" customHeight="1" ht="14.25">
      <c r="A90" s="8"/>
      <c r="B90" s="12"/>
      <c r="C90" s="10"/>
      <c r="D90" s="10"/>
      <c r="E90" s="8"/>
      <c r="F90" s="8"/>
      <c r="G90" s="8"/>
      <c r="H90" s="30"/>
      <c r="I90" s="31"/>
      <c r="J90" s="31"/>
      <c r="K90" s="8"/>
      <c r="L90" s="8"/>
      <c r="M90" s="8"/>
      <c r="N90" s="8"/>
      <c r="O90" s="8"/>
      <c r="P90" s="8"/>
      <c r="Q90" s="6">
        <f>IFERROR(VLOOKUP(R90,#REF!,1,FALSE),"")</f>
      </c>
      <c r="R90" s="5">
        <v>88</v>
      </c>
      <c r="S90" s="8"/>
      <c r="T90" s="8"/>
      <c r="U90" s="8"/>
      <c r="V90" s="8"/>
      <c r="W90" s="8"/>
      <c r="X90" s="8"/>
      <c r="Y90" s="8"/>
      <c r="Z90" s="8"/>
      <c r="AA90" s="8"/>
      <c r="AB90" s="8"/>
      <c r="AC90" s="10"/>
      <c r="AD90" s="34"/>
      <c r="AE90" s="34"/>
      <c r="AF90" s="34"/>
      <c r="AG90" s="9"/>
      <c r="AH90" s="8"/>
      <c r="AI90" s="12"/>
    </row>
    <row x14ac:dyDescent="0.25" r="91" customHeight="1" ht="14.25">
      <c r="A91" s="8"/>
      <c r="B91" s="12"/>
      <c r="C91" s="10"/>
      <c r="D91" s="10"/>
      <c r="E91" s="8"/>
      <c r="F91" s="8"/>
      <c r="G91" s="8"/>
      <c r="H91" s="30"/>
      <c r="I91" s="31"/>
      <c r="J91" s="31"/>
      <c r="K91" s="8"/>
      <c r="L91" s="8"/>
      <c r="M91" s="8"/>
      <c r="N91" s="8"/>
      <c r="O91" s="8"/>
      <c r="P91" s="8"/>
      <c r="Q91" s="6">
        <f>IFERROR(VLOOKUP(R91,#REF!,1,FALSE),"")</f>
      </c>
      <c r="R91" s="5">
        <v>89</v>
      </c>
      <c r="S91" s="8"/>
      <c r="T91" s="8"/>
      <c r="U91" s="8"/>
      <c r="V91" s="8"/>
      <c r="W91" s="8"/>
      <c r="X91" s="8"/>
      <c r="Y91" s="8"/>
      <c r="Z91" s="8"/>
      <c r="AA91" s="8"/>
      <c r="AB91" s="8"/>
      <c r="AC91" s="10"/>
      <c r="AD91" s="34"/>
      <c r="AE91" s="34"/>
      <c r="AF91" s="34"/>
      <c r="AG91" s="9"/>
      <c r="AH91" s="8"/>
      <c r="AI91" s="12"/>
    </row>
    <row x14ac:dyDescent="0.25" r="92" customHeight="1" ht="14.25">
      <c r="A92" s="8"/>
      <c r="B92" s="12"/>
      <c r="C92" s="10"/>
      <c r="D92" s="10"/>
      <c r="E92" s="8"/>
      <c r="F92" s="8"/>
      <c r="G92" s="8"/>
      <c r="H92" s="30"/>
      <c r="I92" s="31"/>
      <c r="J92" s="31"/>
      <c r="K92" s="8"/>
      <c r="L92" s="8"/>
      <c r="M92" s="8"/>
      <c r="N92" s="8"/>
      <c r="O92" s="8"/>
      <c r="P92" s="8"/>
      <c r="Q92" s="6">
        <f>IFERROR(VLOOKUP(R92,#REF!,1,FALSE),"")</f>
      </c>
      <c r="R92" s="5">
        <v>90</v>
      </c>
      <c r="S92" s="8"/>
      <c r="T92" s="8"/>
      <c r="U92" s="8"/>
      <c r="V92" s="8"/>
      <c r="W92" s="8"/>
      <c r="X92" s="8"/>
      <c r="Y92" s="8"/>
      <c r="Z92" s="8"/>
      <c r="AA92" s="8"/>
      <c r="AB92" s="8"/>
      <c r="AC92" s="10"/>
      <c r="AD92" s="34"/>
      <c r="AE92" s="34"/>
      <c r="AF92" s="34"/>
      <c r="AG92" s="9"/>
      <c r="AH92" s="8"/>
      <c r="AI92" s="12"/>
    </row>
    <row x14ac:dyDescent="0.25" r="93" customHeight="1" ht="14.25">
      <c r="A93" s="8"/>
      <c r="B93" s="12"/>
      <c r="C93" s="10"/>
      <c r="D93" s="10"/>
      <c r="E93" s="8"/>
      <c r="F93" s="8"/>
      <c r="G93" s="8"/>
      <c r="H93" s="30"/>
      <c r="I93" s="31"/>
      <c r="J93" s="31"/>
      <c r="K93" s="8"/>
      <c r="L93" s="8"/>
      <c r="M93" s="8"/>
      <c r="N93" s="8"/>
      <c r="O93" s="8"/>
      <c r="P93" s="8"/>
      <c r="Q93" s="6">
        <f>IFERROR(VLOOKUP(R93,#REF!,1,FALSE),"")</f>
      </c>
      <c r="R93" s="5">
        <v>91</v>
      </c>
      <c r="S93" s="8"/>
      <c r="T93" s="8"/>
      <c r="U93" s="8"/>
      <c r="V93" s="8"/>
      <c r="W93" s="8"/>
      <c r="X93" s="8"/>
      <c r="Y93" s="8"/>
      <c r="Z93" s="8"/>
      <c r="AA93" s="8"/>
      <c r="AB93" s="8"/>
      <c r="AC93" s="10"/>
      <c r="AD93" s="34"/>
      <c r="AE93" s="34"/>
      <c r="AF93" s="34"/>
      <c r="AG93" s="9"/>
      <c r="AH93" s="8"/>
      <c r="AI93" s="12"/>
    </row>
    <row x14ac:dyDescent="0.25" r="94" customHeight="1" ht="14.25">
      <c r="A94" s="8"/>
      <c r="B94" s="12"/>
      <c r="C94" s="10"/>
      <c r="D94" s="10"/>
      <c r="E94" s="8"/>
      <c r="F94" s="8"/>
      <c r="G94" s="8"/>
      <c r="H94" s="30"/>
      <c r="I94" s="31"/>
      <c r="J94" s="31"/>
      <c r="K94" s="8"/>
      <c r="L94" s="8"/>
      <c r="M94" s="8"/>
      <c r="N94" s="8"/>
      <c r="O94" s="8"/>
      <c r="P94" s="8"/>
      <c r="Q94" s="6">
        <f>IFERROR(VLOOKUP(R94,#REF!,1,FALSE),"")</f>
      </c>
      <c r="R94" s="5">
        <v>92</v>
      </c>
      <c r="S94" s="8"/>
      <c r="T94" s="8"/>
      <c r="U94" s="8"/>
      <c r="V94" s="8"/>
      <c r="W94" s="8"/>
      <c r="X94" s="8"/>
      <c r="Y94" s="8"/>
      <c r="Z94" s="8"/>
      <c r="AA94" s="8"/>
      <c r="AB94" s="8"/>
      <c r="AC94" s="10"/>
      <c r="AD94" s="34"/>
      <c r="AE94" s="34"/>
      <c r="AF94" s="34"/>
      <c r="AG94" s="9"/>
      <c r="AH94" s="8"/>
      <c r="AI94" s="12"/>
    </row>
    <row x14ac:dyDescent="0.25" r="95" customHeight="1" ht="14.25">
      <c r="A95" s="8"/>
      <c r="B95" s="12"/>
      <c r="C95" s="10"/>
      <c r="D95" s="10"/>
      <c r="E95" s="8"/>
      <c r="F95" s="8"/>
      <c r="G95" s="8"/>
      <c r="H95" s="30"/>
      <c r="I95" s="31"/>
      <c r="J95" s="31"/>
      <c r="K95" s="8"/>
      <c r="L95" s="8"/>
      <c r="M95" s="8"/>
      <c r="N95" s="8"/>
      <c r="O95" s="8"/>
      <c r="P95" s="8"/>
      <c r="Q95" s="6">
        <f>IFERROR(VLOOKUP(R95,#REF!,1,FALSE),"")</f>
      </c>
      <c r="R95" s="5">
        <v>93</v>
      </c>
      <c r="S95" s="8"/>
      <c r="T95" s="8"/>
      <c r="U95" s="8"/>
      <c r="V95" s="8"/>
      <c r="W95" s="8"/>
      <c r="X95" s="8"/>
      <c r="Y95" s="8"/>
      <c r="Z95" s="8"/>
      <c r="AA95" s="8"/>
      <c r="AB95" s="8"/>
      <c r="AC95" s="10"/>
      <c r="AD95" s="34"/>
      <c r="AE95" s="34"/>
      <c r="AF95" s="34"/>
      <c r="AG95" s="9"/>
      <c r="AH95" s="8"/>
      <c r="AI95" s="12"/>
    </row>
    <row x14ac:dyDescent="0.25" r="96" customHeight="1" ht="14.25">
      <c r="A96" s="8"/>
      <c r="B96" s="12"/>
      <c r="C96" s="10"/>
      <c r="D96" s="10"/>
      <c r="E96" s="8"/>
      <c r="F96" s="8"/>
      <c r="G96" s="8"/>
      <c r="H96" s="30"/>
      <c r="I96" s="31"/>
      <c r="J96" s="31"/>
      <c r="K96" s="8"/>
      <c r="L96" s="8"/>
      <c r="M96" s="8"/>
      <c r="N96" s="8"/>
      <c r="O96" s="8"/>
      <c r="P96" s="8"/>
      <c r="Q96" s="6">
        <f>IFERROR(VLOOKUP(R96,#REF!,1,FALSE),"")</f>
      </c>
      <c r="R96" s="5">
        <v>94</v>
      </c>
      <c r="S96" s="8"/>
      <c r="T96" s="8"/>
      <c r="U96" s="8"/>
      <c r="V96" s="8"/>
      <c r="W96" s="8"/>
      <c r="X96" s="8"/>
      <c r="Y96" s="8"/>
      <c r="Z96" s="8"/>
      <c r="AA96" s="8"/>
      <c r="AB96" s="8"/>
      <c r="AC96" s="10"/>
      <c r="AD96" s="34"/>
      <c r="AE96" s="34"/>
      <c r="AF96" s="34"/>
      <c r="AG96" s="9"/>
      <c r="AH96" s="8"/>
      <c r="AI96" s="12"/>
    </row>
    <row x14ac:dyDescent="0.25" r="97" customHeight="1" ht="14.25">
      <c r="A97" s="8"/>
      <c r="B97" s="12"/>
      <c r="C97" s="10"/>
      <c r="D97" s="10"/>
      <c r="E97" s="8"/>
      <c r="F97" s="8"/>
      <c r="G97" s="8"/>
      <c r="H97" s="30"/>
      <c r="I97" s="31"/>
      <c r="J97" s="31"/>
      <c r="K97" s="8"/>
      <c r="L97" s="8"/>
      <c r="M97" s="8"/>
      <c r="N97" s="8"/>
      <c r="O97" s="8"/>
      <c r="P97" s="8"/>
      <c r="Q97" s="6">
        <f>IFERROR(VLOOKUP(R97,#REF!,1,FALSE),"")</f>
      </c>
      <c r="R97" s="5">
        <v>95</v>
      </c>
      <c r="S97" s="8"/>
      <c r="T97" s="8"/>
      <c r="U97" s="8"/>
      <c r="V97" s="8"/>
      <c r="W97" s="8"/>
      <c r="X97" s="8"/>
      <c r="Y97" s="8"/>
      <c r="Z97" s="8"/>
      <c r="AA97" s="8"/>
      <c r="AB97" s="8"/>
      <c r="AC97" s="10"/>
      <c r="AD97" s="34"/>
      <c r="AE97" s="34"/>
      <c r="AF97" s="34"/>
      <c r="AG97" s="9"/>
      <c r="AH97" s="8"/>
      <c r="AI97" s="12"/>
    </row>
    <row x14ac:dyDescent="0.25" r="98" customHeight="1" ht="14.25">
      <c r="A98" s="8"/>
      <c r="B98" s="12"/>
      <c r="C98" s="10"/>
      <c r="D98" s="10"/>
      <c r="E98" s="8"/>
      <c r="F98" s="8"/>
      <c r="G98" s="8"/>
      <c r="H98" s="30"/>
      <c r="I98" s="31"/>
      <c r="J98" s="31"/>
      <c r="K98" s="8"/>
      <c r="L98" s="8"/>
      <c r="M98" s="8"/>
      <c r="N98" s="8"/>
      <c r="O98" s="8"/>
      <c r="P98" s="8"/>
      <c r="Q98" s="6">
        <f>IFERROR(VLOOKUP(R98,#REF!,1,FALSE),"")</f>
      </c>
      <c r="R98" s="5">
        <v>96</v>
      </c>
      <c r="S98" s="8"/>
      <c r="T98" s="8"/>
      <c r="U98" s="8"/>
      <c r="V98" s="8"/>
      <c r="W98" s="8"/>
      <c r="X98" s="8"/>
      <c r="Y98" s="8"/>
      <c r="Z98" s="8"/>
      <c r="AA98" s="8"/>
      <c r="AB98" s="8"/>
      <c r="AC98" s="10"/>
      <c r="AD98" s="34"/>
      <c r="AE98" s="34"/>
      <c r="AF98" s="34"/>
      <c r="AG98" s="9"/>
      <c r="AH98" s="8"/>
      <c r="AI98" s="12"/>
    </row>
    <row x14ac:dyDescent="0.25" r="99" customHeight="1" ht="14.25">
      <c r="A99" s="8"/>
      <c r="B99" s="12"/>
      <c r="C99" s="10"/>
      <c r="D99" s="10"/>
      <c r="E99" s="8"/>
      <c r="F99" s="8"/>
      <c r="G99" s="8"/>
      <c r="H99" s="30"/>
      <c r="I99" s="31"/>
      <c r="J99" s="31"/>
      <c r="K99" s="8"/>
      <c r="L99" s="8"/>
      <c r="M99" s="8"/>
      <c r="N99" s="8"/>
      <c r="O99" s="8"/>
      <c r="P99" s="8"/>
      <c r="Q99" s="6">
        <f>IFERROR(VLOOKUP(R99,#REF!,1,FALSE),"")</f>
      </c>
      <c r="R99" s="5">
        <v>97</v>
      </c>
      <c r="S99" s="8"/>
      <c r="T99" s="8"/>
      <c r="U99" s="8"/>
      <c r="V99" s="8"/>
      <c r="W99" s="8"/>
      <c r="X99" s="8"/>
      <c r="Y99" s="8"/>
      <c r="Z99" s="8"/>
      <c r="AA99" s="8"/>
      <c r="AB99" s="8"/>
      <c r="AC99" s="10"/>
      <c r="AD99" s="34"/>
      <c r="AE99" s="34"/>
      <c r="AF99" s="34"/>
      <c r="AG99" s="9"/>
      <c r="AH99" s="8"/>
      <c r="AI99" s="12"/>
    </row>
    <row x14ac:dyDescent="0.25" r="100" customHeight="1" ht="14.25">
      <c r="A100" s="8"/>
      <c r="B100" s="12"/>
      <c r="C100" s="10"/>
      <c r="D100" s="10"/>
      <c r="E100" s="8"/>
      <c r="F100" s="8"/>
      <c r="G100" s="8"/>
      <c r="H100" s="30"/>
      <c r="I100" s="31"/>
      <c r="J100" s="31"/>
      <c r="K100" s="8"/>
      <c r="L100" s="8"/>
      <c r="M100" s="8"/>
      <c r="N100" s="8"/>
      <c r="O100" s="8"/>
      <c r="P100" s="8"/>
      <c r="Q100" s="6">
        <f>IFERROR(VLOOKUP(R100,#REF!,1,FALSE),"")</f>
      </c>
      <c r="R100" s="5">
        <v>98</v>
      </c>
      <c r="S100" s="8"/>
      <c r="T100" s="8"/>
      <c r="U100" s="8"/>
      <c r="V100" s="8"/>
      <c r="W100" s="8"/>
      <c r="X100" s="8"/>
      <c r="Y100" s="8"/>
      <c r="Z100" s="8"/>
      <c r="AA100" s="8"/>
      <c r="AB100" s="8"/>
      <c r="AC100" s="10"/>
      <c r="AD100" s="34"/>
      <c r="AE100" s="34"/>
      <c r="AF100" s="34"/>
      <c r="AG100" s="9"/>
      <c r="AH100" s="8"/>
      <c r="AI100" s="12"/>
    </row>
    <row x14ac:dyDescent="0.25" r="101" customHeight="1" ht="14.25">
      <c r="A101" s="8"/>
      <c r="B101" s="12"/>
      <c r="C101" s="10"/>
      <c r="D101" s="10"/>
      <c r="E101" s="8"/>
      <c r="F101" s="8"/>
      <c r="G101" s="8"/>
      <c r="H101" s="30"/>
      <c r="I101" s="31"/>
      <c r="J101" s="31"/>
      <c r="K101" s="8"/>
      <c r="L101" s="8"/>
      <c r="M101" s="8"/>
      <c r="N101" s="8"/>
      <c r="O101" s="8"/>
      <c r="P101" s="8"/>
      <c r="Q101" s="6">
        <f>IFERROR(VLOOKUP(R101,#REF!,1,FALSE),"")</f>
      </c>
      <c r="R101" s="5">
        <v>99</v>
      </c>
      <c r="S101" s="8"/>
      <c r="T101" s="8"/>
      <c r="U101" s="8"/>
      <c r="V101" s="8"/>
      <c r="W101" s="8"/>
      <c r="X101" s="8"/>
      <c r="Y101" s="8"/>
      <c r="Z101" s="8"/>
      <c r="AA101" s="8"/>
      <c r="AB101" s="8"/>
      <c r="AC101" s="10"/>
      <c r="AD101" s="34"/>
      <c r="AE101" s="34"/>
      <c r="AF101" s="34"/>
      <c r="AG101" s="9"/>
      <c r="AH101" s="8"/>
      <c r="AI101" s="12"/>
    </row>
    <row x14ac:dyDescent="0.25" r="102" customHeight="1" ht="14.25">
      <c r="A102" s="8"/>
      <c r="B102" s="12"/>
      <c r="C102" s="10"/>
      <c r="D102" s="10"/>
      <c r="E102" s="8"/>
      <c r="F102" s="8"/>
      <c r="G102" s="8"/>
      <c r="H102" s="30"/>
      <c r="I102" s="31"/>
      <c r="J102" s="31"/>
      <c r="K102" s="8"/>
      <c r="L102" s="8"/>
      <c r="M102" s="8"/>
      <c r="N102" s="8"/>
      <c r="O102" s="8"/>
      <c r="P102" s="8"/>
      <c r="Q102" s="6">
        <f>IFERROR(VLOOKUP(R102,#REF!,1,FALSE),"")</f>
      </c>
      <c r="R102" s="5">
        <v>100</v>
      </c>
      <c r="S102" s="8"/>
      <c r="T102" s="8"/>
      <c r="U102" s="8"/>
      <c r="V102" s="8"/>
      <c r="W102" s="8"/>
      <c r="X102" s="8"/>
      <c r="Y102" s="8"/>
      <c r="Z102" s="8"/>
      <c r="AA102" s="8"/>
      <c r="AB102" s="8"/>
      <c r="AC102" s="10"/>
      <c r="AD102" s="34"/>
      <c r="AE102" s="34"/>
      <c r="AF102" s="34"/>
      <c r="AG102" s="9"/>
      <c r="AH102" s="8"/>
      <c r="AI102" s="12"/>
    </row>
    <row x14ac:dyDescent="0.25" r="103" customHeight="1" ht="14.25">
      <c r="A103" s="8"/>
      <c r="B103" s="12"/>
      <c r="C103" s="10"/>
      <c r="D103" s="10"/>
      <c r="E103" s="8"/>
      <c r="F103" s="8"/>
      <c r="G103" s="8"/>
      <c r="H103" s="30"/>
      <c r="I103" s="31"/>
      <c r="J103" s="31"/>
      <c r="K103" s="8"/>
      <c r="L103" s="8"/>
      <c r="M103" s="8"/>
      <c r="N103" s="8"/>
      <c r="O103" s="8"/>
      <c r="P103" s="8"/>
      <c r="Q103" s="6">
        <f>IFERROR(VLOOKUP(R103,#REF!,1,FALSE),"")</f>
      </c>
      <c r="R103" s="5">
        <v>101</v>
      </c>
      <c r="S103" s="8"/>
      <c r="T103" s="8"/>
      <c r="U103" s="8"/>
      <c r="V103" s="8"/>
      <c r="W103" s="8"/>
      <c r="X103" s="8"/>
      <c r="Y103" s="8"/>
      <c r="Z103" s="8"/>
      <c r="AA103" s="8"/>
      <c r="AB103" s="8"/>
      <c r="AC103" s="10"/>
      <c r="AD103" s="34"/>
      <c r="AE103" s="34"/>
      <c r="AF103" s="34"/>
      <c r="AG103" s="9"/>
      <c r="AH103" s="8"/>
      <c r="AI103" s="12"/>
    </row>
    <row x14ac:dyDescent="0.25" r="104" customHeight="1" ht="14.25">
      <c r="A104" s="8"/>
      <c r="B104" s="12"/>
      <c r="C104" s="10"/>
      <c r="D104" s="10"/>
      <c r="E104" s="8"/>
      <c r="F104" s="8"/>
      <c r="G104" s="8"/>
      <c r="H104" s="30"/>
      <c r="I104" s="31"/>
      <c r="J104" s="31"/>
      <c r="K104" s="8"/>
      <c r="L104" s="8"/>
      <c r="M104" s="8"/>
      <c r="N104" s="8"/>
      <c r="O104" s="8"/>
      <c r="P104" s="8"/>
      <c r="Q104" s="6">
        <f>IFERROR(VLOOKUP(R104,#REF!,1,FALSE),"")</f>
      </c>
      <c r="R104" s="5">
        <v>102</v>
      </c>
      <c r="S104" s="8"/>
      <c r="T104" s="8"/>
      <c r="U104" s="8"/>
      <c r="V104" s="8"/>
      <c r="W104" s="8"/>
      <c r="X104" s="8"/>
      <c r="Y104" s="8"/>
      <c r="Z104" s="8"/>
      <c r="AA104" s="8"/>
      <c r="AB104" s="8"/>
      <c r="AC104" s="10"/>
      <c r="AD104" s="34"/>
      <c r="AE104" s="34"/>
      <c r="AF104" s="34"/>
      <c r="AG104" s="9"/>
      <c r="AH104" s="8"/>
      <c r="AI104" s="12"/>
    </row>
    <row x14ac:dyDescent="0.25" r="105" customHeight="1" ht="14.25">
      <c r="A105" s="8"/>
      <c r="B105" s="12"/>
      <c r="C105" s="10"/>
      <c r="D105" s="10"/>
      <c r="E105" s="8"/>
      <c r="F105" s="8"/>
      <c r="G105" s="8"/>
      <c r="H105" s="30"/>
      <c r="I105" s="31"/>
      <c r="J105" s="31"/>
      <c r="K105" s="8"/>
      <c r="L105" s="8"/>
      <c r="M105" s="8"/>
      <c r="N105" s="8"/>
      <c r="O105" s="8"/>
      <c r="P105" s="8"/>
      <c r="Q105" s="6">
        <f>IFERROR(VLOOKUP(R105,#REF!,1,FALSE),"")</f>
      </c>
      <c r="R105" s="5">
        <v>103</v>
      </c>
      <c r="S105" s="8"/>
      <c r="T105" s="8"/>
      <c r="U105" s="8"/>
      <c r="V105" s="8"/>
      <c r="W105" s="8"/>
      <c r="X105" s="8"/>
      <c r="Y105" s="8"/>
      <c r="Z105" s="8"/>
      <c r="AA105" s="8"/>
      <c r="AB105" s="8"/>
      <c r="AC105" s="10"/>
      <c r="AD105" s="34"/>
      <c r="AE105" s="34"/>
      <c r="AF105" s="34"/>
      <c r="AG105" s="9"/>
      <c r="AH105" s="8"/>
      <c r="AI105" s="12"/>
    </row>
    <row x14ac:dyDescent="0.25" r="106" customHeight="1" ht="14.25">
      <c r="A106" s="8"/>
      <c r="B106" s="12"/>
      <c r="C106" s="10"/>
      <c r="D106" s="10"/>
      <c r="E106" s="8"/>
      <c r="F106" s="8"/>
      <c r="G106" s="8"/>
      <c r="H106" s="30"/>
      <c r="I106" s="31"/>
      <c r="J106" s="31"/>
      <c r="K106" s="8"/>
      <c r="L106" s="8"/>
      <c r="M106" s="8"/>
      <c r="N106" s="8"/>
      <c r="O106" s="8"/>
      <c r="P106" s="8"/>
      <c r="Q106" s="6">
        <f>IFERROR(VLOOKUP(R106,#REF!,1,FALSE),"")</f>
      </c>
      <c r="R106" s="5">
        <v>104</v>
      </c>
      <c r="S106" s="8"/>
      <c r="T106" s="8"/>
      <c r="U106" s="8"/>
      <c r="V106" s="8"/>
      <c r="W106" s="8"/>
      <c r="X106" s="8"/>
      <c r="Y106" s="8"/>
      <c r="Z106" s="8"/>
      <c r="AA106" s="8"/>
      <c r="AB106" s="8"/>
      <c r="AC106" s="10"/>
      <c r="AD106" s="34"/>
      <c r="AE106" s="34"/>
      <c r="AF106" s="34"/>
      <c r="AG106" s="9"/>
      <c r="AH106" s="8"/>
      <c r="AI106" s="12"/>
    </row>
    <row x14ac:dyDescent="0.25" r="107" customHeight="1" ht="14.25">
      <c r="A107" s="8"/>
      <c r="B107" s="12"/>
      <c r="C107" s="10"/>
      <c r="D107" s="10"/>
      <c r="E107" s="8"/>
      <c r="F107" s="8"/>
      <c r="G107" s="8"/>
      <c r="H107" s="30"/>
      <c r="I107" s="31"/>
      <c r="J107" s="31"/>
      <c r="K107" s="8"/>
      <c r="L107" s="8"/>
      <c r="M107" s="8"/>
      <c r="N107" s="8"/>
      <c r="O107" s="8"/>
      <c r="P107" s="8"/>
      <c r="Q107" s="6">
        <f>IFERROR(VLOOKUP(R107,#REF!,1,FALSE),"")</f>
      </c>
      <c r="R107" s="5">
        <v>105</v>
      </c>
      <c r="S107" s="8"/>
      <c r="T107" s="8"/>
      <c r="U107" s="8"/>
      <c r="V107" s="8"/>
      <c r="W107" s="8"/>
      <c r="X107" s="8"/>
      <c r="Y107" s="8"/>
      <c r="Z107" s="8"/>
      <c r="AA107" s="8"/>
      <c r="AB107" s="8"/>
      <c r="AC107" s="10"/>
      <c r="AD107" s="34"/>
      <c r="AE107" s="34"/>
      <c r="AF107" s="34"/>
      <c r="AG107" s="9"/>
      <c r="AH107" s="8"/>
      <c r="AI107" s="12"/>
    </row>
    <row x14ac:dyDescent="0.25" r="108" customHeight="1" ht="14.25">
      <c r="A108" s="8"/>
      <c r="B108" s="12"/>
      <c r="C108" s="10"/>
      <c r="D108" s="10"/>
      <c r="E108" s="8"/>
      <c r="F108" s="8"/>
      <c r="G108" s="8"/>
      <c r="H108" s="30"/>
      <c r="I108" s="31"/>
      <c r="J108" s="31"/>
      <c r="K108" s="8"/>
      <c r="L108" s="8"/>
      <c r="M108" s="8"/>
      <c r="N108" s="8"/>
      <c r="O108" s="8"/>
      <c r="P108" s="8"/>
      <c r="Q108" s="6">
        <f>IFERROR(VLOOKUP(R108,#REF!,1,FALSE),"")</f>
      </c>
      <c r="R108" s="5">
        <v>106</v>
      </c>
      <c r="S108" s="8"/>
      <c r="T108" s="8"/>
      <c r="U108" s="8"/>
      <c r="V108" s="8"/>
      <c r="W108" s="8"/>
      <c r="X108" s="8"/>
      <c r="Y108" s="8"/>
      <c r="Z108" s="8"/>
      <c r="AA108" s="8"/>
      <c r="AB108" s="8"/>
      <c r="AC108" s="10"/>
      <c r="AD108" s="34"/>
      <c r="AE108" s="34"/>
      <c r="AF108" s="34"/>
      <c r="AG108" s="9"/>
      <c r="AH108" s="8"/>
      <c r="AI108" s="12"/>
    </row>
    <row x14ac:dyDescent="0.25" r="109" customHeight="1" ht="14.25">
      <c r="A109" s="8"/>
      <c r="B109" s="12"/>
      <c r="C109" s="10"/>
      <c r="D109" s="10"/>
      <c r="E109" s="8"/>
      <c r="F109" s="8"/>
      <c r="G109" s="8"/>
      <c r="H109" s="30"/>
      <c r="I109" s="31"/>
      <c r="J109" s="31"/>
      <c r="K109" s="8"/>
      <c r="L109" s="8"/>
      <c r="M109" s="8"/>
      <c r="N109" s="8"/>
      <c r="O109" s="8"/>
      <c r="P109" s="8"/>
      <c r="Q109" s="6">
        <f>IFERROR(VLOOKUP(R109,#REF!,1,FALSE),"")</f>
      </c>
      <c r="R109" s="5">
        <v>107</v>
      </c>
      <c r="S109" s="8"/>
      <c r="T109" s="8"/>
      <c r="U109" s="8"/>
      <c r="V109" s="8"/>
      <c r="W109" s="8"/>
      <c r="X109" s="8"/>
      <c r="Y109" s="8"/>
      <c r="Z109" s="8"/>
      <c r="AA109" s="8"/>
      <c r="AB109" s="8"/>
      <c r="AC109" s="10"/>
      <c r="AD109" s="34"/>
      <c r="AE109" s="34"/>
      <c r="AF109" s="34"/>
      <c r="AG109" s="9"/>
      <c r="AH109" s="8"/>
      <c r="AI109" s="12"/>
    </row>
    <row x14ac:dyDescent="0.25" r="110" customHeight="1" ht="14.25">
      <c r="A110" s="8"/>
      <c r="B110" s="12"/>
      <c r="C110" s="10"/>
      <c r="D110" s="10"/>
      <c r="E110" s="8"/>
      <c r="F110" s="8"/>
      <c r="G110" s="8"/>
      <c r="H110" s="30"/>
      <c r="I110" s="31"/>
      <c r="J110" s="31"/>
      <c r="K110" s="8"/>
      <c r="L110" s="8"/>
      <c r="M110" s="8"/>
      <c r="N110" s="8"/>
      <c r="O110" s="8"/>
      <c r="P110" s="8"/>
      <c r="Q110" s="6">
        <f>IFERROR(VLOOKUP(R110,#REF!,1,FALSE),"")</f>
      </c>
      <c r="R110" s="5">
        <v>108</v>
      </c>
      <c r="S110" s="8"/>
      <c r="T110" s="8"/>
      <c r="U110" s="8"/>
      <c r="V110" s="8"/>
      <c r="W110" s="8"/>
      <c r="X110" s="8"/>
      <c r="Y110" s="8"/>
      <c r="Z110" s="8"/>
      <c r="AA110" s="8"/>
      <c r="AB110" s="8"/>
      <c r="AC110" s="10"/>
      <c r="AD110" s="34"/>
      <c r="AE110" s="34"/>
      <c r="AF110" s="34"/>
      <c r="AG110" s="9"/>
      <c r="AH110" s="8"/>
      <c r="AI110" s="12"/>
    </row>
    <row x14ac:dyDescent="0.25" r="111" customHeight="1" ht="14.25">
      <c r="A111" s="8"/>
      <c r="B111" s="12"/>
      <c r="C111" s="10"/>
      <c r="D111" s="10"/>
      <c r="E111" s="8"/>
      <c r="F111" s="8"/>
      <c r="G111" s="8"/>
      <c r="H111" s="30"/>
      <c r="I111" s="31"/>
      <c r="J111" s="31"/>
      <c r="K111" s="8"/>
      <c r="L111" s="8"/>
      <c r="M111" s="8"/>
      <c r="N111" s="8"/>
      <c r="O111" s="8"/>
      <c r="P111" s="8"/>
      <c r="Q111" s="6">
        <f>IFERROR(VLOOKUP(R111,#REF!,1,FALSE),"")</f>
      </c>
      <c r="R111" s="5">
        <v>109</v>
      </c>
      <c r="S111" s="8"/>
      <c r="T111" s="8"/>
      <c r="U111" s="8"/>
      <c r="V111" s="8"/>
      <c r="W111" s="8"/>
      <c r="X111" s="8"/>
      <c r="Y111" s="8"/>
      <c r="Z111" s="8"/>
      <c r="AA111" s="8"/>
      <c r="AB111" s="8"/>
      <c r="AC111" s="10"/>
      <c r="AD111" s="34"/>
      <c r="AE111" s="34"/>
      <c r="AF111" s="34"/>
      <c r="AG111" s="9"/>
      <c r="AH111" s="8"/>
      <c r="AI111" s="12"/>
    </row>
    <row x14ac:dyDescent="0.25" r="112" customHeight="1" ht="14.25">
      <c r="A112" s="8"/>
      <c r="B112" s="12"/>
      <c r="C112" s="10"/>
      <c r="D112" s="10"/>
      <c r="E112" s="8"/>
      <c r="F112" s="8"/>
      <c r="G112" s="8"/>
      <c r="H112" s="30"/>
      <c r="I112" s="31"/>
      <c r="J112" s="31"/>
      <c r="K112" s="8"/>
      <c r="L112" s="8"/>
      <c r="M112" s="8"/>
      <c r="N112" s="8"/>
      <c r="O112" s="8"/>
      <c r="P112" s="8"/>
      <c r="Q112" s="6">
        <f>IFERROR(VLOOKUP(R112,#REF!,1,FALSE),"")</f>
      </c>
      <c r="R112" s="5">
        <v>110</v>
      </c>
      <c r="S112" s="8"/>
      <c r="T112" s="8"/>
      <c r="U112" s="8"/>
      <c r="V112" s="8"/>
      <c r="W112" s="8"/>
      <c r="X112" s="8"/>
      <c r="Y112" s="8"/>
      <c r="Z112" s="8"/>
      <c r="AA112" s="8"/>
      <c r="AB112" s="8"/>
      <c r="AC112" s="10"/>
      <c r="AD112" s="34"/>
      <c r="AE112" s="34"/>
      <c r="AF112" s="34"/>
      <c r="AG112" s="9"/>
      <c r="AH112" s="8"/>
      <c r="AI112" s="12"/>
    </row>
    <row x14ac:dyDescent="0.25" r="113" customHeight="1" ht="14.25">
      <c r="A113" s="8"/>
      <c r="B113" s="12"/>
      <c r="C113" s="10"/>
      <c r="D113" s="10"/>
      <c r="E113" s="8"/>
      <c r="F113" s="8"/>
      <c r="G113" s="8"/>
      <c r="H113" s="30"/>
      <c r="I113" s="31"/>
      <c r="J113" s="31"/>
      <c r="K113" s="8"/>
      <c r="L113" s="8"/>
      <c r="M113" s="8"/>
      <c r="N113" s="8"/>
      <c r="O113" s="8"/>
      <c r="P113" s="8"/>
      <c r="Q113" s="6">
        <f>IFERROR(VLOOKUP(R113,#REF!,1,FALSE),"")</f>
      </c>
      <c r="R113" s="5">
        <v>111</v>
      </c>
      <c r="S113" s="8"/>
      <c r="T113" s="8"/>
      <c r="U113" s="8"/>
      <c r="V113" s="8"/>
      <c r="W113" s="8"/>
      <c r="X113" s="8"/>
      <c r="Y113" s="8"/>
      <c r="Z113" s="8"/>
      <c r="AA113" s="8"/>
      <c r="AB113" s="8"/>
      <c r="AC113" s="10"/>
      <c r="AD113" s="34"/>
      <c r="AE113" s="34"/>
      <c r="AF113" s="34"/>
      <c r="AG113" s="9"/>
      <c r="AH113" s="8"/>
      <c r="AI113" s="12"/>
    </row>
    <row x14ac:dyDescent="0.25" r="114" customHeight="1" ht="14.25">
      <c r="A114" s="8"/>
      <c r="B114" s="12"/>
      <c r="C114" s="10"/>
      <c r="D114" s="10"/>
      <c r="E114" s="8"/>
      <c r="F114" s="8"/>
      <c r="G114" s="8"/>
      <c r="H114" s="30"/>
      <c r="I114" s="31"/>
      <c r="J114" s="31"/>
      <c r="K114" s="8"/>
      <c r="L114" s="8"/>
      <c r="M114" s="8"/>
      <c r="N114" s="8"/>
      <c r="O114" s="8"/>
      <c r="P114" s="8"/>
      <c r="Q114" s="6">
        <f>IFERROR(VLOOKUP(R114,#REF!,1,FALSE),"")</f>
      </c>
      <c r="R114" s="5">
        <v>112</v>
      </c>
      <c r="S114" s="8"/>
      <c r="T114" s="8"/>
      <c r="U114" s="8"/>
      <c r="V114" s="8"/>
      <c r="W114" s="8"/>
      <c r="X114" s="8"/>
      <c r="Y114" s="8"/>
      <c r="Z114" s="8"/>
      <c r="AA114" s="8"/>
      <c r="AB114" s="8"/>
      <c r="AC114" s="10"/>
      <c r="AD114" s="34"/>
      <c r="AE114" s="34"/>
      <c r="AF114" s="34"/>
      <c r="AG114" s="9"/>
      <c r="AH114" s="8"/>
      <c r="AI114" s="12"/>
    </row>
    <row x14ac:dyDescent="0.25" r="115" customHeight="1" ht="14.25">
      <c r="A115" s="8"/>
      <c r="B115" s="12"/>
      <c r="C115" s="10"/>
      <c r="D115" s="10"/>
      <c r="E115" s="8"/>
      <c r="F115" s="8"/>
      <c r="G115" s="8"/>
      <c r="H115" s="30"/>
      <c r="I115" s="31"/>
      <c r="J115" s="31"/>
      <c r="K115" s="8"/>
      <c r="L115" s="8"/>
      <c r="M115" s="8"/>
      <c r="N115" s="8"/>
      <c r="O115" s="8"/>
      <c r="P115" s="8"/>
      <c r="Q115" s="6">
        <f>IFERROR(VLOOKUP(R115,#REF!,1,FALSE),"")</f>
      </c>
      <c r="R115" s="5">
        <v>113</v>
      </c>
      <c r="S115" s="8"/>
      <c r="T115" s="8"/>
      <c r="U115" s="8"/>
      <c r="V115" s="8"/>
      <c r="W115" s="8"/>
      <c r="X115" s="8"/>
      <c r="Y115" s="8"/>
      <c r="Z115" s="8"/>
      <c r="AA115" s="8"/>
      <c r="AB115" s="8"/>
      <c r="AC115" s="10"/>
      <c r="AD115" s="34"/>
      <c r="AE115" s="34"/>
      <c r="AF115" s="34"/>
      <c r="AG115" s="9"/>
      <c r="AH115" s="8"/>
      <c r="AI115" s="12"/>
    </row>
    <row x14ac:dyDescent="0.25" r="116" customHeight="1" ht="14.25">
      <c r="A116" s="8"/>
      <c r="B116" s="12"/>
      <c r="C116" s="10"/>
      <c r="D116" s="10"/>
      <c r="E116" s="8"/>
      <c r="F116" s="8"/>
      <c r="G116" s="8"/>
      <c r="H116" s="30"/>
      <c r="I116" s="31"/>
      <c r="J116" s="31"/>
      <c r="K116" s="8"/>
      <c r="L116" s="8"/>
      <c r="M116" s="8"/>
      <c r="N116" s="8"/>
      <c r="O116" s="8"/>
      <c r="P116" s="8"/>
      <c r="Q116" s="6">
        <f>IFERROR(VLOOKUP(R116,#REF!,1,FALSE),"")</f>
      </c>
      <c r="R116" s="5">
        <v>114</v>
      </c>
      <c r="S116" s="8"/>
      <c r="T116" s="8"/>
      <c r="U116" s="8"/>
      <c r="V116" s="8"/>
      <c r="W116" s="8"/>
      <c r="X116" s="8"/>
      <c r="Y116" s="8"/>
      <c r="Z116" s="8"/>
      <c r="AA116" s="8"/>
      <c r="AB116" s="8"/>
      <c r="AC116" s="10"/>
      <c r="AD116" s="34"/>
      <c r="AE116" s="34"/>
      <c r="AF116" s="34"/>
      <c r="AG116" s="9"/>
      <c r="AH116" s="8"/>
      <c r="AI116" s="12"/>
    </row>
    <row x14ac:dyDescent="0.25" r="117" customHeight="1" ht="14.25">
      <c r="A117" s="8"/>
      <c r="B117" s="12"/>
      <c r="C117" s="10"/>
      <c r="D117" s="10"/>
      <c r="E117" s="8"/>
      <c r="F117" s="8"/>
      <c r="G117" s="8"/>
      <c r="H117" s="30"/>
      <c r="I117" s="31"/>
      <c r="J117" s="31"/>
      <c r="K117" s="8"/>
      <c r="L117" s="8"/>
      <c r="M117" s="8"/>
      <c r="N117" s="8"/>
      <c r="O117" s="8"/>
      <c r="P117" s="8"/>
      <c r="Q117" s="6">
        <f>IFERROR(VLOOKUP(R117,#REF!,1,FALSE),"")</f>
      </c>
      <c r="R117" s="5">
        <v>115</v>
      </c>
      <c r="S117" s="8"/>
      <c r="T117" s="8"/>
      <c r="U117" s="8"/>
      <c r="V117" s="8"/>
      <c r="W117" s="8"/>
      <c r="X117" s="8"/>
      <c r="Y117" s="8"/>
      <c r="Z117" s="8"/>
      <c r="AA117" s="8"/>
      <c r="AB117" s="8"/>
      <c r="AC117" s="10"/>
      <c r="AD117" s="34"/>
      <c r="AE117" s="34"/>
      <c r="AF117" s="34"/>
      <c r="AG117" s="9"/>
      <c r="AH117" s="8"/>
      <c r="AI117" s="12"/>
    </row>
    <row x14ac:dyDescent="0.25" r="118" customHeight="1" ht="14.25">
      <c r="A118" s="8"/>
      <c r="B118" s="12"/>
      <c r="C118" s="10"/>
      <c r="D118" s="10"/>
      <c r="E118" s="8"/>
      <c r="F118" s="8"/>
      <c r="G118" s="8"/>
      <c r="H118" s="30"/>
      <c r="I118" s="31"/>
      <c r="J118" s="31"/>
      <c r="K118" s="8"/>
      <c r="L118" s="8"/>
      <c r="M118" s="8"/>
      <c r="N118" s="8"/>
      <c r="O118" s="8"/>
      <c r="P118" s="8"/>
      <c r="Q118" s="6">
        <f>IFERROR(VLOOKUP(R118,#REF!,1,FALSE),"")</f>
      </c>
      <c r="R118" s="5">
        <v>116</v>
      </c>
      <c r="S118" s="8"/>
      <c r="T118" s="8"/>
      <c r="U118" s="8"/>
      <c r="V118" s="8"/>
      <c r="W118" s="8"/>
      <c r="X118" s="8"/>
      <c r="Y118" s="8"/>
      <c r="Z118" s="8"/>
      <c r="AA118" s="8"/>
      <c r="AB118" s="8"/>
      <c r="AC118" s="10"/>
      <c r="AD118" s="34"/>
      <c r="AE118" s="34"/>
      <c r="AF118" s="34"/>
      <c r="AG118" s="9"/>
      <c r="AH118" s="8"/>
      <c r="AI118" s="12"/>
    </row>
    <row x14ac:dyDescent="0.25" r="119" customHeight="1" ht="14.25">
      <c r="A119" s="8"/>
      <c r="B119" s="12"/>
      <c r="C119" s="10"/>
      <c r="D119" s="10"/>
      <c r="E119" s="8"/>
      <c r="F119" s="8"/>
      <c r="G119" s="8"/>
      <c r="H119" s="30"/>
      <c r="I119" s="31"/>
      <c r="J119" s="31"/>
      <c r="K119" s="8"/>
      <c r="L119" s="8"/>
      <c r="M119" s="8"/>
      <c r="N119" s="8"/>
      <c r="O119" s="8"/>
      <c r="P119" s="8"/>
      <c r="Q119" s="6">
        <f>IFERROR(VLOOKUP(R119,#REF!,1,FALSE),"")</f>
      </c>
      <c r="R119" s="5">
        <v>117</v>
      </c>
      <c r="S119" s="8"/>
      <c r="T119" s="8"/>
      <c r="U119" s="8"/>
      <c r="V119" s="8"/>
      <c r="W119" s="8"/>
      <c r="X119" s="8"/>
      <c r="Y119" s="8"/>
      <c r="Z119" s="8"/>
      <c r="AA119" s="8"/>
      <c r="AB119" s="8"/>
      <c r="AC119" s="10"/>
      <c r="AD119" s="34"/>
      <c r="AE119" s="34"/>
      <c r="AF119" s="34"/>
      <c r="AG119" s="9"/>
      <c r="AH119" s="8"/>
      <c r="AI119" s="12"/>
    </row>
    <row x14ac:dyDescent="0.25" r="120" customHeight="1" ht="14.25">
      <c r="A120" s="8"/>
      <c r="B120" s="12"/>
      <c r="C120" s="10"/>
      <c r="D120" s="10"/>
      <c r="E120" s="8"/>
      <c r="F120" s="8"/>
      <c r="G120" s="8"/>
      <c r="H120" s="30"/>
      <c r="I120" s="31"/>
      <c r="J120" s="31"/>
      <c r="K120" s="8"/>
      <c r="L120" s="8"/>
      <c r="M120" s="8"/>
      <c r="N120" s="8"/>
      <c r="O120" s="8"/>
      <c r="P120" s="8"/>
      <c r="Q120" s="6">
        <f>IFERROR(VLOOKUP(R120,#REF!,1,FALSE),"")</f>
      </c>
      <c r="R120" s="5">
        <v>118</v>
      </c>
      <c r="S120" s="8"/>
      <c r="T120" s="8"/>
      <c r="U120" s="8"/>
      <c r="V120" s="8"/>
      <c r="W120" s="8"/>
      <c r="X120" s="8"/>
      <c r="Y120" s="8"/>
      <c r="Z120" s="8"/>
      <c r="AA120" s="8"/>
      <c r="AB120" s="8"/>
      <c r="AC120" s="10"/>
      <c r="AD120" s="34"/>
      <c r="AE120" s="34"/>
      <c r="AF120" s="34"/>
      <c r="AG120" s="9"/>
      <c r="AH120" s="8"/>
      <c r="AI120" s="12"/>
    </row>
    <row x14ac:dyDescent="0.25" r="121" customHeight="1" ht="14.25">
      <c r="A121" s="8"/>
      <c r="B121" s="12"/>
      <c r="C121" s="10"/>
      <c r="D121" s="10"/>
      <c r="E121" s="8"/>
      <c r="F121" s="8"/>
      <c r="G121" s="8"/>
      <c r="H121" s="30"/>
      <c r="I121" s="31"/>
      <c r="J121" s="31"/>
      <c r="K121" s="8"/>
      <c r="L121" s="8"/>
      <c r="M121" s="8"/>
      <c r="N121" s="8"/>
      <c r="O121" s="8"/>
      <c r="P121" s="8"/>
      <c r="Q121" s="6">
        <f>IFERROR(VLOOKUP(R121,#REF!,1,FALSE),"")</f>
      </c>
      <c r="R121" s="5">
        <v>119</v>
      </c>
      <c r="S121" s="8"/>
      <c r="T121" s="8"/>
      <c r="U121" s="8"/>
      <c r="V121" s="8"/>
      <c r="W121" s="8"/>
      <c r="X121" s="8"/>
      <c r="Y121" s="8"/>
      <c r="Z121" s="8"/>
      <c r="AA121" s="8"/>
      <c r="AB121" s="8"/>
      <c r="AC121" s="10"/>
      <c r="AD121" s="34"/>
      <c r="AE121" s="34"/>
      <c r="AF121" s="34"/>
      <c r="AG121" s="9"/>
      <c r="AH121" s="8"/>
      <c r="AI121" s="12"/>
    </row>
    <row x14ac:dyDescent="0.25" r="122" customHeight="1" ht="14.25">
      <c r="A122" s="8"/>
      <c r="B122" s="12"/>
      <c r="C122" s="10"/>
      <c r="D122" s="10"/>
      <c r="E122" s="8"/>
      <c r="F122" s="8"/>
      <c r="G122" s="8"/>
      <c r="H122" s="30"/>
      <c r="I122" s="31"/>
      <c r="J122" s="31"/>
      <c r="K122" s="8"/>
      <c r="L122" s="8"/>
      <c r="M122" s="8"/>
      <c r="N122" s="8"/>
      <c r="O122" s="8"/>
      <c r="P122" s="8"/>
      <c r="Q122" s="6">
        <f>IFERROR(VLOOKUP(R122,#REF!,1,FALSE),"")</f>
      </c>
      <c r="R122" s="5">
        <v>120</v>
      </c>
      <c r="S122" s="8"/>
      <c r="T122" s="8"/>
      <c r="U122" s="8"/>
      <c r="V122" s="8"/>
      <c r="W122" s="8"/>
      <c r="X122" s="8"/>
      <c r="Y122" s="8"/>
      <c r="Z122" s="8"/>
      <c r="AA122" s="8"/>
      <c r="AB122" s="8"/>
      <c r="AC122" s="10"/>
      <c r="AD122" s="34"/>
      <c r="AE122" s="34"/>
      <c r="AF122" s="34"/>
      <c r="AG122" s="9"/>
      <c r="AH122" s="8"/>
      <c r="AI122" s="12"/>
    </row>
    <row x14ac:dyDescent="0.25" r="123" customHeight="1" ht="14.25">
      <c r="A123" s="8"/>
      <c r="B123" s="12"/>
      <c r="C123" s="10"/>
      <c r="D123" s="10"/>
      <c r="E123" s="8"/>
      <c r="F123" s="8"/>
      <c r="G123" s="8"/>
      <c r="H123" s="30"/>
      <c r="I123" s="31"/>
      <c r="J123" s="31"/>
      <c r="K123" s="8"/>
      <c r="L123" s="8"/>
      <c r="M123" s="8"/>
      <c r="N123" s="8"/>
      <c r="O123" s="8"/>
      <c r="P123" s="8"/>
      <c r="Q123" s="6">
        <f>IFERROR(VLOOKUP(R123,#REF!,1,FALSE),"")</f>
      </c>
      <c r="R123" s="5">
        <v>121</v>
      </c>
      <c r="S123" s="8"/>
      <c r="T123" s="8"/>
      <c r="U123" s="8"/>
      <c r="V123" s="8"/>
      <c r="W123" s="8"/>
      <c r="X123" s="8"/>
      <c r="Y123" s="8"/>
      <c r="Z123" s="8"/>
      <c r="AA123" s="8"/>
      <c r="AB123" s="8"/>
      <c r="AC123" s="10"/>
      <c r="AD123" s="34"/>
      <c r="AE123" s="34"/>
      <c r="AF123" s="34"/>
      <c r="AG123" s="9"/>
      <c r="AH123" s="8"/>
      <c r="AI123" s="12"/>
    </row>
    <row x14ac:dyDescent="0.25" r="124" customHeight="1" ht="14.25">
      <c r="A124" s="8"/>
      <c r="B124" s="12"/>
      <c r="C124" s="10"/>
      <c r="D124" s="10"/>
      <c r="E124" s="8"/>
      <c r="F124" s="8"/>
      <c r="G124" s="8"/>
      <c r="H124" s="30"/>
      <c r="I124" s="31"/>
      <c r="J124" s="31"/>
      <c r="K124" s="8"/>
      <c r="L124" s="8"/>
      <c r="M124" s="8"/>
      <c r="N124" s="8"/>
      <c r="O124" s="8"/>
      <c r="P124" s="8"/>
      <c r="Q124" s="6">
        <f>IFERROR(VLOOKUP(R124,#REF!,1,FALSE),"")</f>
      </c>
      <c r="R124" s="5">
        <v>122</v>
      </c>
      <c r="S124" s="8"/>
      <c r="T124" s="8"/>
      <c r="U124" s="8"/>
      <c r="V124" s="8"/>
      <c r="W124" s="8"/>
      <c r="X124" s="8"/>
      <c r="Y124" s="8"/>
      <c r="Z124" s="8"/>
      <c r="AA124" s="8"/>
      <c r="AB124" s="8"/>
      <c r="AC124" s="10"/>
      <c r="AD124" s="34"/>
      <c r="AE124" s="34"/>
      <c r="AF124" s="34"/>
      <c r="AG124" s="9"/>
      <c r="AH124" s="8"/>
      <c r="AI124" s="12"/>
    </row>
    <row x14ac:dyDescent="0.25" r="125" customHeight="1" ht="14.25">
      <c r="A125" s="8"/>
      <c r="B125" s="12"/>
      <c r="C125" s="10"/>
      <c r="D125" s="10"/>
      <c r="E125" s="8"/>
      <c r="F125" s="8"/>
      <c r="G125" s="8"/>
      <c r="H125" s="30"/>
      <c r="I125" s="31"/>
      <c r="J125" s="31"/>
      <c r="K125" s="8"/>
      <c r="L125" s="8"/>
      <c r="M125" s="8"/>
      <c r="N125" s="8"/>
      <c r="O125" s="8"/>
      <c r="P125" s="8"/>
      <c r="Q125" s="6">
        <f>IFERROR(VLOOKUP(R125,#REF!,1,FALSE),"")</f>
      </c>
      <c r="R125" s="5">
        <v>123</v>
      </c>
      <c r="S125" s="8"/>
      <c r="T125" s="8"/>
      <c r="U125" s="8"/>
      <c r="V125" s="8"/>
      <c r="W125" s="8"/>
      <c r="X125" s="8"/>
      <c r="Y125" s="8"/>
      <c r="Z125" s="8"/>
      <c r="AA125" s="8"/>
      <c r="AB125" s="8"/>
      <c r="AC125" s="10"/>
      <c r="AD125" s="34"/>
      <c r="AE125" s="34"/>
      <c r="AF125" s="34"/>
      <c r="AG125" s="9"/>
      <c r="AH125" s="8"/>
      <c r="AI125" s="12"/>
    </row>
    <row x14ac:dyDescent="0.25" r="126" customHeight="1" ht="14.25">
      <c r="A126" s="8"/>
      <c r="B126" s="12"/>
      <c r="C126" s="10"/>
      <c r="D126" s="10"/>
      <c r="E126" s="8"/>
      <c r="F126" s="8"/>
      <c r="G126" s="8"/>
      <c r="H126" s="30"/>
      <c r="I126" s="31"/>
      <c r="J126" s="31"/>
      <c r="K126" s="8"/>
      <c r="L126" s="8"/>
      <c r="M126" s="8"/>
      <c r="N126" s="8"/>
      <c r="O126" s="8"/>
      <c r="P126" s="8"/>
      <c r="Q126" s="6">
        <f>IFERROR(VLOOKUP(R126,#REF!,1,FALSE),"")</f>
      </c>
      <c r="R126" s="5">
        <v>124</v>
      </c>
      <c r="S126" s="8"/>
      <c r="T126" s="8"/>
      <c r="U126" s="8"/>
      <c r="V126" s="8"/>
      <c r="W126" s="8"/>
      <c r="X126" s="8"/>
      <c r="Y126" s="8"/>
      <c r="Z126" s="8"/>
      <c r="AA126" s="8"/>
      <c r="AB126" s="8"/>
      <c r="AC126" s="10"/>
      <c r="AD126" s="34"/>
      <c r="AE126" s="34"/>
      <c r="AF126" s="34"/>
      <c r="AG126" s="9"/>
      <c r="AH126" s="8"/>
      <c r="AI126" s="12"/>
    </row>
    <row x14ac:dyDescent="0.25" r="127" customHeight="1" ht="14.25">
      <c r="A127" s="8"/>
      <c r="B127" s="12"/>
      <c r="C127" s="10"/>
      <c r="D127" s="10"/>
      <c r="E127" s="8"/>
      <c r="F127" s="8"/>
      <c r="G127" s="8"/>
      <c r="H127" s="30"/>
      <c r="I127" s="31"/>
      <c r="J127" s="31"/>
      <c r="K127" s="8"/>
      <c r="L127" s="8"/>
      <c r="M127" s="8"/>
      <c r="N127" s="8"/>
      <c r="O127" s="8"/>
      <c r="P127" s="8"/>
      <c r="Q127" s="6">
        <f>IFERROR(VLOOKUP(R127,#REF!,1,FALSE),"")</f>
      </c>
      <c r="R127" s="5">
        <v>125</v>
      </c>
      <c r="S127" s="8"/>
      <c r="T127" s="8"/>
      <c r="U127" s="8"/>
      <c r="V127" s="8"/>
      <c r="W127" s="8"/>
      <c r="X127" s="8"/>
      <c r="Y127" s="8"/>
      <c r="Z127" s="8"/>
      <c r="AA127" s="8"/>
      <c r="AB127" s="8"/>
      <c r="AC127" s="10"/>
      <c r="AD127" s="34"/>
      <c r="AE127" s="34"/>
      <c r="AF127" s="34"/>
      <c r="AG127" s="9"/>
      <c r="AH127" s="8"/>
      <c r="AI127" s="12"/>
    </row>
    <row x14ac:dyDescent="0.25" r="128" customHeight="1" ht="14.25">
      <c r="A128" s="8"/>
      <c r="B128" s="12"/>
      <c r="C128" s="10"/>
      <c r="D128" s="10"/>
      <c r="E128" s="8"/>
      <c r="F128" s="8"/>
      <c r="G128" s="8"/>
      <c r="H128" s="30"/>
      <c r="I128" s="31"/>
      <c r="J128" s="31"/>
      <c r="K128" s="8"/>
      <c r="L128" s="8"/>
      <c r="M128" s="8"/>
      <c r="N128" s="8"/>
      <c r="O128" s="8"/>
      <c r="P128" s="8"/>
      <c r="Q128" s="6">
        <f>IFERROR(VLOOKUP(R128,#REF!,1,FALSE),"")</f>
      </c>
      <c r="R128" s="5">
        <v>126</v>
      </c>
      <c r="S128" s="8"/>
      <c r="T128" s="8"/>
      <c r="U128" s="8"/>
      <c r="V128" s="8"/>
      <c r="W128" s="8"/>
      <c r="X128" s="8"/>
      <c r="Y128" s="8"/>
      <c r="Z128" s="8"/>
      <c r="AA128" s="8"/>
      <c r="AB128" s="8"/>
      <c r="AC128" s="10"/>
      <c r="AD128" s="34"/>
      <c r="AE128" s="34"/>
      <c r="AF128" s="34"/>
      <c r="AG128" s="9"/>
      <c r="AH128" s="8"/>
      <c r="AI128" s="12"/>
    </row>
    <row x14ac:dyDescent="0.25" r="129" customHeight="1" ht="14.25">
      <c r="A129" s="8"/>
      <c r="B129" s="12"/>
      <c r="C129" s="10"/>
      <c r="D129" s="10"/>
      <c r="E129" s="8"/>
      <c r="F129" s="8"/>
      <c r="G129" s="8"/>
      <c r="H129" s="30"/>
      <c r="I129" s="31"/>
      <c r="J129" s="31"/>
      <c r="K129" s="8"/>
      <c r="L129" s="8"/>
      <c r="M129" s="8"/>
      <c r="N129" s="8"/>
      <c r="O129" s="8"/>
      <c r="P129" s="8"/>
      <c r="Q129" s="6">
        <f>IFERROR(VLOOKUP(R129,#REF!,1,FALSE),"")</f>
      </c>
      <c r="R129" s="5">
        <v>127</v>
      </c>
      <c r="S129" s="8"/>
      <c r="T129" s="8"/>
      <c r="U129" s="8"/>
      <c r="V129" s="8"/>
      <c r="W129" s="8"/>
      <c r="X129" s="8"/>
      <c r="Y129" s="8"/>
      <c r="Z129" s="8"/>
      <c r="AA129" s="8"/>
      <c r="AB129" s="8"/>
      <c r="AC129" s="10"/>
      <c r="AD129" s="34"/>
      <c r="AE129" s="34"/>
      <c r="AF129" s="34"/>
      <c r="AG129" s="9"/>
      <c r="AH129" s="8"/>
      <c r="AI129" s="12"/>
    </row>
    <row x14ac:dyDescent="0.25" r="130" customHeight="1" ht="14.25">
      <c r="A130" s="8"/>
      <c r="B130" s="12"/>
      <c r="C130" s="10"/>
      <c r="D130" s="10"/>
      <c r="E130" s="8"/>
      <c r="F130" s="8"/>
      <c r="G130" s="8"/>
      <c r="H130" s="30"/>
      <c r="I130" s="31"/>
      <c r="J130" s="31"/>
      <c r="K130" s="8"/>
      <c r="L130" s="8"/>
      <c r="M130" s="8"/>
      <c r="N130" s="8"/>
      <c r="O130" s="8"/>
      <c r="P130" s="8"/>
      <c r="Q130" s="6">
        <f>IFERROR(VLOOKUP(R130,#REF!,1,FALSE),"")</f>
      </c>
      <c r="R130" s="5">
        <v>128</v>
      </c>
      <c r="S130" s="8"/>
      <c r="T130" s="8"/>
      <c r="U130" s="8"/>
      <c r="V130" s="8"/>
      <c r="W130" s="8"/>
      <c r="X130" s="8"/>
      <c r="Y130" s="8"/>
      <c r="Z130" s="8"/>
      <c r="AA130" s="8"/>
      <c r="AB130" s="8"/>
      <c r="AC130" s="10"/>
      <c r="AD130" s="34"/>
      <c r="AE130" s="34"/>
      <c r="AF130" s="34"/>
      <c r="AG130" s="9"/>
      <c r="AH130" s="8"/>
      <c r="AI130" s="12"/>
    </row>
    <row x14ac:dyDescent="0.25" r="131" customHeight="1" ht="14.25">
      <c r="A131" s="8"/>
      <c r="B131" s="12"/>
      <c r="C131" s="10"/>
      <c r="D131" s="10"/>
      <c r="E131" s="8"/>
      <c r="F131" s="8"/>
      <c r="G131" s="8"/>
      <c r="H131" s="30"/>
      <c r="I131" s="31"/>
      <c r="J131" s="31"/>
      <c r="K131" s="8"/>
      <c r="L131" s="8"/>
      <c r="M131" s="8"/>
      <c r="N131" s="8"/>
      <c r="O131" s="8"/>
      <c r="P131" s="8"/>
      <c r="Q131" s="6">
        <f>IFERROR(VLOOKUP(R131,#REF!,1,FALSE),"")</f>
      </c>
      <c r="R131" s="5">
        <v>129</v>
      </c>
      <c r="S131" s="8"/>
      <c r="T131" s="8"/>
      <c r="U131" s="8"/>
      <c r="V131" s="8"/>
      <c r="W131" s="8"/>
      <c r="X131" s="8"/>
      <c r="Y131" s="8"/>
      <c r="Z131" s="8"/>
      <c r="AA131" s="8"/>
      <c r="AB131" s="8"/>
      <c r="AC131" s="10"/>
      <c r="AD131" s="34"/>
      <c r="AE131" s="34"/>
      <c r="AF131" s="34"/>
      <c r="AG131" s="9"/>
      <c r="AH131" s="8"/>
      <c r="AI131" s="12"/>
    </row>
    <row x14ac:dyDescent="0.25" r="132" customHeight="1" ht="14.25">
      <c r="A132" s="8"/>
      <c r="B132" s="12"/>
      <c r="C132" s="10"/>
      <c r="D132" s="10"/>
      <c r="E132" s="8"/>
      <c r="F132" s="8"/>
      <c r="G132" s="8"/>
      <c r="H132" s="30"/>
      <c r="I132" s="31"/>
      <c r="J132" s="31"/>
      <c r="K132" s="8"/>
      <c r="L132" s="8"/>
      <c r="M132" s="8"/>
      <c r="N132" s="8"/>
      <c r="O132" s="8"/>
      <c r="P132" s="8"/>
      <c r="Q132" s="6">
        <f>IFERROR(VLOOKUP(R132,#REF!,1,FALSE),"")</f>
      </c>
      <c r="R132" s="5">
        <v>130</v>
      </c>
      <c r="S132" s="8"/>
      <c r="T132" s="8"/>
      <c r="U132" s="8"/>
      <c r="V132" s="8"/>
      <c r="W132" s="8"/>
      <c r="X132" s="8"/>
      <c r="Y132" s="8"/>
      <c r="Z132" s="8"/>
      <c r="AA132" s="8"/>
      <c r="AB132" s="8"/>
      <c r="AC132" s="10"/>
      <c r="AD132" s="34"/>
      <c r="AE132" s="34"/>
      <c r="AF132" s="34"/>
      <c r="AG132" s="9"/>
      <c r="AH132" s="8"/>
      <c r="AI132" s="12"/>
    </row>
    <row x14ac:dyDescent="0.25" r="133" customHeight="1" ht="14.25">
      <c r="A133" s="8"/>
      <c r="B133" s="12"/>
      <c r="C133" s="10"/>
      <c r="D133" s="10"/>
      <c r="E133" s="8"/>
      <c r="F133" s="8"/>
      <c r="G133" s="8"/>
      <c r="H133" s="30"/>
      <c r="I133" s="31"/>
      <c r="J133" s="31"/>
      <c r="K133" s="8"/>
      <c r="L133" s="8"/>
      <c r="M133" s="8"/>
      <c r="N133" s="8"/>
      <c r="O133" s="8"/>
      <c r="P133" s="8"/>
      <c r="Q133" s="6">
        <f>IFERROR(VLOOKUP(R133,#REF!,1,FALSE),"")</f>
      </c>
      <c r="R133" s="5">
        <v>131</v>
      </c>
      <c r="S133" s="8"/>
      <c r="T133" s="8"/>
      <c r="U133" s="8"/>
      <c r="V133" s="8"/>
      <c r="W133" s="8"/>
      <c r="X133" s="8"/>
      <c r="Y133" s="8"/>
      <c r="Z133" s="8"/>
      <c r="AA133" s="8"/>
      <c r="AB133" s="8"/>
      <c r="AC133" s="10"/>
      <c r="AD133" s="34"/>
      <c r="AE133" s="34"/>
      <c r="AF133" s="34"/>
      <c r="AG133" s="9"/>
      <c r="AH133" s="8"/>
      <c r="AI133" s="12"/>
    </row>
    <row x14ac:dyDescent="0.25" r="134" customHeight="1" ht="14.25">
      <c r="A134" s="8"/>
      <c r="B134" s="12"/>
      <c r="C134" s="10"/>
      <c r="D134" s="10"/>
      <c r="E134" s="8"/>
      <c r="F134" s="8"/>
      <c r="G134" s="8"/>
      <c r="H134" s="30"/>
      <c r="I134" s="31"/>
      <c r="J134" s="31"/>
      <c r="K134" s="8"/>
      <c r="L134" s="8"/>
      <c r="M134" s="8"/>
      <c r="N134" s="8"/>
      <c r="O134" s="8"/>
      <c r="P134" s="8"/>
      <c r="Q134" s="6">
        <f>IFERROR(VLOOKUP(R134,#REF!,1,FALSE),"")</f>
      </c>
      <c r="R134" s="5">
        <v>132</v>
      </c>
      <c r="S134" s="8"/>
      <c r="T134" s="8"/>
      <c r="U134" s="8"/>
      <c r="V134" s="8"/>
      <c r="W134" s="8"/>
      <c r="X134" s="8"/>
      <c r="Y134" s="8"/>
      <c r="Z134" s="8"/>
      <c r="AA134" s="8"/>
      <c r="AB134" s="8"/>
      <c r="AC134" s="10"/>
      <c r="AD134" s="34"/>
      <c r="AE134" s="34"/>
      <c r="AF134" s="34"/>
      <c r="AG134" s="9"/>
      <c r="AH134" s="8"/>
      <c r="AI134" s="12"/>
    </row>
    <row x14ac:dyDescent="0.25" r="135" customHeight="1" ht="14.25">
      <c r="A135" s="8"/>
      <c r="B135" s="12"/>
      <c r="C135" s="10"/>
      <c r="D135" s="10"/>
      <c r="E135" s="8"/>
      <c r="F135" s="8"/>
      <c r="G135" s="8"/>
      <c r="H135" s="30"/>
      <c r="I135" s="31"/>
      <c r="J135" s="31"/>
      <c r="K135" s="8"/>
      <c r="L135" s="8"/>
      <c r="M135" s="8"/>
      <c r="N135" s="8"/>
      <c r="O135" s="8"/>
      <c r="P135" s="8"/>
      <c r="Q135" s="6">
        <f>IFERROR(VLOOKUP(R135,#REF!,1,FALSE),"")</f>
      </c>
      <c r="R135" s="5">
        <v>133</v>
      </c>
      <c r="S135" s="8"/>
      <c r="T135" s="8"/>
      <c r="U135" s="8"/>
      <c r="V135" s="8"/>
      <c r="W135" s="8"/>
      <c r="X135" s="8"/>
      <c r="Y135" s="8"/>
      <c r="Z135" s="8"/>
      <c r="AA135" s="8"/>
      <c r="AB135" s="8"/>
      <c r="AC135" s="10"/>
      <c r="AD135" s="34"/>
      <c r="AE135" s="34"/>
      <c r="AF135" s="34"/>
      <c r="AG135" s="9"/>
      <c r="AH135" s="8"/>
      <c r="AI135" s="12"/>
    </row>
    <row x14ac:dyDescent="0.25" r="136" customHeight="1" ht="14.25">
      <c r="A136" s="8"/>
      <c r="B136" s="12"/>
      <c r="C136" s="10"/>
      <c r="D136" s="10"/>
      <c r="E136" s="8"/>
      <c r="F136" s="8"/>
      <c r="G136" s="8"/>
      <c r="H136" s="30"/>
      <c r="I136" s="31"/>
      <c r="J136" s="31"/>
      <c r="K136" s="8"/>
      <c r="L136" s="8"/>
      <c r="M136" s="8"/>
      <c r="N136" s="8"/>
      <c r="O136" s="8"/>
      <c r="P136" s="8"/>
      <c r="Q136" s="6">
        <f>IFERROR(VLOOKUP(R136,#REF!,1,FALSE),"")</f>
      </c>
      <c r="R136" s="5">
        <v>134</v>
      </c>
      <c r="S136" s="8"/>
      <c r="T136" s="8"/>
      <c r="U136" s="8"/>
      <c r="V136" s="8"/>
      <c r="W136" s="8"/>
      <c r="X136" s="8"/>
      <c r="Y136" s="8"/>
      <c r="Z136" s="8"/>
      <c r="AA136" s="8"/>
      <c r="AB136" s="8"/>
      <c r="AC136" s="10"/>
      <c r="AD136" s="34"/>
      <c r="AE136" s="34"/>
      <c r="AF136" s="34"/>
      <c r="AG136" s="9"/>
      <c r="AH136" s="8"/>
      <c r="AI136" s="12"/>
    </row>
    <row x14ac:dyDescent="0.25" r="137" customHeight="1" ht="14.25">
      <c r="A137" s="8"/>
      <c r="B137" s="12"/>
      <c r="C137" s="10"/>
      <c r="D137" s="10"/>
      <c r="E137" s="8"/>
      <c r="F137" s="8"/>
      <c r="G137" s="8"/>
      <c r="H137" s="30"/>
      <c r="I137" s="31"/>
      <c r="J137" s="31"/>
      <c r="K137" s="8"/>
      <c r="L137" s="8"/>
      <c r="M137" s="8"/>
      <c r="N137" s="8"/>
      <c r="O137" s="8"/>
      <c r="P137" s="8"/>
      <c r="Q137" s="6">
        <f>IFERROR(VLOOKUP(R137,#REF!,1,FALSE),"")</f>
      </c>
      <c r="R137" s="5">
        <v>135</v>
      </c>
      <c r="S137" s="8"/>
      <c r="T137" s="8"/>
      <c r="U137" s="8"/>
      <c r="V137" s="8"/>
      <c r="W137" s="8"/>
      <c r="X137" s="8"/>
      <c r="Y137" s="8"/>
      <c r="Z137" s="8"/>
      <c r="AA137" s="8"/>
      <c r="AB137" s="8"/>
      <c r="AC137" s="10"/>
      <c r="AD137" s="34"/>
      <c r="AE137" s="34"/>
      <c r="AF137" s="34"/>
      <c r="AG137" s="9"/>
      <c r="AH137" s="8"/>
      <c r="AI137" s="12"/>
    </row>
    <row x14ac:dyDescent="0.25" r="138" customHeight="1" ht="14.25">
      <c r="A138" s="8"/>
      <c r="B138" s="12"/>
      <c r="C138" s="10"/>
      <c r="D138" s="10"/>
      <c r="E138" s="8"/>
      <c r="F138" s="8"/>
      <c r="G138" s="8"/>
      <c r="H138" s="30"/>
      <c r="I138" s="31"/>
      <c r="J138" s="31"/>
      <c r="K138" s="8"/>
      <c r="L138" s="8"/>
      <c r="M138" s="8"/>
      <c r="N138" s="8"/>
      <c r="O138" s="8"/>
      <c r="P138" s="8"/>
      <c r="Q138" s="6">
        <f>IFERROR(VLOOKUP(R138,#REF!,1,FALSE),"")</f>
      </c>
      <c r="R138" s="5">
        <v>136</v>
      </c>
      <c r="S138" s="8"/>
      <c r="T138" s="8"/>
      <c r="U138" s="8"/>
      <c r="V138" s="8"/>
      <c r="W138" s="8"/>
      <c r="X138" s="8"/>
      <c r="Y138" s="8"/>
      <c r="Z138" s="8"/>
      <c r="AA138" s="8"/>
      <c r="AB138" s="8"/>
      <c r="AC138" s="10"/>
      <c r="AD138" s="34"/>
      <c r="AE138" s="34"/>
      <c r="AF138" s="34"/>
      <c r="AG138" s="9"/>
      <c r="AH138" s="8"/>
      <c r="AI138" s="12"/>
    </row>
    <row x14ac:dyDescent="0.25" r="139" customHeight="1" ht="14.25">
      <c r="A139" s="8"/>
      <c r="B139" s="12"/>
      <c r="C139" s="10"/>
      <c r="D139" s="10"/>
      <c r="E139" s="8"/>
      <c r="F139" s="8"/>
      <c r="G139" s="8"/>
      <c r="H139" s="30"/>
      <c r="I139" s="31"/>
      <c r="J139" s="31"/>
      <c r="K139" s="8"/>
      <c r="L139" s="8"/>
      <c r="M139" s="8"/>
      <c r="N139" s="8"/>
      <c r="O139" s="8"/>
      <c r="P139" s="8"/>
      <c r="Q139" s="6">
        <f>IFERROR(VLOOKUP(R139,#REF!,1,FALSE),"")</f>
      </c>
      <c r="R139" s="5">
        <v>137</v>
      </c>
      <c r="S139" s="8"/>
      <c r="T139" s="8"/>
      <c r="U139" s="8"/>
      <c r="V139" s="8"/>
      <c r="W139" s="8"/>
      <c r="X139" s="8"/>
      <c r="Y139" s="8"/>
      <c r="Z139" s="8"/>
      <c r="AA139" s="8"/>
      <c r="AB139" s="8"/>
      <c r="AC139" s="10"/>
      <c r="AD139" s="34"/>
      <c r="AE139" s="34"/>
      <c r="AF139" s="34"/>
      <c r="AG139" s="9"/>
      <c r="AH139" s="8"/>
      <c r="AI139" s="12"/>
    </row>
    <row x14ac:dyDescent="0.25" r="140" customHeight="1" ht="14.25">
      <c r="A140" s="8"/>
      <c r="B140" s="12"/>
      <c r="C140" s="10"/>
      <c r="D140" s="10"/>
      <c r="E140" s="8"/>
      <c r="F140" s="8"/>
      <c r="G140" s="8"/>
      <c r="H140" s="30"/>
      <c r="I140" s="31"/>
      <c r="J140" s="31"/>
      <c r="K140" s="8"/>
      <c r="L140" s="8"/>
      <c r="M140" s="8"/>
      <c r="N140" s="8"/>
      <c r="O140" s="8"/>
      <c r="P140" s="8"/>
      <c r="Q140" s="6">
        <f>IFERROR(VLOOKUP(R140,#REF!,1,FALSE),"")</f>
      </c>
      <c r="R140" s="5">
        <v>138</v>
      </c>
      <c r="S140" s="8"/>
      <c r="T140" s="8"/>
      <c r="U140" s="8"/>
      <c r="V140" s="8"/>
      <c r="W140" s="8"/>
      <c r="X140" s="8"/>
      <c r="Y140" s="8"/>
      <c r="Z140" s="8"/>
      <c r="AA140" s="8"/>
      <c r="AB140" s="8"/>
      <c r="AC140" s="10"/>
      <c r="AD140" s="34"/>
      <c r="AE140" s="34"/>
      <c r="AF140" s="34"/>
      <c r="AG140" s="9"/>
      <c r="AH140" s="8"/>
      <c r="AI140" s="12"/>
    </row>
    <row x14ac:dyDescent="0.25" r="141" customHeight="1" ht="14.25">
      <c r="A141" s="8"/>
      <c r="B141" s="12"/>
      <c r="C141" s="10"/>
      <c r="D141" s="10"/>
      <c r="E141" s="8"/>
      <c r="F141" s="8"/>
      <c r="G141" s="8"/>
      <c r="H141" s="30"/>
      <c r="I141" s="31"/>
      <c r="J141" s="31"/>
      <c r="K141" s="8"/>
      <c r="L141" s="8"/>
      <c r="M141" s="8"/>
      <c r="N141" s="8"/>
      <c r="O141" s="8"/>
      <c r="P141" s="8"/>
      <c r="Q141" s="6">
        <f>IFERROR(VLOOKUP(R141,#REF!,1,FALSE),"")</f>
      </c>
      <c r="R141" s="5">
        <v>139</v>
      </c>
      <c r="S141" s="8"/>
      <c r="T141" s="8"/>
      <c r="U141" s="8"/>
      <c r="V141" s="8"/>
      <c r="W141" s="8"/>
      <c r="X141" s="8"/>
      <c r="Y141" s="8"/>
      <c r="Z141" s="8"/>
      <c r="AA141" s="8"/>
      <c r="AB141" s="8"/>
      <c r="AC141" s="10"/>
      <c r="AD141" s="34"/>
      <c r="AE141" s="34"/>
      <c r="AF141" s="34"/>
      <c r="AG141" s="9"/>
      <c r="AH141" s="8"/>
      <c r="AI141" s="12"/>
    </row>
    <row x14ac:dyDescent="0.25" r="142" customHeight="1" ht="14.25">
      <c r="A142" s="8"/>
      <c r="B142" s="12"/>
      <c r="C142" s="10"/>
      <c r="D142" s="10"/>
      <c r="E142" s="8"/>
      <c r="F142" s="8"/>
      <c r="G142" s="8"/>
      <c r="H142" s="30"/>
      <c r="I142" s="31"/>
      <c r="J142" s="31"/>
      <c r="K142" s="8"/>
      <c r="L142" s="8"/>
      <c r="M142" s="8"/>
      <c r="N142" s="8"/>
      <c r="O142" s="8"/>
      <c r="P142" s="8"/>
      <c r="Q142" s="6">
        <f>IFERROR(VLOOKUP(R142,#REF!,1,FALSE),"")</f>
      </c>
      <c r="R142" s="5">
        <v>140</v>
      </c>
      <c r="S142" s="8"/>
      <c r="T142" s="8"/>
      <c r="U142" s="8"/>
      <c r="V142" s="8"/>
      <c r="W142" s="8"/>
      <c r="X142" s="8"/>
      <c r="Y142" s="8"/>
      <c r="Z142" s="8"/>
      <c r="AA142" s="8"/>
      <c r="AB142" s="8"/>
      <c r="AC142" s="10"/>
      <c r="AD142" s="34"/>
      <c r="AE142" s="34"/>
      <c r="AF142" s="34"/>
      <c r="AG142" s="9"/>
      <c r="AH142" s="8"/>
      <c r="AI142" s="12"/>
    </row>
    <row x14ac:dyDescent="0.25" r="143" customHeight="1" ht="14.25">
      <c r="A143" s="8"/>
      <c r="B143" s="12"/>
      <c r="C143" s="10"/>
      <c r="D143" s="10"/>
      <c r="E143" s="8"/>
      <c r="F143" s="8"/>
      <c r="G143" s="8"/>
      <c r="H143" s="30"/>
      <c r="I143" s="31"/>
      <c r="J143" s="31"/>
      <c r="K143" s="8"/>
      <c r="L143" s="8"/>
      <c r="M143" s="8"/>
      <c r="N143" s="8"/>
      <c r="O143" s="8"/>
      <c r="P143" s="8"/>
      <c r="Q143" s="6">
        <f>IFERROR(VLOOKUP(R143,#REF!,1,FALSE),"")</f>
      </c>
      <c r="R143" s="5">
        <v>141</v>
      </c>
      <c r="S143" s="8"/>
      <c r="T143" s="8"/>
      <c r="U143" s="8"/>
      <c r="V143" s="8"/>
      <c r="W143" s="8"/>
      <c r="X143" s="8"/>
      <c r="Y143" s="8"/>
      <c r="Z143" s="8"/>
      <c r="AA143" s="8"/>
      <c r="AB143" s="8"/>
      <c r="AC143" s="10"/>
      <c r="AD143" s="34"/>
      <c r="AE143" s="34"/>
      <c r="AF143" s="34"/>
      <c r="AG143" s="9"/>
      <c r="AH143" s="8"/>
      <c r="AI143" s="12"/>
    </row>
    <row x14ac:dyDescent="0.25" r="144" customHeight="1" ht="14.25">
      <c r="A144" s="8"/>
      <c r="B144" s="12"/>
      <c r="C144" s="10"/>
      <c r="D144" s="10"/>
      <c r="E144" s="8"/>
      <c r="F144" s="8"/>
      <c r="G144" s="8"/>
      <c r="H144" s="30"/>
      <c r="I144" s="31"/>
      <c r="J144" s="31"/>
      <c r="K144" s="8"/>
      <c r="L144" s="8"/>
      <c r="M144" s="8"/>
      <c r="N144" s="8"/>
      <c r="O144" s="8"/>
      <c r="P144" s="8"/>
      <c r="Q144" s="6">
        <f>IFERROR(VLOOKUP(R144,#REF!,1,FALSE),"")</f>
      </c>
      <c r="R144" s="5">
        <v>142</v>
      </c>
      <c r="S144" s="8"/>
      <c r="T144" s="8"/>
      <c r="U144" s="8"/>
      <c r="V144" s="8"/>
      <c r="W144" s="8"/>
      <c r="X144" s="8"/>
      <c r="Y144" s="8"/>
      <c r="Z144" s="8"/>
      <c r="AA144" s="8"/>
      <c r="AB144" s="8"/>
      <c r="AC144" s="10"/>
      <c r="AD144" s="34"/>
      <c r="AE144" s="34"/>
      <c r="AF144" s="34"/>
      <c r="AG144" s="9"/>
      <c r="AH144" s="8"/>
      <c r="AI144" s="12"/>
    </row>
    <row x14ac:dyDescent="0.25" r="145" customHeight="1" ht="14.25">
      <c r="A145" s="8"/>
      <c r="B145" s="12"/>
      <c r="C145" s="10"/>
      <c r="D145" s="10"/>
      <c r="E145" s="8"/>
      <c r="F145" s="8"/>
      <c r="G145" s="8"/>
      <c r="H145" s="30"/>
      <c r="I145" s="31"/>
      <c r="J145" s="31"/>
      <c r="K145" s="8"/>
      <c r="L145" s="8"/>
      <c r="M145" s="8"/>
      <c r="N145" s="8"/>
      <c r="O145" s="8"/>
      <c r="P145" s="8"/>
      <c r="Q145" s="6">
        <f>IFERROR(VLOOKUP(R145,#REF!,1,FALSE),"")</f>
      </c>
      <c r="R145" s="5">
        <v>143</v>
      </c>
      <c r="S145" s="8"/>
      <c r="T145" s="8"/>
      <c r="U145" s="8"/>
      <c r="V145" s="8"/>
      <c r="W145" s="8"/>
      <c r="X145" s="8"/>
      <c r="Y145" s="8"/>
      <c r="Z145" s="8"/>
      <c r="AA145" s="8"/>
      <c r="AB145" s="8"/>
      <c r="AC145" s="10"/>
      <c r="AD145" s="34"/>
      <c r="AE145" s="34"/>
      <c r="AF145" s="34"/>
      <c r="AG145" s="9"/>
      <c r="AH145" s="8"/>
      <c r="AI145" s="12"/>
    </row>
    <row x14ac:dyDescent="0.25" r="146" customHeight="1" ht="14.25">
      <c r="A146" s="8"/>
      <c r="B146" s="12"/>
      <c r="C146" s="10"/>
      <c r="D146" s="10"/>
      <c r="E146" s="8"/>
      <c r="F146" s="8"/>
      <c r="G146" s="8"/>
      <c r="H146" s="30"/>
      <c r="I146" s="31"/>
      <c r="J146" s="31"/>
      <c r="K146" s="8"/>
      <c r="L146" s="8"/>
      <c r="M146" s="8"/>
      <c r="N146" s="8"/>
      <c r="O146" s="8"/>
      <c r="P146" s="8"/>
      <c r="Q146" s="6">
        <f>IFERROR(VLOOKUP(R146,#REF!,1,FALSE),"")</f>
      </c>
      <c r="R146" s="5">
        <v>144</v>
      </c>
      <c r="S146" s="8"/>
      <c r="T146" s="8"/>
      <c r="U146" s="8"/>
      <c r="V146" s="8"/>
      <c r="W146" s="8"/>
      <c r="X146" s="8"/>
      <c r="Y146" s="8"/>
      <c r="Z146" s="8"/>
      <c r="AA146" s="8"/>
      <c r="AB146" s="8"/>
      <c r="AC146" s="10"/>
      <c r="AD146" s="34"/>
      <c r="AE146" s="34"/>
      <c r="AF146" s="34"/>
      <c r="AG146" s="9"/>
      <c r="AH146" s="8"/>
      <c r="AI146" s="12"/>
    </row>
    <row x14ac:dyDescent="0.25" r="147" customHeight="1" ht="14.25">
      <c r="A147" s="8"/>
      <c r="B147" s="12"/>
      <c r="C147" s="10"/>
      <c r="D147" s="10"/>
      <c r="E147" s="8"/>
      <c r="F147" s="8"/>
      <c r="G147" s="8"/>
      <c r="H147" s="30"/>
      <c r="I147" s="31"/>
      <c r="J147" s="31"/>
      <c r="K147" s="8"/>
      <c r="L147" s="8"/>
      <c r="M147" s="8"/>
      <c r="N147" s="8"/>
      <c r="O147" s="8"/>
      <c r="P147" s="8"/>
      <c r="Q147" s="6">
        <f>IFERROR(VLOOKUP(R147,#REF!,1,FALSE),"")</f>
      </c>
      <c r="R147" s="5">
        <v>145</v>
      </c>
      <c r="S147" s="8"/>
      <c r="T147" s="8"/>
      <c r="U147" s="8"/>
      <c r="V147" s="8"/>
      <c r="W147" s="8"/>
      <c r="X147" s="8"/>
      <c r="Y147" s="8"/>
      <c r="Z147" s="8"/>
      <c r="AA147" s="8"/>
      <c r="AB147" s="8"/>
      <c r="AC147" s="10"/>
      <c r="AD147" s="34"/>
      <c r="AE147" s="34"/>
      <c r="AF147" s="34"/>
      <c r="AG147" s="9"/>
      <c r="AH147" s="8"/>
      <c r="AI147" s="12"/>
    </row>
    <row x14ac:dyDescent="0.25" r="148" customHeight="1" ht="14.25">
      <c r="A148" s="8"/>
      <c r="B148" s="12"/>
      <c r="C148" s="10"/>
      <c r="D148" s="10"/>
      <c r="E148" s="8"/>
      <c r="F148" s="8"/>
      <c r="G148" s="8"/>
      <c r="H148" s="30"/>
      <c r="I148" s="31"/>
      <c r="J148" s="31"/>
      <c r="K148" s="8"/>
      <c r="L148" s="8"/>
      <c r="M148" s="8"/>
      <c r="N148" s="8"/>
      <c r="O148" s="8"/>
      <c r="P148" s="8"/>
      <c r="Q148" s="6">
        <f>IFERROR(VLOOKUP(R148,#REF!,1,FALSE),"")</f>
      </c>
      <c r="R148" s="5">
        <v>146</v>
      </c>
      <c r="S148" s="8"/>
      <c r="T148" s="8"/>
      <c r="U148" s="8"/>
      <c r="V148" s="8"/>
      <c r="W148" s="8"/>
      <c r="X148" s="8"/>
      <c r="Y148" s="8"/>
      <c r="Z148" s="8"/>
      <c r="AA148" s="8"/>
      <c r="AB148" s="8"/>
      <c r="AC148" s="10"/>
      <c r="AD148" s="34"/>
      <c r="AE148" s="34"/>
      <c r="AF148" s="34"/>
      <c r="AG148" s="9"/>
      <c r="AH148" s="8"/>
      <c r="AI148" s="12"/>
    </row>
    <row x14ac:dyDescent="0.25" r="149" customHeight="1" ht="14.25">
      <c r="A149" s="8"/>
      <c r="B149" s="12"/>
      <c r="C149" s="10"/>
      <c r="D149" s="10"/>
      <c r="E149" s="8"/>
      <c r="F149" s="8"/>
      <c r="G149" s="8"/>
      <c r="H149" s="30"/>
      <c r="I149" s="31"/>
      <c r="J149" s="31"/>
      <c r="K149" s="8"/>
      <c r="L149" s="8"/>
      <c r="M149" s="8"/>
      <c r="N149" s="8"/>
      <c r="O149" s="8"/>
      <c r="P149" s="8"/>
      <c r="Q149" s="6">
        <f>IFERROR(VLOOKUP(R149,#REF!,1,FALSE),"")</f>
      </c>
      <c r="R149" s="5">
        <v>147</v>
      </c>
      <c r="S149" s="8"/>
      <c r="T149" s="8"/>
      <c r="U149" s="8"/>
      <c r="V149" s="8"/>
      <c r="W149" s="8"/>
      <c r="X149" s="8"/>
      <c r="Y149" s="8"/>
      <c r="Z149" s="8"/>
      <c r="AA149" s="8"/>
      <c r="AB149" s="8"/>
      <c r="AC149" s="10"/>
      <c r="AD149" s="34"/>
      <c r="AE149" s="34"/>
      <c r="AF149" s="34"/>
      <c r="AG149" s="9"/>
      <c r="AH149" s="8"/>
      <c r="AI149" s="12"/>
    </row>
    <row x14ac:dyDescent="0.25" r="150" customHeight="1" ht="14.25">
      <c r="A150" s="8"/>
      <c r="B150" s="12"/>
      <c r="C150" s="10"/>
      <c r="D150" s="10"/>
      <c r="E150" s="8"/>
      <c r="F150" s="8"/>
      <c r="G150" s="8"/>
      <c r="H150" s="30"/>
      <c r="I150" s="31"/>
      <c r="J150" s="31"/>
      <c r="K150" s="8"/>
      <c r="L150" s="8"/>
      <c r="M150" s="8"/>
      <c r="N150" s="8"/>
      <c r="O150" s="8"/>
      <c r="P150" s="8"/>
      <c r="Q150" s="6">
        <f>IFERROR(VLOOKUP(R150,#REF!,1,FALSE),"")</f>
      </c>
      <c r="R150" s="5">
        <v>148</v>
      </c>
      <c r="S150" s="8"/>
      <c r="T150" s="8"/>
      <c r="U150" s="8"/>
      <c r="V150" s="8"/>
      <c r="W150" s="8"/>
      <c r="X150" s="8"/>
      <c r="Y150" s="8"/>
      <c r="Z150" s="8"/>
      <c r="AA150" s="8"/>
      <c r="AB150" s="8"/>
      <c r="AC150" s="10"/>
      <c r="AD150" s="34"/>
      <c r="AE150" s="34"/>
      <c r="AF150" s="34"/>
      <c r="AG150" s="9"/>
      <c r="AH150" s="8"/>
      <c r="AI150" s="12"/>
    </row>
    <row x14ac:dyDescent="0.25" r="151" customHeight="1" ht="14.25">
      <c r="A151" s="8"/>
      <c r="B151" s="12"/>
      <c r="C151" s="10"/>
      <c r="D151" s="10"/>
      <c r="E151" s="8"/>
      <c r="F151" s="8"/>
      <c r="G151" s="8"/>
      <c r="H151" s="30"/>
      <c r="I151" s="31"/>
      <c r="J151" s="31"/>
      <c r="K151" s="8"/>
      <c r="L151" s="8"/>
      <c r="M151" s="8"/>
      <c r="N151" s="8"/>
      <c r="O151" s="8"/>
      <c r="P151" s="8"/>
      <c r="Q151" s="6">
        <f>IFERROR(VLOOKUP(R151,#REF!,1,FALSE),"")</f>
      </c>
      <c r="R151" s="5">
        <v>149</v>
      </c>
      <c r="S151" s="8"/>
      <c r="T151" s="8"/>
      <c r="U151" s="8"/>
      <c r="V151" s="8"/>
      <c r="W151" s="8"/>
      <c r="X151" s="8"/>
      <c r="Y151" s="8"/>
      <c r="Z151" s="8"/>
      <c r="AA151" s="8"/>
      <c r="AB151" s="8"/>
      <c r="AC151" s="10"/>
      <c r="AD151" s="34"/>
      <c r="AE151" s="34"/>
      <c r="AF151" s="34"/>
      <c r="AG151" s="9"/>
      <c r="AH151" s="8"/>
      <c r="AI151" s="12"/>
    </row>
    <row x14ac:dyDescent="0.25" r="152" customHeight="1" ht="14.25">
      <c r="A152" s="8"/>
      <c r="B152" s="12"/>
      <c r="C152" s="10"/>
      <c r="D152" s="10"/>
      <c r="E152" s="8"/>
      <c r="F152" s="8"/>
      <c r="G152" s="8"/>
      <c r="H152" s="30"/>
      <c r="I152" s="31"/>
      <c r="J152" s="31"/>
      <c r="K152" s="8"/>
      <c r="L152" s="8"/>
      <c r="M152" s="8"/>
      <c r="N152" s="8"/>
      <c r="O152" s="8"/>
      <c r="P152" s="8"/>
      <c r="Q152" s="6">
        <f>IFERROR(VLOOKUP(R152,#REF!,1,FALSE),"")</f>
      </c>
      <c r="R152" s="5">
        <v>150</v>
      </c>
      <c r="S152" s="8"/>
      <c r="T152" s="8"/>
      <c r="U152" s="8"/>
      <c r="V152" s="8"/>
      <c r="W152" s="8"/>
      <c r="X152" s="8"/>
      <c r="Y152" s="8"/>
      <c r="Z152" s="8"/>
      <c r="AA152" s="8"/>
      <c r="AB152" s="8"/>
      <c r="AC152" s="10"/>
      <c r="AD152" s="34"/>
      <c r="AE152" s="34"/>
      <c r="AF152" s="34"/>
      <c r="AG152" s="9"/>
      <c r="AH152" s="8"/>
      <c r="AI152" s="12"/>
    </row>
    <row x14ac:dyDescent="0.25" r="153" customHeight="1" ht="14.25">
      <c r="A153" s="8"/>
      <c r="B153" s="12"/>
      <c r="C153" s="10"/>
      <c r="D153" s="10"/>
      <c r="E153" s="8"/>
      <c r="F153" s="8"/>
      <c r="G153" s="8"/>
      <c r="H153" s="30"/>
      <c r="I153" s="31"/>
      <c r="J153" s="31"/>
      <c r="K153" s="8"/>
      <c r="L153" s="8"/>
      <c r="M153" s="8"/>
      <c r="N153" s="8"/>
      <c r="O153" s="8"/>
      <c r="P153" s="8"/>
      <c r="Q153" s="6">
        <f>IFERROR(VLOOKUP(R153,#REF!,1,FALSE),"")</f>
      </c>
      <c r="R153" s="5">
        <v>151</v>
      </c>
      <c r="S153" s="8"/>
      <c r="T153" s="8"/>
      <c r="U153" s="8"/>
      <c r="V153" s="8"/>
      <c r="W153" s="8"/>
      <c r="X153" s="8"/>
      <c r="Y153" s="8"/>
      <c r="Z153" s="8"/>
      <c r="AA153" s="8"/>
      <c r="AB153" s="8"/>
      <c r="AC153" s="10"/>
      <c r="AD153" s="34"/>
      <c r="AE153" s="34"/>
      <c r="AF153" s="34"/>
      <c r="AG153" s="9"/>
      <c r="AH153" s="8"/>
      <c r="AI153" s="12"/>
    </row>
    <row x14ac:dyDescent="0.25" r="154" customHeight="1" ht="14.25">
      <c r="A154" s="8"/>
      <c r="B154" s="12"/>
      <c r="C154" s="10"/>
      <c r="D154" s="10"/>
      <c r="E154" s="8"/>
      <c r="F154" s="8"/>
      <c r="G154" s="8"/>
      <c r="H154" s="30"/>
      <c r="I154" s="31"/>
      <c r="J154" s="31"/>
      <c r="K154" s="8"/>
      <c r="L154" s="8"/>
      <c r="M154" s="8"/>
      <c r="N154" s="8"/>
      <c r="O154" s="8"/>
      <c r="P154" s="8"/>
      <c r="Q154" s="6">
        <f>IFERROR(VLOOKUP(R154,#REF!,1,FALSE),"")</f>
      </c>
      <c r="R154" s="5">
        <v>152</v>
      </c>
      <c r="S154" s="8"/>
      <c r="T154" s="8"/>
      <c r="U154" s="8"/>
      <c r="V154" s="8"/>
      <c r="W154" s="8"/>
      <c r="X154" s="8"/>
      <c r="Y154" s="8"/>
      <c r="Z154" s="8"/>
      <c r="AA154" s="8"/>
      <c r="AB154" s="8"/>
      <c r="AC154" s="10"/>
      <c r="AD154" s="34"/>
      <c r="AE154" s="34"/>
      <c r="AF154" s="34"/>
      <c r="AG154" s="9"/>
      <c r="AH154" s="8"/>
      <c r="AI154" s="12"/>
    </row>
    <row x14ac:dyDescent="0.25" r="155" customHeight="1" ht="14.25">
      <c r="A155" s="8"/>
      <c r="B155" s="12"/>
      <c r="C155" s="10"/>
      <c r="D155" s="10"/>
      <c r="E155" s="8"/>
      <c r="F155" s="8"/>
      <c r="G155" s="8"/>
      <c r="H155" s="30"/>
      <c r="I155" s="31"/>
      <c r="J155" s="31"/>
      <c r="K155" s="8"/>
      <c r="L155" s="8"/>
      <c r="M155" s="8"/>
      <c r="N155" s="8"/>
      <c r="O155" s="8"/>
      <c r="P155" s="8"/>
      <c r="Q155" s="6">
        <f>IFERROR(VLOOKUP(R155,#REF!,1,FALSE),"")</f>
      </c>
      <c r="R155" s="5">
        <v>153</v>
      </c>
      <c r="S155" s="8"/>
      <c r="T155" s="8"/>
      <c r="U155" s="8"/>
      <c r="V155" s="8"/>
      <c r="W155" s="8"/>
      <c r="X155" s="8"/>
      <c r="Y155" s="8"/>
      <c r="Z155" s="8"/>
      <c r="AA155" s="8"/>
      <c r="AB155" s="8"/>
      <c r="AC155" s="10"/>
      <c r="AD155" s="34"/>
      <c r="AE155" s="34"/>
      <c r="AF155" s="34"/>
      <c r="AG155" s="9"/>
      <c r="AH155" s="8"/>
      <c r="AI155" s="12"/>
    </row>
    <row x14ac:dyDescent="0.25" r="156" customHeight="1" ht="14.25">
      <c r="A156" s="8"/>
      <c r="B156" s="12"/>
      <c r="C156" s="10"/>
      <c r="D156" s="10"/>
      <c r="E156" s="8"/>
      <c r="F156" s="8"/>
      <c r="G156" s="8"/>
      <c r="H156" s="30"/>
      <c r="I156" s="31"/>
      <c r="J156" s="31"/>
      <c r="K156" s="8"/>
      <c r="L156" s="8"/>
      <c r="M156" s="8"/>
      <c r="N156" s="8"/>
      <c r="O156" s="8"/>
      <c r="P156" s="8"/>
      <c r="Q156" s="6">
        <f>IFERROR(VLOOKUP(R156,#REF!,1,FALSE),"")</f>
      </c>
      <c r="R156" s="5">
        <v>154</v>
      </c>
      <c r="S156" s="8"/>
      <c r="T156" s="8"/>
      <c r="U156" s="8"/>
      <c r="V156" s="8"/>
      <c r="W156" s="8"/>
      <c r="X156" s="8"/>
      <c r="Y156" s="8"/>
      <c r="Z156" s="8"/>
      <c r="AA156" s="8"/>
      <c r="AB156" s="8"/>
      <c r="AC156" s="10"/>
      <c r="AD156" s="34"/>
      <c r="AE156" s="34"/>
      <c r="AF156" s="34"/>
      <c r="AG156" s="9"/>
      <c r="AH156" s="8"/>
      <c r="AI156" s="12"/>
    </row>
    <row x14ac:dyDescent="0.25" r="157" customHeight="1" ht="14.25">
      <c r="A157" s="8"/>
      <c r="B157" s="12"/>
      <c r="C157" s="10"/>
      <c r="D157" s="10"/>
      <c r="E157" s="8"/>
      <c r="F157" s="8"/>
      <c r="G157" s="8"/>
      <c r="H157" s="30"/>
      <c r="I157" s="31"/>
      <c r="J157" s="31"/>
      <c r="K157" s="8"/>
      <c r="L157" s="8"/>
      <c r="M157" s="8"/>
      <c r="N157" s="8"/>
      <c r="O157" s="8"/>
      <c r="P157" s="8"/>
      <c r="Q157" s="6">
        <f>IFERROR(VLOOKUP(R157,#REF!,1,FALSE),"")</f>
      </c>
      <c r="R157" s="5">
        <v>155</v>
      </c>
      <c r="S157" s="8"/>
      <c r="T157" s="8"/>
      <c r="U157" s="8"/>
      <c r="V157" s="8"/>
      <c r="W157" s="8"/>
      <c r="X157" s="8"/>
      <c r="Y157" s="8"/>
      <c r="Z157" s="8"/>
      <c r="AA157" s="8"/>
      <c r="AB157" s="8"/>
      <c r="AC157" s="10"/>
      <c r="AD157" s="34"/>
      <c r="AE157" s="34"/>
      <c r="AF157" s="34"/>
      <c r="AG157" s="9"/>
      <c r="AH157" s="8"/>
      <c r="AI157" s="12"/>
    </row>
    <row x14ac:dyDescent="0.25" r="158" customHeight="1" ht="14.25">
      <c r="A158" s="8"/>
      <c r="B158" s="12"/>
      <c r="C158" s="10"/>
      <c r="D158" s="10"/>
      <c r="E158" s="8"/>
      <c r="F158" s="8"/>
      <c r="G158" s="8"/>
      <c r="H158" s="30"/>
      <c r="I158" s="31"/>
      <c r="J158" s="31"/>
      <c r="K158" s="8"/>
      <c r="L158" s="8"/>
      <c r="M158" s="8"/>
      <c r="N158" s="8"/>
      <c r="O158" s="8"/>
      <c r="P158" s="8"/>
      <c r="Q158" s="6">
        <f>IFERROR(VLOOKUP(R158,#REF!,1,FALSE),"")</f>
      </c>
      <c r="R158" s="5">
        <v>156</v>
      </c>
      <c r="S158" s="8"/>
      <c r="T158" s="8"/>
      <c r="U158" s="8"/>
      <c r="V158" s="8"/>
      <c r="W158" s="8"/>
      <c r="X158" s="8"/>
      <c r="Y158" s="8"/>
      <c r="Z158" s="8"/>
      <c r="AA158" s="8"/>
      <c r="AB158" s="8"/>
      <c r="AC158" s="10"/>
      <c r="AD158" s="34"/>
      <c r="AE158" s="34"/>
      <c r="AF158" s="34"/>
      <c r="AG158" s="9"/>
      <c r="AH158" s="8"/>
      <c r="AI158" s="12"/>
    </row>
    <row x14ac:dyDescent="0.25" r="159" customHeight="1" ht="14.25">
      <c r="A159" s="8"/>
      <c r="B159" s="12"/>
      <c r="C159" s="10"/>
      <c r="D159" s="10"/>
      <c r="E159" s="8"/>
      <c r="F159" s="8"/>
      <c r="G159" s="8"/>
      <c r="H159" s="30"/>
      <c r="I159" s="31"/>
      <c r="J159" s="31"/>
      <c r="K159" s="8"/>
      <c r="L159" s="8"/>
      <c r="M159" s="8"/>
      <c r="N159" s="8"/>
      <c r="O159" s="8"/>
      <c r="P159" s="8"/>
      <c r="Q159" s="6">
        <f>IFERROR(VLOOKUP(R159,#REF!,1,FALSE),"")</f>
      </c>
      <c r="R159" s="5">
        <v>157</v>
      </c>
      <c r="S159" s="8"/>
      <c r="T159" s="8"/>
      <c r="U159" s="8"/>
      <c r="V159" s="8"/>
      <c r="W159" s="8"/>
      <c r="X159" s="8"/>
      <c r="Y159" s="8"/>
      <c r="Z159" s="8"/>
      <c r="AA159" s="8"/>
      <c r="AB159" s="8"/>
      <c r="AC159" s="10"/>
      <c r="AD159" s="34"/>
      <c r="AE159" s="34"/>
      <c r="AF159" s="34"/>
      <c r="AG159" s="9"/>
      <c r="AH159" s="8"/>
      <c r="AI159" s="12"/>
    </row>
    <row x14ac:dyDescent="0.25" r="160" customHeight="1" ht="14.25">
      <c r="A160" s="8"/>
      <c r="B160" s="12"/>
      <c r="C160" s="10"/>
      <c r="D160" s="10"/>
      <c r="E160" s="8"/>
      <c r="F160" s="8"/>
      <c r="G160" s="8"/>
      <c r="H160" s="30"/>
      <c r="I160" s="31"/>
      <c r="J160" s="31"/>
      <c r="K160" s="8"/>
      <c r="L160" s="8"/>
      <c r="M160" s="8"/>
      <c r="N160" s="8"/>
      <c r="O160" s="8"/>
      <c r="P160" s="8"/>
      <c r="Q160" s="6">
        <f>IFERROR(VLOOKUP(R160,#REF!,1,FALSE),"")</f>
      </c>
      <c r="R160" s="5">
        <v>158</v>
      </c>
      <c r="S160" s="8"/>
      <c r="T160" s="8"/>
      <c r="U160" s="8"/>
      <c r="V160" s="8"/>
      <c r="W160" s="8"/>
      <c r="X160" s="8"/>
      <c r="Y160" s="8"/>
      <c r="Z160" s="8"/>
      <c r="AA160" s="8"/>
      <c r="AB160" s="8"/>
      <c r="AC160" s="10"/>
      <c r="AD160" s="34"/>
      <c r="AE160" s="34"/>
      <c r="AF160" s="34"/>
      <c r="AG160" s="9"/>
      <c r="AH160" s="8"/>
      <c r="AI160" s="12"/>
    </row>
    <row x14ac:dyDescent="0.25" r="161" customHeight="1" ht="14.25">
      <c r="A161" s="8"/>
      <c r="B161" s="12"/>
      <c r="C161" s="10"/>
      <c r="D161" s="10"/>
      <c r="E161" s="8"/>
      <c r="F161" s="8"/>
      <c r="G161" s="8"/>
      <c r="H161" s="30"/>
      <c r="I161" s="31"/>
      <c r="J161" s="31"/>
      <c r="K161" s="8"/>
      <c r="L161" s="8"/>
      <c r="M161" s="8"/>
      <c r="N161" s="8"/>
      <c r="O161" s="8"/>
      <c r="P161" s="8"/>
      <c r="Q161" s="6">
        <f>IFERROR(VLOOKUP(R161,#REF!,1,FALSE),"")</f>
      </c>
      <c r="R161" s="5">
        <v>159</v>
      </c>
      <c r="S161" s="8"/>
      <c r="T161" s="8"/>
      <c r="U161" s="8"/>
      <c r="V161" s="8"/>
      <c r="W161" s="8"/>
      <c r="X161" s="8"/>
      <c r="Y161" s="8"/>
      <c r="Z161" s="8"/>
      <c r="AA161" s="8"/>
      <c r="AB161" s="8"/>
      <c r="AC161" s="10"/>
      <c r="AD161" s="34"/>
      <c r="AE161" s="34"/>
      <c r="AF161" s="34"/>
      <c r="AG161" s="9"/>
      <c r="AH161" s="8"/>
      <c r="AI161" s="12"/>
    </row>
    <row x14ac:dyDescent="0.25" r="162" customHeight="1" ht="14.25">
      <c r="A162" s="8"/>
      <c r="B162" s="12"/>
      <c r="C162" s="10"/>
      <c r="D162" s="10"/>
      <c r="E162" s="8"/>
      <c r="F162" s="8"/>
      <c r="G162" s="8"/>
      <c r="H162" s="30"/>
      <c r="I162" s="31"/>
      <c r="J162" s="31"/>
      <c r="K162" s="8"/>
      <c r="L162" s="8"/>
      <c r="M162" s="8"/>
      <c r="N162" s="8"/>
      <c r="O162" s="8"/>
      <c r="P162" s="8"/>
      <c r="Q162" s="6">
        <f>IFERROR(VLOOKUP(R162,#REF!,1,FALSE),"")</f>
      </c>
      <c r="R162" s="5">
        <v>160</v>
      </c>
      <c r="S162" s="8"/>
      <c r="T162" s="8"/>
      <c r="U162" s="8"/>
      <c r="V162" s="8"/>
      <c r="W162" s="8"/>
      <c r="X162" s="8"/>
      <c r="Y162" s="8"/>
      <c r="Z162" s="8"/>
      <c r="AA162" s="8"/>
      <c r="AB162" s="8"/>
      <c r="AC162" s="10"/>
      <c r="AD162" s="34"/>
      <c r="AE162" s="34"/>
      <c r="AF162" s="34"/>
      <c r="AG162" s="9"/>
      <c r="AH162" s="8"/>
      <c r="AI162" s="12"/>
    </row>
    <row x14ac:dyDescent="0.25" r="163" customHeight="1" ht="14.25">
      <c r="A163" s="8"/>
      <c r="B163" s="12"/>
      <c r="C163" s="10"/>
      <c r="D163" s="10"/>
      <c r="E163" s="8"/>
      <c r="F163" s="8"/>
      <c r="G163" s="8"/>
      <c r="H163" s="30"/>
      <c r="I163" s="31"/>
      <c r="J163" s="31"/>
      <c r="K163" s="8"/>
      <c r="L163" s="8"/>
      <c r="M163" s="8"/>
      <c r="N163" s="8"/>
      <c r="O163" s="8"/>
      <c r="P163" s="8"/>
      <c r="Q163" s="6">
        <f>IFERROR(VLOOKUP(R163,#REF!,1,FALSE),"")</f>
      </c>
      <c r="R163" s="5">
        <v>161</v>
      </c>
      <c r="S163" s="8"/>
      <c r="T163" s="8"/>
      <c r="U163" s="8"/>
      <c r="V163" s="8"/>
      <c r="W163" s="8"/>
      <c r="X163" s="8"/>
      <c r="Y163" s="8"/>
      <c r="Z163" s="8"/>
      <c r="AA163" s="8"/>
      <c r="AB163" s="8"/>
      <c r="AC163" s="10"/>
      <c r="AD163" s="34"/>
      <c r="AE163" s="34"/>
      <c r="AF163" s="34"/>
      <c r="AG163" s="9"/>
      <c r="AH163" s="8"/>
      <c r="AI163" s="12"/>
    </row>
    <row x14ac:dyDescent="0.25" r="164" customHeight="1" ht="14.25">
      <c r="A164" s="8"/>
      <c r="B164" s="12"/>
      <c r="C164" s="10"/>
      <c r="D164" s="10"/>
      <c r="E164" s="8"/>
      <c r="F164" s="8"/>
      <c r="G164" s="8"/>
      <c r="H164" s="30"/>
      <c r="I164" s="31"/>
      <c r="J164" s="31"/>
      <c r="K164" s="8"/>
      <c r="L164" s="8"/>
      <c r="M164" s="8"/>
      <c r="N164" s="8"/>
      <c r="O164" s="8"/>
      <c r="P164" s="8"/>
      <c r="Q164" s="6">
        <f>IFERROR(VLOOKUP(R164,#REF!,1,FALSE),"")</f>
      </c>
      <c r="R164" s="5">
        <v>162</v>
      </c>
      <c r="S164" s="8"/>
      <c r="T164" s="8"/>
      <c r="U164" s="8"/>
      <c r="V164" s="8"/>
      <c r="W164" s="8"/>
      <c r="X164" s="8"/>
      <c r="Y164" s="8"/>
      <c r="Z164" s="8"/>
      <c r="AA164" s="8"/>
      <c r="AB164" s="8"/>
      <c r="AC164" s="10"/>
      <c r="AD164" s="34"/>
      <c r="AE164" s="34"/>
      <c r="AF164" s="34"/>
      <c r="AG164" s="9"/>
      <c r="AH164" s="8"/>
      <c r="AI164" s="12"/>
    </row>
    <row x14ac:dyDescent="0.25" r="165" customHeight="1" ht="14.25">
      <c r="A165" s="8"/>
      <c r="B165" s="12"/>
      <c r="C165" s="10"/>
      <c r="D165" s="10"/>
      <c r="E165" s="8"/>
      <c r="F165" s="8"/>
      <c r="G165" s="8"/>
      <c r="H165" s="30"/>
      <c r="I165" s="31"/>
      <c r="J165" s="31"/>
      <c r="K165" s="8"/>
      <c r="L165" s="8"/>
      <c r="M165" s="8"/>
      <c r="N165" s="8"/>
      <c r="O165" s="8"/>
      <c r="P165" s="8"/>
      <c r="Q165" s="6">
        <f>IFERROR(VLOOKUP(R165,#REF!,1,FALSE),"")</f>
      </c>
      <c r="R165" s="5">
        <v>163</v>
      </c>
      <c r="S165" s="8"/>
      <c r="T165" s="8"/>
      <c r="U165" s="8"/>
      <c r="V165" s="8"/>
      <c r="W165" s="8"/>
      <c r="X165" s="8"/>
      <c r="Y165" s="8"/>
      <c r="Z165" s="8"/>
      <c r="AA165" s="8"/>
      <c r="AB165" s="8"/>
      <c r="AC165" s="10"/>
      <c r="AD165" s="34"/>
      <c r="AE165" s="34"/>
      <c r="AF165" s="34"/>
      <c r="AG165" s="9"/>
      <c r="AH165" s="8"/>
      <c r="AI165" s="12"/>
    </row>
    <row x14ac:dyDescent="0.25" r="166" customHeight="1" ht="14.25">
      <c r="A166" s="8"/>
      <c r="B166" s="12"/>
      <c r="C166" s="10"/>
      <c r="D166" s="10"/>
      <c r="E166" s="8"/>
      <c r="F166" s="8"/>
      <c r="G166" s="8"/>
      <c r="H166" s="30"/>
      <c r="I166" s="31"/>
      <c r="J166" s="31"/>
      <c r="K166" s="8"/>
      <c r="L166" s="8"/>
      <c r="M166" s="8"/>
      <c r="N166" s="8"/>
      <c r="O166" s="8"/>
      <c r="P166" s="8"/>
      <c r="Q166" s="6">
        <f>IFERROR(VLOOKUP(R166,#REF!,1,FALSE),"")</f>
      </c>
      <c r="R166" s="5">
        <v>164</v>
      </c>
      <c r="S166" s="8"/>
      <c r="T166" s="8"/>
      <c r="U166" s="8"/>
      <c r="V166" s="8"/>
      <c r="W166" s="8"/>
      <c r="X166" s="8"/>
      <c r="Y166" s="8"/>
      <c r="Z166" s="8"/>
      <c r="AA166" s="8"/>
      <c r="AB166" s="8"/>
      <c r="AC166" s="10"/>
      <c r="AD166" s="34"/>
      <c r="AE166" s="34"/>
      <c r="AF166" s="34"/>
      <c r="AG166" s="9"/>
      <c r="AH166" s="8"/>
      <c r="AI166" s="12"/>
    </row>
    <row x14ac:dyDescent="0.25" r="167" customHeight="1" ht="14.25">
      <c r="A167" s="8"/>
      <c r="B167" s="12"/>
      <c r="C167" s="10"/>
      <c r="D167" s="10"/>
      <c r="E167" s="8"/>
      <c r="F167" s="8"/>
      <c r="G167" s="8"/>
      <c r="H167" s="30"/>
      <c r="I167" s="31"/>
      <c r="J167" s="31"/>
      <c r="K167" s="8"/>
      <c r="L167" s="8"/>
      <c r="M167" s="8"/>
      <c r="N167" s="8"/>
      <c r="O167" s="8"/>
      <c r="P167" s="8"/>
      <c r="Q167" s="6">
        <f>IFERROR(VLOOKUP(R167,#REF!,1,FALSE),"")</f>
      </c>
      <c r="R167" s="5">
        <v>165</v>
      </c>
      <c r="S167" s="8"/>
      <c r="T167" s="8"/>
      <c r="U167" s="8"/>
      <c r="V167" s="8"/>
      <c r="W167" s="8"/>
      <c r="X167" s="8"/>
      <c r="Y167" s="8"/>
      <c r="Z167" s="8"/>
      <c r="AA167" s="8"/>
      <c r="AB167" s="8"/>
      <c r="AC167" s="10"/>
      <c r="AD167" s="34"/>
      <c r="AE167" s="34"/>
      <c r="AF167" s="34"/>
      <c r="AG167" s="9"/>
      <c r="AH167" s="8"/>
      <c r="AI167" s="12"/>
    </row>
    <row x14ac:dyDescent="0.25" r="168" customHeight="1" ht="14.25">
      <c r="A168" s="8"/>
      <c r="B168" s="12"/>
      <c r="C168" s="10"/>
      <c r="D168" s="10"/>
      <c r="E168" s="8"/>
      <c r="F168" s="8"/>
      <c r="G168" s="8"/>
      <c r="H168" s="30"/>
      <c r="I168" s="31"/>
      <c r="J168" s="31"/>
      <c r="K168" s="8"/>
      <c r="L168" s="8"/>
      <c r="M168" s="8"/>
      <c r="N168" s="8"/>
      <c r="O168" s="8"/>
      <c r="P168" s="8"/>
      <c r="Q168" s="6">
        <f>IFERROR(VLOOKUP(R168,#REF!,1,FALSE),"")</f>
      </c>
      <c r="R168" s="5">
        <v>166</v>
      </c>
      <c r="S168" s="8"/>
      <c r="T168" s="8"/>
      <c r="U168" s="8"/>
      <c r="V168" s="8"/>
      <c r="W168" s="8"/>
      <c r="X168" s="8"/>
      <c r="Y168" s="8"/>
      <c r="Z168" s="8"/>
      <c r="AA168" s="8"/>
      <c r="AB168" s="8"/>
      <c r="AC168" s="10"/>
      <c r="AD168" s="34"/>
      <c r="AE168" s="34"/>
      <c r="AF168" s="34"/>
      <c r="AG168" s="9"/>
      <c r="AH168" s="8"/>
      <c r="AI168" s="12"/>
    </row>
    <row x14ac:dyDescent="0.25" r="169" customHeight="1" ht="14.25">
      <c r="A169" s="8"/>
      <c r="B169" s="12"/>
      <c r="C169" s="10"/>
      <c r="D169" s="10"/>
      <c r="E169" s="8"/>
      <c r="F169" s="8"/>
      <c r="G169" s="8"/>
      <c r="H169" s="30"/>
      <c r="I169" s="31"/>
      <c r="J169" s="31"/>
      <c r="K169" s="8"/>
      <c r="L169" s="8"/>
      <c r="M169" s="8"/>
      <c r="N169" s="8"/>
      <c r="O169" s="8"/>
      <c r="P169" s="8"/>
      <c r="Q169" s="6">
        <f>IFERROR(VLOOKUP(R169,#REF!,1,FALSE),"")</f>
      </c>
      <c r="R169" s="5">
        <v>167</v>
      </c>
      <c r="S169" s="8"/>
      <c r="T169" s="8"/>
      <c r="U169" s="8"/>
      <c r="V169" s="8"/>
      <c r="W169" s="8"/>
      <c r="X169" s="8"/>
      <c r="Y169" s="8"/>
      <c r="Z169" s="8"/>
      <c r="AA169" s="8"/>
      <c r="AB169" s="8"/>
      <c r="AC169" s="10"/>
      <c r="AD169" s="34"/>
      <c r="AE169" s="34"/>
      <c r="AF169" s="34"/>
      <c r="AG169" s="9"/>
      <c r="AH169" s="8"/>
      <c r="AI169" s="12"/>
    </row>
    <row x14ac:dyDescent="0.25" r="170" customHeight="1" ht="14.25">
      <c r="A170" s="8"/>
      <c r="B170" s="12"/>
      <c r="C170" s="10"/>
      <c r="D170" s="10"/>
      <c r="E170" s="8"/>
      <c r="F170" s="8"/>
      <c r="G170" s="8"/>
      <c r="H170" s="30"/>
      <c r="I170" s="31"/>
      <c r="J170" s="31"/>
      <c r="K170" s="8"/>
      <c r="L170" s="8"/>
      <c r="M170" s="8"/>
      <c r="N170" s="8"/>
      <c r="O170" s="8"/>
      <c r="P170" s="8"/>
      <c r="Q170" s="6">
        <f>IFERROR(VLOOKUP(R170,#REF!,1,FALSE),"")</f>
      </c>
      <c r="R170" s="5">
        <v>168</v>
      </c>
      <c r="S170" s="8"/>
      <c r="T170" s="8"/>
      <c r="U170" s="8"/>
      <c r="V170" s="8"/>
      <c r="W170" s="8"/>
      <c r="X170" s="8"/>
      <c r="Y170" s="8"/>
      <c r="Z170" s="8"/>
      <c r="AA170" s="8"/>
      <c r="AB170" s="8"/>
      <c r="AC170" s="10"/>
      <c r="AD170" s="34"/>
      <c r="AE170" s="34"/>
      <c r="AF170" s="34"/>
      <c r="AG170" s="9"/>
      <c r="AH170" s="8"/>
      <c r="AI170" s="12"/>
    </row>
    <row x14ac:dyDescent="0.25" r="171" customHeight="1" ht="14.25">
      <c r="A171" s="8"/>
      <c r="B171" s="12"/>
      <c r="C171" s="10"/>
      <c r="D171" s="10"/>
      <c r="E171" s="8"/>
      <c r="F171" s="8"/>
      <c r="G171" s="8"/>
      <c r="H171" s="30"/>
      <c r="I171" s="31"/>
      <c r="J171" s="31"/>
      <c r="K171" s="8"/>
      <c r="L171" s="8"/>
      <c r="M171" s="8"/>
      <c r="N171" s="8"/>
      <c r="O171" s="8"/>
      <c r="P171" s="8"/>
      <c r="Q171" s="6">
        <f>IFERROR(VLOOKUP(R171,#REF!,1,FALSE),"")</f>
      </c>
      <c r="R171" s="5">
        <v>169</v>
      </c>
      <c r="S171" s="8"/>
      <c r="T171" s="8"/>
      <c r="U171" s="8"/>
      <c r="V171" s="8"/>
      <c r="W171" s="8"/>
      <c r="X171" s="8"/>
      <c r="Y171" s="8"/>
      <c r="Z171" s="8"/>
      <c r="AA171" s="8"/>
      <c r="AB171" s="8"/>
      <c r="AC171" s="10"/>
      <c r="AD171" s="34"/>
      <c r="AE171" s="34"/>
      <c r="AF171" s="34"/>
      <c r="AG171" s="9"/>
      <c r="AH171" s="8"/>
      <c r="AI171" s="12"/>
    </row>
    <row x14ac:dyDescent="0.25" r="172" customHeight="1" ht="14.25">
      <c r="A172" s="8"/>
      <c r="B172" s="12"/>
      <c r="C172" s="10"/>
      <c r="D172" s="10"/>
      <c r="E172" s="8"/>
      <c r="F172" s="8"/>
      <c r="G172" s="8"/>
      <c r="H172" s="30"/>
      <c r="I172" s="31"/>
      <c r="J172" s="31"/>
      <c r="K172" s="8"/>
      <c r="L172" s="8"/>
      <c r="M172" s="8"/>
      <c r="N172" s="8"/>
      <c r="O172" s="8"/>
      <c r="P172" s="8"/>
      <c r="Q172" s="6">
        <f>IFERROR(VLOOKUP(R172,#REF!,1,FALSE),"")</f>
      </c>
      <c r="R172" s="5">
        <v>170</v>
      </c>
      <c r="S172" s="8"/>
      <c r="T172" s="8"/>
      <c r="U172" s="8"/>
      <c r="V172" s="8"/>
      <c r="W172" s="8"/>
      <c r="X172" s="8"/>
      <c r="Y172" s="8"/>
      <c r="Z172" s="8"/>
      <c r="AA172" s="8"/>
      <c r="AB172" s="8"/>
      <c r="AC172" s="10"/>
      <c r="AD172" s="34"/>
      <c r="AE172" s="34"/>
      <c r="AF172" s="34"/>
      <c r="AG172" s="9"/>
      <c r="AH172" s="8"/>
      <c r="AI172" s="12"/>
    </row>
    <row x14ac:dyDescent="0.25" r="173" customHeight="1" ht="14.25">
      <c r="A173" s="8"/>
      <c r="B173" s="12"/>
      <c r="C173" s="10"/>
      <c r="D173" s="10"/>
      <c r="E173" s="8"/>
      <c r="F173" s="8"/>
      <c r="G173" s="8"/>
      <c r="H173" s="30"/>
      <c r="I173" s="31"/>
      <c r="J173" s="31"/>
      <c r="K173" s="8"/>
      <c r="L173" s="8"/>
      <c r="M173" s="8"/>
      <c r="N173" s="8"/>
      <c r="O173" s="8"/>
      <c r="P173" s="8"/>
      <c r="Q173" s="6">
        <f>IFERROR(VLOOKUP(R173,#REF!,1,FALSE),"")</f>
      </c>
      <c r="R173" s="5">
        <v>171</v>
      </c>
      <c r="S173" s="8"/>
      <c r="T173" s="8"/>
      <c r="U173" s="8"/>
      <c r="V173" s="8"/>
      <c r="W173" s="8"/>
      <c r="X173" s="8"/>
      <c r="Y173" s="8"/>
      <c r="Z173" s="8"/>
      <c r="AA173" s="8"/>
      <c r="AB173" s="8"/>
      <c r="AC173" s="10"/>
      <c r="AD173" s="34"/>
      <c r="AE173" s="34"/>
      <c r="AF173" s="34"/>
      <c r="AG173" s="9"/>
      <c r="AH173" s="8"/>
      <c r="AI173" s="12"/>
    </row>
    <row x14ac:dyDescent="0.25" r="174" customHeight="1" ht="14.25">
      <c r="A174" s="8"/>
      <c r="B174" s="12"/>
      <c r="C174" s="10"/>
      <c r="D174" s="10"/>
      <c r="E174" s="8"/>
      <c r="F174" s="8"/>
      <c r="G174" s="8"/>
      <c r="H174" s="30"/>
      <c r="I174" s="31"/>
      <c r="J174" s="31"/>
      <c r="K174" s="8"/>
      <c r="L174" s="8"/>
      <c r="M174" s="8"/>
      <c r="N174" s="8"/>
      <c r="O174" s="8"/>
      <c r="P174" s="8"/>
      <c r="Q174" s="6">
        <f>IFERROR(VLOOKUP(R174,#REF!,1,FALSE),"")</f>
      </c>
      <c r="R174" s="5">
        <v>172</v>
      </c>
      <c r="S174" s="8"/>
      <c r="T174" s="8"/>
      <c r="U174" s="8"/>
      <c r="V174" s="8"/>
      <c r="W174" s="8"/>
      <c r="X174" s="8"/>
      <c r="Y174" s="8"/>
      <c r="Z174" s="8"/>
      <c r="AA174" s="8"/>
      <c r="AB174" s="8"/>
      <c r="AC174" s="10"/>
      <c r="AD174" s="34"/>
      <c r="AE174" s="34"/>
      <c r="AF174" s="34"/>
      <c r="AG174" s="9"/>
      <c r="AH174" s="8"/>
      <c r="AI174" s="12"/>
    </row>
    <row x14ac:dyDescent="0.25" r="175" customHeight="1" ht="14.25">
      <c r="A175" s="8"/>
      <c r="B175" s="12"/>
      <c r="C175" s="10"/>
      <c r="D175" s="10"/>
      <c r="E175" s="8"/>
      <c r="F175" s="8"/>
      <c r="G175" s="8"/>
      <c r="H175" s="30"/>
      <c r="I175" s="31"/>
      <c r="J175" s="31"/>
      <c r="K175" s="8"/>
      <c r="L175" s="8"/>
      <c r="M175" s="8"/>
      <c r="N175" s="8"/>
      <c r="O175" s="8"/>
      <c r="P175" s="8"/>
      <c r="Q175" s="6">
        <f>IFERROR(VLOOKUP(R175,#REF!,1,FALSE),"")</f>
      </c>
      <c r="R175" s="5">
        <v>173</v>
      </c>
      <c r="S175" s="8"/>
      <c r="T175" s="8"/>
      <c r="U175" s="8"/>
      <c r="V175" s="8"/>
      <c r="W175" s="8"/>
      <c r="X175" s="8"/>
      <c r="Y175" s="8"/>
      <c r="Z175" s="8"/>
      <c r="AA175" s="8"/>
      <c r="AB175" s="8"/>
      <c r="AC175" s="10"/>
      <c r="AD175" s="34"/>
      <c r="AE175" s="34"/>
      <c r="AF175" s="34"/>
      <c r="AG175" s="9"/>
      <c r="AH175" s="8"/>
      <c r="AI175" s="12"/>
    </row>
    <row x14ac:dyDescent="0.25" r="176" customHeight="1" ht="14.25">
      <c r="A176" s="8"/>
      <c r="B176" s="12"/>
      <c r="C176" s="10"/>
      <c r="D176" s="10"/>
      <c r="E176" s="8"/>
      <c r="F176" s="8"/>
      <c r="G176" s="8"/>
      <c r="H176" s="30"/>
      <c r="I176" s="31"/>
      <c r="J176" s="31"/>
      <c r="K176" s="8"/>
      <c r="L176" s="8"/>
      <c r="M176" s="8"/>
      <c r="N176" s="8"/>
      <c r="O176" s="8"/>
      <c r="P176" s="8"/>
      <c r="Q176" s="6">
        <f>IFERROR(VLOOKUP(R176,#REF!,1,FALSE),"")</f>
      </c>
      <c r="R176" s="5">
        <v>174</v>
      </c>
      <c r="S176" s="8"/>
      <c r="T176" s="8"/>
      <c r="U176" s="8"/>
      <c r="V176" s="8"/>
      <c r="W176" s="8"/>
      <c r="X176" s="8"/>
      <c r="Y176" s="8"/>
      <c r="Z176" s="8"/>
      <c r="AA176" s="8"/>
      <c r="AB176" s="8"/>
      <c r="AC176" s="10"/>
      <c r="AD176" s="34"/>
      <c r="AE176" s="34"/>
      <c r="AF176" s="34"/>
      <c r="AG176" s="9"/>
      <c r="AH176" s="8"/>
      <c r="AI176" s="12"/>
    </row>
    <row x14ac:dyDescent="0.25" r="177" customHeight="1" ht="14.25">
      <c r="A177" s="8"/>
      <c r="B177" s="12"/>
      <c r="C177" s="10"/>
      <c r="D177" s="10"/>
      <c r="E177" s="8"/>
      <c r="F177" s="8"/>
      <c r="G177" s="8"/>
      <c r="H177" s="30"/>
      <c r="I177" s="31"/>
      <c r="J177" s="31"/>
      <c r="K177" s="8"/>
      <c r="L177" s="8"/>
      <c r="M177" s="8"/>
      <c r="N177" s="8"/>
      <c r="O177" s="8"/>
      <c r="P177" s="8"/>
      <c r="Q177" s="6">
        <f>IFERROR(VLOOKUP(R177,#REF!,1,FALSE),"")</f>
      </c>
      <c r="R177" s="5">
        <v>175</v>
      </c>
      <c r="S177" s="8"/>
      <c r="T177" s="8"/>
      <c r="U177" s="8"/>
      <c r="V177" s="8"/>
      <c r="W177" s="8"/>
      <c r="X177" s="8"/>
      <c r="Y177" s="8"/>
      <c r="Z177" s="8"/>
      <c r="AA177" s="8"/>
      <c r="AB177" s="8"/>
      <c r="AC177" s="10"/>
      <c r="AD177" s="34"/>
      <c r="AE177" s="34"/>
      <c r="AF177" s="34"/>
      <c r="AG177" s="9"/>
      <c r="AH177" s="8"/>
      <c r="AI177" s="12"/>
    </row>
    <row x14ac:dyDescent="0.25" r="178" customHeight="1" ht="14.25">
      <c r="A178" s="8"/>
      <c r="B178" s="12"/>
      <c r="C178" s="10"/>
      <c r="D178" s="10"/>
      <c r="E178" s="8"/>
      <c r="F178" s="8"/>
      <c r="G178" s="8"/>
      <c r="H178" s="30"/>
      <c r="I178" s="31"/>
      <c r="J178" s="31"/>
      <c r="K178" s="8"/>
      <c r="L178" s="8"/>
      <c r="M178" s="8"/>
      <c r="N178" s="8"/>
      <c r="O178" s="8"/>
      <c r="P178" s="8"/>
      <c r="Q178" s="6">
        <f>IFERROR(VLOOKUP(R178,#REF!,1,FALSE),"")</f>
      </c>
      <c r="R178" s="5">
        <v>176</v>
      </c>
      <c r="S178" s="8"/>
      <c r="T178" s="8"/>
      <c r="U178" s="8"/>
      <c r="V178" s="8"/>
      <c r="W178" s="8"/>
      <c r="X178" s="8"/>
      <c r="Y178" s="8"/>
      <c r="Z178" s="8"/>
      <c r="AA178" s="8"/>
      <c r="AB178" s="8"/>
      <c r="AC178" s="10"/>
      <c r="AD178" s="34"/>
      <c r="AE178" s="34"/>
      <c r="AF178" s="34"/>
      <c r="AG178" s="9"/>
      <c r="AH178" s="8"/>
      <c r="AI178" s="12"/>
    </row>
    <row x14ac:dyDescent="0.25" r="179" customHeight="1" ht="14.25">
      <c r="A179" s="8"/>
      <c r="B179" s="12"/>
      <c r="C179" s="10"/>
      <c r="D179" s="10"/>
      <c r="E179" s="8"/>
      <c r="F179" s="8"/>
      <c r="G179" s="8"/>
      <c r="H179" s="30"/>
      <c r="I179" s="31"/>
      <c r="J179" s="31"/>
      <c r="K179" s="8"/>
      <c r="L179" s="8"/>
      <c r="M179" s="8"/>
      <c r="N179" s="8"/>
      <c r="O179" s="8"/>
      <c r="P179" s="8"/>
      <c r="Q179" s="6">
        <f>IFERROR(VLOOKUP(R179,#REF!,1,FALSE),"")</f>
      </c>
      <c r="R179" s="5">
        <v>177</v>
      </c>
      <c r="S179" s="8"/>
      <c r="T179" s="8"/>
      <c r="U179" s="8"/>
      <c r="V179" s="8"/>
      <c r="W179" s="8"/>
      <c r="X179" s="8"/>
      <c r="Y179" s="8"/>
      <c r="Z179" s="8"/>
      <c r="AA179" s="8"/>
      <c r="AB179" s="8"/>
      <c r="AC179" s="10"/>
      <c r="AD179" s="34"/>
      <c r="AE179" s="34"/>
      <c r="AF179" s="34"/>
      <c r="AG179" s="9"/>
      <c r="AH179" s="8"/>
      <c r="AI179" s="12"/>
    </row>
    <row x14ac:dyDescent="0.25" r="180" customHeight="1" ht="14.25">
      <c r="A180" s="8"/>
      <c r="B180" s="12"/>
      <c r="C180" s="10"/>
      <c r="D180" s="10"/>
      <c r="E180" s="8"/>
      <c r="F180" s="8"/>
      <c r="G180" s="8"/>
      <c r="H180" s="30"/>
      <c r="I180" s="31"/>
      <c r="J180" s="31"/>
      <c r="K180" s="8"/>
      <c r="L180" s="8"/>
      <c r="M180" s="8"/>
      <c r="N180" s="8"/>
      <c r="O180" s="8"/>
      <c r="P180" s="8"/>
      <c r="Q180" s="6">
        <f>IFERROR(VLOOKUP(R180,#REF!,1,FALSE),"")</f>
      </c>
      <c r="R180" s="5">
        <v>178</v>
      </c>
      <c r="S180" s="8"/>
      <c r="T180" s="8"/>
      <c r="U180" s="8"/>
      <c r="V180" s="8"/>
      <c r="W180" s="8"/>
      <c r="X180" s="8"/>
      <c r="Y180" s="8"/>
      <c r="Z180" s="8"/>
      <c r="AA180" s="8"/>
      <c r="AB180" s="8"/>
      <c r="AC180" s="10"/>
      <c r="AD180" s="34"/>
      <c r="AE180" s="34"/>
      <c r="AF180" s="34"/>
      <c r="AG180" s="9"/>
      <c r="AH180" s="8"/>
      <c r="AI180" s="12"/>
    </row>
    <row x14ac:dyDescent="0.25" r="181" customHeight="1" ht="14.25">
      <c r="A181" s="8"/>
      <c r="B181" s="12"/>
      <c r="C181" s="10"/>
      <c r="D181" s="10"/>
      <c r="E181" s="8"/>
      <c r="F181" s="8"/>
      <c r="G181" s="8"/>
      <c r="H181" s="30"/>
      <c r="I181" s="31"/>
      <c r="J181" s="31"/>
      <c r="K181" s="8"/>
      <c r="L181" s="8"/>
      <c r="M181" s="8"/>
      <c r="N181" s="8"/>
      <c r="O181" s="8"/>
      <c r="P181" s="8"/>
      <c r="Q181" s="6">
        <f>IFERROR(VLOOKUP(R181,#REF!,1,FALSE),"")</f>
      </c>
      <c r="R181" s="5">
        <v>179</v>
      </c>
      <c r="S181" s="8"/>
      <c r="T181" s="8"/>
      <c r="U181" s="8"/>
      <c r="V181" s="8"/>
      <c r="W181" s="8"/>
      <c r="X181" s="8"/>
      <c r="Y181" s="8"/>
      <c r="Z181" s="8"/>
      <c r="AA181" s="8"/>
      <c r="AB181" s="8"/>
      <c r="AC181" s="10"/>
      <c r="AD181" s="34"/>
      <c r="AE181" s="34"/>
      <c r="AF181" s="34"/>
      <c r="AG181" s="9"/>
      <c r="AH181" s="8"/>
      <c r="AI181" s="12"/>
    </row>
    <row x14ac:dyDescent="0.25" r="182" customHeight="1" ht="14.25">
      <c r="A182" s="8"/>
      <c r="B182" s="12"/>
      <c r="C182" s="10"/>
      <c r="D182" s="10"/>
      <c r="E182" s="8"/>
      <c r="F182" s="8"/>
      <c r="G182" s="8"/>
      <c r="H182" s="30"/>
      <c r="I182" s="31"/>
      <c r="J182" s="31"/>
      <c r="K182" s="8"/>
      <c r="L182" s="8"/>
      <c r="M182" s="8"/>
      <c r="N182" s="8"/>
      <c r="O182" s="8"/>
      <c r="P182" s="8"/>
      <c r="Q182" s="6">
        <f>IFERROR(VLOOKUP(R182,#REF!,1,FALSE),"")</f>
      </c>
      <c r="R182" s="5">
        <v>180</v>
      </c>
      <c r="S182" s="8"/>
      <c r="T182" s="8"/>
      <c r="U182" s="8"/>
      <c r="V182" s="8"/>
      <c r="W182" s="8"/>
      <c r="X182" s="8"/>
      <c r="Y182" s="8"/>
      <c r="Z182" s="8"/>
      <c r="AA182" s="8"/>
      <c r="AB182" s="8"/>
      <c r="AC182" s="10"/>
      <c r="AD182" s="34"/>
      <c r="AE182" s="34"/>
      <c r="AF182" s="34"/>
      <c r="AG182" s="9"/>
      <c r="AH182" s="8"/>
      <c r="AI182" s="12"/>
    </row>
    <row x14ac:dyDescent="0.25" r="183" customHeight="1" ht="14.25">
      <c r="A183" s="8"/>
      <c r="B183" s="12"/>
      <c r="C183" s="10"/>
      <c r="D183" s="10"/>
      <c r="E183" s="8"/>
      <c r="F183" s="8"/>
      <c r="G183" s="8"/>
      <c r="H183" s="30"/>
      <c r="I183" s="31"/>
      <c r="J183" s="31"/>
      <c r="K183" s="8"/>
      <c r="L183" s="8"/>
      <c r="M183" s="8"/>
      <c r="N183" s="8"/>
      <c r="O183" s="8"/>
      <c r="P183" s="8"/>
      <c r="Q183" s="6">
        <f>IFERROR(VLOOKUP(R183,#REF!,1,FALSE),"")</f>
      </c>
      <c r="R183" s="5">
        <v>181</v>
      </c>
      <c r="S183" s="8"/>
      <c r="T183" s="8"/>
      <c r="U183" s="8"/>
      <c r="V183" s="8"/>
      <c r="W183" s="8"/>
      <c r="X183" s="8"/>
      <c r="Y183" s="8"/>
      <c r="Z183" s="8"/>
      <c r="AA183" s="8"/>
      <c r="AB183" s="8"/>
      <c r="AC183" s="10"/>
      <c r="AD183" s="34"/>
      <c r="AE183" s="34"/>
      <c r="AF183" s="34"/>
      <c r="AG183" s="9"/>
      <c r="AH183" s="8"/>
      <c r="AI183" s="12"/>
    </row>
    <row x14ac:dyDescent="0.25" r="184" customHeight="1" ht="14.25">
      <c r="A184" s="8"/>
      <c r="B184" s="12"/>
      <c r="C184" s="10"/>
      <c r="D184" s="10"/>
      <c r="E184" s="8"/>
      <c r="F184" s="8"/>
      <c r="G184" s="8"/>
      <c r="H184" s="30"/>
      <c r="I184" s="31"/>
      <c r="J184" s="31"/>
      <c r="K184" s="8"/>
      <c r="L184" s="8"/>
      <c r="M184" s="8"/>
      <c r="N184" s="8"/>
      <c r="O184" s="8"/>
      <c r="P184" s="8"/>
      <c r="Q184" s="6">
        <f>IFERROR(VLOOKUP(R184,#REF!,1,FALSE),"")</f>
      </c>
      <c r="R184" s="5">
        <v>182</v>
      </c>
      <c r="S184" s="8"/>
      <c r="T184" s="8"/>
      <c r="U184" s="8"/>
      <c r="V184" s="8"/>
      <c r="W184" s="8"/>
      <c r="X184" s="8"/>
      <c r="Y184" s="8"/>
      <c r="Z184" s="8"/>
      <c r="AA184" s="8"/>
      <c r="AB184" s="8"/>
      <c r="AC184" s="10"/>
      <c r="AD184" s="34"/>
      <c r="AE184" s="34"/>
      <c r="AF184" s="34"/>
      <c r="AG184" s="9"/>
      <c r="AH184" s="8"/>
      <c r="AI184" s="12"/>
    </row>
    <row x14ac:dyDescent="0.25" r="185" customHeight="1" ht="14.25">
      <c r="A185" s="8"/>
      <c r="B185" s="12"/>
      <c r="C185" s="10"/>
      <c r="D185" s="10"/>
      <c r="E185" s="8"/>
      <c r="F185" s="8"/>
      <c r="G185" s="8"/>
      <c r="H185" s="30"/>
      <c r="I185" s="31"/>
      <c r="J185" s="31"/>
      <c r="K185" s="8"/>
      <c r="L185" s="8"/>
      <c r="M185" s="8"/>
      <c r="N185" s="8"/>
      <c r="O185" s="8"/>
      <c r="P185" s="8"/>
      <c r="Q185" s="6">
        <f>IFERROR(VLOOKUP(R185,#REF!,1,FALSE),"")</f>
      </c>
      <c r="R185" s="5">
        <v>183</v>
      </c>
      <c r="S185" s="8"/>
      <c r="T185" s="8"/>
      <c r="U185" s="8"/>
      <c r="V185" s="8"/>
      <c r="W185" s="8"/>
      <c r="X185" s="8"/>
      <c r="Y185" s="8"/>
      <c r="Z185" s="8"/>
      <c r="AA185" s="8"/>
      <c r="AB185" s="8"/>
      <c r="AC185" s="10"/>
      <c r="AD185" s="34"/>
      <c r="AE185" s="34"/>
      <c r="AF185" s="34"/>
      <c r="AG185" s="9"/>
      <c r="AH185" s="8"/>
      <c r="AI185" s="12"/>
    </row>
    <row x14ac:dyDescent="0.25" r="186" customHeight="1" ht="14.25">
      <c r="A186" s="8"/>
      <c r="B186" s="12"/>
      <c r="C186" s="10"/>
      <c r="D186" s="10"/>
      <c r="E186" s="8"/>
      <c r="F186" s="8"/>
      <c r="G186" s="8"/>
      <c r="H186" s="30"/>
      <c r="I186" s="31"/>
      <c r="J186" s="31"/>
      <c r="K186" s="8"/>
      <c r="L186" s="8"/>
      <c r="M186" s="8"/>
      <c r="N186" s="8"/>
      <c r="O186" s="8"/>
      <c r="P186" s="8"/>
      <c r="Q186" s="6">
        <f>IFERROR(VLOOKUP(R186,#REF!,1,FALSE),"")</f>
      </c>
      <c r="R186" s="5">
        <v>184</v>
      </c>
      <c r="S186" s="8"/>
      <c r="T186" s="8"/>
      <c r="U186" s="8"/>
      <c r="V186" s="8"/>
      <c r="W186" s="8"/>
      <c r="X186" s="8"/>
      <c r="Y186" s="8"/>
      <c r="Z186" s="8"/>
      <c r="AA186" s="8"/>
      <c r="AB186" s="8"/>
      <c r="AC186" s="10"/>
      <c r="AD186" s="34"/>
      <c r="AE186" s="34"/>
      <c r="AF186" s="34"/>
      <c r="AG186" s="9"/>
      <c r="AH186" s="8"/>
      <c r="AI186" s="12"/>
    </row>
    <row x14ac:dyDescent="0.25" r="187" customHeight="1" ht="14.25">
      <c r="A187" s="8"/>
      <c r="B187" s="12"/>
      <c r="C187" s="10"/>
      <c r="D187" s="10"/>
      <c r="E187" s="8"/>
      <c r="F187" s="8"/>
      <c r="G187" s="8"/>
      <c r="H187" s="30"/>
      <c r="I187" s="31"/>
      <c r="J187" s="31"/>
      <c r="K187" s="8"/>
      <c r="L187" s="8"/>
      <c r="M187" s="8"/>
      <c r="N187" s="8"/>
      <c r="O187" s="8"/>
      <c r="P187" s="8"/>
      <c r="Q187" s="6">
        <f>IFERROR(VLOOKUP(R187,#REF!,1,FALSE),"")</f>
      </c>
      <c r="R187" s="5">
        <v>185</v>
      </c>
      <c r="S187" s="8"/>
      <c r="T187" s="8"/>
      <c r="U187" s="8"/>
      <c r="V187" s="8"/>
      <c r="W187" s="8"/>
      <c r="X187" s="8"/>
      <c r="Y187" s="8"/>
      <c r="Z187" s="8"/>
      <c r="AA187" s="8"/>
      <c r="AB187" s="8"/>
      <c r="AC187" s="10"/>
      <c r="AD187" s="34"/>
      <c r="AE187" s="34"/>
      <c r="AF187" s="34"/>
      <c r="AG187" s="9"/>
      <c r="AH187" s="8"/>
      <c r="AI187" s="12"/>
    </row>
    <row x14ac:dyDescent="0.25" r="188" customHeight="1" ht="14.25">
      <c r="A188" s="8"/>
      <c r="B188" s="12"/>
      <c r="C188" s="10"/>
      <c r="D188" s="10"/>
      <c r="E188" s="8"/>
      <c r="F188" s="8"/>
      <c r="G188" s="8"/>
      <c r="H188" s="30"/>
      <c r="I188" s="31"/>
      <c r="J188" s="31"/>
      <c r="K188" s="8"/>
      <c r="L188" s="8"/>
      <c r="M188" s="8"/>
      <c r="N188" s="8"/>
      <c r="O188" s="8"/>
      <c r="P188" s="8"/>
      <c r="Q188" s="6">
        <f>IFERROR(VLOOKUP(R188,#REF!,1,FALSE),"")</f>
      </c>
      <c r="R188" s="5">
        <v>186</v>
      </c>
      <c r="S188" s="8"/>
      <c r="T188" s="8"/>
      <c r="U188" s="8"/>
      <c r="V188" s="8"/>
      <c r="W188" s="8"/>
      <c r="X188" s="8"/>
      <c r="Y188" s="8"/>
      <c r="Z188" s="8"/>
      <c r="AA188" s="8"/>
      <c r="AB188" s="8"/>
      <c r="AC188" s="10"/>
      <c r="AD188" s="34"/>
      <c r="AE188" s="34"/>
      <c r="AF188" s="34"/>
      <c r="AG188" s="9"/>
      <c r="AH188" s="8"/>
      <c r="AI188" s="12"/>
    </row>
    <row x14ac:dyDescent="0.25" r="189" customHeight="1" ht="14.25">
      <c r="A189" s="8"/>
      <c r="B189" s="12"/>
      <c r="C189" s="10"/>
      <c r="D189" s="10"/>
      <c r="E189" s="8"/>
      <c r="F189" s="8"/>
      <c r="G189" s="8"/>
      <c r="H189" s="30"/>
      <c r="I189" s="31"/>
      <c r="J189" s="31"/>
      <c r="K189" s="8"/>
      <c r="L189" s="8"/>
      <c r="M189" s="8"/>
      <c r="N189" s="8"/>
      <c r="O189" s="8"/>
      <c r="P189" s="8"/>
      <c r="Q189" s="6">
        <f>IFERROR(VLOOKUP(R189,#REF!,1,FALSE),"")</f>
      </c>
      <c r="R189" s="5">
        <v>187</v>
      </c>
      <c r="S189" s="8"/>
      <c r="T189" s="8"/>
      <c r="U189" s="8"/>
      <c r="V189" s="8"/>
      <c r="W189" s="8"/>
      <c r="X189" s="8"/>
      <c r="Y189" s="8"/>
      <c r="Z189" s="8"/>
      <c r="AA189" s="8"/>
      <c r="AB189" s="8"/>
      <c r="AC189" s="10"/>
      <c r="AD189" s="34"/>
      <c r="AE189" s="34"/>
      <c r="AF189" s="34"/>
      <c r="AG189" s="9"/>
      <c r="AH189" s="8"/>
      <c r="AI189" s="12"/>
    </row>
    <row x14ac:dyDescent="0.25" r="190" customHeight="1" ht="14.25">
      <c r="A190" s="8"/>
      <c r="B190" s="12"/>
      <c r="C190" s="10"/>
      <c r="D190" s="10"/>
      <c r="E190" s="8"/>
      <c r="F190" s="8"/>
      <c r="G190" s="8"/>
      <c r="H190" s="30"/>
      <c r="I190" s="31"/>
      <c r="J190" s="31"/>
      <c r="K190" s="8"/>
      <c r="L190" s="8"/>
      <c r="M190" s="8"/>
      <c r="N190" s="8"/>
      <c r="O190" s="8"/>
      <c r="P190" s="8"/>
      <c r="Q190" s="6">
        <f>IFERROR(VLOOKUP(R190,#REF!,1,FALSE),"")</f>
      </c>
      <c r="R190" s="5">
        <v>188</v>
      </c>
      <c r="S190" s="8"/>
      <c r="T190" s="8"/>
      <c r="U190" s="8"/>
      <c r="V190" s="8"/>
      <c r="W190" s="8"/>
      <c r="X190" s="8"/>
      <c r="Y190" s="8"/>
      <c r="Z190" s="8"/>
      <c r="AA190" s="8"/>
      <c r="AB190" s="8"/>
      <c r="AC190" s="10"/>
      <c r="AD190" s="34"/>
      <c r="AE190" s="34"/>
      <c r="AF190" s="34"/>
      <c r="AG190" s="9"/>
      <c r="AH190" s="8"/>
      <c r="AI190" s="12"/>
    </row>
    <row x14ac:dyDescent="0.25" r="191" customHeight="1" ht="14.25">
      <c r="A191" s="8"/>
      <c r="B191" s="12"/>
      <c r="C191" s="10"/>
      <c r="D191" s="10"/>
      <c r="E191" s="8"/>
      <c r="F191" s="8"/>
      <c r="G191" s="8"/>
      <c r="H191" s="30"/>
      <c r="I191" s="31"/>
      <c r="J191" s="31"/>
      <c r="K191" s="8"/>
      <c r="L191" s="8"/>
      <c r="M191" s="8"/>
      <c r="N191" s="8"/>
      <c r="O191" s="8"/>
      <c r="P191" s="8"/>
      <c r="Q191" s="6">
        <f>IFERROR(VLOOKUP(R191,#REF!,1,FALSE),"")</f>
      </c>
      <c r="R191" s="5">
        <v>189</v>
      </c>
      <c r="S191" s="8"/>
      <c r="T191" s="8"/>
      <c r="U191" s="8"/>
      <c r="V191" s="8"/>
      <c r="W191" s="8"/>
      <c r="X191" s="8"/>
      <c r="Y191" s="8"/>
      <c r="Z191" s="8"/>
      <c r="AA191" s="8"/>
      <c r="AB191" s="8"/>
      <c r="AC191" s="10"/>
      <c r="AD191" s="34"/>
      <c r="AE191" s="34"/>
      <c r="AF191" s="34"/>
      <c r="AG191" s="9"/>
      <c r="AH191" s="8"/>
      <c r="AI191" s="12"/>
    </row>
    <row x14ac:dyDescent="0.25" r="192" customHeight="1" ht="14.25">
      <c r="A192" s="8"/>
      <c r="B192" s="12"/>
      <c r="C192" s="10"/>
      <c r="D192" s="10"/>
      <c r="E192" s="8"/>
      <c r="F192" s="8"/>
      <c r="G192" s="8"/>
      <c r="H192" s="30"/>
      <c r="I192" s="31"/>
      <c r="J192" s="31"/>
      <c r="K192" s="8"/>
      <c r="L192" s="8"/>
      <c r="M192" s="8"/>
      <c r="N192" s="8"/>
      <c r="O192" s="8"/>
      <c r="P192" s="8"/>
      <c r="Q192" s="6">
        <f>IFERROR(VLOOKUP(R192,#REF!,1,FALSE),"")</f>
      </c>
      <c r="R192" s="5">
        <v>190</v>
      </c>
      <c r="S192" s="8"/>
      <c r="T192" s="8"/>
      <c r="U192" s="8"/>
      <c r="V192" s="8"/>
      <c r="W192" s="8"/>
      <c r="X192" s="8"/>
      <c r="Y192" s="8"/>
      <c r="Z192" s="8"/>
      <c r="AA192" s="8"/>
      <c r="AB192" s="8"/>
      <c r="AC192" s="10"/>
      <c r="AD192" s="34"/>
      <c r="AE192" s="34"/>
      <c r="AF192" s="34"/>
      <c r="AG192" s="9"/>
      <c r="AH192" s="8"/>
      <c r="AI192" s="12"/>
    </row>
    <row x14ac:dyDescent="0.25" r="193" customHeight="1" ht="14.25">
      <c r="A193" s="8"/>
      <c r="B193" s="12"/>
      <c r="C193" s="10"/>
      <c r="D193" s="10"/>
      <c r="E193" s="8"/>
      <c r="F193" s="8"/>
      <c r="G193" s="8"/>
      <c r="H193" s="30"/>
      <c r="I193" s="31"/>
      <c r="J193" s="31"/>
      <c r="K193" s="8"/>
      <c r="L193" s="8"/>
      <c r="M193" s="8"/>
      <c r="N193" s="8"/>
      <c r="O193" s="8"/>
      <c r="P193" s="8"/>
      <c r="Q193" s="6">
        <f>IFERROR(VLOOKUP(R193,#REF!,1,FALSE),"")</f>
      </c>
      <c r="R193" s="5">
        <v>191</v>
      </c>
      <c r="S193" s="8"/>
      <c r="T193" s="8"/>
      <c r="U193" s="8"/>
      <c r="V193" s="8"/>
      <c r="W193" s="8"/>
      <c r="X193" s="8"/>
      <c r="Y193" s="8"/>
      <c r="Z193" s="8"/>
      <c r="AA193" s="8"/>
      <c r="AB193" s="8"/>
      <c r="AC193" s="10"/>
      <c r="AD193" s="34"/>
      <c r="AE193" s="34"/>
      <c r="AF193" s="34"/>
      <c r="AG193" s="9"/>
      <c r="AH193" s="8"/>
      <c r="AI193" s="12"/>
    </row>
    <row x14ac:dyDescent="0.25" r="194" customHeight="1" ht="14.25">
      <c r="A194" s="8"/>
      <c r="B194" s="12"/>
      <c r="C194" s="10"/>
      <c r="D194" s="10"/>
      <c r="E194" s="8"/>
      <c r="F194" s="8"/>
      <c r="G194" s="8"/>
      <c r="H194" s="30"/>
      <c r="I194" s="31"/>
      <c r="J194" s="31"/>
      <c r="K194" s="8"/>
      <c r="L194" s="8"/>
      <c r="M194" s="8"/>
      <c r="N194" s="8"/>
      <c r="O194" s="8"/>
      <c r="P194" s="8"/>
      <c r="Q194" s="6">
        <f>IFERROR(VLOOKUP(R194,#REF!,1,FALSE),"")</f>
      </c>
      <c r="R194" s="5">
        <v>192</v>
      </c>
      <c r="S194" s="8"/>
      <c r="T194" s="8"/>
      <c r="U194" s="8"/>
      <c r="V194" s="8"/>
      <c r="W194" s="8"/>
      <c r="X194" s="8"/>
      <c r="Y194" s="8"/>
      <c r="Z194" s="8"/>
      <c r="AA194" s="8"/>
      <c r="AB194" s="8"/>
      <c r="AC194" s="10"/>
      <c r="AD194" s="34"/>
      <c r="AE194" s="34"/>
      <c r="AF194" s="34"/>
      <c r="AG194" s="9"/>
      <c r="AH194" s="8"/>
      <c r="AI194" s="12"/>
    </row>
    <row x14ac:dyDescent="0.25" r="195" customHeight="1" ht="14.25">
      <c r="A195" s="8"/>
      <c r="B195" s="12"/>
      <c r="C195" s="10"/>
      <c r="D195" s="10"/>
      <c r="E195" s="8"/>
      <c r="F195" s="8"/>
      <c r="G195" s="8"/>
      <c r="H195" s="30"/>
      <c r="I195" s="31"/>
      <c r="J195" s="31"/>
      <c r="K195" s="8"/>
      <c r="L195" s="8"/>
      <c r="M195" s="8"/>
      <c r="N195" s="8"/>
      <c r="O195" s="8"/>
      <c r="P195" s="8"/>
      <c r="Q195" s="6">
        <f>IFERROR(VLOOKUP(R195,#REF!,1,FALSE),"")</f>
      </c>
      <c r="R195" s="5">
        <v>193</v>
      </c>
      <c r="S195" s="8"/>
      <c r="T195" s="8"/>
      <c r="U195" s="8"/>
      <c r="V195" s="8"/>
      <c r="W195" s="8"/>
      <c r="X195" s="8"/>
      <c r="Y195" s="8"/>
      <c r="Z195" s="8"/>
      <c r="AA195" s="8"/>
      <c r="AB195" s="8"/>
      <c r="AC195" s="10"/>
      <c r="AD195" s="34"/>
      <c r="AE195" s="34"/>
      <c r="AF195" s="34"/>
      <c r="AG195" s="9"/>
      <c r="AH195" s="8"/>
      <c r="AI195" s="12"/>
    </row>
    <row x14ac:dyDescent="0.25" r="196" customHeight="1" ht="14.25">
      <c r="A196" s="8"/>
      <c r="B196" s="12"/>
      <c r="C196" s="10"/>
      <c r="D196" s="10"/>
      <c r="E196" s="8"/>
      <c r="F196" s="8"/>
      <c r="G196" s="8"/>
      <c r="H196" s="30"/>
      <c r="I196" s="31"/>
      <c r="J196" s="31"/>
      <c r="K196" s="8"/>
      <c r="L196" s="8"/>
      <c r="M196" s="8"/>
      <c r="N196" s="8"/>
      <c r="O196" s="8"/>
      <c r="P196" s="8"/>
      <c r="Q196" s="6">
        <f>IFERROR(VLOOKUP(R196,#REF!,1,FALSE),"")</f>
      </c>
      <c r="R196" s="5">
        <v>194</v>
      </c>
      <c r="S196" s="8"/>
      <c r="T196" s="8"/>
      <c r="U196" s="8"/>
      <c r="V196" s="8"/>
      <c r="W196" s="8"/>
      <c r="X196" s="8"/>
      <c r="Y196" s="8"/>
      <c r="Z196" s="8"/>
      <c r="AA196" s="8"/>
      <c r="AB196" s="8"/>
      <c r="AC196" s="10"/>
      <c r="AD196" s="34"/>
      <c r="AE196" s="34"/>
      <c r="AF196" s="34"/>
      <c r="AG196" s="9"/>
      <c r="AH196" s="8"/>
      <c r="AI196" s="12"/>
    </row>
    <row x14ac:dyDescent="0.25" r="197" customHeight="1" ht="14.25">
      <c r="A197" s="8"/>
      <c r="B197" s="12"/>
      <c r="C197" s="10"/>
      <c r="D197" s="10"/>
      <c r="E197" s="8"/>
      <c r="F197" s="8"/>
      <c r="G197" s="8"/>
      <c r="H197" s="30"/>
      <c r="I197" s="31"/>
      <c r="J197" s="31"/>
      <c r="K197" s="8"/>
      <c r="L197" s="8"/>
      <c r="M197" s="8"/>
      <c r="N197" s="8"/>
      <c r="O197" s="8"/>
      <c r="P197" s="8"/>
      <c r="Q197" s="6">
        <f>IFERROR(VLOOKUP(R197,#REF!,1,FALSE),"")</f>
      </c>
      <c r="R197" s="5">
        <v>195</v>
      </c>
      <c r="S197" s="8"/>
      <c r="T197" s="8"/>
      <c r="U197" s="8"/>
      <c r="V197" s="8"/>
      <c r="W197" s="8"/>
      <c r="X197" s="8"/>
      <c r="Y197" s="8"/>
      <c r="Z197" s="8"/>
      <c r="AA197" s="8"/>
      <c r="AB197" s="8"/>
      <c r="AC197" s="10"/>
      <c r="AD197" s="34"/>
      <c r="AE197" s="34"/>
      <c r="AF197" s="34"/>
      <c r="AG197" s="9"/>
      <c r="AH197" s="8"/>
      <c r="AI197" s="12"/>
    </row>
    <row x14ac:dyDescent="0.25" r="198" customHeight="1" ht="14.25">
      <c r="A198" s="8"/>
      <c r="B198" s="12"/>
      <c r="C198" s="10"/>
      <c r="D198" s="10"/>
      <c r="E198" s="8"/>
      <c r="F198" s="8"/>
      <c r="G198" s="8"/>
      <c r="H198" s="30"/>
      <c r="I198" s="31"/>
      <c r="J198" s="31"/>
      <c r="K198" s="8"/>
      <c r="L198" s="8"/>
      <c r="M198" s="8"/>
      <c r="N198" s="8"/>
      <c r="O198" s="8"/>
      <c r="P198" s="8"/>
      <c r="Q198" s="6">
        <f>IFERROR(VLOOKUP(R198,#REF!,1,FALSE),"")</f>
      </c>
      <c r="R198" s="5">
        <v>196</v>
      </c>
      <c r="S198" s="8"/>
      <c r="T198" s="8"/>
      <c r="U198" s="8"/>
      <c r="V198" s="8"/>
      <c r="W198" s="8"/>
      <c r="X198" s="8"/>
      <c r="Y198" s="8"/>
      <c r="Z198" s="8"/>
      <c r="AA198" s="8"/>
      <c r="AB198" s="8"/>
      <c r="AC198" s="10"/>
      <c r="AD198" s="34"/>
      <c r="AE198" s="34"/>
      <c r="AF198" s="34"/>
      <c r="AG198" s="9"/>
      <c r="AH198" s="8"/>
      <c r="AI198" s="12"/>
    </row>
    <row x14ac:dyDescent="0.25" r="199" customHeight="1" ht="14.25">
      <c r="A199" s="8"/>
      <c r="B199" s="12"/>
      <c r="C199" s="10"/>
      <c r="D199" s="10"/>
      <c r="E199" s="8"/>
      <c r="F199" s="8"/>
      <c r="G199" s="8"/>
      <c r="H199" s="30"/>
      <c r="I199" s="31"/>
      <c r="J199" s="31"/>
      <c r="K199" s="8"/>
      <c r="L199" s="8"/>
      <c r="M199" s="8"/>
      <c r="N199" s="8"/>
      <c r="O199" s="8"/>
      <c r="P199" s="8"/>
      <c r="Q199" s="6">
        <f>IFERROR(VLOOKUP(R199,#REF!,1,FALSE),"")</f>
      </c>
      <c r="R199" s="5">
        <v>197</v>
      </c>
      <c r="S199" s="8"/>
      <c r="T199" s="8"/>
      <c r="U199" s="8"/>
      <c r="V199" s="8"/>
      <c r="W199" s="8"/>
      <c r="X199" s="8"/>
      <c r="Y199" s="8"/>
      <c r="Z199" s="8"/>
      <c r="AA199" s="8"/>
      <c r="AB199" s="8"/>
      <c r="AC199" s="10"/>
      <c r="AD199" s="34"/>
      <c r="AE199" s="34"/>
      <c r="AF199" s="34"/>
      <c r="AG199" s="9"/>
      <c r="AH199" s="8"/>
      <c r="AI199" s="12"/>
    </row>
    <row x14ac:dyDescent="0.25" r="200" customHeight="1" ht="14.25">
      <c r="A200" s="8"/>
      <c r="B200" s="12"/>
      <c r="C200" s="10"/>
      <c r="D200" s="10"/>
      <c r="E200" s="8"/>
      <c r="F200" s="8"/>
      <c r="G200" s="8"/>
      <c r="H200" s="30"/>
      <c r="I200" s="31"/>
      <c r="J200" s="31"/>
      <c r="K200" s="8"/>
      <c r="L200" s="8"/>
      <c r="M200" s="8"/>
      <c r="N200" s="8"/>
      <c r="O200" s="8"/>
      <c r="P200" s="8"/>
      <c r="Q200" s="6">
        <f>IFERROR(VLOOKUP(R200,#REF!,1,FALSE),"")</f>
      </c>
      <c r="R200" s="5">
        <v>198</v>
      </c>
      <c r="S200" s="8"/>
      <c r="T200" s="8"/>
      <c r="U200" s="8"/>
      <c r="V200" s="8"/>
      <c r="W200" s="8"/>
      <c r="X200" s="8"/>
      <c r="Y200" s="8"/>
      <c r="Z200" s="8"/>
      <c r="AA200" s="8"/>
      <c r="AB200" s="8"/>
      <c r="AC200" s="10"/>
      <c r="AD200" s="34"/>
      <c r="AE200" s="34"/>
      <c r="AF200" s="34"/>
      <c r="AG200" s="9"/>
      <c r="AH200" s="8"/>
      <c r="AI200" s="12"/>
    </row>
    <row x14ac:dyDescent="0.25" r="201" customHeight="1" ht="14.25">
      <c r="A201" s="8"/>
      <c r="B201" s="12"/>
      <c r="C201" s="10"/>
      <c r="D201" s="10"/>
      <c r="E201" s="8"/>
      <c r="F201" s="8"/>
      <c r="G201" s="8"/>
      <c r="H201" s="30"/>
      <c r="I201" s="31"/>
      <c r="J201" s="31"/>
      <c r="K201" s="8"/>
      <c r="L201" s="8"/>
      <c r="M201" s="8"/>
      <c r="N201" s="8"/>
      <c r="O201" s="8"/>
      <c r="P201" s="8"/>
      <c r="Q201" s="6">
        <f>IFERROR(VLOOKUP(R201,#REF!,1,FALSE),"")</f>
      </c>
      <c r="R201" s="5">
        <v>199</v>
      </c>
      <c r="S201" s="8"/>
      <c r="T201" s="8"/>
      <c r="U201" s="8"/>
      <c r="V201" s="8"/>
      <c r="W201" s="8"/>
      <c r="X201" s="8"/>
      <c r="Y201" s="8"/>
      <c r="Z201" s="8"/>
      <c r="AA201" s="8"/>
      <c r="AB201" s="8"/>
      <c r="AC201" s="10"/>
      <c r="AD201" s="34"/>
      <c r="AE201" s="34"/>
      <c r="AF201" s="34"/>
      <c r="AG201" s="9"/>
      <c r="AH201" s="8"/>
      <c r="AI201" s="12"/>
    </row>
    <row x14ac:dyDescent="0.25" r="202" customHeight="1" ht="14.25">
      <c r="A202" s="8"/>
      <c r="B202" s="12"/>
      <c r="C202" s="10"/>
      <c r="D202" s="10"/>
      <c r="E202" s="8"/>
      <c r="F202" s="8"/>
      <c r="G202" s="8"/>
      <c r="H202" s="30"/>
      <c r="I202" s="31"/>
      <c r="J202" s="31"/>
      <c r="K202" s="8"/>
      <c r="L202" s="8"/>
      <c r="M202" s="8"/>
      <c r="N202" s="8"/>
      <c r="O202" s="8"/>
      <c r="P202" s="8"/>
      <c r="Q202" s="6">
        <f>IFERROR(VLOOKUP(R202,#REF!,1,FALSE),"")</f>
      </c>
      <c r="R202" s="5">
        <v>200</v>
      </c>
      <c r="S202" s="8"/>
      <c r="T202" s="8"/>
      <c r="U202" s="8"/>
      <c r="V202" s="8"/>
      <c r="W202" s="8"/>
      <c r="X202" s="8"/>
      <c r="Y202" s="8"/>
      <c r="Z202" s="8"/>
      <c r="AA202" s="8"/>
      <c r="AB202" s="8"/>
      <c r="AC202" s="10"/>
      <c r="AD202" s="34"/>
      <c r="AE202" s="34"/>
      <c r="AF202" s="34"/>
      <c r="AG202" s="9"/>
      <c r="AH202" s="8"/>
      <c r="AI202" s="12"/>
    </row>
    <row x14ac:dyDescent="0.25" r="203" customHeight="1" ht="14.25">
      <c r="A203" s="8"/>
      <c r="B203" s="12"/>
      <c r="C203" s="10"/>
      <c r="D203" s="10"/>
      <c r="E203" s="8"/>
      <c r="F203" s="8"/>
      <c r="G203" s="8"/>
      <c r="H203" s="30"/>
      <c r="I203" s="31"/>
      <c r="J203" s="31"/>
      <c r="K203" s="8"/>
      <c r="L203" s="8"/>
      <c r="M203" s="8"/>
      <c r="N203" s="8"/>
      <c r="O203" s="8"/>
      <c r="P203" s="8"/>
      <c r="Q203" s="6">
        <f>IFERROR(VLOOKUP(R203,#REF!,1,FALSE),"")</f>
      </c>
      <c r="R203" s="5">
        <v>201</v>
      </c>
      <c r="S203" s="8"/>
      <c r="T203" s="8"/>
      <c r="U203" s="8"/>
      <c r="V203" s="8"/>
      <c r="W203" s="8"/>
      <c r="X203" s="8"/>
      <c r="Y203" s="8"/>
      <c r="Z203" s="8"/>
      <c r="AA203" s="8"/>
      <c r="AB203" s="8"/>
      <c r="AC203" s="10"/>
      <c r="AD203" s="34"/>
      <c r="AE203" s="34"/>
      <c r="AF203" s="34"/>
      <c r="AG203" s="9"/>
      <c r="AH203" s="8"/>
      <c r="AI203" s="12"/>
    </row>
    <row x14ac:dyDescent="0.25" r="204" customHeight="1" ht="14.25">
      <c r="A204" s="8"/>
      <c r="B204" s="12"/>
      <c r="C204" s="10"/>
      <c r="D204" s="10"/>
      <c r="E204" s="8"/>
      <c r="F204" s="8"/>
      <c r="G204" s="8"/>
      <c r="H204" s="30"/>
      <c r="I204" s="31"/>
      <c r="J204" s="31"/>
      <c r="K204" s="8"/>
      <c r="L204" s="8"/>
      <c r="M204" s="8"/>
      <c r="N204" s="8"/>
      <c r="O204" s="8"/>
      <c r="P204" s="8"/>
      <c r="Q204" s="6">
        <f>IFERROR(VLOOKUP(R204,#REF!,1,FALSE),"")</f>
      </c>
      <c r="R204" s="5">
        <v>202</v>
      </c>
      <c r="S204" s="8"/>
      <c r="T204" s="8"/>
      <c r="U204" s="8"/>
      <c r="V204" s="8"/>
      <c r="W204" s="8"/>
      <c r="X204" s="8"/>
      <c r="Y204" s="8"/>
      <c r="Z204" s="8"/>
      <c r="AA204" s="8"/>
      <c r="AB204" s="8"/>
      <c r="AC204" s="10"/>
      <c r="AD204" s="34"/>
      <c r="AE204" s="34"/>
      <c r="AF204" s="34"/>
      <c r="AG204" s="9"/>
      <c r="AH204" s="8"/>
      <c r="AI204" s="12"/>
    </row>
    <row x14ac:dyDescent="0.25" r="205" customHeight="1" ht="14.25">
      <c r="A205" s="8"/>
      <c r="B205" s="12"/>
      <c r="C205" s="10"/>
      <c r="D205" s="10"/>
      <c r="E205" s="8"/>
      <c r="F205" s="8"/>
      <c r="G205" s="8"/>
      <c r="H205" s="30"/>
      <c r="I205" s="31"/>
      <c r="J205" s="31"/>
      <c r="K205" s="8"/>
      <c r="L205" s="8"/>
      <c r="M205" s="8"/>
      <c r="N205" s="8"/>
      <c r="O205" s="8"/>
      <c r="P205" s="8"/>
      <c r="Q205" s="6">
        <f>IFERROR(VLOOKUP(R205,#REF!,1,FALSE),"")</f>
      </c>
      <c r="R205" s="5">
        <v>203</v>
      </c>
      <c r="S205" s="8"/>
      <c r="T205" s="8"/>
      <c r="U205" s="8"/>
      <c r="V205" s="8"/>
      <c r="W205" s="8"/>
      <c r="X205" s="8"/>
      <c r="Y205" s="8"/>
      <c r="Z205" s="8"/>
      <c r="AA205" s="8"/>
      <c r="AB205" s="8"/>
      <c r="AC205" s="10"/>
      <c r="AD205" s="34"/>
      <c r="AE205" s="34"/>
      <c r="AF205" s="34"/>
      <c r="AG205" s="9"/>
      <c r="AH205" s="8"/>
      <c r="AI205" s="12"/>
    </row>
    <row x14ac:dyDescent="0.25" r="206" customHeight="1" ht="14.25">
      <c r="A206" s="8"/>
      <c r="B206" s="12"/>
      <c r="C206" s="10"/>
      <c r="D206" s="10"/>
      <c r="E206" s="8"/>
      <c r="F206" s="8"/>
      <c r="G206" s="8"/>
      <c r="H206" s="30"/>
      <c r="I206" s="31"/>
      <c r="J206" s="31"/>
      <c r="K206" s="8"/>
      <c r="L206" s="8"/>
      <c r="M206" s="8"/>
      <c r="N206" s="8"/>
      <c r="O206" s="8"/>
      <c r="P206" s="8"/>
      <c r="Q206" s="6">
        <f>IFERROR(VLOOKUP(R206,#REF!,1,FALSE),"")</f>
      </c>
      <c r="R206" s="5">
        <v>204</v>
      </c>
      <c r="S206" s="8"/>
      <c r="T206" s="8"/>
      <c r="U206" s="8"/>
      <c r="V206" s="8"/>
      <c r="W206" s="8"/>
      <c r="X206" s="8"/>
      <c r="Y206" s="8"/>
      <c r="Z206" s="8"/>
      <c r="AA206" s="8"/>
      <c r="AB206" s="8"/>
      <c r="AC206" s="10"/>
      <c r="AD206" s="34"/>
      <c r="AE206" s="34"/>
      <c r="AF206" s="34"/>
      <c r="AG206" s="9"/>
      <c r="AH206" s="8"/>
      <c r="AI206" s="12"/>
    </row>
    <row x14ac:dyDescent="0.25" r="207" customHeight="1" ht="14.25">
      <c r="A207" s="8"/>
      <c r="B207" s="12"/>
      <c r="C207" s="10"/>
      <c r="D207" s="10"/>
      <c r="E207" s="8"/>
      <c r="F207" s="8"/>
      <c r="G207" s="8"/>
      <c r="H207" s="30"/>
      <c r="I207" s="31"/>
      <c r="J207" s="31"/>
      <c r="K207" s="8"/>
      <c r="L207" s="8"/>
      <c r="M207" s="8"/>
      <c r="N207" s="8"/>
      <c r="O207" s="8"/>
      <c r="P207" s="8"/>
      <c r="Q207" s="6">
        <f>IFERROR(VLOOKUP(R207,#REF!,1,FALSE),"")</f>
      </c>
      <c r="R207" s="5">
        <v>205</v>
      </c>
      <c r="S207" s="8"/>
      <c r="T207" s="8"/>
      <c r="U207" s="8"/>
      <c r="V207" s="8"/>
      <c r="W207" s="8"/>
      <c r="X207" s="8"/>
      <c r="Y207" s="8"/>
      <c r="Z207" s="8"/>
      <c r="AA207" s="8"/>
      <c r="AB207" s="8"/>
      <c r="AC207" s="10"/>
      <c r="AD207" s="34"/>
      <c r="AE207" s="34"/>
      <c r="AF207" s="34"/>
      <c r="AG207" s="9"/>
      <c r="AH207" s="8"/>
      <c r="AI207" s="12"/>
    </row>
    <row x14ac:dyDescent="0.25" r="208" customHeight="1" ht="14.25">
      <c r="A208" s="8"/>
      <c r="B208" s="12"/>
      <c r="C208" s="10"/>
      <c r="D208" s="10"/>
      <c r="E208" s="8"/>
      <c r="F208" s="8"/>
      <c r="G208" s="8"/>
      <c r="H208" s="30"/>
      <c r="I208" s="31"/>
      <c r="J208" s="31"/>
      <c r="K208" s="8"/>
      <c r="L208" s="8"/>
      <c r="M208" s="8"/>
      <c r="N208" s="8"/>
      <c r="O208" s="8"/>
      <c r="P208" s="8"/>
      <c r="Q208" s="6">
        <f>IFERROR(VLOOKUP(R208,#REF!,1,FALSE),"")</f>
      </c>
      <c r="R208" s="5">
        <v>206</v>
      </c>
      <c r="S208" s="8"/>
      <c r="T208" s="8"/>
      <c r="U208" s="8"/>
      <c r="V208" s="8"/>
      <c r="W208" s="8"/>
      <c r="X208" s="8"/>
      <c r="Y208" s="8"/>
      <c r="Z208" s="8"/>
      <c r="AA208" s="8"/>
      <c r="AB208" s="8"/>
      <c r="AC208" s="10"/>
      <c r="AD208" s="34"/>
      <c r="AE208" s="34"/>
      <c r="AF208" s="34"/>
      <c r="AG208" s="9"/>
      <c r="AH208" s="8"/>
      <c r="AI208" s="12"/>
    </row>
    <row x14ac:dyDescent="0.25" r="209" customHeight="1" ht="14.25">
      <c r="A209" s="8"/>
      <c r="B209" s="12"/>
      <c r="C209" s="10"/>
      <c r="D209" s="10"/>
      <c r="E209" s="8"/>
      <c r="F209" s="8"/>
      <c r="G209" s="8"/>
      <c r="H209" s="30"/>
      <c r="I209" s="31"/>
      <c r="J209" s="31"/>
      <c r="K209" s="8"/>
      <c r="L209" s="8"/>
      <c r="M209" s="8"/>
      <c r="N209" s="8"/>
      <c r="O209" s="8"/>
      <c r="P209" s="8"/>
      <c r="Q209" s="6">
        <f>IFERROR(VLOOKUP(R209,#REF!,1,FALSE),"")</f>
      </c>
      <c r="R209" s="5">
        <v>207</v>
      </c>
      <c r="S209" s="8"/>
      <c r="T209" s="8"/>
      <c r="U209" s="8"/>
      <c r="V209" s="8"/>
      <c r="W209" s="8"/>
      <c r="X209" s="8"/>
      <c r="Y209" s="8"/>
      <c r="Z209" s="8"/>
      <c r="AA209" s="8"/>
      <c r="AB209" s="8"/>
      <c r="AC209" s="10"/>
      <c r="AD209" s="34"/>
      <c r="AE209" s="34"/>
      <c r="AF209" s="34"/>
      <c r="AG209" s="9"/>
      <c r="AH209" s="8"/>
      <c r="AI209" s="12"/>
    </row>
    <row x14ac:dyDescent="0.25" r="210" customHeight="1" ht="14.25">
      <c r="A210" s="8"/>
      <c r="B210" s="12"/>
      <c r="C210" s="10"/>
      <c r="D210" s="10"/>
      <c r="E210" s="8"/>
      <c r="F210" s="8"/>
      <c r="G210" s="8"/>
      <c r="H210" s="30"/>
      <c r="I210" s="31"/>
      <c r="J210" s="31"/>
      <c r="K210" s="8"/>
      <c r="L210" s="8"/>
      <c r="M210" s="8"/>
      <c r="N210" s="8"/>
      <c r="O210" s="8"/>
      <c r="P210" s="8"/>
      <c r="Q210" s="6">
        <f>IFERROR(VLOOKUP(R210,#REF!,1,FALSE),"")</f>
      </c>
      <c r="R210" s="5">
        <v>208</v>
      </c>
      <c r="S210" s="8"/>
      <c r="T210" s="8"/>
      <c r="U210" s="8"/>
      <c r="V210" s="8"/>
      <c r="W210" s="8"/>
      <c r="X210" s="8"/>
      <c r="Y210" s="8"/>
      <c r="Z210" s="8"/>
      <c r="AA210" s="8"/>
      <c r="AB210" s="8"/>
      <c r="AC210" s="10"/>
      <c r="AD210" s="34"/>
      <c r="AE210" s="34"/>
      <c r="AF210" s="34"/>
      <c r="AG210" s="9"/>
      <c r="AH210" s="8"/>
      <c r="AI210" s="12"/>
    </row>
    <row x14ac:dyDescent="0.25" r="211" customHeight="1" ht="14.25">
      <c r="A211" s="8"/>
      <c r="B211" s="12"/>
      <c r="C211" s="10"/>
      <c r="D211" s="10"/>
      <c r="E211" s="8"/>
      <c r="F211" s="8"/>
      <c r="G211" s="8"/>
      <c r="H211" s="30"/>
      <c r="I211" s="31"/>
      <c r="J211" s="31"/>
      <c r="K211" s="8"/>
      <c r="L211" s="8"/>
      <c r="M211" s="8"/>
      <c r="N211" s="8"/>
      <c r="O211" s="8"/>
      <c r="P211" s="8"/>
      <c r="Q211" s="6">
        <f>IFERROR(VLOOKUP(R211,#REF!,1,FALSE),"")</f>
      </c>
      <c r="R211" s="5">
        <v>209</v>
      </c>
      <c r="S211" s="8"/>
      <c r="T211" s="8"/>
      <c r="U211" s="8"/>
      <c r="V211" s="8"/>
      <c r="W211" s="8"/>
      <c r="X211" s="8"/>
      <c r="Y211" s="8"/>
      <c r="Z211" s="8"/>
      <c r="AA211" s="8"/>
      <c r="AB211" s="8"/>
      <c r="AC211" s="10"/>
      <c r="AD211" s="34"/>
      <c r="AE211" s="34"/>
      <c r="AF211" s="34"/>
      <c r="AG211" s="9"/>
      <c r="AH211" s="8"/>
      <c r="AI211" s="12"/>
    </row>
    <row x14ac:dyDescent="0.25" r="212" customHeight="1" ht="14.25">
      <c r="A212" s="8"/>
      <c r="B212" s="12"/>
      <c r="C212" s="10"/>
      <c r="D212" s="10"/>
      <c r="E212" s="8"/>
      <c r="F212" s="8"/>
      <c r="G212" s="8"/>
      <c r="H212" s="30"/>
      <c r="I212" s="31"/>
      <c r="J212" s="31"/>
      <c r="K212" s="8"/>
      <c r="L212" s="8"/>
      <c r="M212" s="8"/>
      <c r="N212" s="8"/>
      <c r="O212" s="8"/>
      <c r="P212" s="8"/>
      <c r="Q212" s="6">
        <f>IFERROR(VLOOKUP(R212,#REF!,1,FALSE),"")</f>
      </c>
      <c r="R212" s="5">
        <v>210</v>
      </c>
      <c r="S212" s="8"/>
      <c r="T212" s="8"/>
      <c r="U212" s="8"/>
      <c r="V212" s="8"/>
      <c r="W212" s="8"/>
      <c r="X212" s="8"/>
      <c r="Y212" s="8"/>
      <c r="Z212" s="8"/>
      <c r="AA212" s="8"/>
      <c r="AB212" s="8"/>
      <c r="AC212" s="10"/>
      <c r="AD212" s="34"/>
      <c r="AE212" s="34"/>
      <c r="AF212" s="34"/>
      <c r="AG212" s="9"/>
      <c r="AH212" s="8"/>
      <c r="AI212" s="12"/>
    </row>
    <row x14ac:dyDescent="0.25" r="213" customHeight="1" ht="14.25">
      <c r="A213" s="8"/>
      <c r="B213" s="12"/>
      <c r="C213" s="10"/>
      <c r="D213" s="10"/>
      <c r="E213" s="8"/>
      <c r="F213" s="8"/>
      <c r="G213" s="8"/>
      <c r="H213" s="30"/>
      <c r="I213" s="31"/>
      <c r="J213" s="31"/>
      <c r="K213" s="8"/>
      <c r="L213" s="8"/>
      <c r="M213" s="8"/>
      <c r="N213" s="8"/>
      <c r="O213" s="8"/>
      <c r="P213" s="8"/>
      <c r="Q213" s="6">
        <f>IFERROR(VLOOKUP(R213,#REF!,1,FALSE),"")</f>
      </c>
      <c r="R213" s="5">
        <v>211</v>
      </c>
      <c r="S213" s="8"/>
      <c r="T213" s="8"/>
      <c r="U213" s="8"/>
      <c r="V213" s="8"/>
      <c r="W213" s="8"/>
      <c r="X213" s="8"/>
      <c r="Y213" s="8"/>
      <c r="Z213" s="8"/>
      <c r="AA213" s="8"/>
      <c r="AB213" s="8"/>
      <c r="AC213" s="10"/>
      <c r="AD213" s="34"/>
      <c r="AE213" s="34"/>
      <c r="AF213" s="34"/>
      <c r="AG213" s="9"/>
      <c r="AH213" s="8"/>
      <c r="AI213" s="12"/>
    </row>
    <row x14ac:dyDescent="0.25" r="214" customHeight="1" ht="14.25">
      <c r="A214" s="8"/>
      <c r="B214" s="12"/>
      <c r="C214" s="10"/>
      <c r="D214" s="10"/>
      <c r="E214" s="8"/>
      <c r="F214" s="8"/>
      <c r="G214" s="8"/>
      <c r="H214" s="30"/>
      <c r="I214" s="31"/>
      <c r="J214" s="31"/>
      <c r="K214" s="8"/>
      <c r="L214" s="8"/>
      <c r="M214" s="8"/>
      <c r="N214" s="8"/>
      <c r="O214" s="8"/>
      <c r="P214" s="8"/>
      <c r="Q214" s="6">
        <f>IFERROR(VLOOKUP(R214,#REF!,1,FALSE),"")</f>
      </c>
      <c r="R214" s="5">
        <v>212</v>
      </c>
      <c r="S214" s="8"/>
      <c r="T214" s="8"/>
      <c r="U214" s="8"/>
      <c r="V214" s="8"/>
      <c r="W214" s="8"/>
      <c r="X214" s="8"/>
      <c r="Y214" s="8"/>
      <c r="Z214" s="8"/>
      <c r="AA214" s="8"/>
      <c r="AB214" s="8"/>
      <c r="AC214" s="10"/>
      <c r="AD214" s="34"/>
      <c r="AE214" s="34"/>
      <c r="AF214" s="34"/>
      <c r="AG214" s="9"/>
      <c r="AH214" s="8"/>
      <c r="AI214" s="12"/>
    </row>
    <row x14ac:dyDescent="0.25" r="215" customHeight="1" ht="14.25">
      <c r="A215" s="8"/>
      <c r="B215" s="12"/>
      <c r="C215" s="10"/>
      <c r="D215" s="10"/>
      <c r="E215" s="8"/>
      <c r="F215" s="8"/>
      <c r="G215" s="8"/>
      <c r="H215" s="30"/>
      <c r="I215" s="31"/>
      <c r="J215" s="31"/>
      <c r="K215" s="8"/>
      <c r="L215" s="8"/>
      <c r="M215" s="8"/>
      <c r="N215" s="8"/>
      <c r="O215" s="8"/>
      <c r="P215" s="8"/>
      <c r="Q215" s="6">
        <f>IFERROR(VLOOKUP(R215,#REF!,1,FALSE),"")</f>
      </c>
      <c r="R215" s="5">
        <v>213</v>
      </c>
      <c r="S215" s="8"/>
      <c r="T215" s="8"/>
      <c r="U215" s="8"/>
      <c r="V215" s="8"/>
      <c r="W215" s="8"/>
      <c r="X215" s="8"/>
      <c r="Y215" s="8"/>
      <c r="Z215" s="8"/>
      <c r="AA215" s="8"/>
      <c r="AB215" s="8"/>
      <c r="AC215" s="10"/>
      <c r="AD215" s="34"/>
      <c r="AE215" s="34"/>
      <c r="AF215" s="34"/>
      <c r="AG215" s="9"/>
      <c r="AH215" s="8"/>
      <c r="AI215" s="12"/>
    </row>
    <row x14ac:dyDescent="0.25" r="216" customHeight="1" ht="14.25">
      <c r="A216" s="8"/>
      <c r="B216" s="12"/>
      <c r="C216" s="10"/>
      <c r="D216" s="10"/>
      <c r="E216" s="8"/>
      <c r="F216" s="8"/>
      <c r="G216" s="8"/>
      <c r="H216" s="30"/>
      <c r="I216" s="31"/>
      <c r="J216" s="31"/>
      <c r="K216" s="8"/>
      <c r="L216" s="8"/>
      <c r="M216" s="8"/>
      <c r="N216" s="8"/>
      <c r="O216" s="8"/>
      <c r="P216" s="8"/>
      <c r="Q216" s="6">
        <f>IFERROR(VLOOKUP(R216,#REF!,1,FALSE),"")</f>
      </c>
      <c r="R216" s="5">
        <v>214</v>
      </c>
      <c r="S216" s="8"/>
      <c r="T216" s="8"/>
      <c r="U216" s="8"/>
      <c r="V216" s="8"/>
      <c r="W216" s="8"/>
      <c r="X216" s="8"/>
      <c r="Y216" s="8"/>
      <c r="Z216" s="8"/>
      <c r="AA216" s="8"/>
      <c r="AB216" s="8"/>
      <c r="AC216" s="10"/>
      <c r="AD216" s="34"/>
      <c r="AE216" s="34"/>
      <c r="AF216" s="34"/>
      <c r="AG216" s="9"/>
      <c r="AH216" s="8"/>
      <c r="AI216" s="12"/>
    </row>
    <row x14ac:dyDescent="0.25" r="217" customHeight="1" ht="14.25">
      <c r="A217" s="8"/>
      <c r="B217" s="12"/>
      <c r="C217" s="10"/>
      <c r="D217" s="10"/>
      <c r="E217" s="8"/>
      <c r="F217" s="8"/>
      <c r="G217" s="8"/>
      <c r="H217" s="30"/>
      <c r="I217" s="31"/>
      <c r="J217" s="31"/>
      <c r="K217" s="8"/>
      <c r="L217" s="8"/>
      <c r="M217" s="8"/>
      <c r="N217" s="8"/>
      <c r="O217" s="8"/>
      <c r="P217" s="8"/>
      <c r="Q217" s="6">
        <f>IFERROR(VLOOKUP(R217,#REF!,1,FALSE),"")</f>
      </c>
      <c r="R217" s="5">
        <v>215</v>
      </c>
      <c r="S217" s="8"/>
      <c r="T217" s="8"/>
      <c r="U217" s="8"/>
      <c r="V217" s="8"/>
      <c r="W217" s="8"/>
      <c r="X217" s="8"/>
      <c r="Y217" s="8"/>
      <c r="Z217" s="8"/>
      <c r="AA217" s="8"/>
      <c r="AB217" s="8"/>
      <c r="AC217" s="10"/>
      <c r="AD217" s="34"/>
      <c r="AE217" s="34"/>
      <c r="AF217" s="34"/>
      <c r="AG217" s="9"/>
      <c r="AH217" s="8"/>
      <c r="AI217" s="12"/>
    </row>
    <row x14ac:dyDescent="0.25" r="218" customHeight="1" ht="14.25">
      <c r="A218" s="8"/>
      <c r="B218" s="12"/>
      <c r="C218" s="10"/>
      <c r="D218" s="10"/>
      <c r="E218" s="8"/>
      <c r="F218" s="8"/>
      <c r="G218" s="8"/>
      <c r="H218" s="30"/>
      <c r="I218" s="31"/>
      <c r="J218" s="31"/>
      <c r="K218" s="8"/>
      <c r="L218" s="8"/>
      <c r="M218" s="8"/>
      <c r="N218" s="8"/>
      <c r="O218" s="8"/>
      <c r="P218" s="8"/>
      <c r="Q218" s="6">
        <f>IFERROR(VLOOKUP(R218,#REF!,1,FALSE),"")</f>
      </c>
      <c r="R218" s="5">
        <v>216</v>
      </c>
      <c r="S218" s="8"/>
      <c r="T218" s="8"/>
      <c r="U218" s="8"/>
      <c r="V218" s="8"/>
      <c r="W218" s="8"/>
      <c r="X218" s="8"/>
      <c r="Y218" s="8"/>
      <c r="Z218" s="8"/>
      <c r="AA218" s="8"/>
      <c r="AB218" s="8"/>
      <c r="AC218" s="10"/>
      <c r="AD218" s="34"/>
      <c r="AE218" s="34"/>
      <c r="AF218" s="34"/>
      <c r="AG218" s="9"/>
      <c r="AH218" s="8"/>
      <c r="AI218" s="12"/>
    </row>
    <row x14ac:dyDescent="0.25" r="219" customHeight="1" ht="14.25">
      <c r="A219" s="8"/>
      <c r="B219" s="12"/>
      <c r="C219" s="10"/>
      <c r="D219" s="10"/>
      <c r="E219" s="8"/>
      <c r="F219" s="8"/>
      <c r="G219" s="8"/>
      <c r="H219" s="30"/>
      <c r="I219" s="31"/>
      <c r="J219" s="31"/>
      <c r="K219" s="8"/>
      <c r="L219" s="8"/>
      <c r="M219" s="8"/>
      <c r="N219" s="8"/>
      <c r="O219" s="8"/>
      <c r="P219" s="8"/>
      <c r="Q219" s="6">
        <f>IFERROR(VLOOKUP(R219,#REF!,1,FALSE),"")</f>
      </c>
      <c r="R219" s="5">
        <v>217</v>
      </c>
      <c r="S219" s="8"/>
      <c r="T219" s="8"/>
      <c r="U219" s="8"/>
      <c r="V219" s="8"/>
      <c r="W219" s="8"/>
      <c r="X219" s="8"/>
      <c r="Y219" s="8"/>
      <c r="Z219" s="8"/>
      <c r="AA219" s="8"/>
      <c r="AB219" s="8"/>
      <c r="AC219" s="10"/>
      <c r="AD219" s="34"/>
      <c r="AE219" s="34"/>
      <c r="AF219" s="34"/>
      <c r="AG219" s="9"/>
      <c r="AH219" s="8"/>
      <c r="AI219" s="12"/>
    </row>
    <row x14ac:dyDescent="0.25" r="220" customHeight="1" ht="14.25">
      <c r="A220" s="8"/>
      <c r="B220" s="12"/>
      <c r="C220" s="10"/>
      <c r="D220" s="10"/>
      <c r="E220" s="8"/>
      <c r="F220" s="8"/>
      <c r="G220" s="8"/>
      <c r="H220" s="30"/>
      <c r="I220" s="31"/>
      <c r="J220" s="31"/>
      <c r="K220" s="8"/>
      <c r="L220" s="8"/>
      <c r="M220" s="8"/>
      <c r="N220" s="8"/>
      <c r="O220" s="8"/>
      <c r="P220" s="8"/>
      <c r="Q220" s="6">
        <f>IFERROR(VLOOKUP(R220,#REF!,1,FALSE),"")</f>
      </c>
      <c r="R220" s="5">
        <v>218</v>
      </c>
      <c r="S220" s="8"/>
      <c r="T220" s="8"/>
      <c r="U220" s="8"/>
      <c r="V220" s="8"/>
      <c r="W220" s="8"/>
      <c r="X220" s="8"/>
      <c r="Y220" s="8"/>
      <c r="Z220" s="8"/>
      <c r="AA220" s="8"/>
      <c r="AB220" s="8"/>
      <c r="AC220" s="10"/>
      <c r="AD220" s="34"/>
      <c r="AE220" s="34"/>
      <c r="AF220" s="34"/>
      <c r="AG220" s="9"/>
      <c r="AH220" s="8"/>
      <c r="AI220" s="12"/>
    </row>
    <row x14ac:dyDescent="0.25" r="221" customHeight="1" ht="14.25">
      <c r="A221" s="8"/>
      <c r="B221" s="12"/>
      <c r="C221" s="10"/>
      <c r="D221" s="10"/>
      <c r="E221" s="8"/>
      <c r="F221" s="8"/>
      <c r="G221" s="8"/>
      <c r="H221" s="30"/>
      <c r="I221" s="31"/>
      <c r="J221" s="31"/>
      <c r="K221" s="8"/>
      <c r="L221" s="8"/>
      <c r="M221" s="8"/>
      <c r="N221" s="8"/>
      <c r="O221" s="8"/>
      <c r="P221" s="8"/>
      <c r="Q221" s="6">
        <f>IFERROR(VLOOKUP(R221,#REF!,1,FALSE),"")</f>
      </c>
      <c r="R221" s="5">
        <v>219</v>
      </c>
      <c r="S221" s="8"/>
      <c r="T221" s="8"/>
      <c r="U221" s="8"/>
      <c r="V221" s="8"/>
      <c r="W221" s="8"/>
      <c r="X221" s="8"/>
      <c r="Y221" s="8"/>
      <c r="Z221" s="8"/>
      <c r="AA221" s="8"/>
      <c r="AB221" s="8"/>
      <c r="AC221" s="10"/>
      <c r="AD221" s="34"/>
      <c r="AE221" s="34"/>
      <c r="AF221" s="34"/>
      <c r="AG221" s="9"/>
      <c r="AH221" s="8"/>
      <c r="AI221" s="12"/>
    </row>
    <row x14ac:dyDescent="0.25" r="222" customHeight="1" ht="14.25">
      <c r="A222" s="8"/>
      <c r="B222" s="12"/>
      <c r="C222" s="10"/>
      <c r="D222" s="10"/>
      <c r="E222" s="8"/>
      <c r="F222" s="8"/>
      <c r="G222" s="8"/>
      <c r="H222" s="30"/>
      <c r="I222" s="31"/>
      <c r="J222" s="31"/>
      <c r="K222" s="8"/>
      <c r="L222" s="8"/>
      <c r="M222" s="8"/>
      <c r="N222" s="8"/>
      <c r="O222" s="8"/>
      <c r="P222" s="8"/>
      <c r="Q222" s="6">
        <f>IFERROR(VLOOKUP(R222,#REF!,1,FALSE),"")</f>
      </c>
      <c r="R222" s="5">
        <v>220</v>
      </c>
      <c r="S222" s="8"/>
      <c r="T222" s="8"/>
      <c r="U222" s="8"/>
      <c r="V222" s="8"/>
      <c r="W222" s="8"/>
      <c r="X222" s="8"/>
      <c r="Y222" s="8"/>
      <c r="Z222" s="8"/>
      <c r="AA222" s="8"/>
      <c r="AB222" s="8"/>
      <c r="AC222" s="10"/>
      <c r="AD222" s="34"/>
      <c r="AE222" s="34"/>
      <c r="AF222" s="34"/>
      <c r="AG222" s="9"/>
      <c r="AH222" s="8"/>
      <c r="AI222" s="12"/>
    </row>
    <row x14ac:dyDescent="0.25" r="223" customHeight="1" ht="14.25">
      <c r="A223" s="8"/>
      <c r="B223" s="12"/>
      <c r="C223" s="10"/>
      <c r="D223" s="10"/>
      <c r="E223" s="8"/>
      <c r="F223" s="8"/>
      <c r="G223" s="8"/>
      <c r="H223" s="30"/>
      <c r="I223" s="31"/>
      <c r="J223" s="31"/>
      <c r="K223" s="8"/>
      <c r="L223" s="8"/>
      <c r="M223" s="8"/>
      <c r="N223" s="8"/>
      <c r="O223" s="8"/>
      <c r="P223" s="8"/>
      <c r="Q223" s="6">
        <f>IFERROR(VLOOKUP(R223,#REF!,1,FALSE),"")</f>
      </c>
      <c r="R223" s="5">
        <v>221</v>
      </c>
      <c r="S223" s="8"/>
      <c r="T223" s="8"/>
      <c r="U223" s="8"/>
      <c r="V223" s="8"/>
      <c r="W223" s="8"/>
      <c r="X223" s="8"/>
      <c r="Y223" s="8"/>
      <c r="Z223" s="8"/>
      <c r="AA223" s="8"/>
      <c r="AB223" s="8"/>
      <c r="AC223" s="10"/>
      <c r="AD223" s="34"/>
      <c r="AE223" s="34"/>
      <c r="AF223" s="34"/>
      <c r="AG223" s="9"/>
      <c r="AH223" s="8"/>
      <c r="AI223" s="12"/>
    </row>
    <row x14ac:dyDescent="0.25" r="224" customHeight="1" ht="14.25">
      <c r="A224" s="8"/>
      <c r="B224" s="12"/>
      <c r="C224" s="10"/>
      <c r="D224" s="10"/>
      <c r="E224" s="8"/>
      <c r="F224" s="8"/>
      <c r="G224" s="8"/>
      <c r="H224" s="30"/>
      <c r="I224" s="31"/>
      <c r="J224" s="31"/>
      <c r="K224" s="8"/>
      <c r="L224" s="8"/>
      <c r="M224" s="8"/>
      <c r="N224" s="8"/>
      <c r="O224" s="8"/>
      <c r="P224" s="8"/>
      <c r="Q224" s="6">
        <f>IFERROR(VLOOKUP(R224,#REF!,1,FALSE),"")</f>
      </c>
      <c r="R224" s="5">
        <v>222</v>
      </c>
      <c r="S224" s="8"/>
      <c r="T224" s="8"/>
      <c r="U224" s="8"/>
      <c r="V224" s="8"/>
      <c r="W224" s="8"/>
      <c r="X224" s="8"/>
      <c r="Y224" s="8"/>
      <c r="Z224" s="8"/>
      <c r="AA224" s="8"/>
      <c r="AB224" s="8"/>
      <c r="AC224" s="10"/>
      <c r="AD224" s="34"/>
      <c r="AE224" s="34"/>
      <c r="AF224" s="34"/>
      <c r="AG224" s="9"/>
      <c r="AH224" s="8"/>
      <c r="AI224" s="12"/>
    </row>
    <row x14ac:dyDescent="0.25" r="225" customHeight="1" ht="14.25">
      <c r="A225" s="8"/>
      <c r="B225" s="12"/>
      <c r="C225" s="10"/>
      <c r="D225" s="10"/>
      <c r="E225" s="8"/>
      <c r="F225" s="8"/>
      <c r="G225" s="8"/>
      <c r="H225" s="30"/>
      <c r="I225" s="31"/>
      <c r="J225" s="31"/>
      <c r="K225" s="8"/>
      <c r="L225" s="8"/>
      <c r="M225" s="8"/>
      <c r="N225" s="8"/>
      <c r="O225" s="8"/>
      <c r="P225" s="8"/>
      <c r="Q225" s="6">
        <f>IFERROR(VLOOKUP(R225,#REF!,1,FALSE),"")</f>
      </c>
      <c r="R225" s="5">
        <v>223</v>
      </c>
      <c r="S225" s="8"/>
      <c r="T225" s="8"/>
      <c r="U225" s="8"/>
      <c r="V225" s="8"/>
      <c r="W225" s="8"/>
      <c r="X225" s="8"/>
      <c r="Y225" s="8"/>
      <c r="Z225" s="8"/>
      <c r="AA225" s="8"/>
      <c r="AB225" s="8"/>
      <c r="AC225" s="10"/>
      <c r="AD225" s="34"/>
      <c r="AE225" s="34"/>
      <c r="AF225" s="34"/>
      <c r="AG225" s="9"/>
      <c r="AH225" s="8"/>
      <c r="AI225" s="12"/>
    </row>
    <row x14ac:dyDescent="0.25" r="226" customHeight="1" ht="14.25">
      <c r="A226" s="8"/>
      <c r="B226" s="12"/>
      <c r="C226" s="10"/>
      <c r="D226" s="10"/>
      <c r="E226" s="8"/>
      <c r="F226" s="8"/>
      <c r="G226" s="8"/>
      <c r="H226" s="30"/>
      <c r="I226" s="31"/>
      <c r="J226" s="31"/>
      <c r="K226" s="8"/>
      <c r="L226" s="8"/>
      <c r="M226" s="8"/>
      <c r="N226" s="8"/>
      <c r="O226" s="8"/>
      <c r="P226" s="8"/>
      <c r="Q226" s="6">
        <f>IFERROR(VLOOKUP(R226,#REF!,1,FALSE),"")</f>
      </c>
      <c r="R226" s="5">
        <v>224</v>
      </c>
      <c r="S226" s="8"/>
      <c r="T226" s="8"/>
      <c r="U226" s="8"/>
      <c r="V226" s="8"/>
      <c r="W226" s="8"/>
      <c r="X226" s="8"/>
      <c r="Y226" s="8"/>
      <c r="Z226" s="8"/>
      <c r="AA226" s="8"/>
      <c r="AB226" s="8"/>
      <c r="AC226" s="10"/>
      <c r="AD226" s="34"/>
      <c r="AE226" s="34"/>
      <c r="AF226" s="34"/>
      <c r="AG226" s="9"/>
      <c r="AH226" s="8"/>
      <c r="AI226" s="12"/>
    </row>
    <row x14ac:dyDescent="0.25" r="227" customHeight="1" ht="14.25">
      <c r="A227" s="8"/>
      <c r="B227" s="12"/>
      <c r="C227" s="10"/>
      <c r="D227" s="10"/>
      <c r="E227" s="8"/>
      <c r="F227" s="8"/>
      <c r="G227" s="8"/>
      <c r="H227" s="30"/>
      <c r="I227" s="31"/>
      <c r="J227" s="31"/>
      <c r="K227" s="8"/>
      <c r="L227" s="8"/>
      <c r="M227" s="8"/>
      <c r="N227" s="8"/>
      <c r="O227" s="8"/>
      <c r="P227" s="8"/>
      <c r="Q227" s="6">
        <f>IFERROR(VLOOKUP(R227,#REF!,1,FALSE),"")</f>
      </c>
      <c r="R227" s="5">
        <v>225</v>
      </c>
      <c r="S227" s="8"/>
      <c r="T227" s="8"/>
      <c r="U227" s="8"/>
      <c r="V227" s="8"/>
      <c r="W227" s="8"/>
      <c r="X227" s="8"/>
      <c r="Y227" s="8"/>
      <c r="Z227" s="8"/>
      <c r="AA227" s="8"/>
      <c r="AB227" s="8"/>
      <c r="AC227" s="10"/>
      <c r="AD227" s="34"/>
      <c r="AE227" s="34"/>
      <c r="AF227" s="34"/>
      <c r="AG227" s="9"/>
      <c r="AH227" s="8"/>
      <c r="AI227" s="12"/>
    </row>
    <row x14ac:dyDescent="0.25" r="228" customHeight="1" ht="14.25">
      <c r="A228" s="8"/>
      <c r="B228" s="12"/>
      <c r="C228" s="10"/>
      <c r="D228" s="10"/>
      <c r="E228" s="8"/>
      <c r="F228" s="8"/>
      <c r="G228" s="8"/>
      <c r="H228" s="30"/>
      <c r="I228" s="31"/>
      <c r="J228" s="31"/>
      <c r="K228" s="8"/>
      <c r="L228" s="8"/>
      <c r="M228" s="8"/>
      <c r="N228" s="8"/>
      <c r="O228" s="8"/>
      <c r="P228" s="8"/>
      <c r="Q228" s="6">
        <f>IFERROR(VLOOKUP(R228,#REF!,1,FALSE),"")</f>
      </c>
      <c r="R228" s="5">
        <v>226</v>
      </c>
      <c r="S228" s="8"/>
      <c r="T228" s="8"/>
      <c r="U228" s="8"/>
      <c r="V228" s="8"/>
      <c r="W228" s="8"/>
      <c r="X228" s="8"/>
      <c r="Y228" s="8"/>
      <c r="Z228" s="8"/>
      <c r="AA228" s="8"/>
      <c r="AB228" s="8"/>
      <c r="AC228" s="10"/>
      <c r="AD228" s="34"/>
      <c r="AE228" s="34"/>
      <c r="AF228" s="34"/>
      <c r="AG228" s="9"/>
      <c r="AH228" s="8"/>
      <c r="AI228" s="12"/>
    </row>
    <row x14ac:dyDescent="0.25" r="229" customHeight="1" ht="14.25">
      <c r="A229" s="8"/>
      <c r="B229" s="12"/>
      <c r="C229" s="10"/>
      <c r="D229" s="10"/>
      <c r="E229" s="8"/>
      <c r="F229" s="8"/>
      <c r="G229" s="8"/>
      <c r="H229" s="30"/>
      <c r="I229" s="31"/>
      <c r="J229" s="31"/>
      <c r="K229" s="8"/>
      <c r="L229" s="8"/>
      <c r="M229" s="8"/>
      <c r="N229" s="8"/>
      <c r="O229" s="8"/>
      <c r="P229" s="8"/>
      <c r="Q229" s="6">
        <f>IFERROR(VLOOKUP(R229,#REF!,1,FALSE),"")</f>
      </c>
      <c r="R229" s="5">
        <v>227</v>
      </c>
      <c r="S229" s="8"/>
      <c r="T229" s="8"/>
      <c r="U229" s="8"/>
      <c r="V229" s="8"/>
      <c r="W229" s="8"/>
      <c r="X229" s="8"/>
      <c r="Y229" s="8"/>
      <c r="Z229" s="8"/>
      <c r="AA229" s="8"/>
      <c r="AB229" s="8"/>
      <c r="AC229" s="10"/>
      <c r="AD229" s="34"/>
      <c r="AE229" s="34"/>
      <c r="AF229" s="34"/>
      <c r="AG229" s="9"/>
      <c r="AH229" s="8"/>
      <c r="AI229" s="12"/>
    </row>
    <row x14ac:dyDescent="0.25" r="230" customHeight="1" ht="14.25">
      <c r="A230" s="8"/>
      <c r="B230" s="12"/>
      <c r="C230" s="10"/>
      <c r="D230" s="10"/>
      <c r="E230" s="8"/>
      <c r="F230" s="8"/>
      <c r="G230" s="8"/>
      <c r="H230" s="30"/>
      <c r="I230" s="31"/>
      <c r="J230" s="31"/>
      <c r="K230" s="8"/>
      <c r="L230" s="8"/>
      <c r="M230" s="8"/>
      <c r="N230" s="8"/>
      <c r="O230" s="8"/>
      <c r="P230" s="8"/>
      <c r="Q230" s="6">
        <f>IFERROR(VLOOKUP(R230,#REF!,1,FALSE),"")</f>
      </c>
      <c r="R230" s="5">
        <v>228</v>
      </c>
      <c r="S230" s="8"/>
      <c r="T230" s="8"/>
      <c r="U230" s="8"/>
      <c r="V230" s="8"/>
      <c r="W230" s="8"/>
      <c r="X230" s="8"/>
      <c r="Y230" s="8"/>
      <c r="Z230" s="8"/>
      <c r="AA230" s="8"/>
      <c r="AB230" s="8"/>
      <c r="AC230" s="10"/>
      <c r="AD230" s="34"/>
      <c r="AE230" s="34"/>
      <c r="AF230" s="34"/>
      <c r="AG230" s="9"/>
      <c r="AH230" s="8"/>
      <c r="AI230" s="12"/>
    </row>
    <row x14ac:dyDescent="0.25" r="231" customHeight="1" ht="14.25">
      <c r="A231" s="8"/>
      <c r="B231" s="12"/>
      <c r="C231" s="10"/>
      <c r="D231" s="10"/>
      <c r="E231" s="8"/>
      <c r="F231" s="8"/>
      <c r="G231" s="8"/>
      <c r="H231" s="30"/>
      <c r="I231" s="31"/>
      <c r="J231" s="31"/>
      <c r="K231" s="8"/>
      <c r="L231" s="8"/>
      <c r="M231" s="8"/>
      <c r="N231" s="8"/>
      <c r="O231" s="8"/>
      <c r="P231" s="8"/>
      <c r="Q231" s="6">
        <f>IFERROR(VLOOKUP(R231,#REF!,1,FALSE),"")</f>
      </c>
      <c r="R231" s="5">
        <v>229</v>
      </c>
      <c r="S231" s="8"/>
      <c r="T231" s="8"/>
      <c r="U231" s="8"/>
      <c r="V231" s="8"/>
      <c r="W231" s="8"/>
      <c r="X231" s="8"/>
      <c r="Y231" s="8"/>
      <c r="Z231" s="8"/>
      <c r="AA231" s="8"/>
      <c r="AB231" s="8"/>
      <c r="AC231" s="10"/>
      <c r="AD231" s="34"/>
      <c r="AE231" s="34"/>
      <c r="AF231" s="34"/>
      <c r="AG231" s="9"/>
      <c r="AH231" s="8"/>
      <c r="AI231" s="12"/>
    </row>
    <row x14ac:dyDescent="0.25" r="232" customHeight="1" ht="14.25">
      <c r="A232" s="8"/>
      <c r="B232" s="12"/>
      <c r="C232" s="10"/>
      <c r="D232" s="10"/>
      <c r="E232" s="8"/>
      <c r="F232" s="8"/>
      <c r="G232" s="8"/>
      <c r="H232" s="30"/>
      <c r="I232" s="31"/>
      <c r="J232" s="31"/>
      <c r="K232" s="8"/>
      <c r="L232" s="8"/>
      <c r="M232" s="8"/>
      <c r="N232" s="8"/>
      <c r="O232" s="8"/>
      <c r="P232" s="8"/>
      <c r="Q232" s="6">
        <f>IFERROR(VLOOKUP(R232,#REF!,1,FALSE),"")</f>
      </c>
      <c r="R232" s="5">
        <v>230</v>
      </c>
      <c r="S232" s="8"/>
      <c r="T232" s="8"/>
      <c r="U232" s="8"/>
      <c r="V232" s="8"/>
      <c r="W232" s="8"/>
      <c r="X232" s="8"/>
      <c r="Y232" s="8"/>
      <c r="Z232" s="8"/>
      <c r="AA232" s="8"/>
      <c r="AB232" s="8"/>
      <c r="AC232" s="10"/>
      <c r="AD232" s="34"/>
      <c r="AE232" s="34"/>
      <c r="AF232" s="34"/>
      <c r="AG232" s="9"/>
      <c r="AH232" s="8"/>
      <c r="AI232" s="12"/>
    </row>
    <row x14ac:dyDescent="0.25" r="233" customHeight="1" ht="14.25">
      <c r="A233" s="8"/>
      <c r="B233" s="12"/>
      <c r="C233" s="10"/>
      <c r="D233" s="10"/>
      <c r="E233" s="8"/>
      <c r="F233" s="8"/>
      <c r="G233" s="8"/>
      <c r="H233" s="30"/>
      <c r="I233" s="31"/>
      <c r="J233" s="31"/>
      <c r="K233" s="8"/>
      <c r="L233" s="8"/>
      <c r="M233" s="8"/>
      <c r="N233" s="8"/>
      <c r="O233" s="8"/>
      <c r="P233" s="8"/>
      <c r="Q233" s="6">
        <f>IFERROR(VLOOKUP(R233,#REF!,1,FALSE),"")</f>
      </c>
      <c r="R233" s="5">
        <v>231</v>
      </c>
      <c r="S233" s="8"/>
      <c r="T233" s="8"/>
      <c r="U233" s="8"/>
      <c r="V233" s="8"/>
      <c r="W233" s="8"/>
      <c r="X233" s="8"/>
      <c r="Y233" s="8"/>
      <c r="Z233" s="8"/>
      <c r="AA233" s="8"/>
      <c r="AB233" s="8"/>
      <c r="AC233" s="10"/>
      <c r="AD233" s="34"/>
      <c r="AE233" s="34"/>
      <c r="AF233" s="34"/>
      <c r="AG233" s="9"/>
      <c r="AH233" s="8"/>
      <c r="AI233" s="12"/>
    </row>
    <row x14ac:dyDescent="0.25" r="234" customHeight="1" ht="14.25">
      <c r="A234" s="8"/>
      <c r="B234" s="12"/>
      <c r="C234" s="10"/>
      <c r="D234" s="10"/>
      <c r="E234" s="8"/>
      <c r="F234" s="8"/>
      <c r="G234" s="8"/>
      <c r="H234" s="30"/>
      <c r="I234" s="31"/>
      <c r="J234" s="31"/>
      <c r="K234" s="8"/>
      <c r="L234" s="8"/>
      <c r="M234" s="8"/>
      <c r="N234" s="8"/>
      <c r="O234" s="8"/>
      <c r="P234" s="8"/>
      <c r="Q234" s="6">
        <f>IFERROR(VLOOKUP(R234,#REF!,1,FALSE),"")</f>
      </c>
      <c r="R234" s="5">
        <v>232</v>
      </c>
      <c r="S234" s="8"/>
      <c r="T234" s="8"/>
      <c r="U234" s="8"/>
      <c r="V234" s="8"/>
      <c r="W234" s="8"/>
      <c r="X234" s="8"/>
      <c r="Y234" s="8"/>
      <c r="Z234" s="8"/>
      <c r="AA234" s="8"/>
      <c r="AB234" s="8"/>
      <c r="AC234" s="10"/>
      <c r="AD234" s="34"/>
      <c r="AE234" s="34"/>
      <c r="AF234" s="34"/>
      <c r="AG234" s="9"/>
      <c r="AH234" s="8"/>
      <c r="AI234" s="12"/>
    </row>
    <row x14ac:dyDescent="0.25" r="235" customHeight="1" ht="14.25">
      <c r="A235" s="8"/>
      <c r="B235" s="12"/>
      <c r="C235" s="10"/>
      <c r="D235" s="10"/>
      <c r="E235" s="8"/>
      <c r="F235" s="8"/>
      <c r="G235" s="8"/>
      <c r="H235" s="30"/>
      <c r="I235" s="31"/>
      <c r="J235" s="31"/>
      <c r="K235" s="8"/>
      <c r="L235" s="8"/>
      <c r="M235" s="8"/>
      <c r="N235" s="8"/>
      <c r="O235" s="8"/>
      <c r="P235" s="8"/>
      <c r="Q235" s="6">
        <f>IFERROR(VLOOKUP(R235,#REF!,1,FALSE),"")</f>
      </c>
      <c r="R235" s="5">
        <v>233</v>
      </c>
      <c r="S235" s="8"/>
      <c r="T235" s="8"/>
      <c r="U235" s="8"/>
      <c r="V235" s="8"/>
      <c r="W235" s="8"/>
      <c r="X235" s="8"/>
      <c r="Y235" s="8"/>
      <c r="Z235" s="8"/>
      <c r="AA235" s="8"/>
      <c r="AB235" s="8"/>
      <c r="AC235" s="10"/>
      <c r="AD235" s="34"/>
      <c r="AE235" s="34"/>
      <c r="AF235" s="34"/>
      <c r="AG235" s="9"/>
      <c r="AH235" s="8"/>
      <c r="AI235" s="12"/>
    </row>
    <row x14ac:dyDescent="0.25" r="236" customHeight="1" ht="14.25">
      <c r="A236" s="8"/>
      <c r="B236" s="12"/>
      <c r="C236" s="10"/>
      <c r="D236" s="10"/>
      <c r="E236" s="8"/>
      <c r="F236" s="8"/>
      <c r="G236" s="8"/>
      <c r="H236" s="30"/>
      <c r="I236" s="31"/>
      <c r="J236" s="31"/>
      <c r="K236" s="8"/>
      <c r="L236" s="8"/>
      <c r="M236" s="8"/>
      <c r="N236" s="8"/>
      <c r="O236" s="8"/>
      <c r="P236" s="8"/>
      <c r="Q236" s="6">
        <f>IFERROR(VLOOKUP(R236,#REF!,1,FALSE),"")</f>
      </c>
      <c r="R236" s="5">
        <v>234</v>
      </c>
      <c r="S236" s="8"/>
      <c r="T236" s="8"/>
      <c r="U236" s="8"/>
      <c r="V236" s="8"/>
      <c r="W236" s="8"/>
      <c r="X236" s="8"/>
      <c r="Y236" s="8"/>
      <c r="Z236" s="8"/>
      <c r="AA236" s="8"/>
      <c r="AB236" s="8"/>
      <c r="AC236" s="10"/>
      <c r="AD236" s="34"/>
      <c r="AE236" s="34"/>
      <c r="AF236" s="34"/>
      <c r="AG236" s="9"/>
      <c r="AH236" s="8"/>
      <c r="AI236" s="12"/>
    </row>
    <row x14ac:dyDescent="0.25" r="237" customHeight="1" ht="14.25">
      <c r="A237" s="8"/>
      <c r="B237" s="12"/>
      <c r="C237" s="10"/>
      <c r="D237" s="10"/>
      <c r="E237" s="8"/>
      <c r="F237" s="8"/>
      <c r="G237" s="8"/>
      <c r="H237" s="30"/>
      <c r="I237" s="31"/>
      <c r="J237" s="31"/>
      <c r="K237" s="8"/>
      <c r="L237" s="8"/>
      <c r="M237" s="8"/>
      <c r="N237" s="8"/>
      <c r="O237" s="8"/>
      <c r="P237" s="8"/>
      <c r="Q237" s="6">
        <f>IFERROR(VLOOKUP(R237,#REF!,1,FALSE),"")</f>
      </c>
      <c r="R237" s="5">
        <v>235</v>
      </c>
      <c r="S237" s="8"/>
      <c r="T237" s="8"/>
      <c r="U237" s="8"/>
      <c r="V237" s="8"/>
      <c r="W237" s="8"/>
      <c r="X237" s="8"/>
      <c r="Y237" s="8"/>
      <c r="Z237" s="8"/>
      <c r="AA237" s="8"/>
      <c r="AB237" s="8"/>
      <c r="AC237" s="10"/>
      <c r="AD237" s="34"/>
      <c r="AE237" s="34"/>
      <c r="AF237" s="34"/>
      <c r="AG237" s="9"/>
      <c r="AH237" s="8"/>
      <c r="AI237" s="12"/>
    </row>
    <row x14ac:dyDescent="0.25" r="238" customHeight="1" ht="14.25">
      <c r="A238" s="8"/>
      <c r="B238" s="12"/>
      <c r="C238" s="10"/>
      <c r="D238" s="10"/>
      <c r="E238" s="8"/>
      <c r="F238" s="8"/>
      <c r="G238" s="8"/>
      <c r="H238" s="30"/>
      <c r="I238" s="31"/>
      <c r="J238" s="31"/>
      <c r="K238" s="8"/>
      <c r="L238" s="8"/>
      <c r="M238" s="8"/>
      <c r="N238" s="8"/>
      <c r="O238" s="8"/>
      <c r="P238" s="8"/>
      <c r="Q238" s="6">
        <f>IFERROR(VLOOKUP(R238,#REF!,1,FALSE),"")</f>
      </c>
      <c r="R238" s="5">
        <v>236</v>
      </c>
      <c r="S238" s="8"/>
      <c r="T238" s="8"/>
      <c r="U238" s="8"/>
      <c r="V238" s="8"/>
      <c r="W238" s="8"/>
      <c r="X238" s="8"/>
      <c r="Y238" s="8"/>
      <c r="Z238" s="8"/>
      <c r="AA238" s="8"/>
      <c r="AB238" s="8"/>
      <c r="AC238" s="10"/>
      <c r="AD238" s="34"/>
      <c r="AE238" s="34"/>
      <c r="AF238" s="34"/>
      <c r="AG238" s="9"/>
      <c r="AH238" s="8"/>
      <c r="AI238" s="12"/>
    </row>
    <row x14ac:dyDescent="0.25" r="239" customHeight="1" ht="14.25">
      <c r="A239" s="8"/>
      <c r="B239" s="12"/>
      <c r="C239" s="10"/>
      <c r="D239" s="10"/>
      <c r="E239" s="8"/>
      <c r="F239" s="8"/>
      <c r="G239" s="8"/>
      <c r="H239" s="30"/>
      <c r="I239" s="31"/>
      <c r="J239" s="31"/>
      <c r="K239" s="8"/>
      <c r="L239" s="8"/>
      <c r="M239" s="8"/>
      <c r="N239" s="8"/>
      <c r="O239" s="8"/>
      <c r="P239" s="8"/>
      <c r="Q239" s="6">
        <f>IFERROR(VLOOKUP(R239,#REF!,1,FALSE),"")</f>
      </c>
      <c r="R239" s="5">
        <v>237</v>
      </c>
      <c r="S239" s="8"/>
      <c r="T239" s="8"/>
      <c r="U239" s="8"/>
      <c r="V239" s="8"/>
      <c r="W239" s="8"/>
      <c r="X239" s="8"/>
      <c r="Y239" s="8"/>
      <c r="Z239" s="8"/>
      <c r="AA239" s="8"/>
      <c r="AB239" s="8"/>
      <c r="AC239" s="10"/>
      <c r="AD239" s="34"/>
      <c r="AE239" s="34"/>
      <c r="AF239" s="34"/>
      <c r="AG239" s="9"/>
      <c r="AH239" s="8"/>
      <c r="AI239" s="12"/>
    </row>
    <row x14ac:dyDescent="0.25" r="240" customHeight="1" ht="14.25">
      <c r="A240" s="8"/>
      <c r="B240" s="12"/>
      <c r="C240" s="10"/>
      <c r="D240" s="10"/>
      <c r="E240" s="8"/>
      <c r="F240" s="8"/>
      <c r="G240" s="8"/>
      <c r="H240" s="30"/>
      <c r="I240" s="31"/>
      <c r="J240" s="31"/>
      <c r="K240" s="8"/>
      <c r="L240" s="8"/>
      <c r="M240" s="8"/>
      <c r="N240" s="8"/>
      <c r="O240" s="8"/>
      <c r="P240" s="8"/>
      <c r="Q240" s="6">
        <f>IFERROR(VLOOKUP(R240,#REF!,1,FALSE),"")</f>
      </c>
      <c r="R240" s="5">
        <v>238</v>
      </c>
      <c r="S240" s="8"/>
      <c r="T240" s="8"/>
      <c r="U240" s="8"/>
      <c r="V240" s="8"/>
      <c r="W240" s="8"/>
      <c r="X240" s="8"/>
      <c r="Y240" s="8"/>
      <c r="Z240" s="8"/>
      <c r="AA240" s="8"/>
      <c r="AB240" s="8"/>
      <c r="AC240" s="10"/>
      <c r="AD240" s="34"/>
      <c r="AE240" s="34"/>
      <c r="AF240" s="34"/>
      <c r="AG240" s="9"/>
      <c r="AH240" s="8"/>
      <c r="AI240" s="12"/>
    </row>
    <row x14ac:dyDescent="0.25" r="241" customHeight="1" ht="14.25">
      <c r="A241" s="8"/>
      <c r="B241" s="12"/>
      <c r="C241" s="10"/>
      <c r="D241" s="10"/>
      <c r="E241" s="8"/>
      <c r="F241" s="8"/>
      <c r="G241" s="8"/>
      <c r="H241" s="30"/>
      <c r="I241" s="31"/>
      <c r="J241" s="31"/>
      <c r="K241" s="8"/>
      <c r="L241" s="8"/>
      <c r="M241" s="8"/>
      <c r="N241" s="8"/>
      <c r="O241" s="8"/>
      <c r="P241" s="8"/>
      <c r="Q241" s="6">
        <f>IFERROR(VLOOKUP(R241,#REF!,1,FALSE),"")</f>
      </c>
      <c r="R241" s="5">
        <v>239</v>
      </c>
      <c r="S241" s="8"/>
      <c r="T241" s="8"/>
      <c r="U241" s="8"/>
      <c r="V241" s="8"/>
      <c r="W241" s="8"/>
      <c r="X241" s="8"/>
      <c r="Y241" s="8"/>
      <c r="Z241" s="8"/>
      <c r="AA241" s="8"/>
      <c r="AB241" s="8"/>
      <c r="AC241" s="10"/>
      <c r="AD241" s="34"/>
      <c r="AE241" s="34"/>
      <c r="AF241" s="34"/>
      <c r="AG241" s="9"/>
      <c r="AH241" s="8"/>
      <c r="AI241" s="12"/>
    </row>
    <row x14ac:dyDescent="0.25" r="242" customHeight="1" ht="14.25">
      <c r="A242" s="8"/>
      <c r="B242" s="12"/>
      <c r="C242" s="10"/>
      <c r="D242" s="10"/>
      <c r="E242" s="8"/>
      <c r="F242" s="8"/>
      <c r="G242" s="8"/>
      <c r="H242" s="30"/>
      <c r="I242" s="31"/>
      <c r="J242" s="31"/>
      <c r="K242" s="8"/>
      <c r="L242" s="8"/>
      <c r="M242" s="8"/>
      <c r="N242" s="8"/>
      <c r="O242" s="8"/>
      <c r="P242" s="8"/>
      <c r="Q242" s="6">
        <f>IFERROR(VLOOKUP(R242,#REF!,1,FALSE),"")</f>
      </c>
      <c r="R242" s="5">
        <v>240</v>
      </c>
      <c r="S242" s="8"/>
      <c r="T242" s="8"/>
      <c r="U242" s="8"/>
      <c r="V242" s="8"/>
      <c r="W242" s="8"/>
      <c r="X242" s="8"/>
      <c r="Y242" s="8"/>
      <c r="Z242" s="8"/>
      <c r="AA242" s="8"/>
      <c r="AB242" s="8"/>
      <c r="AC242" s="10"/>
      <c r="AD242" s="34"/>
      <c r="AE242" s="34"/>
      <c r="AF242" s="34"/>
      <c r="AG242" s="9"/>
      <c r="AH242" s="8"/>
      <c r="AI242" s="12"/>
    </row>
    <row x14ac:dyDescent="0.25" r="243" customHeight="1" ht="14.25">
      <c r="A243" s="8"/>
      <c r="B243" s="12"/>
      <c r="C243" s="10"/>
      <c r="D243" s="10"/>
      <c r="E243" s="8"/>
      <c r="F243" s="8"/>
      <c r="G243" s="8"/>
      <c r="H243" s="30"/>
      <c r="I243" s="31"/>
      <c r="J243" s="31"/>
      <c r="K243" s="8"/>
      <c r="L243" s="8"/>
      <c r="M243" s="8"/>
      <c r="N243" s="8"/>
      <c r="O243" s="8"/>
      <c r="P243" s="8"/>
      <c r="Q243" s="6">
        <f>IFERROR(VLOOKUP(R243,#REF!,1,FALSE),"")</f>
      </c>
      <c r="R243" s="5">
        <v>241</v>
      </c>
      <c r="S243" s="8"/>
      <c r="T243" s="8"/>
      <c r="U243" s="8"/>
      <c r="V243" s="8"/>
      <c r="W243" s="8"/>
      <c r="X243" s="8"/>
      <c r="Y243" s="8"/>
      <c r="Z243" s="8"/>
      <c r="AA243" s="8"/>
      <c r="AB243" s="8"/>
      <c r="AC243" s="10"/>
      <c r="AD243" s="34"/>
      <c r="AE243" s="34"/>
      <c r="AF243" s="34"/>
      <c r="AG243" s="9"/>
      <c r="AH243" s="8"/>
      <c r="AI243" s="12"/>
    </row>
    <row x14ac:dyDescent="0.25" r="244" customHeight="1" ht="14.25">
      <c r="A244" s="8"/>
      <c r="B244" s="12"/>
      <c r="C244" s="10"/>
      <c r="D244" s="10"/>
      <c r="E244" s="8"/>
      <c r="F244" s="8"/>
      <c r="G244" s="8"/>
      <c r="H244" s="30"/>
      <c r="I244" s="31"/>
      <c r="J244" s="31"/>
      <c r="K244" s="8"/>
      <c r="L244" s="8"/>
      <c r="M244" s="8"/>
      <c r="N244" s="8"/>
      <c r="O244" s="8"/>
      <c r="P244" s="8"/>
      <c r="Q244" s="6">
        <f>IFERROR(VLOOKUP(R244,#REF!,1,FALSE),"")</f>
      </c>
      <c r="R244" s="5">
        <v>242</v>
      </c>
      <c r="S244" s="8"/>
      <c r="T244" s="8"/>
      <c r="U244" s="8"/>
      <c r="V244" s="8"/>
      <c r="W244" s="8"/>
      <c r="X244" s="8"/>
      <c r="Y244" s="8"/>
      <c r="Z244" s="8"/>
      <c r="AA244" s="8"/>
      <c r="AB244" s="8"/>
      <c r="AC244" s="10"/>
      <c r="AD244" s="34"/>
      <c r="AE244" s="34"/>
      <c r="AF244" s="34"/>
      <c r="AG244" s="9"/>
      <c r="AH244" s="8"/>
      <c r="AI244" s="12"/>
    </row>
    <row x14ac:dyDescent="0.25" r="245" customHeight="1" ht="14.25">
      <c r="A245" s="8"/>
      <c r="B245" s="12"/>
      <c r="C245" s="10"/>
      <c r="D245" s="10"/>
      <c r="E245" s="8"/>
      <c r="F245" s="8"/>
      <c r="G245" s="8"/>
      <c r="H245" s="30"/>
      <c r="I245" s="31"/>
      <c r="J245" s="31"/>
      <c r="K245" s="8"/>
      <c r="L245" s="8"/>
      <c r="M245" s="8"/>
      <c r="N245" s="8"/>
      <c r="O245" s="8"/>
      <c r="P245" s="8"/>
      <c r="Q245" s="6">
        <f>IFERROR(VLOOKUP(R245,#REF!,1,FALSE),"")</f>
      </c>
      <c r="R245" s="5">
        <v>243</v>
      </c>
      <c r="S245" s="8"/>
      <c r="T245" s="8"/>
      <c r="U245" s="8"/>
      <c r="V245" s="8"/>
      <c r="W245" s="8"/>
      <c r="X245" s="8"/>
      <c r="Y245" s="8"/>
      <c r="Z245" s="8"/>
      <c r="AA245" s="8"/>
      <c r="AB245" s="8"/>
      <c r="AC245" s="10"/>
      <c r="AD245" s="34"/>
      <c r="AE245" s="34"/>
      <c r="AF245" s="34"/>
      <c r="AG245" s="9"/>
      <c r="AH245" s="8"/>
      <c r="AI245" s="12"/>
    </row>
    <row x14ac:dyDescent="0.25" r="246" customHeight="1" ht="14.25">
      <c r="A246" s="8"/>
      <c r="B246" s="12"/>
      <c r="C246" s="10"/>
      <c r="D246" s="10"/>
      <c r="E246" s="8"/>
      <c r="F246" s="8"/>
      <c r="G246" s="8"/>
      <c r="H246" s="30"/>
      <c r="I246" s="31"/>
      <c r="J246" s="31"/>
      <c r="K246" s="8"/>
      <c r="L246" s="8"/>
      <c r="M246" s="8"/>
      <c r="N246" s="8"/>
      <c r="O246" s="8"/>
      <c r="P246" s="8"/>
      <c r="Q246" s="6">
        <f>IFERROR(VLOOKUP(R246,#REF!,1,FALSE),"")</f>
      </c>
      <c r="R246" s="5">
        <v>244</v>
      </c>
      <c r="S246" s="8"/>
      <c r="T246" s="8"/>
      <c r="U246" s="8"/>
      <c r="V246" s="8"/>
      <c r="W246" s="8"/>
      <c r="X246" s="8"/>
      <c r="Y246" s="8"/>
      <c r="Z246" s="8"/>
      <c r="AA246" s="8"/>
      <c r="AB246" s="8"/>
      <c r="AC246" s="10"/>
      <c r="AD246" s="34"/>
      <c r="AE246" s="34"/>
      <c r="AF246" s="34"/>
      <c r="AG246" s="9"/>
      <c r="AH246" s="8"/>
      <c r="AI246" s="12"/>
    </row>
    <row x14ac:dyDescent="0.25" r="247" customHeight="1" ht="14.25">
      <c r="A247" s="8"/>
      <c r="B247" s="12"/>
      <c r="C247" s="10"/>
      <c r="D247" s="10"/>
      <c r="E247" s="8"/>
      <c r="F247" s="8"/>
      <c r="G247" s="8"/>
      <c r="H247" s="30"/>
      <c r="I247" s="31"/>
      <c r="J247" s="31"/>
      <c r="K247" s="8"/>
      <c r="L247" s="8"/>
      <c r="M247" s="8"/>
      <c r="N247" s="8"/>
      <c r="O247" s="8"/>
      <c r="P247" s="8"/>
      <c r="Q247" s="6">
        <f>IFERROR(VLOOKUP(R247,#REF!,1,FALSE),"")</f>
      </c>
      <c r="R247" s="5">
        <v>245</v>
      </c>
      <c r="S247" s="8"/>
      <c r="T247" s="8"/>
      <c r="U247" s="8"/>
      <c r="V247" s="8"/>
      <c r="W247" s="8"/>
      <c r="X247" s="8"/>
      <c r="Y247" s="8"/>
      <c r="Z247" s="8"/>
      <c r="AA247" s="8"/>
      <c r="AB247" s="8"/>
      <c r="AC247" s="10"/>
      <c r="AD247" s="34"/>
      <c r="AE247" s="34"/>
      <c r="AF247" s="34"/>
      <c r="AG247" s="9"/>
      <c r="AH247" s="8"/>
      <c r="AI247" s="12"/>
    </row>
    <row x14ac:dyDescent="0.25" r="248" customHeight="1" ht="14.25">
      <c r="A248" s="8"/>
      <c r="B248" s="12"/>
      <c r="C248" s="10"/>
      <c r="D248" s="10"/>
      <c r="E248" s="8"/>
      <c r="F248" s="8"/>
      <c r="G248" s="8"/>
      <c r="H248" s="30"/>
      <c r="I248" s="31"/>
      <c r="J248" s="31"/>
      <c r="K248" s="8"/>
      <c r="L248" s="8"/>
      <c r="M248" s="8"/>
      <c r="N248" s="8"/>
      <c r="O248" s="8"/>
      <c r="P248" s="8"/>
      <c r="Q248" s="6">
        <f>IFERROR(VLOOKUP(R248,#REF!,1,FALSE),"")</f>
      </c>
      <c r="R248" s="5">
        <v>246</v>
      </c>
      <c r="S248" s="8"/>
      <c r="T248" s="8"/>
      <c r="U248" s="8"/>
      <c r="V248" s="8"/>
      <c r="W248" s="8"/>
      <c r="X248" s="8"/>
      <c r="Y248" s="8"/>
      <c r="Z248" s="8"/>
      <c r="AA248" s="8"/>
      <c r="AB248" s="8"/>
      <c r="AC248" s="10"/>
      <c r="AD248" s="34"/>
      <c r="AE248" s="34"/>
      <c r="AF248" s="34"/>
      <c r="AG248" s="9"/>
      <c r="AH248" s="8"/>
      <c r="AI248" s="12"/>
    </row>
    <row x14ac:dyDescent="0.25" r="249" customHeight="1" ht="14.25">
      <c r="A249" s="8"/>
      <c r="B249" s="12"/>
      <c r="C249" s="10"/>
      <c r="D249" s="10"/>
      <c r="E249" s="8"/>
      <c r="F249" s="8"/>
      <c r="G249" s="8"/>
      <c r="H249" s="30"/>
      <c r="I249" s="31"/>
      <c r="J249" s="31"/>
      <c r="K249" s="8"/>
      <c r="L249" s="8"/>
      <c r="M249" s="8"/>
      <c r="N249" s="8"/>
      <c r="O249" s="8"/>
      <c r="P249" s="8"/>
      <c r="Q249" s="6">
        <f>IFERROR(VLOOKUP(R249,#REF!,1,FALSE),"")</f>
      </c>
      <c r="R249" s="5">
        <v>247</v>
      </c>
      <c r="S249" s="8"/>
      <c r="T249" s="8"/>
      <c r="U249" s="8"/>
      <c r="V249" s="8"/>
      <c r="W249" s="8"/>
      <c r="X249" s="8"/>
      <c r="Y249" s="8"/>
      <c r="Z249" s="8"/>
      <c r="AA249" s="8"/>
      <c r="AB249" s="8"/>
      <c r="AC249" s="10"/>
      <c r="AD249" s="34"/>
      <c r="AE249" s="34"/>
      <c r="AF249" s="34"/>
      <c r="AG249" s="9"/>
      <c r="AH249" s="8"/>
      <c r="AI249" s="12"/>
    </row>
    <row x14ac:dyDescent="0.25" r="250" customHeight="1" ht="14.25">
      <c r="A250" s="8"/>
      <c r="B250" s="12"/>
      <c r="C250" s="10"/>
      <c r="D250" s="10"/>
      <c r="E250" s="8"/>
      <c r="F250" s="8"/>
      <c r="G250" s="8"/>
      <c r="H250" s="30"/>
      <c r="I250" s="31"/>
      <c r="J250" s="31"/>
      <c r="K250" s="8"/>
      <c r="L250" s="8"/>
      <c r="M250" s="8"/>
      <c r="N250" s="8"/>
      <c r="O250" s="8"/>
      <c r="P250" s="8"/>
      <c r="Q250" s="6">
        <f>IFERROR(VLOOKUP(R250,#REF!,1,FALSE),"")</f>
      </c>
      <c r="R250" s="5">
        <v>248</v>
      </c>
      <c r="S250" s="8"/>
      <c r="T250" s="8"/>
      <c r="U250" s="8"/>
      <c r="V250" s="8"/>
      <c r="W250" s="8"/>
      <c r="X250" s="8"/>
      <c r="Y250" s="8"/>
      <c r="Z250" s="8"/>
      <c r="AA250" s="8"/>
      <c r="AB250" s="8"/>
      <c r="AC250" s="10"/>
      <c r="AD250" s="34"/>
      <c r="AE250" s="34"/>
      <c r="AF250" s="34"/>
      <c r="AG250" s="9"/>
      <c r="AH250" s="8"/>
      <c r="AI250" s="12"/>
    </row>
    <row x14ac:dyDescent="0.25" r="251" customHeight="1" ht="14.25">
      <c r="A251" s="8"/>
      <c r="B251" s="12"/>
      <c r="C251" s="10"/>
      <c r="D251" s="10"/>
      <c r="E251" s="8"/>
      <c r="F251" s="8"/>
      <c r="G251" s="8"/>
      <c r="H251" s="30"/>
      <c r="I251" s="31"/>
      <c r="J251" s="31"/>
      <c r="K251" s="8"/>
      <c r="L251" s="8"/>
      <c r="M251" s="8"/>
      <c r="N251" s="8"/>
      <c r="O251" s="8"/>
      <c r="P251" s="8"/>
      <c r="Q251" s="6">
        <f>IFERROR(VLOOKUP(R251,#REF!,1,FALSE),"")</f>
      </c>
      <c r="R251" s="5">
        <v>249</v>
      </c>
      <c r="S251" s="8"/>
      <c r="T251" s="8"/>
      <c r="U251" s="8"/>
      <c r="V251" s="8"/>
      <c r="W251" s="8"/>
      <c r="X251" s="8"/>
      <c r="Y251" s="8"/>
      <c r="Z251" s="8"/>
      <c r="AA251" s="8"/>
      <c r="AB251" s="8"/>
      <c r="AC251" s="10"/>
      <c r="AD251" s="34"/>
      <c r="AE251" s="34"/>
      <c r="AF251" s="34"/>
      <c r="AG251" s="9"/>
      <c r="AH251" s="8"/>
      <c r="AI251" s="12"/>
    </row>
    <row x14ac:dyDescent="0.25" r="252" customHeight="1" ht="14.25">
      <c r="A252" s="8"/>
      <c r="B252" s="12"/>
      <c r="C252" s="10"/>
      <c r="D252" s="10"/>
      <c r="E252" s="8"/>
      <c r="F252" s="8"/>
      <c r="G252" s="8"/>
      <c r="H252" s="30"/>
      <c r="I252" s="31"/>
      <c r="J252" s="31"/>
      <c r="K252" s="8"/>
      <c r="L252" s="8"/>
      <c r="M252" s="8"/>
      <c r="N252" s="8"/>
      <c r="O252" s="8"/>
      <c r="P252" s="8"/>
      <c r="Q252" s="6">
        <f>IFERROR(VLOOKUP(R252,#REF!,1,FALSE),"")</f>
      </c>
      <c r="R252" s="5">
        <v>250</v>
      </c>
      <c r="S252" s="8"/>
      <c r="T252" s="8"/>
      <c r="U252" s="8"/>
      <c r="V252" s="8"/>
      <c r="W252" s="8"/>
      <c r="X252" s="8"/>
      <c r="Y252" s="8"/>
      <c r="Z252" s="8"/>
      <c r="AA252" s="8"/>
      <c r="AB252" s="8"/>
      <c r="AC252" s="10"/>
      <c r="AD252" s="34"/>
      <c r="AE252" s="34"/>
      <c r="AF252" s="34"/>
      <c r="AG252" s="9"/>
      <c r="AH252" s="8"/>
      <c r="AI252" s="12"/>
    </row>
    <row x14ac:dyDescent="0.25" r="253" customHeight="1" ht="14.25">
      <c r="A253" s="8"/>
      <c r="B253" s="12"/>
      <c r="C253" s="10"/>
      <c r="D253" s="10"/>
      <c r="E253" s="8"/>
      <c r="F253" s="8"/>
      <c r="G253" s="8"/>
      <c r="H253" s="30"/>
      <c r="I253" s="31"/>
      <c r="J253" s="31"/>
      <c r="K253" s="8"/>
      <c r="L253" s="8"/>
      <c r="M253" s="8"/>
      <c r="N253" s="8"/>
      <c r="O253" s="8"/>
      <c r="P253" s="8"/>
      <c r="Q253" s="6">
        <f>IFERROR(VLOOKUP(R253,#REF!,1,FALSE),"")</f>
      </c>
      <c r="R253" s="5">
        <v>251</v>
      </c>
      <c r="S253" s="8"/>
      <c r="T253" s="8"/>
      <c r="U253" s="8"/>
      <c r="V253" s="8"/>
      <c r="W253" s="8"/>
      <c r="X253" s="8"/>
      <c r="Y253" s="8"/>
      <c r="Z253" s="8"/>
      <c r="AA253" s="8"/>
      <c r="AB253" s="8"/>
      <c r="AC253" s="10"/>
      <c r="AD253" s="34"/>
      <c r="AE253" s="34"/>
      <c r="AF253" s="34"/>
      <c r="AG253" s="9"/>
      <c r="AH253" s="8"/>
      <c r="AI253" s="12"/>
    </row>
    <row x14ac:dyDescent="0.25" r="254" customHeight="1" ht="14.25">
      <c r="A254" s="8"/>
      <c r="B254" s="12"/>
      <c r="C254" s="10"/>
      <c r="D254" s="10"/>
      <c r="E254" s="8"/>
      <c r="F254" s="8"/>
      <c r="G254" s="8"/>
      <c r="H254" s="30"/>
      <c r="I254" s="31"/>
      <c r="J254" s="31"/>
      <c r="K254" s="8"/>
      <c r="L254" s="8"/>
      <c r="M254" s="8"/>
      <c r="N254" s="8"/>
      <c r="O254" s="8"/>
      <c r="P254" s="8"/>
      <c r="Q254" s="6">
        <f>IFERROR(VLOOKUP(R254,#REF!,1,FALSE),"")</f>
      </c>
      <c r="R254" s="5">
        <v>252</v>
      </c>
      <c r="S254" s="8"/>
      <c r="T254" s="8"/>
      <c r="U254" s="8"/>
      <c r="V254" s="8"/>
      <c r="W254" s="8"/>
      <c r="X254" s="8"/>
      <c r="Y254" s="8"/>
      <c r="Z254" s="8"/>
      <c r="AA254" s="8"/>
      <c r="AB254" s="8"/>
      <c r="AC254" s="10"/>
      <c r="AD254" s="34"/>
      <c r="AE254" s="34"/>
      <c r="AF254" s="34"/>
      <c r="AG254" s="9"/>
      <c r="AH254" s="8"/>
      <c r="AI254" s="12"/>
    </row>
    <row x14ac:dyDescent="0.25" r="255" customHeight="1" ht="14.25">
      <c r="A255" s="8"/>
      <c r="B255" s="12"/>
      <c r="C255" s="10"/>
      <c r="D255" s="10"/>
      <c r="E255" s="8"/>
      <c r="F255" s="8"/>
      <c r="G255" s="8"/>
      <c r="H255" s="30"/>
      <c r="I255" s="31"/>
      <c r="J255" s="31"/>
      <c r="K255" s="8"/>
      <c r="L255" s="8"/>
      <c r="M255" s="8"/>
      <c r="N255" s="8"/>
      <c r="O255" s="8"/>
      <c r="P255" s="8"/>
      <c r="Q255" s="6">
        <f>IFERROR(VLOOKUP(R255,#REF!,1,FALSE),"")</f>
      </c>
      <c r="R255" s="5">
        <v>253</v>
      </c>
      <c r="S255" s="8"/>
      <c r="T255" s="8"/>
      <c r="U255" s="8"/>
      <c r="V255" s="8"/>
      <c r="W255" s="8"/>
      <c r="X255" s="8"/>
      <c r="Y255" s="8"/>
      <c r="Z255" s="8"/>
      <c r="AA255" s="8"/>
      <c r="AB255" s="8"/>
      <c r="AC255" s="10"/>
      <c r="AD255" s="34"/>
      <c r="AE255" s="34"/>
      <c r="AF255" s="34"/>
      <c r="AG255" s="9"/>
      <c r="AH255" s="8"/>
      <c r="AI255" s="12"/>
    </row>
    <row x14ac:dyDescent="0.25" r="256" customHeight="1" ht="14.25">
      <c r="A256" s="8"/>
      <c r="B256" s="12"/>
      <c r="C256" s="10"/>
      <c r="D256" s="10"/>
      <c r="E256" s="8"/>
      <c r="F256" s="8"/>
      <c r="G256" s="8"/>
      <c r="H256" s="30"/>
      <c r="I256" s="31"/>
      <c r="J256" s="31"/>
      <c r="K256" s="8"/>
      <c r="L256" s="8"/>
      <c r="M256" s="8"/>
      <c r="N256" s="8"/>
      <c r="O256" s="8"/>
      <c r="P256" s="8"/>
      <c r="Q256" s="6">
        <f>IFERROR(VLOOKUP(R256,#REF!,1,FALSE),"")</f>
      </c>
      <c r="R256" s="5">
        <v>254</v>
      </c>
      <c r="S256" s="8"/>
      <c r="T256" s="8"/>
      <c r="U256" s="8"/>
      <c r="V256" s="8"/>
      <c r="W256" s="8"/>
      <c r="X256" s="8"/>
      <c r="Y256" s="8"/>
      <c r="Z256" s="8"/>
      <c r="AA256" s="8"/>
      <c r="AB256" s="8"/>
      <c r="AC256" s="10"/>
      <c r="AD256" s="34"/>
      <c r="AE256" s="34"/>
      <c r="AF256" s="34"/>
      <c r="AG256" s="9"/>
      <c r="AH256" s="8"/>
      <c r="AI256" s="12"/>
    </row>
    <row x14ac:dyDescent="0.25" r="257" customHeight="1" ht="14.25">
      <c r="A257" s="8"/>
      <c r="B257" s="12"/>
      <c r="C257" s="10"/>
      <c r="D257" s="10"/>
      <c r="E257" s="8"/>
      <c r="F257" s="8"/>
      <c r="G257" s="8"/>
      <c r="H257" s="30"/>
      <c r="I257" s="31"/>
      <c r="J257" s="31"/>
      <c r="K257" s="8"/>
      <c r="L257" s="8"/>
      <c r="M257" s="8"/>
      <c r="N257" s="8"/>
      <c r="O257" s="8"/>
      <c r="P257" s="8"/>
      <c r="Q257" s="6">
        <f>IFERROR(VLOOKUP(R257,#REF!,1,FALSE),"")</f>
      </c>
      <c r="R257" s="5">
        <v>255</v>
      </c>
      <c r="S257" s="8"/>
      <c r="T257" s="8"/>
      <c r="U257" s="8"/>
      <c r="V257" s="8"/>
      <c r="W257" s="8"/>
      <c r="X257" s="8"/>
      <c r="Y257" s="8"/>
      <c r="Z257" s="8"/>
      <c r="AA257" s="8"/>
      <c r="AB257" s="8"/>
      <c r="AC257" s="10"/>
      <c r="AD257" s="34"/>
      <c r="AE257" s="34"/>
      <c r="AF257" s="34"/>
      <c r="AG257" s="9"/>
      <c r="AH257" s="8"/>
      <c r="AI257" s="12"/>
    </row>
    <row x14ac:dyDescent="0.25" r="258" customHeight="1" ht="14.25">
      <c r="A258" s="8"/>
      <c r="B258" s="12"/>
      <c r="C258" s="10"/>
      <c r="D258" s="10"/>
      <c r="E258" s="8"/>
      <c r="F258" s="8"/>
      <c r="G258" s="8"/>
      <c r="H258" s="30"/>
      <c r="I258" s="31"/>
      <c r="J258" s="31"/>
      <c r="K258" s="8"/>
      <c r="L258" s="8"/>
      <c r="M258" s="8"/>
      <c r="N258" s="8"/>
      <c r="O258" s="8"/>
      <c r="P258" s="8"/>
      <c r="Q258" s="6">
        <f>IFERROR(VLOOKUP(R258,#REF!,1,FALSE),"")</f>
      </c>
      <c r="R258" s="5">
        <v>256</v>
      </c>
      <c r="S258" s="8"/>
      <c r="T258" s="8"/>
      <c r="U258" s="8"/>
      <c r="V258" s="8"/>
      <c r="W258" s="8"/>
      <c r="X258" s="8"/>
      <c r="Y258" s="8"/>
      <c r="Z258" s="8"/>
      <c r="AA258" s="8"/>
      <c r="AB258" s="8"/>
      <c r="AC258" s="10"/>
      <c r="AD258" s="34"/>
      <c r="AE258" s="34"/>
      <c r="AF258" s="34"/>
      <c r="AG258" s="9"/>
      <c r="AH258" s="8"/>
      <c r="AI258" s="12"/>
    </row>
    <row x14ac:dyDescent="0.25" r="259" customHeight="1" ht="14.25">
      <c r="A259" s="8"/>
      <c r="B259" s="12"/>
      <c r="C259" s="10"/>
      <c r="D259" s="10"/>
      <c r="E259" s="8"/>
      <c r="F259" s="8"/>
      <c r="G259" s="8"/>
      <c r="H259" s="30"/>
      <c r="I259" s="31"/>
      <c r="J259" s="31"/>
      <c r="K259" s="8"/>
      <c r="L259" s="8"/>
      <c r="M259" s="8"/>
      <c r="N259" s="8"/>
      <c r="O259" s="8"/>
      <c r="P259" s="8"/>
      <c r="Q259" s="6">
        <f>IFERROR(VLOOKUP(R259,#REF!,1,FALSE),"")</f>
      </c>
      <c r="R259" s="5">
        <v>257</v>
      </c>
      <c r="S259" s="8"/>
      <c r="T259" s="8"/>
      <c r="U259" s="8"/>
      <c r="V259" s="8"/>
      <c r="W259" s="8"/>
      <c r="X259" s="8"/>
      <c r="Y259" s="8"/>
      <c r="Z259" s="8"/>
      <c r="AA259" s="8"/>
      <c r="AB259" s="8"/>
      <c r="AC259" s="10"/>
      <c r="AD259" s="34"/>
      <c r="AE259" s="34"/>
      <c r="AF259" s="34"/>
      <c r="AG259" s="9"/>
      <c r="AH259" s="8"/>
      <c r="AI259" s="12"/>
    </row>
    <row x14ac:dyDescent="0.25" r="260" customHeight="1" ht="14.25">
      <c r="A260" s="8"/>
      <c r="B260" s="12"/>
      <c r="C260" s="10"/>
      <c r="D260" s="10"/>
      <c r="E260" s="8"/>
      <c r="F260" s="8"/>
      <c r="G260" s="8"/>
      <c r="H260" s="30"/>
      <c r="I260" s="31"/>
      <c r="J260" s="31"/>
      <c r="K260" s="8"/>
      <c r="L260" s="8"/>
      <c r="M260" s="8"/>
      <c r="N260" s="8"/>
      <c r="O260" s="8"/>
      <c r="P260" s="8"/>
      <c r="Q260" s="6">
        <f>IFERROR(VLOOKUP(R260,#REF!,1,FALSE),"")</f>
      </c>
      <c r="R260" s="5">
        <v>258</v>
      </c>
      <c r="S260" s="8"/>
      <c r="T260" s="8"/>
      <c r="U260" s="8"/>
      <c r="V260" s="8"/>
      <c r="W260" s="8"/>
      <c r="X260" s="8"/>
      <c r="Y260" s="8"/>
      <c r="Z260" s="8"/>
      <c r="AA260" s="8"/>
      <c r="AB260" s="8"/>
      <c r="AC260" s="10"/>
      <c r="AD260" s="34"/>
      <c r="AE260" s="34"/>
      <c r="AF260" s="34"/>
      <c r="AG260" s="9"/>
      <c r="AH260" s="8"/>
      <c r="AI260" s="12"/>
    </row>
    <row x14ac:dyDescent="0.25" r="261" customHeight="1" ht="14.25">
      <c r="A261" s="8"/>
      <c r="B261" s="12"/>
      <c r="C261" s="10"/>
      <c r="D261" s="10"/>
      <c r="E261" s="8"/>
      <c r="F261" s="8"/>
      <c r="G261" s="8"/>
      <c r="H261" s="30"/>
      <c r="I261" s="31"/>
      <c r="J261" s="31"/>
      <c r="K261" s="8"/>
      <c r="L261" s="8"/>
      <c r="M261" s="8"/>
      <c r="N261" s="8"/>
      <c r="O261" s="8"/>
      <c r="P261" s="8"/>
      <c r="Q261" s="6">
        <f>IFERROR(VLOOKUP(R261,#REF!,1,FALSE),"")</f>
      </c>
      <c r="R261" s="5">
        <v>259</v>
      </c>
      <c r="S261" s="8"/>
      <c r="T261" s="8"/>
      <c r="U261" s="8"/>
      <c r="V261" s="8"/>
      <c r="W261" s="8"/>
      <c r="X261" s="8"/>
      <c r="Y261" s="8"/>
      <c r="Z261" s="8"/>
      <c r="AA261" s="8"/>
      <c r="AB261" s="8"/>
      <c r="AC261" s="10"/>
      <c r="AD261" s="34"/>
      <c r="AE261" s="34"/>
      <c r="AF261" s="34"/>
      <c r="AG261" s="9"/>
      <c r="AH261" s="8"/>
      <c r="AI261" s="12"/>
    </row>
    <row x14ac:dyDescent="0.25" r="262" customHeight="1" ht="14.25">
      <c r="A262" s="8"/>
      <c r="B262" s="12"/>
      <c r="C262" s="10"/>
      <c r="D262" s="10"/>
      <c r="E262" s="8"/>
      <c r="F262" s="8"/>
      <c r="G262" s="8"/>
      <c r="H262" s="30"/>
      <c r="I262" s="31"/>
      <c r="J262" s="31"/>
      <c r="K262" s="8"/>
      <c r="L262" s="8"/>
      <c r="M262" s="8"/>
      <c r="N262" s="8"/>
      <c r="O262" s="8"/>
      <c r="P262" s="8"/>
      <c r="Q262" s="6">
        <f>IFERROR(VLOOKUP(R262,#REF!,1,FALSE),"")</f>
      </c>
      <c r="R262" s="5">
        <v>260</v>
      </c>
      <c r="S262" s="8"/>
      <c r="T262" s="8"/>
      <c r="U262" s="8"/>
      <c r="V262" s="8"/>
      <c r="W262" s="8"/>
      <c r="X262" s="8"/>
      <c r="Y262" s="8"/>
      <c r="Z262" s="8"/>
      <c r="AA262" s="8"/>
      <c r="AB262" s="8"/>
      <c r="AC262" s="10"/>
      <c r="AD262" s="34"/>
      <c r="AE262" s="34"/>
      <c r="AF262" s="34"/>
      <c r="AG262" s="9"/>
      <c r="AH262" s="8"/>
      <c r="AI262" s="12"/>
    </row>
    <row x14ac:dyDescent="0.25" r="263" customHeight="1" ht="14.25">
      <c r="A263" s="8"/>
      <c r="B263" s="12"/>
      <c r="C263" s="10"/>
      <c r="D263" s="10"/>
      <c r="E263" s="8"/>
      <c r="F263" s="8"/>
      <c r="G263" s="8"/>
      <c r="H263" s="30"/>
      <c r="I263" s="31"/>
      <c r="J263" s="31"/>
      <c r="K263" s="8"/>
      <c r="L263" s="8"/>
      <c r="M263" s="8"/>
      <c r="N263" s="8"/>
      <c r="O263" s="8"/>
      <c r="P263" s="8"/>
      <c r="Q263" s="6">
        <f>IFERROR(VLOOKUP(R263,#REF!,1,FALSE),"")</f>
      </c>
      <c r="R263" s="5">
        <v>261</v>
      </c>
      <c r="S263" s="8"/>
      <c r="T263" s="8"/>
      <c r="U263" s="8"/>
      <c r="V263" s="8"/>
      <c r="W263" s="8"/>
      <c r="X263" s="8"/>
      <c r="Y263" s="8"/>
      <c r="Z263" s="8"/>
      <c r="AA263" s="8"/>
      <c r="AB263" s="8"/>
      <c r="AC263" s="10"/>
      <c r="AD263" s="34"/>
      <c r="AE263" s="34"/>
      <c r="AF263" s="34"/>
      <c r="AG263" s="9"/>
      <c r="AH263" s="8"/>
      <c r="AI263" s="12"/>
    </row>
    <row x14ac:dyDescent="0.25" r="264" customHeight="1" ht="14.25">
      <c r="A264" s="8"/>
      <c r="B264" s="12"/>
      <c r="C264" s="10"/>
      <c r="D264" s="10"/>
      <c r="E264" s="8"/>
      <c r="F264" s="8"/>
      <c r="G264" s="8"/>
      <c r="H264" s="30"/>
      <c r="I264" s="31"/>
      <c r="J264" s="31"/>
      <c r="K264" s="8"/>
      <c r="L264" s="8"/>
      <c r="M264" s="8"/>
      <c r="N264" s="8"/>
      <c r="O264" s="8"/>
      <c r="P264" s="8"/>
      <c r="Q264" s="6">
        <f>IFERROR(VLOOKUP(R264,#REF!,1,FALSE),"")</f>
      </c>
      <c r="R264" s="5">
        <v>262</v>
      </c>
      <c r="S264" s="8"/>
      <c r="T264" s="8"/>
      <c r="U264" s="8"/>
      <c r="V264" s="8"/>
      <c r="W264" s="8"/>
      <c r="X264" s="8"/>
      <c r="Y264" s="8"/>
      <c r="Z264" s="8"/>
      <c r="AA264" s="8"/>
      <c r="AB264" s="8"/>
      <c r="AC264" s="10"/>
      <c r="AD264" s="34"/>
      <c r="AE264" s="34"/>
      <c r="AF264" s="34"/>
      <c r="AG264" s="9"/>
      <c r="AH264" s="8"/>
      <c r="AI264" s="12"/>
    </row>
    <row x14ac:dyDescent="0.25" r="265" customHeight="1" ht="14.25">
      <c r="A265" s="8"/>
      <c r="B265" s="12"/>
      <c r="C265" s="10"/>
      <c r="D265" s="10"/>
      <c r="E265" s="8"/>
      <c r="F265" s="8"/>
      <c r="G265" s="8"/>
      <c r="H265" s="30"/>
      <c r="I265" s="31"/>
      <c r="J265" s="31"/>
      <c r="K265" s="8"/>
      <c r="L265" s="8"/>
      <c r="M265" s="8"/>
      <c r="N265" s="8"/>
      <c r="O265" s="8"/>
      <c r="P265" s="8"/>
      <c r="Q265" s="6">
        <f>IFERROR(VLOOKUP(R265,#REF!,1,FALSE),"")</f>
      </c>
      <c r="R265" s="5">
        <v>263</v>
      </c>
      <c r="S265" s="8"/>
      <c r="T265" s="8"/>
      <c r="U265" s="8"/>
      <c r="V265" s="8"/>
      <c r="W265" s="8"/>
      <c r="X265" s="8"/>
      <c r="Y265" s="8"/>
      <c r="Z265" s="8"/>
      <c r="AA265" s="8"/>
      <c r="AB265" s="8"/>
      <c r="AC265" s="10"/>
      <c r="AD265" s="34"/>
      <c r="AE265" s="34"/>
      <c r="AF265" s="34"/>
      <c r="AG265" s="9"/>
      <c r="AH265" s="8"/>
      <c r="AI265" s="12"/>
    </row>
    <row x14ac:dyDescent="0.25" r="266" customHeight="1" ht="14.25">
      <c r="A266" s="8"/>
      <c r="B266" s="12"/>
      <c r="C266" s="10"/>
      <c r="D266" s="10"/>
      <c r="E266" s="8"/>
      <c r="F266" s="8"/>
      <c r="G266" s="8"/>
      <c r="H266" s="30"/>
      <c r="I266" s="31"/>
      <c r="J266" s="31"/>
      <c r="K266" s="8"/>
      <c r="L266" s="8"/>
      <c r="M266" s="8"/>
      <c r="N266" s="8"/>
      <c r="O266" s="8"/>
      <c r="P266" s="8"/>
      <c r="Q266" s="6">
        <f>IFERROR(VLOOKUP(R266,#REF!,1,FALSE),"")</f>
      </c>
      <c r="R266" s="5">
        <v>264</v>
      </c>
      <c r="S266" s="8"/>
      <c r="T266" s="8"/>
      <c r="U266" s="8"/>
      <c r="V266" s="8"/>
      <c r="W266" s="8"/>
      <c r="X266" s="8"/>
      <c r="Y266" s="8"/>
      <c r="Z266" s="8"/>
      <c r="AA266" s="8"/>
      <c r="AB266" s="8"/>
      <c r="AC266" s="10"/>
      <c r="AD266" s="34"/>
      <c r="AE266" s="34"/>
      <c r="AF266" s="34"/>
      <c r="AG266" s="9"/>
      <c r="AH266" s="8"/>
      <c r="AI266" s="12"/>
    </row>
    <row x14ac:dyDescent="0.25" r="267" customHeight="1" ht="14.25">
      <c r="A267" s="8"/>
      <c r="B267" s="12"/>
      <c r="C267" s="10"/>
      <c r="D267" s="10"/>
      <c r="E267" s="8"/>
      <c r="F267" s="8"/>
      <c r="G267" s="8"/>
      <c r="H267" s="30"/>
      <c r="I267" s="31"/>
      <c r="J267" s="31"/>
      <c r="K267" s="8"/>
      <c r="L267" s="8"/>
      <c r="M267" s="8"/>
      <c r="N267" s="8"/>
      <c r="O267" s="8"/>
      <c r="P267" s="8"/>
      <c r="Q267" s="6">
        <f>IFERROR(VLOOKUP(R267,#REF!,1,FALSE),"")</f>
      </c>
      <c r="R267" s="5">
        <v>265</v>
      </c>
      <c r="S267" s="8"/>
      <c r="T267" s="8"/>
      <c r="U267" s="8"/>
      <c r="V267" s="8"/>
      <c r="W267" s="8"/>
      <c r="X267" s="8"/>
      <c r="Y267" s="8"/>
      <c r="Z267" s="8"/>
      <c r="AA267" s="8"/>
      <c r="AB267" s="8"/>
      <c r="AC267" s="10"/>
      <c r="AD267" s="34"/>
      <c r="AE267" s="34"/>
      <c r="AF267" s="34"/>
      <c r="AG267" s="9"/>
      <c r="AH267" s="8"/>
      <c r="AI267" s="12"/>
    </row>
    <row x14ac:dyDescent="0.25" r="268" customHeight="1" ht="14.25">
      <c r="A268" s="8"/>
      <c r="B268" s="12"/>
      <c r="C268" s="10"/>
      <c r="D268" s="10"/>
      <c r="E268" s="8"/>
      <c r="F268" s="8"/>
      <c r="G268" s="8"/>
      <c r="H268" s="30"/>
      <c r="I268" s="31"/>
      <c r="J268" s="31"/>
      <c r="K268" s="8"/>
      <c r="L268" s="8"/>
      <c r="M268" s="8"/>
      <c r="N268" s="8"/>
      <c r="O268" s="8"/>
      <c r="P268" s="8"/>
      <c r="Q268" s="6">
        <f>IFERROR(VLOOKUP(R268,#REF!,1,FALSE),"")</f>
      </c>
      <c r="R268" s="5">
        <v>266</v>
      </c>
      <c r="S268" s="8"/>
      <c r="T268" s="8"/>
      <c r="U268" s="8"/>
      <c r="V268" s="8"/>
      <c r="W268" s="8"/>
      <c r="X268" s="8"/>
      <c r="Y268" s="8"/>
      <c r="Z268" s="8"/>
      <c r="AA268" s="8"/>
      <c r="AB268" s="8"/>
      <c r="AC268" s="10"/>
      <c r="AD268" s="34"/>
      <c r="AE268" s="34"/>
      <c r="AF268" s="34"/>
      <c r="AG268" s="9"/>
      <c r="AH268" s="8"/>
      <c r="AI268" s="12"/>
    </row>
    <row x14ac:dyDescent="0.25" r="269" customHeight="1" ht="14.25">
      <c r="A269" s="8"/>
      <c r="B269" s="12"/>
      <c r="C269" s="10"/>
      <c r="D269" s="10"/>
      <c r="E269" s="8"/>
      <c r="F269" s="8"/>
      <c r="G269" s="8"/>
      <c r="H269" s="30"/>
      <c r="I269" s="31"/>
      <c r="J269" s="31"/>
      <c r="K269" s="8"/>
      <c r="L269" s="8"/>
      <c r="M269" s="8"/>
      <c r="N269" s="8"/>
      <c r="O269" s="8"/>
      <c r="P269" s="8"/>
      <c r="Q269" s="6">
        <f>IFERROR(VLOOKUP(R269,#REF!,1,FALSE),"")</f>
      </c>
      <c r="R269" s="5">
        <v>267</v>
      </c>
      <c r="S269" s="8"/>
      <c r="T269" s="8"/>
      <c r="U269" s="8"/>
      <c r="V269" s="8"/>
      <c r="W269" s="8"/>
      <c r="X269" s="8"/>
      <c r="Y269" s="8"/>
      <c r="Z269" s="8"/>
      <c r="AA269" s="8"/>
      <c r="AB269" s="8"/>
      <c r="AC269" s="10"/>
      <c r="AD269" s="34"/>
      <c r="AE269" s="34"/>
      <c r="AF269" s="34"/>
      <c r="AG269" s="9"/>
      <c r="AH269" s="8"/>
      <c r="AI269" s="12"/>
    </row>
    <row x14ac:dyDescent="0.25" r="270" customHeight="1" ht="14.25">
      <c r="A270" s="8"/>
      <c r="B270" s="12"/>
      <c r="C270" s="10"/>
      <c r="D270" s="10"/>
      <c r="E270" s="8"/>
      <c r="F270" s="8"/>
      <c r="G270" s="8"/>
      <c r="H270" s="30"/>
      <c r="I270" s="31"/>
      <c r="J270" s="31"/>
      <c r="K270" s="8"/>
      <c r="L270" s="8"/>
      <c r="M270" s="8"/>
      <c r="N270" s="8"/>
      <c r="O270" s="8"/>
      <c r="P270" s="8"/>
      <c r="Q270" s="6">
        <f>IFERROR(VLOOKUP(R270,#REF!,1,FALSE),"")</f>
      </c>
      <c r="R270" s="5">
        <v>268</v>
      </c>
      <c r="S270" s="8"/>
      <c r="T270" s="8"/>
      <c r="U270" s="8"/>
      <c r="V270" s="8"/>
      <c r="W270" s="8"/>
      <c r="X270" s="8"/>
      <c r="Y270" s="8"/>
      <c r="Z270" s="8"/>
      <c r="AA270" s="8"/>
      <c r="AB270" s="8"/>
      <c r="AC270" s="10"/>
      <c r="AD270" s="34"/>
      <c r="AE270" s="34"/>
      <c r="AF270" s="34"/>
      <c r="AG270" s="9"/>
      <c r="AH270" s="8"/>
      <c r="AI270" s="12"/>
    </row>
    <row x14ac:dyDescent="0.25" r="271" customHeight="1" ht="14.25">
      <c r="A271" s="8"/>
      <c r="B271" s="12"/>
      <c r="C271" s="10"/>
      <c r="D271" s="10"/>
      <c r="E271" s="8"/>
      <c r="F271" s="8"/>
      <c r="G271" s="8"/>
      <c r="H271" s="30"/>
      <c r="I271" s="31"/>
      <c r="J271" s="31"/>
      <c r="K271" s="8"/>
      <c r="L271" s="8"/>
      <c r="M271" s="8"/>
      <c r="N271" s="8"/>
      <c r="O271" s="8"/>
      <c r="P271" s="8"/>
      <c r="Q271" s="6">
        <f>IFERROR(VLOOKUP(R271,#REF!,1,FALSE),"")</f>
      </c>
      <c r="R271" s="5">
        <v>269</v>
      </c>
      <c r="S271" s="8"/>
      <c r="T271" s="8"/>
      <c r="U271" s="8"/>
      <c r="V271" s="8"/>
      <c r="W271" s="8"/>
      <c r="X271" s="8"/>
      <c r="Y271" s="8"/>
      <c r="Z271" s="8"/>
      <c r="AA271" s="8"/>
      <c r="AB271" s="8"/>
      <c r="AC271" s="10"/>
      <c r="AD271" s="34"/>
      <c r="AE271" s="34"/>
      <c r="AF271" s="34"/>
      <c r="AG271" s="9"/>
      <c r="AH271" s="8"/>
      <c r="AI271" s="12"/>
    </row>
    <row x14ac:dyDescent="0.25" r="272" customHeight="1" ht="14.25">
      <c r="A272" s="8"/>
      <c r="B272" s="12"/>
      <c r="C272" s="10"/>
      <c r="D272" s="10"/>
      <c r="E272" s="8"/>
      <c r="F272" s="8"/>
      <c r="G272" s="8"/>
      <c r="H272" s="30"/>
      <c r="I272" s="31"/>
      <c r="J272" s="31"/>
      <c r="K272" s="8"/>
      <c r="L272" s="8"/>
      <c r="M272" s="8"/>
      <c r="N272" s="8"/>
      <c r="O272" s="8"/>
      <c r="P272" s="8"/>
      <c r="Q272" s="6">
        <f>IFERROR(VLOOKUP(R272,#REF!,1,FALSE),"")</f>
      </c>
      <c r="R272" s="5">
        <v>270</v>
      </c>
      <c r="S272" s="8"/>
      <c r="T272" s="8"/>
      <c r="U272" s="8"/>
      <c r="V272" s="8"/>
      <c r="W272" s="8"/>
      <c r="X272" s="8"/>
      <c r="Y272" s="8"/>
      <c r="Z272" s="8"/>
      <c r="AA272" s="8"/>
      <c r="AB272" s="8"/>
      <c r="AC272" s="10"/>
      <c r="AD272" s="34"/>
      <c r="AE272" s="34"/>
      <c r="AF272" s="34"/>
      <c r="AG272" s="9"/>
      <c r="AH272" s="8"/>
      <c r="AI272" s="12"/>
    </row>
    <row x14ac:dyDescent="0.25" r="273" customHeight="1" ht="14.25">
      <c r="A273" s="8"/>
      <c r="B273" s="12"/>
      <c r="C273" s="10"/>
      <c r="D273" s="10"/>
      <c r="E273" s="8"/>
      <c r="F273" s="8"/>
      <c r="G273" s="8"/>
      <c r="H273" s="30"/>
      <c r="I273" s="31"/>
      <c r="J273" s="31"/>
      <c r="K273" s="8"/>
      <c r="L273" s="8"/>
      <c r="M273" s="8"/>
      <c r="N273" s="8"/>
      <c r="O273" s="8"/>
      <c r="P273" s="8"/>
      <c r="Q273" s="6">
        <f>IFERROR(VLOOKUP(R273,#REF!,1,FALSE),"")</f>
      </c>
      <c r="R273" s="5">
        <v>271</v>
      </c>
      <c r="S273" s="8"/>
      <c r="T273" s="8"/>
      <c r="U273" s="8"/>
      <c r="V273" s="8"/>
      <c r="W273" s="8"/>
      <c r="X273" s="8"/>
      <c r="Y273" s="8"/>
      <c r="Z273" s="8"/>
      <c r="AA273" s="8"/>
      <c r="AB273" s="8"/>
      <c r="AC273" s="10"/>
      <c r="AD273" s="34"/>
      <c r="AE273" s="34"/>
      <c r="AF273" s="34"/>
      <c r="AG273" s="9"/>
      <c r="AH273" s="8"/>
      <c r="AI273" s="12"/>
    </row>
    <row x14ac:dyDescent="0.25" r="274" customHeight="1" ht="14.25">
      <c r="A274" s="8"/>
      <c r="B274" s="12"/>
      <c r="C274" s="10"/>
      <c r="D274" s="10"/>
      <c r="E274" s="8"/>
      <c r="F274" s="8"/>
      <c r="G274" s="8"/>
      <c r="H274" s="30"/>
      <c r="I274" s="31"/>
      <c r="J274" s="31"/>
      <c r="K274" s="8"/>
      <c r="L274" s="8"/>
      <c r="M274" s="8"/>
      <c r="N274" s="8"/>
      <c r="O274" s="8"/>
      <c r="P274" s="8"/>
      <c r="Q274" s="6">
        <f>IFERROR(VLOOKUP(R274,#REF!,1,FALSE),"")</f>
      </c>
      <c r="R274" s="5">
        <v>272</v>
      </c>
      <c r="S274" s="8"/>
      <c r="T274" s="8"/>
      <c r="U274" s="8"/>
      <c r="V274" s="8"/>
      <c r="W274" s="8"/>
      <c r="X274" s="8"/>
      <c r="Y274" s="8"/>
      <c r="Z274" s="8"/>
      <c r="AA274" s="8"/>
      <c r="AB274" s="8"/>
      <c r="AC274" s="10"/>
      <c r="AD274" s="34"/>
      <c r="AE274" s="34"/>
      <c r="AF274" s="34"/>
      <c r="AG274" s="9"/>
      <c r="AH274" s="8"/>
      <c r="AI274" s="12"/>
    </row>
    <row x14ac:dyDescent="0.25" r="275" customHeight="1" ht="14.25">
      <c r="A275" s="8"/>
      <c r="B275" s="12"/>
      <c r="C275" s="10"/>
      <c r="D275" s="10"/>
      <c r="E275" s="8"/>
      <c r="F275" s="8"/>
      <c r="G275" s="8"/>
      <c r="H275" s="30"/>
      <c r="I275" s="31"/>
      <c r="J275" s="31"/>
      <c r="K275" s="8"/>
      <c r="L275" s="8"/>
      <c r="M275" s="8"/>
      <c r="N275" s="8"/>
      <c r="O275" s="8"/>
      <c r="P275" s="8"/>
      <c r="Q275" s="6">
        <f>IFERROR(VLOOKUP(R275,#REF!,1,FALSE),"")</f>
      </c>
      <c r="R275" s="5">
        <v>273</v>
      </c>
      <c r="S275" s="8"/>
      <c r="T275" s="8"/>
      <c r="U275" s="8"/>
      <c r="V275" s="8"/>
      <c r="W275" s="8"/>
      <c r="X275" s="8"/>
      <c r="Y275" s="8"/>
      <c r="Z275" s="8"/>
      <c r="AA275" s="8"/>
      <c r="AB275" s="8"/>
      <c r="AC275" s="10"/>
      <c r="AD275" s="34"/>
      <c r="AE275" s="34"/>
      <c r="AF275" s="34"/>
      <c r="AG275" s="9"/>
      <c r="AH275" s="8"/>
      <c r="AI275" s="12"/>
    </row>
    <row x14ac:dyDescent="0.25" r="276" customHeight="1" ht="14.25">
      <c r="A276" s="8"/>
      <c r="B276" s="12"/>
      <c r="C276" s="10"/>
      <c r="D276" s="10"/>
      <c r="E276" s="8"/>
      <c r="F276" s="8"/>
      <c r="G276" s="8"/>
      <c r="H276" s="30"/>
      <c r="I276" s="31"/>
      <c r="J276" s="31"/>
      <c r="K276" s="8"/>
      <c r="L276" s="8"/>
      <c r="M276" s="8"/>
      <c r="N276" s="8"/>
      <c r="O276" s="8"/>
      <c r="P276" s="8"/>
      <c r="Q276" s="6">
        <f>IFERROR(VLOOKUP(R276,#REF!,1,FALSE),"")</f>
      </c>
      <c r="R276" s="5">
        <v>274</v>
      </c>
      <c r="S276" s="8"/>
      <c r="T276" s="8"/>
      <c r="U276" s="8"/>
      <c r="V276" s="8"/>
      <c r="W276" s="8"/>
      <c r="X276" s="8"/>
      <c r="Y276" s="8"/>
      <c r="Z276" s="8"/>
      <c r="AA276" s="8"/>
      <c r="AB276" s="8"/>
      <c r="AC276" s="10"/>
      <c r="AD276" s="34"/>
      <c r="AE276" s="34"/>
      <c r="AF276" s="34"/>
      <c r="AG276" s="9"/>
      <c r="AH276" s="8"/>
      <c r="AI276" s="12"/>
    </row>
    <row x14ac:dyDescent="0.25" r="277" customHeight="1" ht="14.25">
      <c r="A277" s="8"/>
      <c r="B277" s="12"/>
      <c r="C277" s="10"/>
      <c r="D277" s="10"/>
      <c r="E277" s="8"/>
      <c r="F277" s="8"/>
      <c r="G277" s="8"/>
      <c r="H277" s="30"/>
      <c r="I277" s="31"/>
      <c r="J277" s="31"/>
      <c r="K277" s="8"/>
      <c r="L277" s="8"/>
      <c r="M277" s="8"/>
      <c r="N277" s="8"/>
      <c r="O277" s="8"/>
      <c r="P277" s="8"/>
      <c r="Q277" s="6">
        <f>IFERROR(VLOOKUP(R277,#REF!,1,FALSE),"")</f>
      </c>
      <c r="R277" s="5">
        <v>275</v>
      </c>
      <c r="S277" s="8"/>
      <c r="T277" s="8"/>
      <c r="U277" s="8"/>
      <c r="V277" s="8"/>
      <c r="W277" s="8"/>
      <c r="X277" s="8"/>
      <c r="Y277" s="8"/>
      <c r="Z277" s="8"/>
      <c r="AA277" s="8"/>
      <c r="AB277" s="8"/>
      <c r="AC277" s="10"/>
      <c r="AD277" s="34"/>
      <c r="AE277" s="34"/>
      <c r="AF277" s="34"/>
      <c r="AG277" s="9"/>
      <c r="AH277" s="8"/>
      <c r="AI277" s="12"/>
    </row>
    <row x14ac:dyDescent="0.25" r="278" customHeight="1" ht="14.25">
      <c r="A278" s="8"/>
      <c r="B278" s="12"/>
      <c r="C278" s="10"/>
      <c r="D278" s="10"/>
      <c r="E278" s="8"/>
      <c r="F278" s="8"/>
      <c r="G278" s="8"/>
      <c r="H278" s="30"/>
      <c r="I278" s="31"/>
      <c r="J278" s="31"/>
      <c r="K278" s="8"/>
      <c r="L278" s="8"/>
      <c r="M278" s="8"/>
      <c r="N278" s="8"/>
      <c r="O278" s="8"/>
      <c r="P278" s="8"/>
      <c r="Q278" s="6">
        <f>IFERROR(VLOOKUP(R278,#REF!,1,FALSE),"")</f>
      </c>
      <c r="R278" s="5">
        <v>276</v>
      </c>
      <c r="S278" s="8"/>
      <c r="T278" s="8"/>
      <c r="U278" s="8"/>
      <c r="V278" s="8"/>
      <c r="W278" s="8"/>
      <c r="X278" s="8"/>
      <c r="Y278" s="8"/>
      <c r="Z278" s="8"/>
      <c r="AA278" s="8"/>
      <c r="AB278" s="8"/>
      <c r="AC278" s="10"/>
      <c r="AD278" s="34"/>
      <c r="AE278" s="34"/>
      <c r="AF278" s="34"/>
      <c r="AG278" s="9"/>
      <c r="AH278" s="8"/>
      <c r="AI278" s="12"/>
    </row>
    <row x14ac:dyDescent="0.25" r="279" customHeight="1" ht="14.25">
      <c r="A279" s="8"/>
      <c r="B279" s="12"/>
      <c r="C279" s="10"/>
      <c r="D279" s="10"/>
      <c r="E279" s="8"/>
      <c r="F279" s="8"/>
      <c r="G279" s="8"/>
      <c r="H279" s="30"/>
      <c r="I279" s="31"/>
      <c r="J279" s="31"/>
      <c r="K279" s="8"/>
      <c r="L279" s="8"/>
      <c r="M279" s="8"/>
      <c r="N279" s="8"/>
      <c r="O279" s="8"/>
      <c r="P279" s="8"/>
      <c r="Q279" s="6">
        <f>IFERROR(VLOOKUP(R279,#REF!,1,FALSE),"")</f>
      </c>
      <c r="R279" s="5">
        <v>277</v>
      </c>
      <c r="S279" s="8"/>
      <c r="T279" s="8"/>
      <c r="U279" s="8"/>
      <c r="V279" s="8"/>
      <c r="W279" s="8"/>
      <c r="X279" s="8"/>
      <c r="Y279" s="8"/>
      <c r="Z279" s="8"/>
      <c r="AA279" s="8"/>
      <c r="AB279" s="8"/>
      <c r="AC279" s="10"/>
      <c r="AD279" s="34"/>
      <c r="AE279" s="34"/>
      <c r="AF279" s="34"/>
      <c r="AG279" s="9"/>
      <c r="AH279" s="8"/>
      <c r="AI279" s="12"/>
    </row>
    <row x14ac:dyDescent="0.25" r="280" customHeight="1" ht="14.25">
      <c r="A280" s="8"/>
      <c r="B280" s="12"/>
      <c r="C280" s="10"/>
      <c r="D280" s="10"/>
      <c r="E280" s="8"/>
      <c r="F280" s="8"/>
      <c r="G280" s="8"/>
      <c r="H280" s="30"/>
      <c r="I280" s="31"/>
      <c r="J280" s="31"/>
      <c r="K280" s="8"/>
      <c r="L280" s="8"/>
      <c r="M280" s="8"/>
      <c r="N280" s="8"/>
      <c r="O280" s="8"/>
      <c r="P280" s="8"/>
      <c r="Q280" s="6">
        <f>IFERROR(VLOOKUP(R280,#REF!,1,FALSE),"")</f>
      </c>
      <c r="R280" s="5">
        <v>278</v>
      </c>
      <c r="S280" s="8"/>
      <c r="T280" s="8"/>
      <c r="U280" s="8"/>
      <c r="V280" s="8"/>
      <c r="W280" s="8"/>
      <c r="X280" s="8"/>
      <c r="Y280" s="8"/>
      <c r="Z280" s="8"/>
      <c r="AA280" s="8"/>
      <c r="AB280" s="8"/>
      <c r="AC280" s="10"/>
      <c r="AD280" s="34"/>
      <c r="AE280" s="34"/>
      <c r="AF280" s="34"/>
      <c r="AG280" s="9"/>
      <c r="AH280" s="8"/>
      <c r="AI280" s="12"/>
    </row>
    <row x14ac:dyDescent="0.25" r="281" customHeight="1" ht="14.25">
      <c r="A281" s="8"/>
      <c r="B281" s="12"/>
      <c r="C281" s="10"/>
      <c r="D281" s="10"/>
      <c r="E281" s="8"/>
      <c r="F281" s="8"/>
      <c r="G281" s="8"/>
      <c r="H281" s="30"/>
      <c r="I281" s="31"/>
      <c r="J281" s="31"/>
      <c r="K281" s="8"/>
      <c r="L281" s="8"/>
      <c r="M281" s="8"/>
      <c r="N281" s="8"/>
      <c r="O281" s="8"/>
      <c r="P281" s="8"/>
      <c r="Q281" s="6">
        <f>IFERROR(VLOOKUP(R281,#REF!,1,FALSE),"")</f>
      </c>
      <c r="R281" s="5">
        <v>279</v>
      </c>
      <c r="S281" s="8"/>
      <c r="T281" s="8"/>
      <c r="U281" s="8"/>
      <c r="V281" s="8"/>
      <c r="W281" s="8"/>
      <c r="X281" s="8"/>
      <c r="Y281" s="8"/>
      <c r="Z281" s="8"/>
      <c r="AA281" s="8"/>
      <c r="AB281" s="8"/>
      <c r="AC281" s="10"/>
      <c r="AD281" s="34"/>
      <c r="AE281" s="34"/>
      <c r="AF281" s="34"/>
      <c r="AG281" s="9"/>
      <c r="AH281" s="8"/>
      <c r="AI281" s="12"/>
    </row>
    <row x14ac:dyDescent="0.25" r="282" customHeight="1" ht="14.25">
      <c r="A282" s="8"/>
      <c r="B282" s="12"/>
      <c r="C282" s="10"/>
      <c r="D282" s="10"/>
      <c r="E282" s="8"/>
      <c r="F282" s="8"/>
      <c r="G282" s="8"/>
      <c r="H282" s="30"/>
      <c r="I282" s="31"/>
      <c r="J282" s="31"/>
      <c r="K282" s="8"/>
      <c r="L282" s="8"/>
      <c r="M282" s="8"/>
      <c r="N282" s="8"/>
      <c r="O282" s="8"/>
      <c r="P282" s="8"/>
      <c r="Q282" s="6">
        <f>IFERROR(VLOOKUP(R282,#REF!,1,FALSE),"")</f>
      </c>
      <c r="R282" s="5">
        <v>280</v>
      </c>
      <c r="S282" s="8"/>
      <c r="T282" s="8"/>
      <c r="U282" s="8"/>
      <c r="V282" s="8"/>
      <c r="W282" s="8"/>
      <c r="X282" s="8"/>
      <c r="Y282" s="8"/>
      <c r="Z282" s="8"/>
      <c r="AA282" s="8"/>
      <c r="AB282" s="8"/>
      <c r="AC282" s="10"/>
      <c r="AD282" s="34"/>
      <c r="AE282" s="34"/>
      <c r="AF282" s="34"/>
      <c r="AG282" s="9"/>
      <c r="AH282" s="8"/>
      <c r="AI282" s="12"/>
    </row>
    <row x14ac:dyDescent="0.25" r="283" customHeight="1" ht="14.25">
      <c r="A283" s="8"/>
      <c r="B283" s="12"/>
      <c r="C283" s="10"/>
      <c r="D283" s="10"/>
      <c r="E283" s="8"/>
      <c r="F283" s="8"/>
      <c r="G283" s="8"/>
      <c r="H283" s="30"/>
      <c r="I283" s="31"/>
      <c r="J283" s="31"/>
      <c r="K283" s="8"/>
      <c r="L283" s="8"/>
      <c r="M283" s="8"/>
      <c r="N283" s="8"/>
      <c r="O283" s="8"/>
      <c r="P283" s="8"/>
      <c r="Q283" s="6">
        <f>IFERROR(VLOOKUP(R283,#REF!,1,FALSE),"")</f>
      </c>
      <c r="R283" s="5">
        <v>281</v>
      </c>
      <c r="S283" s="8"/>
      <c r="T283" s="8"/>
      <c r="U283" s="8"/>
      <c r="V283" s="8"/>
      <c r="W283" s="8"/>
      <c r="X283" s="8"/>
      <c r="Y283" s="8"/>
      <c r="Z283" s="8"/>
      <c r="AA283" s="8"/>
      <c r="AB283" s="8"/>
      <c r="AC283" s="10"/>
      <c r="AD283" s="34"/>
      <c r="AE283" s="34"/>
      <c r="AF283" s="34"/>
      <c r="AG283" s="9"/>
      <c r="AH283" s="8"/>
      <c r="AI283" s="12"/>
    </row>
    <row x14ac:dyDescent="0.25" r="284" customHeight="1" ht="14.25">
      <c r="A284" s="8"/>
      <c r="B284" s="12"/>
      <c r="C284" s="10"/>
      <c r="D284" s="10"/>
      <c r="E284" s="8"/>
      <c r="F284" s="8"/>
      <c r="G284" s="8"/>
      <c r="H284" s="30"/>
      <c r="I284" s="31"/>
      <c r="J284" s="31"/>
      <c r="K284" s="8"/>
      <c r="L284" s="8"/>
      <c r="M284" s="8"/>
      <c r="N284" s="8"/>
      <c r="O284" s="8"/>
      <c r="P284" s="8"/>
      <c r="Q284" s="6">
        <f>IFERROR(VLOOKUP(R284,#REF!,1,FALSE),"")</f>
      </c>
      <c r="R284" s="5">
        <v>282</v>
      </c>
      <c r="S284" s="8"/>
      <c r="T284" s="8"/>
      <c r="U284" s="8"/>
      <c r="V284" s="8"/>
      <c r="W284" s="8"/>
      <c r="X284" s="8"/>
      <c r="Y284" s="8"/>
      <c r="Z284" s="8"/>
      <c r="AA284" s="8"/>
      <c r="AB284" s="8"/>
      <c r="AC284" s="10"/>
      <c r="AD284" s="34"/>
      <c r="AE284" s="34"/>
      <c r="AF284" s="34"/>
      <c r="AG284" s="9"/>
      <c r="AH284" s="8"/>
      <c r="AI284" s="12"/>
    </row>
    <row x14ac:dyDescent="0.25" r="285" customHeight="1" ht="14.25">
      <c r="A285" s="8"/>
      <c r="B285" s="12"/>
      <c r="C285" s="10"/>
      <c r="D285" s="10"/>
      <c r="E285" s="8"/>
      <c r="F285" s="8"/>
      <c r="G285" s="8"/>
      <c r="H285" s="30"/>
      <c r="I285" s="31"/>
      <c r="J285" s="31"/>
      <c r="K285" s="8"/>
      <c r="L285" s="8"/>
      <c r="M285" s="8"/>
      <c r="N285" s="8"/>
      <c r="O285" s="8"/>
      <c r="P285" s="8"/>
      <c r="Q285" s="6">
        <f>IFERROR(VLOOKUP(R285,#REF!,1,FALSE),"")</f>
      </c>
      <c r="R285" s="5">
        <v>283</v>
      </c>
      <c r="S285" s="8"/>
      <c r="T285" s="8"/>
      <c r="U285" s="8"/>
      <c r="V285" s="8"/>
      <c r="W285" s="8"/>
      <c r="X285" s="8"/>
      <c r="Y285" s="8"/>
      <c r="Z285" s="8"/>
      <c r="AA285" s="8"/>
      <c r="AB285" s="8"/>
      <c r="AC285" s="10"/>
      <c r="AD285" s="34"/>
      <c r="AE285" s="34"/>
      <c r="AF285" s="34"/>
      <c r="AG285" s="9"/>
      <c r="AH285" s="8"/>
      <c r="AI285" s="12"/>
    </row>
    <row x14ac:dyDescent="0.25" r="286" customHeight="1" ht="14.25">
      <c r="A286" s="8"/>
      <c r="B286" s="12"/>
      <c r="C286" s="10"/>
      <c r="D286" s="10"/>
      <c r="E286" s="8"/>
      <c r="F286" s="8"/>
      <c r="G286" s="8"/>
      <c r="H286" s="30"/>
      <c r="I286" s="31"/>
      <c r="J286" s="31"/>
      <c r="K286" s="8"/>
      <c r="L286" s="8"/>
      <c r="M286" s="8"/>
      <c r="N286" s="8"/>
      <c r="O286" s="8"/>
      <c r="P286" s="8"/>
      <c r="Q286" s="6">
        <f>IFERROR(VLOOKUP(R286,#REF!,1,FALSE),"")</f>
      </c>
      <c r="R286" s="5">
        <v>284</v>
      </c>
      <c r="S286" s="8"/>
      <c r="T286" s="8"/>
      <c r="U286" s="8"/>
      <c r="V286" s="8"/>
      <c r="W286" s="8"/>
      <c r="X286" s="8"/>
      <c r="Y286" s="8"/>
      <c r="Z286" s="8"/>
      <c r="AA286" s="8"/>
      <c r="AB286" s="8"/>
      <c r="AC286" s="10"/>
      <c r="AD286" s="34"/>
      <c r="AE286" s="34"/>
      <c r="AF286" s="34"/>
      <c r="AG286" s="9"/>
      <c r="AH286" s="8"/>
      <c r="AI286" s="12"/>
    </row>
    <row x14ac:dyDescent="0.25" r="287" customHeight="1" ht="14.25">
      <c r="A287" s="8"/>
      <c r="B287" s="12"/>
      <c r="C287" s="10"/>
      <c r="D287" s="10"/>
      <c r="E287" s="8"/>
      <c r="F287" s="8"/>
      <c r="G287" s="8"/>
      <c r="H287" s="30"/>
      <c r="I287" s="31"/>
      <c r="J287" s="31"/>
      <c r="K287" s="8"/>
      <c r="L287" s="8"/>
      <c r="M287" s="8"/>
      <c r="N287" s="8"/>
      <c r="O287" s="8"/>
      <c r="P287" s="8"/>
      <c r="Q287" s="6">
        <f>IFERROR(VLOOKUP(R287,#REF!,1,FALSE),"")</f>
      </c>
      <c r="R287" s="5">
        <v>285</v>
      </c>
      <c r="S287" s="8"/>
      <c r="T287" s="8"/>
      <c r="U287" s="8"/>
      <c r="V287" s="8"/>
      <c r="W287" s="8"/>
      <c r="X287" s="8"/>
      <c r="Y287" s="8"/>
      <c r="Z287" s="8"/>
      <c r="AA287" s="8"/>
      <c r="AB287" s="8"/>
      <c r="AC287" s="10"/>
      <c r="AD287" s="34"/>
      <c r="AE287" s="34"/>
      <c r="AF287" s="34"/>
      <c r="AG287" s="9"/>
      <c r="AH287" s="8"/>
      <c r="AI287" s="12"/>
    </row>
    <row x14ac:dyDescent="0.25" r="288" customHeight="1" ht="14.25">
      <c r="A288" s="8"/>
      <c r="B288" s="12"/>
      <c r="C288" s="10"/>
      <c r="D288" s="10"/>
      <c r="E288" s="8"/>
      <c r="F288" s="8"/>
      <c r="G288" s="8"/>
      <c r="H288" s="30"/>
      <c r="I288" s="31"/>
      <c r="J288" s="31"/>
      <c r="K288" s="8"/>
      <c r="L288" s="8"/>
      <c r="M288" s="8"/>
      <c r="N288" s="8"/>
      <c r="O288" s="8"/>
      <c r="P288" s="8"/>
      <c r="Q288" s="6">
        <f>IFERROR(VLOOKUP(R288,#REF!,1,FALSE),"")</f>
      </c>
      <c r="R288" s="5">
        <v>286</v>
      </c>
      <c r="S288" s="8"/>
      <c r="T288" s="8"/>
      <c r="U288" s="8"/>
      <c r="V288" s="8"/>
      <c r="W288" s="8"/>
      <c r="X288" s="8"/>
      <c r="Y288" s="8"/>
      <c r="Z288" s="8"/>
      <c r="AA288" s="8"/>
      <c r="AB288" s="8"/>
      <c r="AC288" s="10"/>
      <c r="AD288" s="34"/>
      <c r="AE288" s="34"/>
      <c r="AF288" s="34"/>
      <c r="AG288" s="9"/>
      <c r="AH288" s="8"/>
      <c r="AI288" s="12"/>
    </row>
    <row x14ac:dyDescent="0.25" r="289" customHeight="1" ht="14.25">
      <c r="A289" s="8"/>
      <c r="B289" s="12"/>
      <c r="C289" s="10"/>
      <c r="D289" s="10"/>
      <c r="E289" s="8"/>
      <c r="F289" s="8"/>
      <c r="G289" s="8"/>
      <c r="H289" s="30"/>
      <c r="I289" s="31"/>
      <c r="J289" s="31"/>
      <c r="K289" s="8"/>
      <c r="L289" s="8"/>
      <c r="M289" s="8"/>
      <c r="N289" s="8"/>
      <c r="O289" s="8"/>
      <c r="P289" s="8"/>
      <c r="Q289" s="6">
        <f>IFERROR(VLOOKUP(R289,#REF!,1,FALSE),"")</f>
      </c>
      <c r="R289" s="5">
        <v>287</v>
      </c>
      <c r="S289" s="8"/>
      <c r="T289" s="8"/>
      <c r="U289" s="8"/>
      <c r="V289" s="8"/>
      <c r="W289" s="8"/>
      <c r="X289" s="8"/>
      <c r="Y289" s="8"/>
      <c r="Z289" s="8"/>
      <c r="AA289" s="8"/>
      <c r="AB289" s="8"/>
      <c r="AC289" s="10"/>
      <c r="AD289" s="34"/>
      <c r="AE289" s="34"/>
      <c r="AF289" s="34"/>
      <c r="AG289" s="9"/>
      <c r="AH289" s="8"/>
      <c r="AI289" s="12"/>
    </row>
    <row x14ac:dyDescent="0.25" r="290" customHeight="1" ht="14.25">
      <c r="A290" s="8"/>
      <c r="B290" s="12"/>
      <c r="C290" s="10"/>
      <c r="D290" s="10"/>
      <c r="E290" s="8"/>
      <c r="F290" s="8"/>
      <c r="G290" s="8"/>
      <c r="H290" s="30"/>
      <c r="I290" s="31"/>
      <c r="J290" s="31"/>
      <c r="K290" s="8"/>
      <c r="L290" s="8"/>
      <c r="M290" s="8"/>
      <c r="N290" s="8"/>
      <c r="O290" s="8"/>
      <c r="P290" s="8"/>
      <c r="Q290" s="6">
        <f>IFERROR(VLOOKUP(R290,#REF!,1,FALSE),"")</f>
      </c>
      <c r="R290" s="5">
        <v>288</v>
      </c>
      <c r="S290" s="8"/>
      <c r="T290" s="8"/>
      <c r="U290" s="8"/>
      <c r="V290" s="8"/>
      <c r="W290" s="8"/>
      <c r="X290" s="8"/>
      <c r="Y290" s="8"/>
      <c r="Z290" s="8"/>
      <c r="AA290" s="8"/>
      <c r="AB290" s="8"/>
      <c r="AC290" s="10"/>
      <c r="AD290" s="34"/>
      <c r="AE290" s="34"/>
      <c r="AF290" s="34"/>
      <c r="AG290" s="9"/>
      <c r="AH290" s="8"/>
      <c r="AI290" s="12"/>
    </row>
    <row x14ac:dyDescent="0.25" r="291" customHeight="1" ht="14.25">
      <c r="A291" s="8"/>
      <c r="B291" s="12"/>
      <c r="C291" s="10"/>
      <c r="D291" s="10"/>
      <c r="E291" s="8"/>
      <c r="F291" s="8"/>
      <c r="G291" s="8"/>
      <c r="H291" s="30"/>
      <c r="I291" s="31"/>
      <c r="J291" s="31"/>
      <c r="K291" s="8"/>
      <c r="L291" s="8"/>
      <c r="M291" s="8"/>
      <c r="N291" s="8"/>
      <c r="O291" s="8"/>
      <c r="P291" s="8"/>
      <c r="Q291" s="6">
        <f>IFERROR(VLOOKUP(R291,#REF!,1,FALSE),"")</f>
      </c>
      <c r="R291" s="5">
        <v>289</v>
      </c>
      <c r="S291" s="8"/>
      <c r="T291" s="8"/>
      <c r="U291" s="8"/>
      <c r="V291" s="8"/>
      <c r="W291" s="8"/>
      <c r="X291" s="8"/>
      <c r="Y291" s="8"/>
      <c r="Z291" s="8"/>
      <c r="AA291" s="8"/>
      <c r="AB291" s="8"/>
      <c r="AC291" s="10"/>
      <c r="AD291" s="34"/>
      <c r="AE291" s="34"/>
      <c r="AF291" s="34"/>
      <c r="AG291" s="9"/>
      <c r="AH291" s="8"/>
      <c r="AI291" s="12"/>
    </row>
    <row x14ac:dyDescent="0.25" r="292" customHeight="1" ht="14.25">
      <c r="A292" s="8"/>
      <c r="B292" s="12"/>
      <c r="C292" s="10"/>
      <c r="D292" s="10"/>
      <c r="E292" s="8"/>
      <c r="F292" s="8"/>
      <c r="G292" s="8"/>
      <c r="H292" s="30"/>
      <c r="I292" s="31"/>
      <c r="J292" s="31"/>
      <c r="K292" s="8"/>
      <c r="L292" s="8"/>
      <c r="M292" s="8"/>
      <c r="N292" s="8"/>
      <c r="O292" s="8"/>
      <c r="P292" s="8"/>
      <c r="Q292" s="6">
        <f>IFERROR(VLOOKUP(R292,#REF!,1,FALSE),"")</f>
      </c>
      <c r="R292" s="5">
        <v>290</v>
      </c>
      <c r="S292" s="8"/>
      <c r="T292" s="8"/>
      <c r="U292" s="8"/>
      <c r="V292" s="8"/>
      <c r="W292" s="8"/>
      <c r="X292" s="8"/>
      <c r="Y292" s="8"/>
      <c r="Z292" s="8"/>
      <c r="AA292" s="8"/>
      <c r="AB292" s="8"/>
      <c r="AC292" s="10"/>
      <c r="AD292" s="34"/>
      <c r="AE292" s="34"/>
      <c r="AF292" s="34"/>
      <c r="AG292" s="9"/>
      <c r="AH292" s="8"/>
      <c r="AI292" s="12"/>
    </row>
    <row x14ac:dyDescent="0.25" r="293" customHeight="1" ht="14.25">
      <c r="A293" s="8"/>
      <c r="B293" s="12"/>
      <c r="C293" s="10"/>
      <c r="D293" s="10"/>
      <c r="E293" s="8"/>
      <c r="F293" s="8"/>
      <c r="G293" s="8"/>
      <c r="H293" s="30"/>
      <c r="I293" s="31"/>
      <c r="J293" s="31"/>
      <c r="K293" s="8"/>
      <c r="L293" s="8"/>
      <c r="M293" s="8"/>
      <c r="N293" s="8"/>
      <c r="O293" s="8"/>
      <c r="P293" s="8"/>
      <c r="Q293" s="6">
        <f>IFERROR(VLOOKUP(R293,#REF!,1,FALSE),"")</f>
      </c>
      <c r="R293" s="5">
        <v>291</v>
      </c>
      <c r="S293" s="8"/>
      <c r="T293" s="8"/>
      <c r="U293" s="8"/>
      <c r="V293" s="8"/>
      <c r="W293" s="8"/>
      <c r="X293" s="8"/>
      <c r="Y293" s="8"/>
      <c r="Z293" s="8"/>
      <c r="AA293" s="8"/>
      <c r="AB293" s="8"/>
      <c r="AC293" s="10"/>
      <c r="AD293" s="34"/>
      <c r="AE293" s="34"/>
      <c r="AF293" s="34"/>
      <c r="AG293" s="9"/>
      <c r="AH293" s="8"/>
      <c r="AI293" s="12"/>
    </row>
    <row x14ac:dyDescent="0.25" r="294" customHeight="1" ht="14.25">
      <c r="A294" s="8"/>
      <c r="B294" s="12"/>
      <c r="C294" s="10"/>
      <c r="D294" s="10"/>
      <c r="E294" s="8"/>
      <c r="F294" s="8"/>
      <c r="G294" s="8"/>
      <c r="H294" s="30"/>
      <c r="I294" s="31"/>
      <c r="J294" s="31"/>
      <c r="K294" s="8"/>
      <c r="L294" s="8"/>
      <c r="M294" s="8"/>
      <c r="N294" s="8"/>
      <c r="O294" s="8"/>
      <c r="P294" s="8"/>
      <c r="Q294" s="6">
        <f>IFERROR(VLOOKUP(R294,#REF!,1,FALSE),"")</f>
      </c>
      <c r="R294" s="5">
        <v>292</v>
      </c>
      <c r="S294" s="8"/>
      <c r="T294" s="8"/>
      <c r="U294" s="8"/>
      <c r="V294" s="8"/>
      <c r="W294" s="8"/>
      <c r="X294" s="8"/>
      <c r="Y294" s="8"/>
      <c r="Z294" s="8"/>
      <c r="AA294" s="8"/>
      <c r="AB294" s="8"/>
      <c r="AC294" s="10"/>
      <c r="AD294" s="34"/>
      <c r="AE294" s="34"/>
      <c r="AF294" s="34"/>
      <c r="AG294" s="9"/>
      <c r="AH294" s="8"/>
      <c r="AI294" s="12"/>
    </row>
    <row x14ac:dyDescent="0.25" r="295" customHeight="1" ht="14.25">
      <c r="A295" s="8"/>
      <c r="B295" s="12"/>
      <c r="C295" s="10"/>
      <c r="D295" s="10"/>
      <c r="E295" s="8"/>
      <c r="F295" s="8"/>
      <c r="G295" s="8"/>
      <c r="H295" s="30"/>
      <c r="I295" s="31"/>
      <c r="J295" s="31"/>
      <c r="K295" s="8"/>
      <c r="L295" s="8"/>
      <c r="M295" s="8"/>
      <c r="N295" s="8"/>
      <c r="O295" s="8"/>
      <c r="P295" s="8"/>
      <c r="Q295" s="6">
        <f>IFERROR(VLOOKUP(R295,#REF!,1,FALSE),"")</f>
      </c>
      <c r="R295" s="5">
        <v>293</v>
      </c>
      <c r="S295" s="8"/>
      <c r="T295" s="8"/>
      <c r="U295" s="8"/>
      <c r="V295" s="8"/>
      <c r="W295" s="8"/>
      <c r="X295" s="8"/>
      <c r="Y295" s="8"/>
      <c r="Z295" s="8"/>
      <c r="AA295" s="8"/>
      <c r="AB295" s="8"/>
      <c r="AC295" s="10"/>
      <c r="AD295" s="34"/>
      <c r="AE295" s="34"/>
      <c r="AF295" s="34"/>
      <c r="AG295" s="9"/>
      <c r="AH295" s="8"/>
      <c r="AI295" s="12"/>
    </row>
    <row x14ac:dyDescent="0.25" r="296" customHeight="1" ht="14.25">
      <c r="A296" s="8"/>
      <c r="B296" s="12"/>
      <c r="C296" s="10"/>
      <c r="D296" s="10"/>
      <c r="E296" s="8"/>
      <c r="F296" s="8"/>
      <c r="G296" s="8"/>
      <c r="H296" s="30"/>
      <c r="I296" s="31"/>
      <c r="J296" s="31"/>
      <c r="K296" s="8"/>
      <c r="L296" s="8"/>
      <c r="M296" s="8"/>
      <c r="N296" s="8"/>
      <c r="O296" s="8"/>
      <c r="P296" s="8"/>
      <c r="Q296" s="6">
        <f>IFERROR(VLOOKUP(R296,#REF!,1,FALSE),"")</f>
      </c>
      <c r="R296" s="5">
        <v>294</v>
      </c>
      <c r="S296" s="8"/>
      <c r="T296" s="8"/>
      <c r="U296" s="8"/>
      <c r="V296" s="8"/>
      <c r="W296" s="8"/>
      <c r="X296" s="8"/>
      <c r="Y296" s="8"/>
      <c r="Z296" s="8"/>
      <c r="AA296" s="8"/>
      <c r="AB296" s="8"/>
      <c r="AC296" s="10"/>
      <c r="AD296" s="34"/>
      <c r="AE296" s="34"/>
      <c r="AF296" s="34"/>
      <c r="AG296" s="9"/>
      <c r="AH296" s="8"/>
      <c r="AI296" s="12"/>
    </row>
    <row x14ac:dyDescent="0.25" r="297" customHeight="1" ht="14.25">
      <c r="A297" s="8"/>
      <c r="B297" s="12"/>
      <c r="C297" s="10"/>
      <c r="D297" s="10"/>
      <c r="E297" s="8"/>
      <c r="F297" s="8"/>
      <c r="G297" s="8"/>
      <c r="H297" s="30"/>
      <c r="I297" s="31"/>
      <c r="J297" s="31"/>
      <c r="K297" s="8"/>
      <c r="L297" s="8"/>
      <c r="M297" s="8"/>
      <c r="N297" s="8"/>
      <c r="O297" s="8"/>
      <c r="P297" s="8"/>
      <c r="Q297" s="6">
        <f>IFERROR(VLOOKUP(R297,#REF!,1,FALSE),"")</f>
      </c>
      <c r="R297" s="5">
        <v>295</v>
      </c>
      <c r="S297" s="8"/>
      <c r="T297" s="8"/>
      <c r="U297" s="8"/>
      <c r="V297" s="8"/>
      <c r="W297" s="8"/>
      <c r="X297" s="8"/>
      <c r="Y297" s="8"/>
      <c r="Z297" s="8"/>
      <c r="AA297" s="8"/>
      <c r="AB297" s="8"/>
      <c r="AC297" s="10"/>
      <c r="AD297" s="34"/>
      <c r="AE297" s="34"/>
      <c r="AF297" s="34"/>
      <c r="AG297" s="9"/>
      <c r="AH297" s="8"/>
      <c r="AI297" s="12"/>
    </row>
    <row x14ac:dyDescent="0.25" r="298" customHeight="1" ht="14.25">
      <c r="A298" s="8"/>
      <c r="B298" s="12"/>
      <c r="C298" s="10"/>
      <c r="D298" s="10"/>
      <c r="E298" s="8"/>
      <c r="F298" s="8"/>
      <c r="G298" s="8"/>
      <c r="H298" s="30"/>
      <c r="I298" s="31"/>
      <c r="J298" s="31"/>
      <c r="K298" s="8"/>
      <c r="L298" s="8"/>
      <c r="M298" s="8"/>
      <c r="N298" s="8"/>
      <c r="O298" s="8"/>
      <c r="P298" s="8"/>
      <c r="Q298" s="6">
        <f>IFERROR(VLOOKUP(R298,#REF!,1,FALSE),"")</f>
      </c>
      <c r="R298" s="5">
        <v>296</v>
      </c>
      <c r="S298" s="8"/>
      <c r="T298" s="8"/>
      <c r="U298" s="8"/>
      <c r="V298" s="8"/>
      <c r="W298" s="8"/>
      <c r="X298" s="8"/>
      <c r="Y298" s="8"/>
      <c r="Z298" s="8"/>
      <c r="AA298" s="8"/>
      <c r="AB298" s="8"/>
      <c r="AC298" s="10"/>
      <c r="AD298" s="34"/>
      <c r="AE298" s="34"/>
      <c r="AF298" s="34"/>
      <c r="AG298" s="9"/>
      <c r="AH298" s="8"/>
      <c r="AI298" s="12"/>
    </row>
    <row x14ac:dyDescent="0.25" r="299" customHeight="1" ht="14.25">
      <c r="A299" s="8"/>
      <c r="B299" s="12"/>
      <c r="C299" s="10"/>
      <c r="D299" s="10"/>
      <c r="E299" s="8"/>
      <c r="F299" s="8"/>
      <c r="G299" s="8"/>
      <c r="H299" s="30"/>
      <c r="I299" s="31"/>
      <c r="J299" s="31"/>
      <c r="K299" s="8"/>
      <c r="L299" s="8"/>
      <c r="M299" s="8"/>
      <c r="N299" s="8"/>
      <c r="O299" s="8"/>
      <c r="P299" s="8"/>
      <c r="Q299" s="6">
        <f>IFERROR(VLOOKUP(R299,#REF!,1,FALSE),"")</f>
      </c>
      <c r="R299" s="5">
        <v>297</v>
      </c>
      <c r="S299" s="8"/>
      <c r="T299" s="8"/>
      <c r="U299" s="8"/>
      <c r="V299" s="8"/>
      <c r="W299" s="8"/>
      <c r="X299" s="8"/>
      <c r="Y299" s="8"/>
      <c r="Z299" s="8"/>
      <c r="AA299" s="8"/>
      <c r="AB299" s="8"/>
      <c r="AC299" s="10"/>
      <c r="AD299" s="34"/>
      <c r="AE299" s="34"/>
      <c r="AF299" s="34"/>
      <c r="AG299" s="9"/>
      <c r="AH299" s="8"/>
      <c r="AI299" s="12"/>
    </row>
    <row x14ac:dyDescent="0.25" r="300" customHeight="1" ht="14.25">
      <c r="A300" s="8"/>
      <c r="B300" s="12"/>
      <c r="C300" s="10"/>
      <c r="D300" s="10"/>
      <c r="E300" s="8"/>
      <c r="F300" s="8"/>
      <c r="G300" s="8"/>
      <c r="H300" s="30"/>
      <c r="I300" s="31"/>
      <c r="J300" s="31"/>
      <c r="K300" s="8"/>
      <c r="L300" s="8"/>
      <c r="M300" s="8"/>
      <c r="N300" s="8"/>
      <c r="O300" s="8"/>
      <c r="P300" s="8"/>
      <c r="Q300" s="6">
        <f>IFERROR(VLOOKUP(R300,#REF!,1,FALSE),"")</f>
      </c>
      <c r="R300" s="5">
        <v>298</v>
      </c>
      <c r="S300" s="8"/>
      <c r="T300" s="8"/>
      <c r="U300" s="8"/>
      <c r="V300" s="8"/>
      <c r="W300" s="8"/>
      <c r="X300" s="8"/>
      <c r="Y300" s="8"/>
      <c r="Z300" s="8"/>
      <c r="AA300" s="8"/>
      <c r="AB300" s="8"/>
      <c r="AC300" s="10"/>
      <c r="AD300" s="34"/>
      <c r="AE300" s="34"/>
      <c r="AF300" s="34"/>
      <c r="AG300" s="9"/>
      <c r="AH300" s="8"/>
      <c r="AI300" s="12"/>
    </row>
    <row x14ac:dyDescent="0.25" r="301" customHeight="1" ht="14.25">
      <c r="A301" s="8"/>
      <c r="B301" s="12"/>
      <c r="C301" s="10"/>
      <c r="D301" s="10"/>
      <c r="E301" s="8"/>
      <c r="F301" s="8"/>
      <c r="G301" s="8"/>
      <c r="H301" s="30"/>
      <c r="I301" s="31"/>
      <c r="J301" s="31"/>
      <c r="K301" s="8"/>
      <c r="L301" s="8"/>
      <c r="M301" s="8"/>
      <c r="N301" s="8"/>
      <c r="O301" s="8"/>
      <c r="P301" s="8"/>
      <c r="Q301" s="6">
        <f>IFERROR(VLOOKUP(R301,#REF!,1,FALSE),"")</f>
      </c>
      <c r="R301" s="5">
        <v>299</v>
      </c>
      <c r="S301" s="8"/>
      <c r="T301" s="8"/>
      <c r="U301" s="8"/>
      <c r="V301" s="8"/>
      <c r="W301" s="8"/>
      <c r="X301" s="8"/>
      <c r="Y301" s="8"/>
      <c r="Z301" s="8"/>
      <c r="AA301" s="8"/>
      <c r="AB301" s="8"/>
      <c r="AC301" s="10"/>
      <c r="AD301" s="34"/>
      <c r="AE301" s="34"/>
      <c r="AF301" s="34"/>
      <c r="AG301" s="9"/>
      <c r="AH301" s="8"/>
      <c r="AI301" s="12"/>
    </row>
    <row x14ac:dyDescent="0.25" r="302" customHeight="1" ht="14.25">
      <c r="A302" s="8"/>
      <c r="B302" s="12"/>
      <c r="C302" s="10"/>
      <c r="D302" s="10"/>
      <c r="E302" s="8"/>
      <c r="F302" s="8"/>
      <c r="G302" s="8"/>
      <c r="H302" s="30"/>
      <c r="I302" s="31"/>
      <c r="J302" s="31"/>
      <c r="K302" s="8"/>
      <c r="L302" s="8"/>
      <c r="M302" s="8"/>
      <c r="N302" s="8"/>
      <c r="O302" s="8"/>
      <c r="P302" s="8"/>
      <c r="Q302" s="6">
        <f>IFERROR(VLOOKUP(R302,#REF!,1,FALSE),"")</f>
      </c>
      <c r="R302" s="5">
        <v>300</v>
      </c>
      <c r="S302" s="8"/>
      <c r="T302" s="8"/>
      <c r="U302" s="8"/>
      <c r="V302" s="8"/>
      <c r="W302" s="8"/>
      <c r="X302" s="8"/>
      <c r="Y302" s="8"/>
      <c r="Z302" s="8"/>
      <c r="AA302" s="8"/>
      <c r="AB302" s="8"/>
      <c r="AC302" s="10"/>
      <c r="AD302" s="34"/>
      <c r="AE302" s="34"/>
      <c r="AF302" s="34"/>
      <c r="AG302" s="9"/>
      <c r="AH302" s="8"/>
      <c r="AI302" s="12"/>
    </row>
    <row x14ac:dyDescent="0.25" r="303" customHeight="1" ht="14.25">
      <c r="A303" s="8"/>
      <c r="B303" s="12"/>
      <c r="C303" s="10"/>
      <c r="D303" s="10"/>
      <c r="E303" s="8"/>
      <c r="F303" s="8"/>
      <c r="G303" s="8"/>
      <c r="H303" s="30"/>
      <c r="I303" s="31"/>
      <c r="J303" s="31"/>
      <c r="K303" s="8"/>
      <c r="L303" s="8"/>
      <c r="M303" s="8"/>
      <c r="N303" s="8"/>
      <c r="O303" s="8"/>
      <c r="P303" s="8"/>
      <c r="Q303" s="8"/>
      <c r="R303" s="10"/>
      <c r="S303" s="8"/>
      <c r="T303" s="8"/>
      <c r="U303" s="8"/>
      <c r="V303" s="8"/>
      <c r="W303" s="8"/>
      <c r="X303" s="8"/>
      <c r="Y303" s="8"/>
      <c r="Z303" s="8"/>
      <c r="AA303" s="8"/>
      <c r="AB303" s="8"/>
      <c r="AC303" s="10"/>
      <c r="AD303" s="34"/>
      <c r="AE303" s="34"/>
      <c r="AF303" s="34"/>
      <c r="AG303" s="9"/>
      <c r="AH303" s="8"/>
      <c r="AI303" s="12"/>
    </row>
    <row x14ac:dyDescent="0.25" r="304" customHeight="1" ht="14.25">
      <c r="A304" s="8"/>
      <c r="B304" s="12"/>
      <c r="C304" s="10"/>
      <c r="D304" s="10"/>
      <c r="E304" s="8"/>
      <c r="F304" s="8"/>
      <c r="G304" s="8"/>
      <c r="H304" s="30"/>
      <c r="I304" s="31"/>
      <c r="J304" s="31"/>
      <c r="K304" s="8"/>
      <c r="L304" s="8"/>
      <c r="M304" s="8"/>
      <c r="N304" s="8"/>
      <c r="O304" s="8"/>
      <c r="P304" s="8"/>
      <c r="Q304" s="8"/>
      <c r="R304" s="10"/>
      <c r="S304" s="8"/>
      <c r="T304" s="8"/>
      <c r="U304" s="8"/>
      <c r="V304" s="8"/>
      <c r="W304" s="8"/>
      <c r="X304" s="8"/>
      <c r="Y304" s="8"/>
      <c r="Z304" s="8"/>
      <c r="AA304" s="8"/>
      <c r="AB304" s="8"/>
      <c r="AC304" s="10"/>
      <c r="AD304" s="34"/>
      <c r="AE304" s="34"/>
      <c r="AF304" s="34"/>
      <c r="AG304" s="9"/>
      <c r="AH304" s="8"/>
      <c r="AI304" s="12"/>
    </row>
    <row x14ac:dyDescent="0.25" r="305" customHeight="1" ht="14.25">
      <c r="A305" s="8"/>
      <c r="B305" s="12"/>
      <c r="C305" s="10"/>
      <c r="D305" s="10"/>
      <c r="E305" s="8"/>
      <c r="F305" s="8"/>
      <c r="G305" s="8"/>
      <c r="H305" s="30"/>
      <c r="I305" s="31"/>
      <c r="J305" s="31"/>
      <c r="K305" s="8"/>
      <c r="L305" s="8"/>
      <c r="M305" s="8"/>
      <c r="N305" s="8"/>
      <c r="O305" s="8"/>
      <c r="P305" s="8"/>
      <c r="Q305" s="8"/>
      <c r="R305" s="10"/>
      <c r="S305" s="8"/>
      <c r="T305" s="8"/>
      <c r="U305" s="8"/>
      <c r="V305" s="8"/>
      <c r="W305" s="8"/>
      <c r="X305" s="8"/>
      <c r="Y305" s="8"/>
      <c r="Z305" s="8"/>
      <c r="AA305" s="8"/>
      <c r="AB305" s="8"/>
      <c r="AC305" s="10"/>
      <c r="AD305" s="34"/>
      <c r="AE305" s="34"/>
      <c r="AF305" s="34"/>
      <c r="AG305" s="9"/>
      <c r="AH305" s="8"/>
      <c r="AI305" s="12"/>
    </row>
    <row x14ac:dyDescent="0.25" r="306" customHeight="1" ht="14.25">
      <c r="A306" s="8"/>
      <c r="B306" s="12"/>
      <c r="C306" s="10"/>
      <c r="D306" s="10"/>
      <c r="E306" s="8"/>
      <c r="F306" s="8"/>
      <c r="G306" s="8"/>
      <c r="H306" s="30"/>
      <c r="I306" s="31"/>
      <c r="J306" s="31"/>
      <c r="K306" s="8"/>
      <c r="L306" s="8"/>
      <c r="M306" s="8"/>
      <c r="N306" s="8"/>
      <c r="O306" s="8"/>
      <c r="P306" s="8"/>
      <c r="Q306" s="8"/>
      <c r="R306" s="10"/>
      <c r="S306" s="8"/>
      <c r="T306" s="8"/>
      <c r="U306" s="8"/>
      <c r="V306" s="8"/>
      <c r="W306" s="8"/>
      <c r="X306" s="8"/>
      <c r="Y306" s="8"/>
      <c r="Z306" s="8"/>
      <c r="AA306" s="8"/>
      <c r="AB306" s="8"/>
      <c r="AC306" s="10"/>
      <c r="AD306" s="34"/>
      <c r="AE306" s="34"/>
      <c r="AF306" s="34"/>
      <c r="AG306" s="9"/>
      <c r="AH306" s="8"/>
      <c r="AI306" s="12"/>
    </row>
    <row x14ac:dyDescent="0.25" r="307" customHeight="1" ht="14.25">
      <c r="A307" s="8"/>
      <c r="B307" s="12"/>
      <c r="C307" s="10"/>
      <c r="D307" s="10"/>
      <c r="E307" s="8"/>
      <c r="F307" s="8"/>
      <c r="G307" s="8"/>
      <c r="H307" s="30"/>
      <c r="I307" s="31"/>
      <c r="J307" s="31"/>
      <c r="K307" s="8"/>
      <c r="L307" s="8"/>
      <c r="M307" s="8"/>
      <c r="N307" s="8"/>
      <c r="O307" s="8"/>
      <c r="P307" s="8"/>
      <c r="Q307" s="8"/>
      <c r="R307" s="10"/>
      <c r="S307" s="8"/>
      <c r="T307" s="8"/>
      <c r="U307" s="8"/>
      <c r="V307" s="8"/>
      <c r="W307" s="8"/>
      <c r="X307" s="8"/>
      <c r="Y307" s="8"/>
      <c r="Z307" s="8"/>
      <c r="AA307" s="8"/>
      <c r="AB307" s="8"/>
      <c r="AC307" s="10"/>
      <c r="AD307" s="34"/>
      <c r="AE307" s="34"/>
      <c r="AF307" s="34"/>
      <c r="AG307" s="9"/>
      <c r="AH307" s="8"/>
      <c r="AI307" s="12"/>
    </row>
    <row x14ac:dyDescent="0.25" r="308" customHeight="1" ht="14.25">
      <c r="A308" s="8"/>
      <c r="B308" s="12"/>
      <c r="C308" s="10"/>
      <c r="D308" s="10"/>
      <c r="E308" s="8"/>
      <c r="F308" s="8"/>
      <c r="G308" s="8"/>
      <c r="H308" s="30"/>
      <c r="I308" s="31"/>
      <c r="J308" s="31"/>
      <c r="K308" s="8"/>
      <c r="L308" s="8"/>
      <c r="M308" s="8"/>
      <c r="N308" s="8"/>
      <c r="O308" s="8"/>
      <c r="P308" s="8"/>
      <c r="Q308" s="8"/>
      <c r="R308" s="10"/>
      <c r="S308" s="8"/>
      <c r="T308" s="8"/>
      <c r="U308" s="8"/>
      <c r="V308" s="8"/>
      <c r="W308" s="8"/>
      <c r="X308" s="8"/>
      <c r="Y308" s="8"/>
      <c r="Z308" s="8"/>
      <c r="AA308" s="8"/>
      <c r="AB308" s="8"/>
      <c r="AC308" s="10"/>
      <c r="AD308" s="34"/>
      <c r="AE308" s="34"/>
      <c r="AF308" s="34"/>
      <c r="AG308" s="9"/>
      <c r="AH308" s="8"/>
      <c r="AI308" s="12"/>
    </row>
    <row x14ac:dyDescent="0.25" r="309" customHeight="1" ht="14.25">
      <c r="A309" s="8"/>
      <c r="B309" s="12"/>
      <c r="C309" s="10"/>
      <c r="D309" s="10"/>
      <c r="E309" s="8"/>
      <c r="F309" s="8"/>
      <c r="G309" s="8"/>
      <c r="H309" s="30"/>
      <c r="I309" s="31"/>
      <c r="J309" s="31"/>
      <c r="K309" s="8"/>
      <c r="L309" s="8"/>
      <c r="M309" s="8"/>
      <c r="N309" s="8"/>
      <c r="O309" s="8"/>
      <c r="P309" s="8"/>
      <c r="Q309" s="8"/>
      <c r="R309" s="10"/>
      <c r="S309" s="8"/>
      <c r="T309" s="8"/>
      <c r="U309" s="8"/>
      <c r="V309" s="8"/>
      <c r="W309" s="8"/>
      <c r="X309" s="8"/>
      <c r="Y309" s="8"/>
      <c r="Z309" s="8"/>
      <c r="AA309" s="8"/>
      <c r="AB309" s="8"/>
      <c r="AC309" s="10"/>
      <c r="AD309" s="34"/>
      <c r="AE309" s="34"/>
      <c r="AF309" s="34"/>
      <c r="AG309" s="9"/>
      <c r="AH309" s="8"/>
      <c r="AI309" s="12"/>
    </row>
    <row x14ac:dyDescent="0.25" r="310" customHeight="1" ht="14.25">
      <c r="A310" s="8"/>
      <c r="B310" s="12"/>
      <c r="C310" s="10"/>
      <c r="D310" s="10"/>
      <c r="E310" s="8"/>
      <c r="F310" s="8"/>
      <c r="G310" s="8"/>
      <c r="H310" s="30"/>
      <c r="I310" s="31"/>
      <c r="J310" s="31"/>
      <c r="K310" s="8"/>
      <c r="L310" s="8"/>
      <c r="M310" s="8"/>
      <c r="N310" s="8"/>
      <c r="O310" s="8"/>
      <c r="P310" s="8"/>
      <c r="Q310" s="8"/>
      <c r="R310" s="10"/>
      <c r="S310" s="8"/>
      <c r="T310" s="8"/>
      <c r="U310" s="8"/>
      <c r="V310" s="8"/>
      <c r="W310" s="8"/>
      <c r="X310" s="8"/>
      <c r="Y310" s="8"/>
      <c r="Z310" s="8"/>
      <c r="AA310" s="8"/>
      <c r="AB310" s="8"/>
      <c r="AC310" s="10"/>
      <c r="AD310" s="34"/>
      <c r="AE310" s="34"/>
      <c r="AF310" s="34"/>
      <c r="AG310" s="9"/>
      <c r="AH310" s="8"/>
      <c r="AI310" s="12"/>
    </row>
    <row x14ac:dyDescent="0.25" r="311" customHeight="1" ht="14.25">
      <c r="A311" s="8"/>
      <c r="B311" s="12"/>
      <c r="C311" s="10"/>
      <c r="D311" s="10"/>
      <c r="E311" s="8"/>
      <c r="F311" s="8"/>
      <c r="G311" s="8"/>
      <c r="H311" s="30"/>
      <c r="I311" s="31"/>
      <c r="J311" s="31"/>
      <c r="K311" s="8"/>
      <c r="L311" s="8"/>
      <c r="M311" s="8"/>
      <c r="N311" s="8"/>
      <c r="O311" s="8"/>
      <c r="P311" s="8"/>
      <c r="Q311" s="8"/>
      <c r="R311" s="10"/>
      <c r="S311" s="8"/>
      <c r="T311" s="8"/>
      <c r="U311" s="8"/>
      <c r="V311" s="8"/>
      <c r="W311" s="8"/>
      <c r="X311" s="8"/>
      <c r="Y311" s="8"/>
      <c r="Z311" s="8"/>
      <c r="AA311" s="8"/>
      <c r="AB311" s="8"/>
      <c r="AC311" s="10"/>
      <c r="AD311" s="34"/>
      <c r="AE311" s="34"/>
      <c r="AF311" s="34"/>
      <c r="AG311" s="9"/>
      <c r="AH311" s="8"/>
      <c r="AI311" s="12"/>
    </row>
    <row x14ac:dyDescent="0.25" r="312" customHeight="1" ht="14.25">
      <c r="A312" s="8"/>
      <c r="B312" s="12"/>
      <c r="C312" s="10"/>
      <c r="D312" s="10"/>
      <c r="E312" s="8"/>
      <c r="F312" s="8"/>
      <c r="G312" s="8"/>
      <c r="H312" s="30"/>
      <c r="I312" s="31"/>
      <c r="J312" s="31"/>
      <c r="K312" s="8"/>
      <c r="L312" s="8"/>
      <c r="M312" s="8"/>
      <c r="N312" s="8"/>
      <c r="O312" s="8"/>
      <c r="P312" s="8"/>
      <c r="Q312" s="8"/>
      <c r="R312" s="10"/>
      <c r="S312" s="8"/>
      <c r="T312" s="8"/>
      <c r="U312" s="8"/>
      <c r="V312" s="8"/>
      <c r="W312" s="8"/>
      <c r="X312" s="8"/>
      <c r="Y312" s="8"/>
      <c r="Z312" s="8"/>
      <c r="AA312" s="8"/>
      <c r="AB312" s="8"/>
      <c r="AC312" s="10"/>
      <c r="AD312" s="34"/>
      <c r="AE312" s="34"/>
      <c r="AF312" s="34"/>
      <c r="AG312" s="9"/>
      <c r="AH312" s="8"/>
      <c r="AI312" s="12"/>
    </row>
    <row x14ac:dyDescent="0.25" r="313" customHeight="1" ht="14.25">
      <c r="A313" s="8"/>
      <c r="B313" s="12"/>
      <c r="C313" s="10"/>
      <c r="D313" s="10"/>
      <c r="E313" s="8"/>
      <c r="F313" s="8"/>
      <c r="G313" s="8"/>
      <c r="H313" s="30"/>
      <c r="I313" s="31"/>
      <c r="J313" s="31"/>
      <c r="K313" s="8"/>
      <c r="L313" s="8"/>
      <c r="M313" s="8"/>
      <c r="N313" s="8"/>
      <c r="O313" s="8"/>
      <c r="P313" s="8"/>
      <c r="Q313" s="8"/>
      <c r="R313" s="10"/>
      <c r="S313" s="8"/>
      <c r="T313" s="8"/>
      <c r="U313" s="8"/>
      <c r="V313" s="8"/>
      <c r="W313" s="8"/>
      <c r="X313" s="8"/>
      <c r="Y313" s="8"/>
      <c r="Z313" s="8"/>
      <c r="AA313" s="8"/>
      <c r="AB313" s="8"/>
      <c r="AC313" s="10"/>
      <c r="AD313" s="34"/>
      <c r="AE313" s="34"/>
      <c r="AF313" s="34"/>
      <c r="AG313" s="9"/>
      <c r="AH313" s="8"/>
      <c r="AI313" s="12"/>
    </row>
    <row x14ac:dyDescent="0.25" r="314" customHeight="1" ht="14.25">
      <c r="A314" s="8"/>
      <c r="B314" s="12"/>
      <c r="C314" s="10"/>
      <c r="D314" s="10"/>
      <c r="E314" s="8"/>
      <c r="F314" s="8"/>
      <c r="G314" s="8"/>
      <c r="H314" s="30"/>
      <c r="I314" s="31"/>
      <c r="J314" s="31"/>
      <c r="K314" s="8"/>
      <c r="L314" s="8"/>
      <c r="M314" s="8"/>
      <c r="N314" s="8"/>
      <c r="O314" s="8"/>
      <c r="P314" s="8"/>
      <c r="Q314" s="8"/>
      <c r="R314" s="10"/>
      <c r="S314" s="8"/>
      <c r="T314" s="8"/>
      <c r="U314" s="8"/>
      <c r="V314" s="8"/>
      <c r="W314" s="8"/>
      <c r="X314" s="8"/>
      <c r="Y314" s="8"/>
      <c r="Z314" s="8"/>
      <c r="AA314" s="8"/>
      <c r="AB314" s="8"/>
      <c r="AC314" s="10"/>
      <c r="AD314" s="34"/>
      <c r="AE314" s="34"/>
      <c r="AF314" s="34"/>
      <c r="AG314" s="9"/>
      <c r="AH314" s="8"/>
      <c r="AI314" s="12"/>
    </row>
    <row x14ac:dyDescent="0.25" r="315" customHeight="1" ht="14.25">
      <c r="A315" s="8"/>
      <c r="B315" s="12"/>
      <c r="C315" s="10"/>
      <c r="D315" s="10"/>
      <c r="E315" s="8"/>
      <c r="F315" s="8"/>
      <c r="G315" s="8"/>
      <c r="H315" s="30"/>
      <c r="I315" s="31"/>
      <c r="J315" s="31"/>
      <c r="K315" s="8"/>
      <c r="L315" s="8"/>
      <c r="M315" s="8"/>
      <c r="N315" s="8"/>
      <c r="O315" s="8"/>
      <c r="P315" s="8"/>
      <c r="Q315" s="8"/>
      <c r="R315" s="10"/>
      <c r="S315" s="8"/>
      <c r="T315" s="8"/>
      <c r="U315" s="8"/>
      <c r="V315" s="8"/>
      <c r="W315" s="8"/>
      <c r="X315" s="8"/>
      <c r="Y315" s="8"/>
      <c r="Z315" s="8"/>
      <c r="AA315" s="8"/>
      <c r="AB315" s="8"/>
      <c r="AC315" s="10"/>
      <c r="AD315" s="34"/>
      <c r="AE315" s="34"/>
      <c r="AF315" s="34"/>
      <c r="AG315" s="9"/>
      <c r="AH315" s="8"/>
      <c r="AI315" s="12"/>
    </row>
    <row x14ac:dyDescent="0.25" r="316" customHeight="1" ht="14.25">
      <c r="A316" s="8"/>
      <c r="B316" s="12"/>
      <c r="C316" s="10"/>
      <c r="D316" s="10"/>
      <c r="E316" s="8"/>
      <c r="F316" s="8"/>
      <c r="G316" s="8"/>
      <c r="H316" s="30"/>
      <c r="I316" s="31"/>
      <c r="J316" s="31"/>
      <c r="K316" s="8"/>
      <c r="L316" s="8"/>
      <c r="M316" s="8"/>
      <c r="N316" s="8"/>
      <c r="O316" s="8"/>
      <c r="P316" s="8"/>
      <c r="Q316" s="8"/>
      <c r="R316" s="10"/>
      <c r="S316" s="8"/>
      <c r="T316" s="8"/>
      <c r="U316" s="8"/>
      <c r="V316" s="8"/>
      <c r="W316" s="8"/>
      <c r="X316" s="8"/>
      <c r="Y316" s="8"/>
      <c r="Z316" s="8"/>
      <c r="AA316" s="8"/>
      <c r="AB316" s="8"/>
      <c r="AC316" s="10"/>
      <c r="AD316" s="34"/>
      <c r="AE316" s="34"/>
      <c r="AF316" s="34"/>
      <c r="AG316" s="9"/>
      <c r="AH316" s="8"/>
      <c r="AI316" s="12"/>
    </row>
    <row x14ac:dyDescent="0.25" r="317" customHeight="1" ht="14.25">
      <c r="A317" s="8"/>
      <c r="B317" s="12"/>
      <c r="C317" s="10"/>
      <c r="D317" s="10"/>
      <c r="E317" s="8"/>
      <c r="F317" s="8"/>
      <c r="G317" s="8"/>
      <c r="H317" s="30"/>
      <c r="I317" s="31"/>
      <c r="J317" s="31"/>
      <c r="K317" s="8"/>
      <c r="L317" s="8"/>
      <c r="M317" s="8"/>
      <c r="N317" s="8"/>
      <c r="O317" s="8"/>
      <c r="P317" s="8"/>
      <c r="Q317" s="8"/>
      <c r="R317" s="10"/>
      <c r="S317" s="8"/>
      <c r="T317" s="8"/>
      <c r="U317" s="8"/>
      <c r="V317" s="8"/>
      <c r="W317" s="8"/>
      <c r="X317" s="8"/>
      <c r="Y317" s="8"/>
      <c r="Z317" s="8"/>
      <c r="AA317" s="8"/>
      <c r="AB317" s="8"/>
      <c r="AC317" s="10"/>
      <c r="AD317" s="34"/>
      <c r="AE317" s="34"/>
      <c r="AF317" s="34"/>
      <c r="AG317" s="9"/>
      <c r="AH317" s="8"/>
      <c r="AI317" s="12"/>
    </row>
    <row x14ac:dyDescent="0.25" r="318" customHeight="1" ht="14.25">
      <c r="A318" s="8"/>
      <c r="B318" s="12"/>
      <c r="C318" s="10"/>
      <c r="D318" s="10"/>
      <c r="E318" s="8"/>
      <c r="F318" s="8"/>
      <c r="G318" s="8"/>
      <c r="H318" s="30"/>
      <c r="I318" s="31"/>
      <c r="J318" s="31"/>
      <c r="K318" s="8"/>
      <c r="L318" s="8"/>
      <c r="M318" s="8"/>
      <c r="N318" s="8"/>
      <c r="O318" s="8"/>
      <c r="P318" s="8"/>
      <c r="Q318" s="8"/>
      <c r="R318" s="10"/>
      <c r="S318" s="8"/>
      <c r="T318" s="8"/>
      <c r="U318" s="8"/>
      <c r="V318" s="8"/>
      <c r="W318" s="8"/>
      <c r="X318" s="8"/>
      <c r="Y318" s="8"/>
      <c r="Z318" s="8"/>
      <c r="AA318" s="8"/>
      <c r="AB318" s="8"/>
      <c r="AC318" s="10"/>
      <c r="AD318" s="34"/>
      <c r="AE318" s="34"/>
      <c r="AF318" s="34"/>
      <c r="AG318" s="9"/>
      <c r="AH318" s="8"/>
      <c r="AI318" s="12"/>
    </row>
    <row x14ac:dyDescent="0.25" r="319" customHeight="1" ht="14.25">
      <c r="A319" s="8"/>
      <c r="B319" s="12"/>
      <c r="C319" s="10"/>
      <c r="D319" s="10"/>
      <c r="E319" s="8"/>
      <c r="F319" s="8"/>
      <c r="G319" s="8"/>
      <c r="H319" s="30"/>
      <c r="I319" s="31"/>
      <c r="J319" s="31"/>
      <c r="K319" s="8"/>
      <c r="L319" s="8"/>
      <c r="M319" s="8"/>
      <c r="N319" s="8"/>
      <c r="O319" s="8"/>
      <c r="P319" s="8"/>
      <c r="Q319" s="8"/>
      <c r="R319" s="10"/>
      <c r="S319" s="8"/>
      <c r="T319" s="8"/>
      <c r="U319" s="8"/>
      <c r="V319" s="8"/>
      <c r="W319" s="8"/>
      <c r="X319" s="8"/>
      <c r="Y319" s="8"/>
      <c r="Z319" s="8"/>
      <c r="AA319" s="8"/>
      <c r="AB319" s="8"/>
      <c r="AC319" s="10"/>
      <c r="AD319" s="34"/>
      <c r="AE319" s="34"/>
      <c r="AF319" s="34"/>
      <c r="AG319" s="9"/>
      <c r="AH319" s="8"/>
      <c r="AI319" s="12"/>
    </row>
    <row x14ac:dyDescent="0.25" r="320" customHeight="1" ht="14.25">
      <c r="A320" s="8"/>
      <c r="B320" s="12"/>
      <c r="C320" s="10"/>
      <c r="D320" s="10"/>
      <c r="E320" s="8"/>
      <c r="F320" s="8"/>
      <c r="G320" s="8"/>
      <c r="H320" s="30"/>
      <c r="I320" s="31"/>
      <c r="J320" s="31"/>
      <c r="K320" s="8"/>
      <c r="L320" s="8"/>
      <c r="M320" s="8"/>
      <c r="N320" s="8"/>
      <c r="O320" s="8"/>
      <c r="P320" s="8"/>
      <c r="Q320" s="8"/>
      <c r="R320" s="10"/>
      <c r="S320" s="8"/>
      <c r="T320" s="8"/>
      <c r="U320" s="8"/>
      <c r="V320" s="8"/>
      <c r="W320" s="8"/>
      <c r="X320" s="8"/>
      <c r="Y320" s="8"/>
      <c r="Z320" s="8"/>
      <c r="AA320" s="8"/>
      <c r="AB320" s="8"/>
      <c r="AC320" s="10"/>
      <c r="AD320" s="34"/>
      <c r="AE320" s="34"/>
      <c r="AF320" s="34"/>
      <c r="AG320" s="9"/>
      <c r="AH320" s="8"/>
      <c r="AI320" s="12"/>
    </row>
    <row x14ac:dyDescent="0.25" r="321" customHeight="1" ht="14.25">
      <c r="A321" s="8"/>
      <c r="B321" s="12"/>
      <c r="C321" s="10"/>
      <c r="D321" s="10"/>
      <c r="E321" s="8"/>
      <c r="F321" s="8"/>
      <c r="G321" s="8"/>
      <c r="H321" s="30"/>
      <c r="I321" s="31"/>
      <c r="J321" s="31"/>
      <c r="K321" s="8"/>
      <c r="L321" s="8"/>
      <c r="M321" s="8"/>
      <c r="N321" s="8"/>
      <c r="O321" s="8"/>
      <c r="P321" s="8"/>
      <c r="Q321" s="8"/>
      <c r="R321" s="10"/>
      <c r="S321" s="8"/>
      <c r="T321" s="8"/>
      <c r="U321" s="8"/>
      <c r="V321" s="8"/>
      <c r="W321" s="8"/>
      <c r="X321" s="8"/>
      <c r="Y321" s="8"/>
      <c r="Z321" s="8"/>
      <c r="AA321" s="8"/>
      <c r="AB321" s="8"/>
      <c r="AC321" s="10"/>
      <c r="AD321" s="34"/>
      <c r="AE321" s="34"/>
      <c r="AF321" s="34"/>
      <c r="AG321" s="9"/>
      <c r="AH321" s="8"/>
      <c r="AI321" s="12"/>
    </row>
    <row x14ac:dyDescent="0.25" r="322" customHeight="1" ht="14.25">
      <c r="A322" s="8"/>
      <c r="B322" s="12"/>
      <c r="C322" s="10"/>
      <c r="D322" s="10"/>
      <c r="E322" s="8"/>
      <c r="F322" s="8"/>
      <c r="G322" s="8"/>
      <c r="H322" s="30"/>
      <c r="I322" s="31"/>
      <c r="J322" s="31"/>
      <c r="K322" s="8"/>
      <c r="L322" s="8"/>
      <c r="M322" s="8"/>
      <c r="N322" s="8"/>
      <c r="O322" s="8"/>
      <c r="P322" s="8"/>
      <c r="Q322" s="8"/>
      <c r="R322" s="10"/>
      <c r="S322" s="8"/>
      <c r="T322" s="8"/>
      <c r="U322" s="8"/>
      <c r="V322" s="8"/>
      <c r="W322" s="8"/>
      <c r="X322" s="8"/>
      <c r="Y322" s="8"/>
      <c r="Z322" s="8"/>
      <c r="AA322" s="8"/>
      <c r="AB322" s="8"/>
      <c r="AC322" s="10"/>
      <c r="AD322" s="34"/>
      <c r="AE322" s="34"/>
      <c r="AF322" s="34"/>
      <c r="AG322" s="9"/>
      <c r="AH322" s="8"/>
      <c r="AI322" s="12"/>
    </row>
    <row x14ac:dyDescent="0.25" r="323" customHeight="1" ht="14.25">
      <c r="A323" s="8"/>
      <c r="B323" s="12"/>
      <c r="C323" s="10"/>
      <c r="D323" s="10"/>
      <c r="E323" s="8"/>
      <c r="F323" s="8"/>
      <c r="G323" s="8"/>
      <c r="H323" s="30"/>
      <c r="I323" s="31"/>
      <c r="J323" s="31"/>
      <c r="K323" s="8"/>
      <c r="L323" s="8"/>
      <c r="M323" s="8"/>
      <c r="N323" s="8"/>
      <c r="O323" s="8"/>
      <c r="P323" s="8"/>
      <c r="Q323" s="8"/>
      <c r="R323" s="10"/>
      <c r="S323" s="8"/>
      <c r="T323" s="8"/>
      <c r="U323" s="8"/>
      <c r="V323" s="8"/>
      <c r="W323" s="8"/>
      <c r="X323" s="8"/>
      <c r="Y323" s="8"/>
      <c r="Z323" s="8"/>
      <c r="AA323" s="8"/>
      <c r="AB323" s="8"/>
      <c r="AC323" s="10"/>
      <c r="AD323" s="34"/>
      <c r="AE323" s="34"/>
      <c r="AF323" s="34"/>
      <c r="AG323" s="9"/>
      <c r="AH323" s="8"/>
      <c r="AI323" s="12"/>
    </row>
    <row x14ac:dyDescent="0.25" r="324" customHeight="1" ht="14.25">
      <c r="A324" s="8"/>
      <c r="B324" s="12"/>
      <c r="C324" s="10"/>
      <c r="D324" s="10"/>
      <c r="E324" s="8"/>
      <c r="F324" s="8"/>
      <c r="G324" s="8"/>
      <c r="H324" s="30"/>
      <c r="I324" s="31"/>
      <c r="J324" s="31"/>
      <c r="K324" s="8"/>
      <c r="L324" s="8"/>
      <c r="M324" s="8"/>
      <c r="N324" s="8"/>
      <c r="O324" s="8"/>
      <c r="P324" s="8"/>
      <c r="Q324" s="8"/>
      <c r="R324" s="10"/>
      <c r="S324" s="8"/>
      <c r="T324" s="8"/>
      <c r="U324" s="8"/>
      <c r="V324" s="8"/>
      <c r="W324" s="8"/>
      <c r="X324" s="8"/>
      <c r="Y324" s="8"/>
      <c r="Z324" s="8"/>
      <c r="AA324" s="8"/>
      <c r="AB324" s="8"/>
      <c r="AC324" s="10"/>
      <c r="AD324" s="34"/>
      <c r="AE324" s="34"/>
      <c r="AF324" s="34"/>
      <c r="AG324" s="9"/>
      <c r="AH324" s="8"/>
      <c r="AI324" s="12"/>
    </row>
    <row x14ac:dyDescent="0.25" r="325" customHeight="1" ht="14.25">
      <c r="A325" s="8"/>
      <c r="B325" s="12"/>
      <c r="C325" s="10"/>
      <c r="D325" s="10"/>
      <c r="E325" s="8"/>
      <c r="F325" s="8"/>
      <c r="G325" s="8"/>
      <c r="H325" s="30"/>
      <c r="I325" s="31"/>
      <c r="J325" s="31"/>
      <c r="K325" s="8"/>
      <c r="L325" s="8"/>
      <c r="M325" s="8"/>
      <c r="N325" s="8"/>
      <c r="O325" s="8"/>
      <c r="P325" s="8"/>
      <c r="Q325" s="8"/>
      <c r="R325" s="10"/>
      <c r="S325" s="8"/>
      <c r="T325" s="8"/>
      <c r="U325" s="8"/>
      <c r="V325" s="8"/>
      <c r="W325" s="8"/>
      <c r="X325" s="8"/>
      <c r="Y325" s="8"/>
      <c r="Z325" s="8"/>
      <c r="AA325" s="8"/>
      <c r="AB325" s="8"/>
      <c r="AC325" s="10"/>
      <c r="AD325" s="34"/>
      <c r="AE325" s="34"/>
      <c r="AF325" s="34"/>
      <c r="AG325" s="9"/>
      <c r="AH325" s="8"/>
      <c r="AI325" s="12"/>
    </row>
    <row x14ac:dyDescent="0.25" r="326" customHeight="1" ht="14.25">
      <c r="A326" s="8"/>
      <c r="B326" s="12"/>
      <c r="C326" s="10"/>
      <c r="D326" s="10"/>
      <c r="E326" s="8"/>
      <c r="F326" s="8"/>
      <c r="G326" s="8"/>
      <c r="H326" s="30"/>
      <c r="I326" s="31"/>
      <c r="J326" s="31"/>
      <c r="K326" s="8"/>
      <c r="L326" s="8"/>
      <c r="M326" s="8"/>
      <c r="N326" s="8"/>
      <c r="O326" s="8"/>
      <c r="P326" s="8"/>
      <c r="Q326" s="8"/>
      <c r="R326" s="10"/>
      <c r="S326" s="8"/>
      <c r="T326" s="8"/>
      <c r="U326" s="8"/>
      <c r="V326" s="8"/>
      <c r="W326" s="8"/>
      <c r="X326" s="8"/>
      <c r="Y326" s="8"/>
      <c r="Z326" s="8"/>
      <c r="AA326" s="8"/>
      <c r="AB326" s="8"/>
      <c r="AC326" s="10"/>
      <c r="AD326" s="34"/>
      <c r="AE326" s="34"/>
      <c r="AF326" s="34"/>
      <c r="AG326" s="9"/>
      <c r="AH326" s="8"/>
      <c r="AI326" s="12"/>
    </row>
    <row x14ac:dyDescent="0.25" r="327" customHeight="1" ht="14.25">
      <c r="A327" s="8"/>
      <c r="B327" s="12"/>
      <c r="C327" s="10"/>
      <c r="D327" s="10"/>
      <c r="E327" s="8"/>
      <c r="F327" s="8"/>
      <c r="G327" s="8"/>
      <c r="H327" s="30"/>
      <c r="I327" s="31"/>
      <c r="J327" s="31"/>
      <c r="K327" s="8"/>
      <c r="L327" s="8"/>
      <c r="M327" s="8"/>
      <c r="N327" s="8"/>
      <c r="O327" s="8"/>
      <c r="P327" s="8"/>
      <c r="Q327" s="8"/>
      <c r="R327" s="10"/>
      <c r="S327" s="8"/>
      <c r="T327" s="8"/>
      <c r="U327" s="8"/>
      <c r="V327" s="8"/>
      <c r="W327" s="8"/>
      <c r="X327" s="8"/>
      <c r="Y327" s="8"/>
      <c r="Z327" s="8"/>
      <c r="AA327" s="8"/>
      <c r="AB327" s="8"/>
      <c r="AC327" s="10"/>
      <c r="AD327" s="34"/>
      <c r="AE327" s="34"/>
      <c r="AF327" s="34"/>
      <c r="AG327" s="9"/>
      <c r="AH327" s="8"/>
      <c r="AI327" s="12"/>
    </row>
    <row x14ac:dyDescent="0.25" r="328" customHeight="1" ht="14.25">
      <c r="A328" s="8"/>
      <c r="B328" s="12"/>
      <c r="C328" s="10"/>
      <c r="D328" s="10"/>
      <c r="E328" s="8"/>
      <c r="F328" s="8"/>
      <c r="G328" s="8"/>
      <c r="H328" s="30"/>
      <c r="I328" s="31"/>
      <c r="J328" s="31"/>
      <c r="K328" s="8"/>
      <c r="L328" s="8"/>
      <c r="M328" s="8"/>
      <c r="N328" s="8"/>
      <c r="O328" s="8"/>
      <c r="P328" s="8"/>
      <c r="Q328" s="8"/>
      <c r="R328" s="10"/>
      <c r="S328" s="8"/>
      <c r="T328" s="8"/>
      <c r="U328" s="8"/>
      <c r="V328" s="8"/>
      <c r="W328" s="8"/>
      <c r="X328" s="8"/>
      <c r="Y328" s="8"/>
      <c r="Z328" s="8"/>
      <c r="AA328" s="8"/>
      <c r="AB328" s="8"/>
      <c r="AC328" s="10"/>
      <c r="AD328" s="34"/>
      <c r="AE328" s="34"/>
      <c r="AF328" s="34"/>
      <c r="AG328" s="9"/>
      <c r="AH328" s="8"/>
      <c r="AI328" s="12"/>
    </row>
    <row x14ac:dyDescent="0.25" r="329" customHeight="1" ht="14.25">
      <c r="A329" s="8"/>
      <c r="B329" s="12"/>
      <c r="C329" s="10"/>
      <c r="D329" s="10"/>
      <c r="E329" s="8"/>
      <c r="F329" s="8"/>
      <c r="G329" s="8"/>
      <c r="H329" s="30"/>
      <c r="I329" s="31"/>
      <c r="J329" s="31"/>
      <c r="K329" s="8"/>
      <c r="L329" s="8"/>
      <c r="M329" s="8"/>
      <c r="N329" s="8"/>
      <c r="O329" s="8"/>
      <c r="P329" s="8"/>
      <c r="Q329" s="8"/>
      <c r="R329" s="10"/>
      <c r="S329" s="8"/>
      <c r="T329" s="8"/>
      <c r="U329" s="8"/>
      <c r="V329" s="8"/>
      <c r="W329" s="8"/>
      <c r="X329" s="8"/>
      <c r="Y329" s="8"/>
      <c r="Z329" s="8"/>
      <c r="AA329" s="8"/>
      <c r="AB329" s="8"/>
      <c r="AC329" s="10"/>
      <c r="AD329" s="34"/>
      <c r="AE329" s="34"/>
      <c r="AF329" s="34"/>
      <c r="AG329" s="9"/>
      <c r="AH329" s="8"/>
      <c r="AI329" s="12"/>
    </row>
    <row x14ac:dyDescent="0.25" r="330" customHeight="1" ht="14.25">
      <c r="A330" s="8"/>
      <c r="B330" s="12"/>
      <c r="C330" s="10"/>
      <c r="D330" s="10"/>
      <c r="E330" s="8"/>
      <c r="F330" s="8"/>
      <c r="G330" s="8"/>
      <c r="H330" s="30"/>
      <c r="I330" s="31"/>
      <c r="J330" s="31"/>
      <c r="K330" s="8"/>
      <c r="L330" s="8"/>
      <c r="M330" s="8"/>
      <c r="N330" s="8"/>
      <c r="O330" s="8"/>
      <c r="P330" s="8"/>
      <c r="Q330" s="8"/>
      <c r="R330" s="10"/>
      <c r="S330" s="8"/>
      <c r="T330" s="8"/>
      <c r="U330" s="8"/>
      <c r="V330" s="8"/>
      <c r="W330" s="8"/>
      <c r="X330" s="8"/>
      <c r="Y330" s="8"/>
      <c r="Z330" s="8"/>
      <c r="AA330" s="8"/>
      <c r="AB330" s="8"/>
      <c r="AC330" s="10"/>
      <c r="AD330" s="34"/>
      <c r="AE330" s="34"/>
      <c r="AF330" s="34"/>
      <c r="AG330" s="9"/>
      <c r="AH330" s="8"/>
      <c r="AI330" s="12"/>
    </row>
    <row x14ac:dyDescent="0.25" r="331" customHeight="1" ht="14.25">
      <c r="A331" s="8"/>
      <c r="B331" s="12"/>
      <c r="C331" s="10"/>
      <c r="D331" s="10"/>
      <c r="E331" s="8"/>
      <c r="F331" s="8"/>
      <c r="G331" s="8"/>
      <c r="H331" s="30"/>
      <c r="I331" s="31"/>
      <c r="J331" s="31"/>
      <c r="K331" s="8"/>
      <c r="L331" s="8"/>
      <c r="M331" s="8"/>
      <c r="N331" s="8"/>
      <c r="O331" s="8"/>
      <c r="P331" s="8"/>
      <c r="Q331" s="8"/>
      <c r="R331" s="10"/>
      <c r="S331" s="8"/>
      <c r="T331" s="8"/>
      <c r="U331" s="8"/>
      <c r="V331" s="8"/>
      <c r="W331" s="8"/>
      <c r="X331" s="8"/>
      <c r="Y331" s="8"/>
      <c r="Z331" s="8"/>
      <c r="AA331" s="8"/>
      <c r="AB331" s="8"/>
      <c r="AC331" s="10"/>
      <c r="AD331" s="34"/>
      <c r="AE331" s="34"/>
      <c r="AF331" s="34"/>
      <c r="AG331" s="9"/>
      <c r="AH331" s="8"/>
      <c r="AI331" s="12"/>
    </row>
    <row x14ac:dyDescent="0.25" r="332" customHeight="1" ht="14.25">
      <c r="A332" s="8"/>
      <c r="B332" s="12"/>
      <c r="C332" s="10"/>
      <c r="D332" s="10"/>
      <c r="E332" s="8"/>
      <c r="F332" s="8"/>
      <c r="G332" s="8"/>
      <c r="H332" s="30"/>
      <c r="I332" s="31"/>
      <c r="J332" s="31"/>
      <c r="K332" s="8"/>
      <c r="L332" s="8"/>
      <c r="M332" s="8"/>
      <c r="N332" s="8"/>
      <c r="O332" s="8"/>
      <c r="P332" s="8"/>
      <c r="Q332" s="8"/>
      <c r="R332" s="10"/>
      <c r="S332" s="8"/>
      <c r="T332" s="8"/>
      <c r="U332" s="8"/>
      <c r="V332" s="8"/>
      <c r="W332" s="8"/>
      <c r="X332" s="8"/>
      <c r="Y332" s="8"/>
      <c r="Z332" s="8"/>
      <c r="AA332" s="8"/>
      <c r="AB332" s="8"/>
      <c r="AC332" s="10"/>
      <c r="AD332" s="34"/>
      <c r="AE332" s="34"/>
      <c r="AF332" s="34"/>
      <c r="AG332" s="9"/>
      <c r="AH332" s="8"/>
      <c r="AI332" s="12"/>
    </row>
    <row x14ac:dyDescent="0.25" r="333" customHeight="1" ht="14.25">
      <c r="A333" s="8"/>
      <c r="B333" s="12"/>
      <c r="C333" s="10"/>
      <c r="D333" s="10"/>
      <c r="E333" s="8"/>
      <c r="F333" s="8"/>
      <c r="G333" s="8"/>
      <c r="H333" s="30"/>
      <c r="I333" s="31"/>
      <c r="J333" s="31"/>
      <c r="K333" s="8"/>
      <c r="L333" s="8"/>
      <c r="M333" s="8"/>
      <c r="N333" s="8"/>
      <c r="O333" s="8"/>
      <c r="P333" s="8"/>
      <c r="Q333" s="8"/>
      <c r="R333" s="10"/>
      <c r="S333" s="8"/>
      <c r="T333" s="8"/>
      <c r="U333" s="8"/>
      <c r="V333" s="8"/>
      <c r="W333" s="8"/>
      <c r="X333" s="8"/>
      <c r="Y333" s="8"/>
      <c r="Z333" s="8"/>
      <c r="AA333" s="8"/>
      <c r="AB333" s="8"/>
      <c r="AC333" s="10"/>
      <c r="AD333" s="34"/>
      <c r="AE333" s="34"/>
      <c r="AF333" s="34"/>
      <c r="AG333" s="9"/>
      <c r="AH333" s="8"/>
      <c r="AI333" s="12"/>
    </row>
    <row x14ac:dyDescent="0.25" r="334" customHeight="1" ht="14.25">
      <c r="A334" s="8"/>
      <c r="B334" s="12"/>
      <c r="C334" s="10"/>
      <c r="D334" s="10"/>
      <c r="E334" s="8"/>
      <c r="F334" s="8"/>
      <c r="G334" s="8"/>
      <c r="H334" s="30"/>
      <c r="I334" s="31"/>
      <c r="J334" s="31"/>
      <c r="K334" s="8"/>
      <c r="L334" s="8"/>
      <c r="M334" s="8"/>
      <c r="N334" s="8"/>
      <c r="O334" s="8"/>
      <c r="P334" s="8"/>
      <c r="Q334" s="8"/>
      <c r="R334" s="10"/>
      <c r="S334" s="8"/>
      <c r="T334" s="8"/>
      <c r="U334" s="8"/>
      <c r="V334" s="8"/>
      <c r="W334" s="8"/>
      <c r="X334" s="8"/>
      <c r="Y334" s="8"/>
      <c r="Z334" s="8"/>
      <c r="AA334" s="8"/>
      <c r="AB334" s="8"/>
      <c r="AC334" s="10"/>
      <c r="AD334" s="34"/>
      <c r="AE334" s="34"/>
      <c r="AF334" s="34"/>
      <c r="AG334" s="9"/>
      <c r="AH334" s="8"/>
      <c r="AI334" s="12"/>
    </row>
    <row x14ac:dyDescent="0.25" r="335" customHeight="1" ht="14.25">
      <c r="A335" s="8"/>
      <c r="B335" s="12"/>
      <c r="C335" s="10"/>
      <c r="D335" s="10"/>
      <c r="E335" s="8"/>
      <c r="F335" s="8"/>
      <c r="G335" s="8"/>
      <c r="H335" s="30"/>
      <c r="I335" s="31"/>
      <c r="J335" s="31"/>
      <c r="K335" s="8"/>
      <c r="L335" s="8"/>
      <c r="M335" s="8"/>
      <c r="N335" s="8"/>
      <c r="O335" s="8"/>
      <c r="P335" s="8"/>
      <c r="Q335" s="8"/>
      <c r="R335" s="10"/>
      <c r="S335" s="8"/>
      <c r="T335" s="8"/>
      <c r="U335" s="8"/>
      <c r="V335" s="8"/>
      <c r="W335" s="8"/>
      <c r="X335" s="8"/>
      <c r="Y335" s="8"/>
      <c r="Z335" s="8"/>
      <c r="AA335" s="8"/>
      <c r="AB335" s="8"/>
      <c r="AC335" s="10"/>
      <c r="AD335" s="34"/>
      <c r="AE335" s="34"/>
      <c r="AF335" s="34"/>
      <c r="AG335" s="9"/>
      <c r="AH335" s="8"/>
      <c r="AI335" s="12"/>
    </row>
    <row x14ac:dyDescent="0.25" r="336" customHeight="1" ht="14.25">
      <c r="A336" s="8"/>
      <c r="B336" s="12"/>
      <c r="C336" s="10"/>
      <c r="D336" s="10"/>
      <c r="E336" s="8"/>
      <c r="F336" s="8"/>
      <c r="G336" s="8"/>
      <c r="H336" s="30"/>
      <c r="I336" s="31"/>
      <c r="J336" s="31"/>
      <c r="K336" s="8"/>
      <c r="L336" s="8"/>
      <c r="M336" s="8"/>
      <c r="N336" s="8"/>
      <c r="O336" s="8"/>
      <c r="P336" s="8"/>
      <c r="Q336" s="8"/>
      <c r="R336" s="10"/>
      <c r="S336" s="8"/>
      <c r="T336" s="8"/>
      <c r="U336" s="8"/>
      <c r="V336" s="8"/>
      <c r="W336" s="8"/>
      <c r="X336" s="8"/>
      <c r="Y336" s="8"/>
      <c r="Z336" s="8"/>
      <c r="AA336" s="8"/>
      <c r="AB336" s="8"/>
      <c r="AC336" s="10"/>
      <c r="AD336" s="34"/>
      <c r="AE336" s="34"/>
      <c r="AF336" s="34"/>
      <c r="AG336" s="9"/>
      <c r="AH336" s="8"/>
      <c r="AI336" s="12"/>
    </row>
    <row x14ac:dyDescent="0.25" r="337" customHeight="1" ht="14.25">
      <c r="A337" s="8"/>
      <c r="B337" s="12"/>
      <c r="C337" s="10"/>
      <c r="D337" s="10"/>
      <c r="E337" s="8"/>
      <c r="F337" s="8"/>
      <c r="G337" s="8"/>
      <c r="H337" s="30"/>
      <c r="I337" s="31"/>
      <c r="J337" s="31"/>
      <c r="K337" s="8"/>
      <c r="L337" s="8"/>
      <c r="M337" s="8"/>
      <c r="N337" s="8"/>
      <c r="O337" s="8"/>
      <c r="P337" s="8"/>
      <c r="Q337" s="8"/>
      <c r="R337" s="10"/>
      <c r="S337" s="8"/>
      <c r="T337" s="8"/>
      <c r="U337" s="8"/>
      <c r="V337" s="8"/>
      <c r="W337" s="8"/>
      <c r="X337" s="8"/>
      <c r="Y337" s="8"/>
      <c r="Z337" s="8"/>
      <c r="AA337" s="8"/>
      <c r="AB337" s="8"/>
      <c r="AC337" s="10"/>
      <c r="AD337" s="34"/>
      <c r="AE337" s="34"/>
      <c r="AF337" s="34"/>
      <c r="AG337" s="9"/>
      <c r="AH337" s="8"/>
      <c r="AI337" s="12"/>
    </row>
    <row x14ac:dyDescent="0.25" r="338" customHeight="1" ht="14.25">
      <c r="A338" s="8"/>
      <c r="B338" s="12"/>
      <c r="C338" s="10"/>
      <c r="D338" s="10"/>
      <c r="E338" s="8"/>
      <c r="F338" s="8"/>
      <c r="G338" s="8"/>
      <c r="H338" s="30"/>
      <c r="I338" s="31"/>
      <c r="J338" s="31"/>
      <c r="K338" s="8"/>
      <c r="L338" s="8"/>
      <c r="M338" s="8"/>
      <c r="N338" s="8"/>
      <c r="O338" s="8"/>
      <c r="P338" s="8"/>
      <c r="Q338" s="8"/>
      <c r="R338" s="10"/>
      <c r="S338" s="8"/>
      <c r="T338" s="8"/>
      <c r="U338" s="8"/>
      <c r="V338" s="8"/>
      <c r="W338" s="8"/>
      <c r="X338" s="8"/>
      <c r="Y338" s="8"/>
      <c r="Z338" s="8"/>
      <c r="AA338" s="8"/>
      <c r="AB338" s="8"/>
      <c r="AC338" s="10"/>
      <c r="AD338" s="34"/>
      <c r="AE338" s="34"/>
      <c r="AF338" s="34"/>
      <c r="AG338" s="9"/>
      <c r="AH338" s="8"/>
      <c r="AI338" s="12"/>
    </row>
    <row x14ac:dyDescent="0.25" r="339" customHeight="1" ht="14.25">
      <c r="A339" s="8"/>
      <c r="B339" s="12"/>
      <c r="C339" s="10"/>
      <c r="D339" s="10"/>
      <c r="E339" s="8"/>
      <c r="F339" s="8"/>
      <c r="G339" s="8"/>
      <c r="H339" s="30"/>
      <c r="I339" s="31"/>
      <c r="J339" s="31"/>
      <c r="K339" s="8"/>
      <c r="L339" s="8"/>
      <c r="M339" s="8"/>
      <c r="N339" s="8"/>
      <c r="O339" s="8"/>
      <c r="P339" s="8"/>
      <c r="Q339" s="8"/>
      <c r="R339" s="10"/>
      <c r="S339" s="8"/>
      <c r="T339" s="8"/>
      <c r="U339" s="8"/>
      <c r="V339" s="8"/>
      <c r="W339" s="8"/>
      <c r="X339" s="8"/>
      <c r="Y339" s="8"/>
      <c r="Z339" s="8"/>
      <c r="AA339" s="8"/>
      <c r="AB339" s="8"/>
      <c r="AC339" s="10"/>
      <c r="AD339" s="34"/>
      <c r="AE339" s="34"/>
      <c r="AF339" s="34"/>
      <c r="AG339" s="9"/>
      <c r="AH339" s="8"/>
      <c r="AI339" s="12"/>
    </row>
    <row x14ac:dyDescent="0.25" r="340" customHeight="1" ht="14.25">
      <c r="A340" s="8"/>
      <c r="B340" s="12"/>
      <c r="C340" s="10"/>
      <c r="D340" s="10"/>
      <c r="E340" s="8"/>
      <c r="F340" s="8"/>
      <c r="G340" s="8"/>
      <c r="H340" s="30"/>
      <c r="I340" s="31"/>
      <c r="J340" s="31"/>
      <c r="K340" s="8"/>
      <c r="L340" s="8"/>
      <c r="M340" s="8"/>
      <c r="N340" s="8"/>
      <c r="O340" s="8"/>
      <c r="P340" s="8"/>
      <c r="Q340" s="8"/>
      <c r="R340" s="10"/>
      <c r="S340" s="8"/>
      <c r="T340" s="8"/>
      <c r="U340" s="8"/>
      <c r="V340" s="8"/>
      <c r="W340" s="8"/>
      <c r="X340" s="8"/>
      <c r="Y340" s="8"/>
      <c r="Z340" s="8"/>
      <c r="AA340" s="8"/>
      <c r="AB340" s="8"/>
      <c r="AC340" s="10"/>
      <c r="AD340" s="34"/>
      <c r="AE340" s="34"/>
      <c r="AF340" s="34"/>
      <c r="AG340" s="9"/>
      <c r="AH340" s="8"/>
      <c r="AI340" s="12"/>
    </row>
    <row x14ac:dyDescent="0.25" r="341" customHeight="1" ht="14.25">
      <c r="A341" s="8"/>
      <c r="B341" s="12"/>
      <c r="C341" s="10"/>
      <c r="D341" s="10"/>
      <c r="E341" s="8"/>
      <c r="F341" s="8"/>
      <c r="G341" s="8"/>
      <c r="H341" s="30"/>
      <c r="I341" s="31"/>
      <c r="J341" s="31"/>
      <c r="K341" s="8"/>
      <c r="L341" s="8"/>
      <c r="M341" s="8"/>
      <c r="N341" s="8"/>
      <c r="O341" s="8"/>
      <c r="P341" s="8"/>
      <c r="Q341" s="8"/>
      <c r="R341" s="10"/>
      <c r="S341" s="8"/>
      <c r="T341" s="8"/>
      <c r="U341" s="8"/>
      <c r="V341" s="8"/>
      <c r="W341" s="8"/>
      <c r="X341" s="8"/>
      <c r="Y341" s="8"/>
      <c r="Z341" s="8"/>
      <c r="AA341" s="8"/>
      <c r="AB341" s="8"/>
      <c r="AC341" s="10"/>
      <c r="AD341" s="34"/>
      <c r="AE341" s="34"/>
      <c r="AF341" s="34"/>
      <c r="AG341" s="9"/>
      <c r="AH341" s="8"/>
      <c r="AI341" s="12"/>
    </row>
    <row x14ac:dyDescent="0.25" r="342" customHeight="1" ht="14.25">
      <c r="A342" s="8"/>
      <c r="B342" s="12"/>
      <c r="C342" s="10"/>
      <c r="D342" s="10"/>
      <c r="E342" s="8"/>
      <c r="F342" s="8"/>
      <c r="G342" s="8"/>
      <c r="H342" s="30"/>
      <c r="I342" s="31"/>
      <c r="J342" s="31"/>
      <c r="K342" s="8"/>
      <c r="L342" s="8"/>
      <c r="M342" s="8"/>
      <c r="N342" s="8"/>
      <c r="O342" s="8"/>
      <c r="P342" s="8"/>
      <c r="Q342" s="8"/>
      <c r="R342" s="10"/>
      <c r="S342" s="8"/>
      <c r="T342" s="8"/>
      <c r="U342" s="8"/>
      <c r="V342" s="8"/>
      <c r="W342" s="8"/>
      <c r="X342" s="8"/>
      <c r="Y342" s="8"/>
      <c r="Z342" s="8"/>
      <c r="AA342" s="8"/>
      <c r="AB342" s="8"/>
      <c r="AC342" s="10"/>
      <c r="AD342" s="34"/>
      <c r="AE342" s="34"/>
      <c r="AF342" s="34"/>
      <c r="AG342" s="9"/>
      <c r="AH342" s="8"/>
      <c r="AI342" s="12"/>
    </row>
    <row x14ac:dyDescent="0.25" r="343" customHeight="1" ht="14.25">
      <c r="A343" s="8"/>
      <c r="B343" s="12"/>
      <c r="C343" s="10"/>
      <c r="D343" s="10"/>
      <c r="E343" s="8"/>
      <c r="F343" s="8"/>
      <c r="G343" s="8"/>
      <c r="H343" s="30"/>
      <c r="I343" s="31"/>
      <c r="J343" s="31"/>
      <c r="K343" s="8"/>
      <c r="L343" s="8"/>
      <c r="M343" s="8"/>
      <c r="N343" s="8"/>
      <c r="O343" s="8"/>
      <c r="P343" s="8"/>
      <c r="Q343" s="8"/>
      <c r="R343" s="10"/>
      <c r="S343" s="8"/>
      <c r="T343" s="8"/>
      <c r="U343" s="8"/>
      <c r="V343" s="8"/>
      <c r="W343" s="8"/>
      <c r="X343" s="8"/>
      <c r="Y343" s="8"/>
      <c r="Z343" s="8"/>
      <c r="AA343" s="8"/>
      <c r="AB343" s="8"/>
      <c r="AC343" s="10"/>
      <c r="AD343" s="34"/>
      <c r="AE343" s="34"/>
      <c r="AF343" s="34"/>
      <c r="AG343" s="9"/>
      <c r="AH343" s="8"/>
      <c r="AI343" s="12"/>
    </row>
    <row x14ac:dyDescent="0.25" r="344" customHeight="1" ht="14.25">
      <c r="A344" s="8"/>
      <c r="B344" s="12"/>
      <c r="C344" s="10"/>
      <c r="D344" s="10"/>
      <c r="E344" s="8"/>
      <c r="F344" s="8"/>
      <c r="G344" s="8"/>
      <c r="H344" s="30"/>
      <c r="I344" s="31"/>
      <c r="J344" s="31"/>
      <c r="K344" s="8"/>
      <c r="L344" s="8"/>
      <c r="M344" s="8"/>
      <c r="N344" s="8"/>
      <c r="O344" s="8"/>
      <c r="P344" s="8"/>
      <c r="Q344" s="8"/>
      <c r="R344" s="10"/>
      <c r="S344" s="8"/>
      <c r="T344" s="8"/>
      <c r="U344" s="8"/>
      <c r="V344" s="8"/>
      <c r="W344" s="8"/>
      <c r="X344" s="8"/>
      <c r="Y344" s="8"/>
      <c r="Z344" s="8"/>
      <c r="AA344" s="8"/>
      <c r="AB344" s="8"/>
      <c r="AC344" s="10"/>
      <c r="AD344" s="34"/>
      <c r="AE344" s="34"/>
      <c r="AF344" s="34"/>
      <c r="AG344" s="9"/>
      <c r="AH344" s="8"/>
      <c r="AI344" s="12"/>
    </row>
    <row x14ac:dyDescent="0.25" r="345" customHeight="1" ht="14.25">
      <c r="A345" s="8"/>
      <c r="B345" s="12"/>
      <c r="C345" s="10"/>
      <c r="D345" s="10"/>
      <c r="E345" s="8"/>
      <c r="F345" s="8"/>
      <c r="G345" s="8"/>
      <c r="H345" s="30"/>
      <c r="I345" s="31"/>
      <c r="J345" s="31"/>
      <c r="K345" s="8"/>
      <c r="L345" s="8"/>
      <c r="M345" s="8"/>
      <c r="N345" s="8"/>
      <c r="O345" s="8"/>
      <c r="P345" s="8"/>
      <c r="Q345" s="8"/>
      <c r="R345" s="10"/>
      <c r="S345" s="8"/>
      <c r="T345" s="8"/>
      <c r="U345" s="8"/>
      <c r="V345" s="8"/>
      <c r="W345" s="8"/>
      <c r="X345" s="8"/>
      <c r="Y345" s="8"/>
      <c r="Z345" s="8"/>
      <c r="AA345" s="8"/>
      <c r="AB345" s="8"/>
      <c r="AC345" s="10"/>
      <c r="AD345" s="34"/>
      <c r="AE345" s="34"/>
      <c r="AF345" s="34"/>
      <c r="AG345" s="9"/>
      <c r="AH345" s="8"/>
      <c r="AI345" s="12"/>
    </row>
    <row x14ac:dyDescent="0.25" r="346" customHeight="1" ht="14.25">
      <c r="A346" s="8"/>
      <c r="B346" s="12"/>
      <c r="C346" s="10"/>
      <c r="D346" s="10"/>
      <c r="E346" s="8"/>
      <c r="F346" s="8"/>
      <c r="G346" s="8"/>
      <c r="H346" s="30"/>
      <c r="I346" s="31"/>
      <c r="J346" s="31"/>
      <c r="K346" s="8"/>
      <c r="L346" s="8"/>
      <c r="M346" s="8"/>
      <c r="N346" s="8"/>
      <c r="O346" s="8"/>
      <c r="P346" s="8"/>
      <c r="Q346" s="8"/>
      <c r="R346" s="10"/>
      <c r="S346" s="8"/>
      <c r="T346" s="8"/>
      <c r="U346" s="8"/>
      <c r="V346" s="8"/>
      <c r="W346" s="8"/>
      <c r="X346" s="8"/>
      <c r="Y346" s="8"/>
      <c r="Z346" s="8"/>
      <c r="AA346" s="8"/>
      <c r="AB346" s="8"/>
      <c r="AC346" s="10"/>
      <c r="AD346" s="34"/>
      <c r="AE346" s="34"/>
      <c r="AF346" s="34"/>
      <c r="AG346" s="9"/>
      <c r="AH346" s="8"/>
      <c r="AI346" s="12"/>
    </row>
    <row x14ac:dyDescent="0.25" r="347" customHeight="1" ht="14.25">
      <c r="A347" s="8"/>
      <c r="B347" s="12"/>
      <c r="C347" s="10"/>
      <c r="D347" s="10"/>
      <c r="E347" s="8"/>
      <c r="F347" s="8"/>
      <c r="G347" s="8"/>
      <c r="H347" s="30"/>
      <c r="I347" s="31"/>
      <c r="J347" s="31"/>
      <c r="K347" s="8"/>
      <c r="L347" s="8"/>
      <c r="M347" s="8"/>
      <c r="N347" s="8"/>
      <c r="O347" s="8"/>
      <c r="P347" s="8"/>
      <c r="Q347" s="8"/>
      <c r="R347" s="10"/>
      <c r="S347" s="8"/>
      <c r="T347" s="8"/>
      <c r="U347" s="8"/>
      <c r="V347" s="8"/>
      <c r="W347" s="8"/>
      <c r="X347" s="8"/>
      <c r="Y347" s="8"/>
      <c r="Z347" s="8"/>
      <c r="AA347" s="8"/>
      <c r="AB347" s="8"/>
      <c r="AC347" s="10"/>
      <c r="AD347" s="34"/>
      <c r="AE347" s="34"/>
      <c r="AF347" s="34"/>
      <c r="AG347" s="9"/>
      <c r="AH347" s="8"/>
      <c r="AI347" s="12"/>
    </row>
    <row x14ac:dyDescent="0.25" r="348" customHeight="1" ht="14.25">
      <c r="A348" s="8"/>
      <c r="B348" s="12"/>
      <c r="C348" s="10"/>
      <c r="D348" s="10"/>
      <c r="E348" s="8"/>
      <c r="F348" s="8"/>
      <c r="G348" s="8"/>
      <c r="H348" s="30"/>
      <c r="I348" s="31"/>
      <c r="J348" s="31"/>
      <c r="K348" s="8"/>
      <c r="L348" s="8"/>
      <c r="M348" s="8"/>
      <c r="N348" s="8"/>
      <c r="O348" s="8"/>
      <c r="P348" s="8"/>
      <c r="Q348" s="8"/>
      <c r="R348" s="10"/>
      <c r="S348" s="8"/>
      <c r="T348" s="8"/>
      <c r="U348" s="8"/>
      <c r="V348" s="8"/>
      <c r="W348" s="8"/>
      <c r="X348" s="8"/>
      <c r="Y348" s="8"/>
      <c r="Z348" s="8"/>
      <c r="AA348" s="8"/>
      <c r="AB348" s="8"/>
      <c r="AC348" s="10"/>
      <c r="AD348" s="34"/>
      <c r="AE348" s="34"/>
      <c r="AF348" s="34"/>
      <c r="AG348" s="9"/>
      <c r="AH348" s="8"/>
      <c r="AI348" s="12"/>
    </row>
    <row x14ac:dyDescent="0.25" r="349" customHeight="1" ht="14.25">
      <c r="A349" s="8"/>
      <c r="B349" s="12"/>
      <c r="C349" s="10"/>
      <c r="D349" s="10"/>
      <c r="E349" s="8"/>
      <c r="F349" s="8"/>
      <c r="G349" s="8"/>
      <c r="H349" s="30"/>
      <c r="I349" s="31"/>
      <c r="J349" s="31"/>
      <c r="K349" s="8"/>
      <c r="L349" s="8"/>
      <c r="M349" s="8"/>
      <c r="N349" s="8"/>
      <c r="O349" s="8"/>
      <c r="P349" s="8"/>
      <c r="Q349" s="8"/>
      <c r="R349" s="10"/>
      <c r="S349" s="8"/>
      <c r="T349" s="8"/>
      <c r="U349" s="8"/>
      <c r="V349" s="8"/>
      <c r="W349" s="8"/>
      <c r="X349" s="8"/>
      <c r="Y349" s="8"/>
      <c r="Z349" s="8"/>
      <c r="AA349" s="8"/>
      <c r="AB349" s="8"/>
      <c r="AC349" s="10"/>
      <c r="AD349" s="34"/>
      <c r="AE349" s="34"/>
      <c r="AF349" s="34"/>
      <c r="AG349" s="9"/>
      <c r="AH349" s="8"/>
      <c r="AI349" s="12"/>
    </row>
    <row x14ac:dyDescent="0.25" r="350" customHeight="1" ht="14.25">
      <c r="A350" s="8"/>
      <c r="B350" s="12"/>
      <c r="C350" s="10"/>
      <c r="D350" s="10"/>
      <c r="E350" s="8"/>
      <c r="F350" s="8"/>
      <c r="G350" s="8"/>
      <c r="H350" s="30"/>
      <c r="I350" s="31"/>
      <c r="J350" s="31"/>
      <c r="K350" s="8"/>
      <c r="L350" s="8"/>
      <c r="M350" s="8"/>
      <c r="N350" s="8"/>
      <c r="O350" s="8"/>
      <c r="P350" s="8"/>
      <c r="Q350" s="8"/>
      <c r="R350" s="10"/>
      <c r="S350" s="8"/>
      <c r="T350" s="8"/>
      <c r="U350" s="8"/>
      <c r="V350" s="8"/>
      <c r="W350" s="8"/>
      <c r="X350" s="8"/>
      <c r="Y350" s="8"/>
      <c r="Z350" s="8"/>
      <c r="AA350" s="8"/>
      <c r="AB350" s="8"/>
      <c r="AC350" s="10"/>
      <c r="AD350" s="34"/>
      <c r="AE350" s="34"/>
      <c r="AF350" s="34"/>
      <c r="AG350" s="9"/>
      <c r="AH350" s="8"/>
      <c r="AI350" s="12"/>
    </row>
    <row x14ac:dyDescent="0.25" r="351" customHeight="1" ht="14.25">
      <c r="A351" s="8"/>
      <c r="B351" s="12"/>
      <c r="C351" s="10"/>
      <c r="D351" s="10"/>
      <c r="E351" s="8"/>
      <c r="F351" s="8"/>
      <c r="G351" s="8"/>
      <c r="H351" s="30"/>
      <c r="I351" s="31"/>
      <c r="J351" s="31"/>
      <c r="K351" s="8"/>
      <c r="L351" s="8"/>
      <c r="M351" s="8"/>
      <c r="N351" s="8"/>
      <c r="O351" s="8"/>
      <c r="P351" s="8"/>
      <c r="Q351" s="8"/>
      <c r="R351" s="10"/>
      <c r="S351" s="8"/>
      <c r="T351" s="8"/>
      <c r="U351" s="8"/>
      <c r="V351" s="8"/>
      <c r="W351" s="8"/>
      <c r="X351" s="8"/>
      <c r="Y351" s="8"/>
      <c r="Z351" s="8"/>
      <c r="AA351" s="8"/>
      <c r="AB351" s="8"/>
      <c r="AC351" s="10"/>
      <c r="AD351" s="34"/>
      <c r="AE351" s="34"/>
      <c r="AF351" s="34"/>
      <c r="AG351" s="9"/>
      <c r="AH351" s="8"/>
      <c r="AI351" s="12"/>
    </row>
    <row x14ac:dyDescent="0.25" r="352" customHeight="1" ht="14.25">
      <c r="A352" s="8"/>
      <c r="B352" s="12"/>
      <c r="C352" s="10"/>
      <c r="D352" s="10"/>
      <c r="E352" s="8"/>
      <c r="F352" s="8"/>
      <c r="G352" s="8"/>
      <c r="H352" s="30"/>
      <c r="I352" s="31"/>
      <c r="J352" s="31"/>
      <c r="K352" s="8"/>
      <c r="L352" s="8"/>
      <c r="M352" s="8"/>
      <c r="N352" s="8"/>
      <c r="O352" s="8"/>
      <c r="P352" s="8"/>
      <c r="Q352" s="8"/>
      <c r="R352" s="10"/>
      <c r="S352" s="8"/>
      <c r="T352" s="8"/>
      <c r="U352" s="8"/>
      <c r="V352" s="8"/>
      <c r="W352" s="8"/>
      <c r="X352" s="8"/>
      <c r="Y352" s="8"/>
      <c r="Z352" s="8"/>
      <c r="AA352" s="8"/>
      <c r="AB352" s="8"/>
      <c r="AC352" s="10"/>
      <c r="AD352" s="34"/>
      <c r="AE352" s="34"/>
      <c r="AF352" s="34"/>
      <c r="AG352" s="9"/>
      <c r="AH352" s="8"/>
      <c r="AI352" s="12"/>
    </row>
    <row x14ac:dyDescent="0.25" r="353" customHeight="1" ht="14.25">
      <c r="A353" s="8"/>
      <c r="B353" s="12"/>
      <c r="C353" s="10"/>
      <c r="D353" s="10"/>
      <c r="E353" s="8"/>
      <c r="F353" s="8"/>
      <c r="G353" s="8"/>
      <c r="H353" s="30"/>
      <c r="I353" s="31"/>
      <c r="J353" s="31"/>
      <c r="K353" s="8"/>
      <c r="L353" s="8"/>
      <c r="M353" s="8"/>
      <c r="N353" s="8"/>
      <c r="O353" s="8"/>
      <c r="P353" s="8"/>
      <c r="Q353" s="8"/>
      <c r="R353" s="10"/>
      <c r="S353" s="8"/>
      <c r="T353" s="8"/>
      <c r="U353" s="8"/>
      <c r="V353" s="8"/>
      <c r="W353" s="8"/>
      <c r="X353" s="8"/>
      <c r="Y353" s="8"/>
      <c r="Z353" s="8"/>
      <c r="AA353" s="8"/>
      <c r="AB353" s="8"/>
      <c r="AC353" s="10"/>
      <c r="AD353" s="34"/>
      <c r="AE353" s="34"/>
      <c r="AF353" s="34"/>
      <c r="AG353" s="9"/>
      <c r="AH353" s="8"/>
      <c r="AI353" s="12"/>
    </row>
    <row x14ac:dyDescent="0.25" r="354" customHeight="1" ht="14.25">
      <c r="A354" s="8"/>
      <c r="B354" s="12"/>
      <c r="C354" s="10"/>
      <c r="D354" s="10"/>
      <c r="E354" s="8"/>
      <c r="F354" s="8"/>
      <c r="G354" s="8"/>
      <c r="H354" s="30"/>
      <c r="I354" s="31"/>
      <c r="J354" s="31"/>
      <c r="K354" s="8"/>
      <c r="L354" s="8"/>
      <c r="M354" s="8"/>
      <c r="N354" s="8"/>
      <c r="O354" s="8"/>
      <c r="P354" s="8"/>
      <c r="Q354" s="8"/>
      <c r="R354" s="10"/>
      <c r="S354" s="8"/>
      <c r="T354" s="8"/>
      <c r="U354" s="8"/>
      <c r="V354" s="8"/>
      <c r="W354" s="8"/>
      <c r="X354" s="8"/>
      <c r="Y354" s="8"/>
      <c r="Z354" s="8"/>
      <c r="AA354" s="8"/>
      <c r="AB354" s="8"/>
      <c r="AC354" s="10"/>
      <c r="AD354" s="34"/>
      <c r="AE354" s="34"/>
      <c r="AF354" s="34"/>
      <c r="AG354" s="9"/>
      <c r="AH354" s="8"/>
      <c r="AI354" s="12"/>
    </row>
    <row x14ac:dyDescent="0.25" r="355" customHeight="1" ht="14.25">
      <c r="A355" s="8"/>
      <c r="B355" s="12"/>
      <c r="C355" s="10"/>
      <c r="D355" s="10"/>
      <c r="E355" s="8"/>
      <c r="F355" s="8"/>
      <c r="G355" s="8"/>
      <c r="H355" s="30"/>
      <c r="I355" s="31"/>
      <c r="J355" s="31"/>
      <c r="K355" s="8"/>
      <c r="L355" s="8"/>
      <c r="M355" s="8"/>
      <c r="N355" s="8"/>
      <c r="O355" s="8"/>
      <c r="P355" s="8"/>
      <c r="Q355" s="8"/>
      <c r="R355" s="10"/>
      <c r="S355" s="8"/>
      <c r="T355" s="8"/>
      <c r="U355" s="8"/>
      <c r="V355" s="8"/>
      <c r="W355" s="8"/>
      <c r="X355" s="8"/>
      <c r="Y355" s="8"/>
      <c r="Z355" s="8"/>
      <c r="AA355" s="8"/>
      <c r="AB355" s="8"/>
      <c r="AC355" s="10"/>
      <c r="AD355" s="34"/>
      <c r="AE355" s="34"/>
      <c r="AF355" s="34"/>
      <c r="AG355" s="9"/>
      <c r="AH355" s="8"/>
      <c r="AI355" s="12"/>
    </row>
    <row x14ac:dyDescent="0.25" r="356" customHeight="1" ht="14.25">
      <c r="A356" s="8"/>
      <c r="B356" s="12"/>
      <c r="C356" s="10"/>
      <c r="D356" s="10"/>
      <c r="E356" s="8"/>
      <c r="F356" s="8"/>
      <c r="G356" s="8"/>
      <c r="H356" s="30"/>
      <c r="I356" s="31"/>
      <c r="J356" s="31"/>
      <c r="K356" s="8"/>
      <c r="L356" s="8"/>
      <c r="M356" s="8"/>
      <c r="N356" s="8"/>
      <c r="O356" s="8"/>
      <c r="P356" s="8"/>
      <c r="Q356" s="8"/>
      <c r="R356" s="10"/>
      <c r="S356" s="8"/>
      <c r="T356" s="8"/>
      <c r="U356" s="8"/>
      <c r="V356" s="8"/>
      <c r="W356" s="8"/>
      <c r="X356" s="8"/>
      <c r="Y356" s="8"/>
      <c r="Z356" s="8"/>
      <c r="AA356" s="8"/>
      <c r="AB356" s="8"/>
      <c r="AC356" s="10"/>
      <c r="AD356" s="34"/>
      <c r="AE356" s="34"/>
      <c r="AF356" s="34"/>
      <c r="AG356" s="9"/>
      <c r="AH356" s="8"/>
      <c r="AI356" s="12"/>
    </row>
    <row x14ac:dyDescent="0.25" r="357" customHeight="1" ht="14.25">
      <c r="A357" s="8"/>
      <c r="B357" s="12"/>
      <c r="C357" s="10"/>
      <c r="D357" s="10"/>
      <c r="E357" s="8"/>
      <c r="F357" s="8"/>
      <c r="G357" s="8"/>
      <c r="H357" s="30"/>
      <c r="I357" s="31"/>
      <c r="J357" s="31"/>
      <c r="K357" s="8"/>
      <c r="L357" s="8"/>
      <c r="M357" s="8"/>
      <c r="N357" s="8"/>
      <c r="O357" s="8"/>
      <c r="P357" s="8"/>
      <c r="Q357" s="8"/>
      <c r="R357" s="10"/>
      <c r="S357" s="8"/>
      <c r="T357" s="8"/>
      <c r="U357" s="8"/>
      <c r="V357" s="8"/>
      <c r="W357" s="8"/>
      <c r="X357" s="8"/>
      <c r="Y357" s="8"/>
      <c r="Z357" s="8"/>
      <c r="AA357" s="8"/>
      <c r="AB357" s="8"/>
      <c r="AC357" s="10"/>
      <c r="AD357" s="34"/>
      <c r="AE357" s="34"/>
      <c r="AF357" s="34"/>
      <c r="AG357" s="9"/>
      <c r="AH357" s="8"/>
      <c r="AI357" s="12"/>
    </row>
    <row x14ac:dyDescent="0.25" r="358" customHeight="1" ht="14.25">
      <c r="A358" s="8"/>
      <c r="B358" s="12"/>
      <c r="C358" s="10"/>
      <c r="D358" s="10"/>
      <c r="E358" s="8"/>
      <c r="F358" s="8"/>
      <c r="G358" s="8"/>
      <c r="H358" s="30"/>
      <c r="I358" s="31"/>
      <c r="J358" s="31"/>
      <c r="K358" s="8"/>
      <c r="L358" s="8"/>
      <c r="M358" s="8"/>
      <c r="N358" s="8"/>
      <c r="O358" s="8"/>
      <c r="P358" s="8"/>
      <c r="Q358" s="8"/>
      <c r="R358" s="10"/>
      <c r="S358" s="8"/>
      <c r="T358" s="8"/>
      <c r="U358" s="8"/>
      <c r="V358" s="8"/>
      <c r="W358" s="8"/>
      <c r="X358" s="8"/>
      <c r="Y358" s="8"/>
      <c r="Z358" s="8"/>
      <c r="AA358" s="8"/>
      <c r="AB358" s="8"/>
      <c r="AC358" s="10"/>
      <c r="AD358" s="34"/>
      <c r="AE358" s="34"/>
      <c r="AF358" s="34"/>
      <c r="AG358" s="9"/>
      <c r="AH358" s="8"/>
      <c r="AI358" s="12"/>
    </row>
    <row x14ac:dyDescent="0.25" r="359" customHeight="1" ht="14.25">
      <c r="A359" s="8"/>
      <c r="B359" s="12"/>
      <c r="C359" s="10"/>
      <c r="D359" s="10"/>
      <c r="E359" s="8"/>
      <c r="F359" s="8"/>
      <c r="G359" s="8"/>
      <c r="H359" s="30"/>
      <c r="I359" s="31"/>
      <c r="J359" s="31"/>
      <c r="K359" s="8"/>
      <c r="L359" s="8"/>
      <c r="M359" s="8"/>
      <c r="N359" s="8"/>
      <c r="O359" s="8"/>
      <c r="P359" s="8"/>
      <c r="Q359" s="8"/>
      <c r="R359" s="10"/>
      <c r="S359" s="8"/>
      <c r="T359" s="8"/>
      <c r="U359" s="8"/>
      <c r="V359" s="8"/>
      <c r="W359" s="8"/>
      <c r="X359" s="8"/>
      <c r="Y359" s="8"/>
      <c r="Z359" s="8"/>
      <c r="AA359" s="8"/>
      <c r="AB359" s="8"/>
      <c r="AC359" s="10"/>
      <c r="AD359" s="34"/>
      <c r="AE359" s="34"/>
      <c r="AF359" s="34"/>
      <c r="AG359" s="9"/>
      <c r="AH359" s="8"/>
      <c r="AI359" s="12"/>
    </row>
    <row x14ac:dyDescent="0.25" r="360" customHeight="1" ht="14.25">
      <c r="A360" s="8"/>
      <c r="B360" s="12"/>
      <c r="C360" s="10"/>
      <c r="D360" s="10"/>
      <c r="E360" s="8"/>
      <c r="F360" s="8"/>
      <c r="G360" s="8"/>
      <c r="H360" s="30"/>
      <c r="I360" s="31"/>
      <c r="J360" s="31"/>
      <c r="K360" s="8"/>
      <c r="L360" s="8"/>
      <c r="M360" s="8"/>
      <c r="N360" s="8"/>
      <c r="O360" s="8"/>
      <c r="P360" s="8"/>
      <c r="Q360" s="8"/>
      <c r="R360" s="10"/>
      <c r="S360" s="8"/>
      <c r="T360" s="8"/>
      <c r="U360" s="8"/>
      <c r="V360" s="8"/>
      <c r="W360" s="8"/>
      <c r="X360" s="8"/>
      <c r="Y360" s="8"/>
      <c r="Z360" s="8"/>
      <c r="AA360" s="8"/>
      <c r="AB360" s="8"/>
      <c r="AC360" s="10"/>
      <c r="AD360" s="34"/>
      <c r="AE360" s="34"/>
      <c r="AF360" s="34"/>
      <c r="AG360" s="9"/>
      <c r="AH360" s="8"/>
      <c r="AI360" s="12"/>
    </row>
    <row x14ac:dyDescent="0.25" r="361" customHeight="1" ht="14.25">
      <c r="A361" s="8"/>
      <c r="B361" s="12"/>
      <c r="C361" s="10"/>
      <c r="D361" s="10"/>
      <c r="E361" s="8"/>
      <c r="F361" s="8"/>
      <c r="G361" s="8"/>
      <c r="H361" s="30"/>
      <c r="I361" s="31"/>
      <c r="J361" s="31"/>
      <c r="K361" s="8"/>
      <c r="L361" s="8"/>
      <c r="M361" s="8"/>
      <c r="N361" s="8"/>
      <c r="O361" s="8"/>
      <c r="P361" s="8"/>
      <c r="Q361" s="8"/>
      <c r="R361" s="10"/>
      <c r="S361" s="8"/>
      <c r="T361" s="8"/>
      <c r="U361" s="8"/>
      <c r="V361" s="8"/>
      <c r="W361" s="8"/>
      <c r="X361" s="8"/>
      <c r="Y361" s="8"/>
      <c r="Z361" s="8"/>
      <c r="AA361" s="8"/>
      <c r="AB361" s="8"/>
      <c r="AC361" s="10"/>
      <c r="AD361" s="34"/>
      <c r="AE361" s="34"/>
      <c r="AF361" s="34"/>
      <c r="AG361" s="9"/>
      <c r="AH361" s="8"/>
      <c r="AI361" s="12"/>
    </row>
    <row x14ac:dyDescent="0.25" r="362" customHeight="1" ht="14.25">
      <c r="A362" s="8"/>
      <c r="B362" s="12"/>
      <c r="C362" s="10"/>
      <c r="D362" s="10"/>
      <c r="E362" s="8"/>
      <c r="F362" s="8"/>
      <c r="G362" s="8"/>
      <c r="H362" s="30"/>
      <c r="I362" s="31"/>
      <c r="J362" s="31"/>
      <c r="K362" s="8"/>
      <c r="L362" s="8"/>
      <c r="M362" s="8"/>
      <c r="N362" s="8"/>
      <c r="O362" s="8"/>
      <c r="P362" s="8"/>
      <c r="Q362" s="8"/>
      <c r="R362" s="10"/>
      <c r="S362" s="8"/>
      <c r="T362" s="8"/>
      <c r="U362" s="8"/>
      <c r="V362" s="8"/>
      <c r="W362" s="8"/>
      <c r="X362" s="8"/>
      <c r="Y362" s="8"/>
      <c r="Z362" s="8"/>
      <c r="AA362" s="8"/>
      <c r="AB362" s="8"/>
      <c r="AC362" s="10"/>
      <c r="AD362" s="34"/>
      <c r="AE362" s="34"/>
      <c r="AF362" s="34"/>
      <c r="AG362" s="9"/>
      <c r="AH362" s="8"/>
      <c r="AI362" s="12"/>
    </row>
    <row x14ac:dyDescent="0.25" r="363" customHeight="1" ht="14.25">
      <c r="A363" s="8"/>
      <c r="B363" s="12"/>
      <c r="C363" s="10"/>
      <c r="D363" s="10"/>
      <c r="E363" s="8"/>
      <c r="F363" s="8"/>
      <c r="G363" s="8"/>
      <c r="H363" s="30"/>
      <c r="I363" s="31"/>
      <c r="J363" s="31"/>
      <c r="K363" s="8"/>
      <c r="L363" s="8"/>
      <c r="M363" s="8"/>
      <c r="N363" s="8"/>
      <c r="O363" s="8"/>
      <c r="P363" s="8"/>
      <c r="Q363" s="8"/>
      <c r="R363" s="10"/>
      <c r="S363" s="8"/>
      <c r="T363" s="8"/>
      <c r="U363" s="8"/>
      <c r="V363" s="8"/>
      <c r="W363" s="8"/>
      <c r="X363" s="8"/>
      <c r="Y363" s="8"/>
      <c r="Z363" s="8"/>
      <c r="AA363" s="8"/>
      <c r="AB363" s="8"/>
      <c r="AC363" s="10"/>
      <c r="AD363" s="34"/>
      <c r="AE363" s="34"/>
      <c r="AF363" s="34"/>
      <c r="AG363" s="9"/>
      <c r="AH363" s="8"/>
      <c r="AI363" s="12"/>
    </row>
    <row x14ac:dyDescent="0.25" r="364" customHeight="1" ht="14.25">
      <c r="A364" s="8"/>
      <c r="B364" s="12"/>
      <c r="C364" s="10"/>
      <c r="D364" s="10"/>
      <c r="E364" s="8"/>
      <c r="F364" s="8"/>
      <c r="G364" s="8"/>
      <c r="H364" s="30"/>
      <c r="I364" s="31"/>
      <c r="J364" s="31"/>
      <c r="K364" s="8"/>
      <c r="L364" s="8"/>
      <c r="M364" s="8"/>
      <c r="N364" s="8"/>
      <c r="O364" s="8"/>
      <c r="P364" s="8"/>
      <c r="Q364" s="8"/>
      <c r="R364" s="10"/>
      <c r="S364" s="8"/>
      <c r="T364" s="8"/>
      <c r="U364" s="8"/>
      <c r="V364" s="8"/>
      <c r="W364" s="8"/>
      <c r="X364" s="8"/>
      <c r="Y364" s="8"/>
      <c r="Z364" s="8"/>
      <c r="AA364" s="8"/>
      <c r="AB364" s="8"/>
      <c r="AC364" s="10"/>
      <c r="AD364" s="34"/>
      <c r="AE364" s="34"/>
      <c r="AF364" s="34"/>
      <c r="AG364" s="9"/>
      <c r="AH364" s="8"/>
      <c r="AI364" s="12"/>
    </row>
    <row x14ac:dyDescent="0.25" r="365" customHeight="1" ht="14.25">
      <c r="A365" s="8"/>
      <c r="B365" s="12"/>
      <c r="C365" s="10"/>
      <c r="D365" s="10"/>
      <c r="E365" s="8"/>
      <c r="F365" s="8"/>
      <c r="G365" s="8"/>
      <c r="H365" s="30"/>
      <c r="I365" s="31"/>
      <c r="J365" s="31"/>
      <c r="K365" s="8"/>
      <c r="L365" s="8"/>
      <c r="M365" s="8"/>
      <c r="N365" s="8"/>
      <c r="O365" s="8"/>
      <c r="P365" s="8"/>
      <c r="Q365" s="8"/>
      <c r="R365" s="10"/>
      <c r="S365" s="8"/>
      <c r="T365" s="8"/>
      <c r="U365" s="8"/>
      <c r="V365" s="8"/>
      <c r="W365" s="8"/>
      <c r="X365" s="8"/>
      <c r="Y365" s="8"/>
      <c r="Z365" s="8"/>
      <c r="AA365" s="8"/>
      <c r="AB365" s="8"/>
      <c r="AC365" s="10"/>
      <c r="AD365" s="34"/>
      <c r="AE365" s="34"/>
      <c r="AF365" s="34"/>
      <c r="AG365" s="9"/>
      <c r="AH365" s="8"/>
      <c r="AI365" s="12"/>
    </row>
    <row x14ac:dyDescent="0.25" r="366" customHeight="1" ht="14.25">
      <c r="A366" s="8"/>
      <c r="B366" s="12"/>
      <c r="C366" s="10"/>
      <c r="D366" s="10"/>
      <c r="E366" s="8"/>
      <c r="F366" s="8"/>
      <c r="G366" s="8"/>
      <c r="H366" s="30"/>
      <c r="I366" s="31"/>
      <c r="J366" s="31"/>
      <c r="K366" s="8"/>
      <c r="L366" s="8"/>
      <c r="M366" s="8"/>
      <c r="N366" s="8"/>
      <c r="O366" s="8"/>
      <c r="P366" s="8"/>
      <c r="Q366" s="8"/>
      <c r="R366" s="10"/>
      <c r="S366" s="8"/>
      <c r="T366" s="8"/>
      <c r="U366" s="8"/>
      <c r="V366" s="8"/>
      <c r="W366" s="8"/>
      <c r="X366" s="8"/>
      <c r="Y366" s="8"/>
      <c r="Z366" s="8"/>
      <c r="AA366" s="8"/>
      <c r="AB366" s="8"/>
      <c r="AC366" s="10"/>
      <c r="AD366" s="34"/>
      <c r="AE366" s="34"/>
      <c r="AF366" s="34"/>
      <c r="AG366" s="9"/>
      <c r="AH366" s="8"/>
      <c r="AI366" s="12"/>
    </row>
    <row x14ac:dyDescent="0.25" r="367" customHeight="1" ht="14.25">
      <c r="A367" s="8"/>
      <c r="B367" s="12"/>
      <c r="C367" s="10"/>
      <c r="D367" s="10"/>
      <c r="E367" s="8"/>
      <c r="F367" s="8"/>
      <c r="G367" s="8"/>
      <c r="H367" s="30"/>
      <c r="I367" s="31"/>
      <c r="J367" s="31"/>
      <c r="K367" s="8"/>
      <c r="L367" s="8"/>
      <c r="M367" s="8"/>
      <c r="N367" s="8"/>
      <c r="O367" s="8"/>
      <c r="P367" s="8"/>
      <c r="Q367" s="8"/>
      <c r="R367" s="10"/>
      <c r="S367" s="8"/>
      <c r="T367" s="8"/>
      <c r="U367" s="8"/>
      <c r="V367" s="8"/>
      <c r="W367" s="8"/>
      <c r="X367" s="8"/>
      <c r="Y367" s="8"/>
      <c r="Z367" s="8"/>
      <c r="AA367" s="8"/>
      <c r="AB367" s="8"/>
      <c r="AC367" s="10"/>
      <c r="AD367" s="34"/>
      <c r="AE367" s="34"/>
      <c r="AF367" s="34"/>
      <c r="AG367" s="9"/>
      <c r="AH367" s="8"/>
      <c r="AI367" s="12"/>
    </row>
    <row x14ac:dyDescent="0.25" r="368" customHeight="1" ht="14.25">
      <c r="A368" s="8"/>
      <c r="B368" s="12"/>
      <c r="C368" s="10"/>
      <c r="D368" s="10"/>
      <c r="E368" s="8"/>
      <c r="F368" s="8"/>
      <c r="G368" s="8"/>
      <c r="H368" s="30"/>
      <c r="I368" s="31"/>
      <c r="J368" s="31"/>
      <c r="K368" s="8"/>
      <c r="L368" s="8"/>
      <c r="M368" s="8"/>
      <c r="N368" s="8"/>
      <c r="O368" s="8"/>
      <c r="P368" s="8"/>
      <c r="Q368" s="8"/>
      <c r="R368" s="10"/>
      <c r="S368" s="8"/>
      <c r="T368" s="8"/>
      <c r="U368" s="8"/>
      <c r="V368" s="8"/>
      <c r="W368" s="8"/>
      <c r="X368" s="8"/>
      <c r="Y368" s="8"/>
      <c r="Z368" s="8"/>
      <c r="AA368" s="8"/>
      <c r="AB368" s="8"/>
      <c r="AC368" s="10"/>
      <c r="AD368" s="34"/>
      <c r="AE368" s="34"/>
      <c r="AF368" s="34"/>
      <c r="AG368" s="9"/>
      <c r="AH368" s="8"/>
      <c r="AI368" s="12"/>
    </row>
    <row x14ac:dyDescent="0.25" r="369" customHeight="1" ht="14.25">
      <c r="A369" s="8"/>
      <c r="B369" s="12"/>
      <c r="C369" s="10"/>
      <c r="D369" s="10"/>
      <c r="E369" s="8"/>
      <c r="F369" s="8"/>
      <c r="G369" s="8"/>
      <c r="H369" s="30"/>
      <c r="I369" s="31"/>
      <c r="J369" s="31"/>
      <c r="K369" s="8"/>
      <c r="L369" s="8"/>
      <c r="M369" s="8"/>
      <c r="N369" s="8"/>
      <c r="O369" s="8"/>
      <c r="P369" s="8"/>
      <c r="Q369" s="8"/>
      <c r="R369" s="10"/>
      <c r="S369" s="8"/>
      <c r="T369" s="8"/>
      <c r="U369" s="8"/>
      <c r="V369" s="8"/>
      <c r="W369" s="8"/>
      <c r="X369" s="8"/>
      <c r="Y369" s="8"/>
      <c r="Z369" s="8"/>
      <c r="AA369" s="8"/>
      <c r="AB369" s="8"/>
      <c r="AC369" s="10"/>
      <c r="AD369" s="34"/>
      <c r="AE369" s="34"/>
      <c r="AF369" s="34"/>
      <c r="AG369" s="9"/>
      <c r="AH369" s="8"/>
      <c r="AI369" s="12"/>
    </row>
    <row x14ac:dyDescent="0.25" r="370" customHeight="1" ht="14.25">
      <c r="A370" s="8"/>
      <c r="B370" s="12"/>
      <c r="C370" s="10"/>
      <c r="D370" s="10"/>
      <c r="E370" s="8"/>
      <c r="F370" s="8"/>
      <c r="G370" s="8"/>
      <c r="H370" s="30"/>
      <c r="I370" s="31"/>
      <c r="J370" s="31"/>
      <c r="K370" s="8"/>
      <c r="L370" s="8"/>
      <c r="M370" s="8"/>
      <c r="N370" s="8"/>
      <c r="O370" s="8"/>
      <c r="P370" s="8"/>
      <c r="Q370" s="8"/>
      <c r="R370" s="10"/>
      <c r="S370" s="8"/>
      <c r="T370" s="8"/>
      <c r="U370" s="8"/>
      <c r="V370" s="8"/>
      <c r="W370" s="8"/>
      <c r="X370" s="8"/>
      <c r="Y370" s="8"/>
      <c r="Z370" s="8"/>
      <c r="AA370" s="8"/>
      <c r="AB370" s="8"/>
      <c r="AC370" s="10"/>
      <c r="AD370" s="34"/>
      <c r="AE370" s="34"/>
      <c r="AF370" s="34"/>
      <c r="AG370" s="9"/>
      <c r="AH370" s="8"/>
      <c r="AI370" s="12"/>
    </row>
    <row x14ac:dyDescent="0.25" r="371" customHeight="1" ht="14.25">
      <c r="A371" s="8"/>
      <c r="B371" s="12"/>
      <c r="C371" s="10"/>
      <c r="D371" s="10"/>
      <c r="E371" s="8"/>
      <c r="F371" s="8"/>
      <c r="G371" s="8"/>
      <c r="H371" s="30"/>
      <c r="I371" s="31"/>
      <c r="J371" s="31"/>
      <c r="K371" s="8"/>
      <c r="L371" s="8"/>
      <c r="M371" s="8"/>
      <c r="N371" s="8"/>
      <c r="O371" s="8"/>
      <c r="P371" s="8"/>
      <c r="Q371" s="8"/>
      <c r="R371" s="10"/>
      <c r="S371" s="8"/>
      <c r="T371" s="8"/>
      <c r="U371" s="8"/>
      <c r="V371" s="8"/>
      <c r="W371" s="8"/>
      <c r="X371" s="8"/>
      <c r="Y371" s="8"/>
      <c r="Z371" s="8"/>
      <c r="AA371" s="8"/>
      <c r="AB371" s="8"/>
      <c r="AC371" s="10"/>
      <c r="AD371" s="34"/>
      <c r="AE371" s="34"/>
      <c r="AF371" s="34"/>
      <c r="AG371" s="9"/>
      <c r="AH371" s="8"/>
      <c r="AI371" s="12"/>
    </row>
    <row x14ac:dyDescent="0.25" r="372" customHeight="1" ht="14.25">
      <c r="A372" s="8"/>
      <c r="B372" s="12"/>
      <c r="C372" s="10"/>
      <c r="D372" s="10"/>
      <c r="E372" s="8"/>
      <c r="F372" s="8"/>
      <c r="G372" s="8"/>
      <c r="H372" s="30"/>
      <c r="I372" s="31"/>
      <c r="J372" s="31"/>
      <c r="K372" s="8"/>
      <c r="L372" s="8"/>
      <c r="M372" s="8"/>
      <c r="N372" s="8"/>
      <c r="O372" s="8"/>
      <c r="P372" s="8"/>
      <c r="Q372" s="8"/>
      <c r="R372" s="10"/>
      <c r="S372" s="8"/>
      <c r="T372" s="8"/>
      <c r="U372" s="8"/>
      <c r="V372" s="8"/>
      <c r="W372" s="8"/>
      <c r="X372" s="8"/>
      <c r="Y372" s="8"/>
      <c r="Z372" s="8"/>
      <c r="AA372" s="8"/>
      <c r="AB372" s="8"/>
      <c r="AC372" s="10"/>
      <c r="AD372" s="34"/>
      <c r="AE372" s="34"/>
      <c r="AF372" s="34"/>
      <c r="AG372" s="9"/>
      <c r="AH372" s="8"/>
      <c r="AI372" s="12"/>
    </row>
    <row x14ac:dyDescent="0.25" r="373" customHeight="1" ht="14.25">
      <c r="A373" s="8"/>
      <c r="B373" s="12"/>
      <c r="C373" s="10"/>
      <c r="D373" s="10"/>
      <c r="E373" s="8"/>
      <c r="F373" s="8"/>
      <c r="G373" s="8"/>
      <c r="H373" s="30"/>
      <c r="I373" s="31"/>
      <c r="J373" s="31"/>
      <c r="K373" s="8"/>
      <c r="L373" s="8"/>
      <c r="M373" s="8"/>
      <c r="N373" s="8"/>
      <c r="O373" s="8"/>
      <c r="P373" s="8"/>
      <c r="Q373" s="8"/>
      <c r="R373" s="10"/>
      <c r="S373" s="8"/>
      <c r="T373" s="8"/>
      <c r="U373" s="8"/>
      <c r="V373" s="8"/>
      <c r="W373" s="8"/>
      <c r="X373" s="8"/>
      <c r="Y373" s="8"/>
      <c r="Z373" s="8"/>
      <c r="AA373" s="8"/>
      <c r="AB373" s="8"/>
      <c r="AC373" s="10"/>
      <c r="AD373" s="34"/>
      <c r="AE373" s="34"/>
      <c r="AF373" s="34"/>
      <c r="AG373" s="9"/>
      <c r="AH373" s="8"/>
      <c r="AI373" s="12"/>
    </row>
    <row x14ac:dyDescent="0.25" r="374" customHeight="1" ht="14.25">
      <c r="A374" s="8"/>
      <c r="B374" s="12"/>
      <c r="C374" s="10"/>
      <c r="D374" s="10"/>
      <c r="E374" s="8"/>
      <c r="F374" s="8"/>
      <c r="G374" s="8"/>
      <c r="H374" s="30"/>
      <c r="I374" s="31"/>
      <c r="J374" s="31"/>
      <c r="K374" s="8"/>
      <c r="L374" s="8"/>
      <c r="M374" s="8"/>
      <c r="N374" s="8"/>
      <c r="O374" s="8"/>
      <c r="P374" s="8"/>
      <c r="Q374" s="8"/>
      <c r="R374" s="10"/>
      <c r="S374" s="8"/>
      <c r="T374" s="8"/>
      <c r="U374" s="8"/>
      <c r="V374" s="8"/>
      <c r="W374" s="8"/>
      <c r="X374" s="8"/>
      <c r="Y374" s="8"/>
      <c r="Z374" s="8"/>
      <c r="AA374" s="8"/>
      <c r="AB374" s="8"/>
      <c r="AC374" s="10"/>
      <c r="AD374" s="34"/>
      <c r="AE374" s="34"/>
      <c r="AF374" s="34"/>
      <c r="AG374" s="9"/>
      <c r="AH374" s="8"/>
      <c r="AI374" s="12"/>
    </row>
    <row x14ac:dyDescent="0.25" r="375" customHeight="1" ht="14.25">
      <c r="A375" s="8"/>
      <c r="B375" s="12"/>
      <c r="C375" s="10"/>
      <c r="D375" s="10"/>
      <c r="E375" s="8"/>
      <c r="F375" s="8"/>
      <c r="G375" s="8"/>
      <c r="H375" s="30"/>
      <c r="I375" s="31"/>
      <c r="J375" s="31"/>
      <c r="K375" s="8"/>
      <c r="L375" s="8"/>
      <c r="M375" s="8"/>
      <c r="N375" s="8"/>
      <c r="O375" s="8"/>
      <c r="P375" s="8"/>
      <c r="Q375" s="8"/>
      <c r="R375" s="10"/>
      <c r="S375" s="8"/>
      <c r="T375" s="8"/>
      <c r="U375" s="8"/>
      <c r="V375" s="8"/>
      <c r="W375" s="8"/>
      <c r="X375" s="8"/>
      <c r="Y375" s="8"/>
      <c r="Z375" s="8"/>
      <c r="AA375" s="8"/>
      <c r="AB375" s="8"/>
      <c r="AC375" s="10"/>
      <c r="AD375" s="34"/>
      <c r="AE375" s="34"/>
      <c r="AF375" s="34"/>
      <c r="AG375" s="9"/>
      <c r="AH375" s="8"/>
      <c r="AI375" s="12"/>
    </row>
    <row x14ac:dyDescent="0.25" r="376" customHeight="1" ht="14.25">
      <c r="A376" s="8"/>
      <c r="B376" s="12"/>
      <c r="C376" s="10"/>
      <c r="D376" s="10"/>
      <c r="E376" s="8"/>
      <c r="F376" s="8"/>
      <c r="G376" s="8"/>
      <c r="H376" s="30"/>
      <c r="I376" s="31"/>
      <c r="J376" s="31"/>
      <c r="K376" s="8"/>
      <c r="L376" s="8"/>
      <c r="M376" s="8"/>
      <c r="N376" s="8"/>
      <c r="O376" s="8"/>
      <c r="P376" s="8"/>
      <c r="Q376" s="8"/>
      <c r="R376" s="10"/>
      <c r="S376" s="8"/>
      <c r="T376" s="8"/>
      <c r="U376" s="8"/>
      <c r="V376" s="8"/>
      <c r="W376" s="8"/>
      <c r="X376" s="8"/>
      <c r="Y376" s="8"/>
      <c r="Z376" s="8"/>
      <c r="AA376" s="8"/>
      <c r="AB376" s="8"/>
      <c r="AC376" s="10"/>
      <c r="AD376" s="34"/>
      <c r="AE376" s="34"/>
      <c r="AF376" s="34"/>
      <c r="AG376" s="9"/>
      <c r="AH376" s="8"/>
      <c r="AI376" s="12"/>
    </row>
    <row x14ac:dyDescent="0.25" r="377" customHeight="1" ht="14.25">
      <c r="A377" s="8"/>
      <c r="B377" s="12"/>
      <c r="C377" s="10"/>
      <c r="D377" s="10"/>
      <c r="E377" s="8"/>
      <c r="F377" s="8"/>
      <c r="G377" s="8"/>
      <c r="H377" s="30"/>
      <c r="I377" s="31"/>
      <c r="J377" s="31"/>
      <c r="K377" s="8"/>
      <c r="L377" s="8"/>
      <c r="M377" s="8"/>
      <c r="N377" s="8"/>
      <c r="O377" s="8"/>
      <c r="P377" s="8"/>
      <c r="Q377" s="8"/>
      <c r="R377" s="10"/>
      <c r="S377" s="8"/>
      <c r="T377" s="8"/>
      <c r="U377" s="8"/>
      <c r="V377" s="8"/>
      <c r="W377" s="8"/>
      <c r="X377" s="8"/>
      <c r="Y377" s="8"/>
      <c r="Z377" s="8"/>
      <c r="AA377" s="8"/>
      <c r="AB377" s="8"/>
      <c r="AC377" s="10"/>
      <c r="AD377" s="34"/>
      <c r="AE377" s="34"/>
      <c r="AF377" s="34"/>
      <c r="AG377" s="9"/>
      <c r="AH377" s="8"/>
      <c r="AI377" s="12"/>
    </row>
    <row x14ac:dyDescent="0.25" r="378" customHeight="1" ht="14.25">
      <c r="A378" s="8"/>
      <c r="B378" s="12"/>
      <c r="C378" s="10"/>
      <c r="D378" s="10"/>
      <c r="E378" s="8"/>
      <c r="F378" s="8"/>
      <c r="G378" s="8"/>
      <c r="H378" s="30"/>
      <c r="I378" s="31"/>
      <c r="J378" s="31"/>
      <c r="K378" s="8"/>
      <c r="L378" s="8"/>
      <c r="M378" s="8"/>
      <c r="N378" s="8"/>
      <c r="O378" s="8"/>
      <c r="P378" s="8"/>
      <c r="Q378" s="8"/>
      <c r="R378" s="10"/>
      <c r="S378" s="8"/>
      <c r="T378" s="8"/>
      <c r="U378" s="8"/>
      <c r="V378" s="8"/>
      <c r="W378" s="8"/>
      <c r="X378" s="8"/>
      <c r="Y378" s="8"/>
      <c r="Z378" s="8"/>
      <c r="AA378" s="8"/>
      <c r="AB378" s="8"/>
      <c r="AC378" s="10"/>
      <c r="AD378" s="34"/>
      <c r="AE378" s="34"/>
      <c r="AF378" s="34"/>
      <c r="AG378" s="9"/>
      <c r="AH378" s="8"/>
      <c r="AI378" s="12"/>
    </row>
    <row x14ac:dyDescent="0.25" r="379" customHeight="1" ht="14.25">
      <c r="A379" s="8"/>
      <c r="B379" s="12"/>
      <c r="C379" s="10"/>
      <c r="D379" s="10"/>
      <c r="E379" s="8"/>
      <c r="F379" s="8"/>
      <c r="G379" s="8"/>
      <c r="H379" s="30"/>
      <c r="I379" s="31"/>
      <c r="J379" s="31"/>
      <c r="K379" s="8"/>
      <c r="L379" s="8"/>
      <c r="M379" s="8"/>
      <c r="N379" s="8"/>
      <c r="O379" s="8"/>
      <c r="P379" s="8"/>
      <c r="Q379" s="8"/>
      <c r="R379" s="10"/>
      <c r="S379" s="8"/>
      <c r="T379" s="8"/>
      <c r="U379" s="8"/>
      <c r="V379" s="8"/>
      <c r="W379" s="8"/>
      <c r="X379" s="8"/>
      <c r="Y379" s="8"/>
      <c r="Z379" s="8"/>
      <c r="AA379" s="8"/>
      <c r="AB379" s="8"/>
      <c r="AC379" s="10"/>
      <c r="AD379" s="34"/>
      <c r="AE379" s="34"/>
      <c r="AF379" s="34"/>
      <c r="AG379" s="9"/>
      <c r="AH379" s="8"/>
      <c r="AI379" s="12"/>
    </row>
    <row x14ac:dyDescent="0.25" r="380" customHeight="1" ht="14.25">
      <c r="A380" s="8"/>
      <c r="B380" s="12"/>
      <c r="C380" s="10"/>
      <c r="D380" s="10"/>
      <c r="E380" s="8"/>
      <c r="F380" s="8"/>
      <c r="G380" s="8"/>
      <c r="H380" s="30"/>
      <c r="I380" s="31"/>
      <c r="J380" s="31"/>
      <c r="K380" s="8"/>
      <c r="L380" s="8"/>
      <c r="M380" s="8"/>
      <c r="N380" s="8"/>
      <c r="O380" s="8"/>
      <c r="P380" s="8"/>
      <c r="Q380" s="8"/>
      <c r="R380" s="10"/>
      <c r="S380" s="8"/>
      <c r="T380" s="8"/>
      <c r="U380" s="8"/>
      <c r="V380" s="8"/>
      <c r="W380" s="8"/>
      <c r="X380" s="8"/>
      <c r="Y380" s="8"/>
      <c r="Z380" s="8"/>
      <c r="AA380" s="8"/>
      <c r="AB380" s="8"/>
      <c r="AC380" s="10"/>
      <c r="AD380" s="34"/>
      <c r="AE380" s="34"/>
      <c r="AF380" s="34"/>
      <c r="AG380" s="9"/>
      <c r="AH380" s="8"/>
      <c r="AI380" s="12"/>
    </row>
    <row x14ac:dyDescent="0.25" r="381" customHeight="1" ht="14.25">
      <c r="A381" s="8"/>
      <c r="B381" s="12"/>
      <c r="C381" s="10"/>
      <c r="D381" s="10"/>
      <c r="E381" s="8"/>
      <c r="F381" s="8"/>
      <c r="G381" s="8"/>
      <c r="H381" s="30"/>
      <c r="I381" s="31"/>
      <c r="J381" s="31"/>
      <c r="K381" s="8"/>
      <c r="L381" s="8"/>
      <c r="M381" s="8"/>
      <c r="N381" s="8"/>
      <c r="O381" s="8"/>
      <c r="P381" s="8"/>
      <c r="Q381" s="8"/>
      <c r="R381" s="10"/>
      <c r="S381" s="8"/>
      <c r="T381" s="8"/>
      <c r="U381" s="8"/>
      <c r="V381" s="8"/>
      <c r="W381" s="8"/>
      <c r="X381" s="8"/>
      <c r="Y381" s="8"/>
      <c r="Z381" s="8"/>
      <c r="AA381" s="8"/>
      <c r="AB381" s="8"/>
      <c r="AC381" s="10"/>
      <c r="AD381" s="34"/>
      <c r="AE381" s="34"/>
      <c r="AF381" s="34"/>
      <c r="AG381" s="9"/>
      <c r="AH381" s="8"/>
      <c r="AI381" s="12"/>
    </row>
    <row x14ac:dyDescent="0.25" r="382" customHeight="1" ht="14.25">
      <c r="A382" s="8"/>
      <c r="B382" s="12"/>
      <c r="C382" s="10"/>
      <c r="D382" s="10"/>
      <c r="E382" s="8"/>
      <c r="F382" s="8"/>
      <c r="G382" s="8"/>
      <c r="H382" s="30"/>
      <c r="I382" s="31"/>
      <c r="J382" s="31"/>
      <c r="K382" s="8"/>
      <c r="L382" s="8"/>
      <c r="M382" s="8"/>
      <c r="N382" s="8"/>
      <c r="O382" s="8"/>
      <c r="P382" s="8"/>
      <c r="Q382" s="8"/>
      <c r="R382" s="10"/>
      <c r="S382" s="8"/>
      <c r="T382" s="8"/>
      <c r="U382" s="8"/>
      <c r="V382" s="8"/>
      <c r="W382" s="8"/>
      <c r="X382" s="8"/>
      <c r="Y382" s="8"/>
      <c r="Z382" s="8"/>
      <c r="AA382" s="8"/>
      <c r="AB382" s="8"/>
      <c r="AC382" s="10"/>
      <c r="AD382" s="34"/>
      <c r="AE382" s="34"/>
      <c r="AF382" s="34"/>
      <c r="AG382" s="9"/>
      <c r="AH382" s="8"/>
      <c r="AI382" s="12"/>
    </row>
    <row x14ac:dyDescent="0.25" r="383" customHeight="1" ht="14.25">
      <c r="A383" s="8"/>
      <c r="B383" s="12"/>
      <c r="C383" s="10"/>
      <c r="D383" s="10"/>
      <c r="E383" s="8"/>
      <c r="F383" s="8"/>
      <c r="G383" s="8"/>
      <c r="H383" s="30"/>
      <c r="I383" s="31"/>
      <c r="J383" s="31"/>
      <c r="K383" s="8"/>
      <c r="L383" s="8"/>
      <c r="M383" s="8"/>
      <c r="N383" s="8"/>
      <c r="O383" s="8"/>
      <c r="P383" s="8"/>
      <c r="Q383" s="8"/>
      <c r="R383" s="10"/>
      <c r="S383" s="8"/>
      <c r="T383" s="8"/>
      <c r="U383" s="8"/>
      <c r="V383" s="8"/>
      <c r="W383" s="8"/>
      <c r="X383" s="8"/>
      <c r="Y383" s="8"/>
      <c r="Z383" s="8"/>
      <c r="AA383" s="8"/>
      <c r="AB383" s="8"/>
      <c r="AC383" s="10"/>
      <c r="AD383" s="34"/>
      <c r="AE383" s="34"/>
      <c r="AF383" s="34"/>
      <c r="AG383" s="9"/>
      <c r="AH383" s="8"/>
      <c r="AI383" s="12"/>
    </row>
    <row x14ac:dyDescent="0.25" r="384" customHeight="1" ht="14.25">
      <c r="A384" s="8"/>
      <c r="B384" s="12"/>
      <c r="C384" s="10"/>
      <c r="D384" s="10"/>
      <c r="E384" s="8"/>
      <c r="F384" s="8"/>
      <c r="G384" s="8"/>
      <c r="H384" s="30"/>
      <c r="I384" s="31"/>
      <c r="J384" s="31"/>
      <c r="K384" s="8"/>
      <c r="L384" s="8"/>
      <c r="M384" s="8"/>
      <c r="N384" s="8"/>
      <c r="O384" s="8"/>
      <c r="P384" s="8"/>
      <c r="Q384" s="8"/>
      <c r="R384" s="10"/>
      <c r="S384" s="8"/>
      <c r="T384" s="8"/>
      <c r="U384" s="8"/>
      <c r="V384" s="8"/>
      <c r="W384" s="8"/>
      <c r="X384" s="8"/>
      <c r="Y384" s="8"/>
      <c r="Z384" s="8"/>
      <c r="AA384" s="8"/>
      <c r="AB384" s="8"/>
      <c r="AC384" s="10"/>
      <c r="AD384" s="34"/>
      <c r="AE384" s="34"/>
      <c r="AF384" s="34"/>
      <c r="AG384" s="9"/>
      <c r="AH384" s="8"/>
      <c r="AI384" s="12"/>
    </row>
    <row x14ac:dyDescent="0.25" r="385" customHeight="1" ht="14.25">
      <c r="A385" s="8"/>
      <c r="B385" s="12"/>
      <c r="C385" s="10"/>
      <c r="D385" s="10"/>
      <c r="E385" s="8"/>
      <c r="F385" s="8"/>
      <c r="G385" s="8"/>
      <c r="H385" s="30"/>
      <c r="I385" s="31"/>
      <c r="J385" s="31"/>
      <c r="K385" s="8"/>
      <c r="L385" s="8"/>
      <c r="M385" s="8"/>
      <c r="N385" s="8"/>
      <c r="O385" s="8"/>
      <c r="P385" s="8"/>
      <c r="Q385" s="8"/>
      <c r="R385" s="10"/>
      <c r="S385" s="8"/>
      <c r="T385" s="8"/>
      <c r="U385" s="8"/>
      <c r="V385" s="8"/>
      <c r="W385" s="8"/>
      <c r="X385" s="8"/>
      <c r="Y385" s="8"/>
      <c r="Z385" s="8"/>
      <c r="AA385" s="8"/>
      <c r="AB385" s="8"/>
      <c r="AC385" s="10"/>
      <c r="AD385" s="34"/>
      <c r="AE385" s="34"/>
      <c r="AF385" s="34"/>
      <c r="AG385" s="9"/>
      <c r="AH385" s="8"/>
      <c r="AI385" s="12"/>
    </row>
    <row x14ac:dyDescent="0.25" r="386" customHeight="1" ht="14.25">
      <c r="A386" s="8"/>
      <c r="B386" s="12"/>
      <c r="C386" s="10"/>
      <c r="D386" s="10"/>
      <c r="E386" s="8"/>
      <c r="F386" s="8"/>
      <c r="G386" s="8"/>
      <c r="H386" s="30"/>
      <c r="I386" s="31"/>
      <c r="J386" s="31"/>
      <c r="K386" s="8"/>
      <c r="L386" s="8"/>
      <c r="M386" s="8"/>
      <c r="N386" s="8"/>
      <c r="O386" s="8"/>
      <c r="P386" s="8"/>
      <c r="Q386" s="8"/>
      <c r="R386" s="10"/>
      <c r="S386" s="8"/>
      <c r="T386" s="8"/>
      <c r="U386" s="8"/>
      <c r="V386" s="8"/>
      <c r="W386" s="8"/>
      <c r="X386" s="8"/>
      <c r="Y386" s="8"/>
      <c r="Z386" s="8"/>
      <c r="AA386" s="8"/>
      <c r="AB386" s="8"/>
      <c r="AC386" s="10"/>
      <c r="AD386" s="34"/>
      <c r="AE386" s="34"/>
      <c r="AF386" s="34"/>
      <c r="AG386" s="9"/>
      <c r="AH386" s="8"/>
      <c r="AI386" s="12"/>
    </row>
    <row x14ac:dyDescent="0.25" r="387" customHeight="1" ht="14.25">
      <c r="A387" s="8"/>
      <c r="B387" s="12"/>
      <c r="C387" s="10"/>
      <c r="D387" s="10"/>
      <c r="E387" s="8"/>
      <c r="F387" s="8"/>
      <c r="G387" s="8"/>
      <c r="H387" s="30"/>
      <c r="I387" s="31"/>
      <c r="J387" s="31"/>
      <c r="K387" s="8"/>
      <c r="L387" s="8"/>
      <c r="M387" s="8"/>
      <c r="N387" s="8"/>
      <c r="O387" s="8"/>
      <c r="P387" s="8"/>
      <c r="Q387" s="8"/>
      <c r="R387" s="10"/>
      <c r="S387" s="8"/>
      <c r="T387" s="8"/>
      <c r="U387" s="8"/>
      <c r="V387" s="8"/>
      <c r="W387" s="8"/>
      <c r="X387" s="8"/>
      <c r="Y387" s="8"/>
      <c r="Z387" s="8"/>
      <c r="AA387" s="8"/>
      <c r="AB387" s="8"/>
      <c r="AC387" s="10"/>
      <c r="AD387" s="34"/>
      <c r="AE387" s="34"/>
      <c r="AF387" s="34"/>
      <c r="AG387" s="9"/>
      <c r="AH387" s="8"/>
      <c r="AI387" s="12"/>
    </row>
    <row x14ac:dyDescent="0.25" r="388" customHeight="1" ht="14.25">
      <c r="A388" s="8"/>
      <c r="B388" s="12"/>
      <c r="C388" s="10"/>
      <c r="D388" s="10"/>
      <c r="E388" s="8"/>
      <c r="F388" s="8"/>
      <c r="G388" s="8"/>
      <c r="H388" s="30"/>
      <c r="I388" s="31"/>
      <c r="J388" s="31"/>
      <c r="K388" s="8"/>
      <c r="L388" s="8"/>
      <c r="M388" s="8"/>
      <c r="N388" s="8"/>
      <c r="O388" s="8"/>
      <c r="P388" s="8"/>
      <c r="Q388" s="8"/>
      <c r="R388" s="10"/>
      <c r="S388" s="8"/>
      <c r="T388" s="8"/>
      <c r="U388" s="8"/>
      <c r="V388" s="8"/>
      <c r="W388" s="8"/>
      <c r="X388" s="8"/>
      <c r="Y388" s="8"/>
      <c r="Z388" s="8"/>
      <c r="AA388" s="8"/>
      <c r="AB388" s="8"/>
      <c r="AC388" s="10"/>
      <c r="AD388" s="34"/>
      <c r="AE388" s="34"/>
      <c r="AF388" s="34"/>
      <c r="AG388" s="9"/>
      <c r="AH388" s="8"/>
      <c r="AI388" s="12"/>
    </row>
    <row x14ac:dyDescent="0.25" r="389" customHeight="1" ht="14.25">
      <c r="A389" s="8"/>
      <c r="B389" s="12"/>
      <c r="C389" s="10"/>
      <c r="D389" s="10"/>
      <c r="E389" s="8"/>
      <c r="F389" s="8"/>
      <c r="G389" s="8"/>
      <c r="H389" s="30"/>
      <c r="I389" s="31"/>
      <c r="J389" s="31"/>
      <c r="K389" s="8"/>
      <c r="L389" s="8"/>
      <c r="M389" s="8"/>
      <c r="N389" s="8"/>
      <c r="O389" s="8"/>
      <c r="P389" s="8"/>
      <c r="Q389" s="8"/>
      <c r="R389" s="10"/>
      <c r="S389" s="8"/>
      <c r="T389" s="8"/>
      <c r="U389" s="8"/>
      <c r="V389" s="8"/>
      <c r="W389" s="8"/>
      <c r="X389" s="8"/>
      <c r="Y389" s="8"/>
      <c r="Z389" s="8"/>
      <c r="AA389" s="8"/>
      <c r="AB389" s="8"/>
      <c r="AC389" s="10"/>
      <c r="AD389" s="34"/>
      <c r="AE389" s="34"/>
      <c r="AF389" s="34"/>
      <c r="AG389" s="9"/>
      <c r="AH389" s="8"/>
      <c r="AI389" s="12"/>
    </row>
    <row x14ac:dyDescent="0.25" r="390" customHeight="1" ht="14.25">
      <c r="A390" s="8"/>
      <c r="B390" s="12"/>
      <c r="C390" s="10"/>
      <c r="D390" s="10"/>
      <c r="E390" s="8"/>
      <c r="F390" s="8"/>
      <c r="G390" s="8"/>
      <c r="H390" s="30"/>
      <c r="I390" s="31"/>
      <c r="J390" s="31"/>
      <c r="K390" s="8"/>
      <c r="L390" s="8"/>
      <c r="M390" s="8"/>
      <c r="N390" s="8"/>
      <c r="O390" s="8"/>
      <c r="P390" s="8"/>
      <c r="Q390" s="8"/>
      <c r="R390" s="10"/>
      <c r="S390" s="8"/>
      <c r="T390" s="8"/>
      <c r="U390" s="8"/>
      <c r="V390" s="8"/>
      <c r="W390" s="8"/>
      <c r="X390" s="8"/>
      <c r="Y390" s="8"/>
      <c r="Z390" s="8"/>
      <c r="AA390" s="8"/>
      <c r="AB390" s="8"/>
      <c r="AC390" s="10"/>
      <c r="AD390" s="34"/>
      <c r="AE390" s="34"/>
      <c r="AF390" s="34"/>
      <c r="AG390" s="9"/>
      <c r="AH390" s="8"/>
      <c r="AI390" s="12"/>
    </row>
    <row x14ac:dyDescent="0.25" r="391" customHeight="1" ht="14.25">
      <c r="A391" s="8"/>
      <c r="B391" s="12"/>
      <c r="C391" s="10"/>
      <c r="D391" s="10"/>
      <c r="E391" s="8"/>
      <c r="F391" s="8"/>
      <c r="G391" s="8"/>
      <c r="H391" s="30"/>
      <c r="I391" s="31"/>
      <c r="J391" s="31"/>
      <c r="K391" s="8"/>
      <c r="L391" s="8"/>
      <c r="M391" s="8"/>
      <c r="N391" s="8"/>
      <c r="O391" s="8"/>
      <c r="P391" s="8"/>
      <c r="Q391" s="8"/>
      <c r="R391" s="10"/>
      <c r="S391" s="8"/>
      <c r="T391" s="8"/>
      <c r="U391" s="8"/>
      <c r="V391" s="8"/>
      <c r="W391" s="8"/>
      <c r="X391" s="8"/>
      <c r="Y391" s="8"/>
      <c r="Z391" s="8"/>
      <c r="AA391" s="8"/>
      <c r="AB391" s="8"/>
      <c r="AC391" s="10"/>
      <c r="AD391" s="34"/>
      <c r="AE391" s="34"/>
      <c r="AF391" s="34"/>
      <c r="AG391" s="9"/>
      <c r="AH391" s="8"/>
      <c r="AI391" s="12"/>
    </row>
    <row x14ac:dyDescent="0.25" r="392" customHeight="1" ht="14.25">
      <c r="A392" s="8"/>
      <c r="B392" s="12"/>
      <c r="C392" s="10"/>
      <c r="D392" s="10"/>
      <c r="E392" s="8"/>
      <c r="F392" s="8"/>
      <c r="G392" s="8"/>
      <c r="H392" s="30"/>
      <c r="I392" s="31"/>
      <c r="J392" s="31"/>
      <c r="K392" s="8"/>
      <c r="L392" s="8"/>
      <c r="M392" s="8"/>
      <c r="N392" s="8"/>
      <c r="O392" s="8"/>
      <c r="P392" s="8"/>
      <c r="Q392" s="8"/>
      <c r="R392" s="10"/>
      <c r="S392" s="8"/>
      <c r="T392" s="8"/>
      <c r="U392" s="8"/>
      <c r="V392" s="8"/>
      <c r="W392" s="8"/>
      <c r="X392" s="8"/>
      <c r="Y392" s="8"/>
      <c r="Z392" s="8"/>
      <c r="AA392" s="8"/>
      <c r="AB392" s="8"/>
      <c r="AC392" s="10"/>
      <c r="AD392" s="34"/>
      <c r="AE392" s="34"/>
      <c r="AF392" s="34"/>
      <c r="AG392" s="9"/>
      <c r="AH392" s="8"/>
      <c r="AI392" s="12"/>
    </row>
    <row x14ac:dyDescent="0.25" r="393" customHeight="1" ht="14.25">
      <c r="A393" s="8"/>
      <c r="B393" s="12"/>
      <c r="C393" s="10"/>
      <c r="D393" s="10"/>
      <c r="E393" s="8"/>
      <c r="F393" s="8"/>
      <c r="G393" s="8"/>
      <c r="H393" s="30"/>
      <c r="I393" s="31"/>
      <c r="J393" s="31"/>
      <c r="K393" s="8"/>
      <c r="L393" s="8"/>
      <c r="M393" s="8"/>
      <c r="N393" s="8"/>
      <c r="O393" s="8"/>
      <c r="P393" s="8"/>
      <c r="Q393" s="8"/>
      <c r="R393" s="10"/>
      <c r="S393" s="8"/>
      <c r="T393" s="8"/>
      <c r="U393" s="8"/>
      <c r="V393" s="8"/>
      <c r="W393" s="8"/>
      <c r="X393" s="8"/>
      <c r="Y393" s="8"/>
      <c r="Z393" s="8"/>
      <c r="AA393" s="8"/>
      <c r="AB393" s="8"/>
      <c r="AC393" s="10"/>
      <c r="AD393" s="34"/>
      <c r="AE393" s="34"/>
      <c r="AF393" s="34"/>
      <c r="AG393" s="9"/>
      <c r="AH393" s="8"/>
      <c r="AI393" s="12"/>
    </row>
    <row x14ac:dyDescent="0.25" r="394" customHeight="1" ht="14.25">
      <c r="A394" s="8"/>
      <c r="B394" s="12"/>
      <c r="C394" s="10"/>
      <c r="D394" s="10"/>
      <c r="E394" s="8"/>
      <c r="F394" s="8"/>
      <c r="G394" s="8"/>
      <c r="H394" s="30"/>
      <c r="I394" s="31"/>
      <c r="J394" s="31"/>
      <c r="K394" s="8"/>
      <c r="L394" s="8"/>
      <c r="M394" s="8"/>
      <c r="N394" s="8"/>
      <c r="O394" s="8"/>
      <c r="P394" s="8"/>
      <c r="Q394" s="8"/>
      <c r="R394" s="10"/>
      <c r="S394" s="8"/>
      <c r="T394" s="8"/>
      <c r="U394" s="8"/>
      <c r="V394" s="8"/>
      <c r="W394" s="8"/>
      <c r="X394" s="8"/>
      <c r="Y394" s="8"/>
      <c r="Z394" s="8"/>
      <c r="AA394" s="8"/>
      <c r="AB394" s="8"/>
      <c r="AC394" s="10"/>
      <c r="AD394" s="34"/>
      <c r="AE394" s="34"/>
      <c r="AF394" s="34"/>
      <c r="AG394" s="9"/>
      <c r="AH394" s="8"/>
      <c r="AI394" s="12"/>
    </row>
    <row x14ac:dyDescent="0.25" r="395" customHeight="1" ht="14.25">
      <c r="A395" s="8"/>
      <c r="B395" s="12"/>
      <c r="C395" s="10"/>
      <c r="D395" s="10"/>
      <c r="E395" s="8"/>
      <c r="F395" s="8"/>
      <c r="G395" s="8"/>
      <c r="H395" s="30"/>
      <c r="I395" s="31"/>
      <c r="J395" s="31"/>
      <c r="K395" s="8"/>
      <c r="L395" s="8"/>
      <c r="M395" s="8"/>
      <c r="N395" s="8"/>
      <c r="O395" s="8"/>
      <c r="P395" s="8"/>
      <c r="Q395" s="8"/>
      <c r="R395" s="10"/>
      <c r="S395" s="8"/>
      <c r="T395" s="8"/>
      <c r="U395" s="8"/>
      <c r="V395" s="8"/>
      <c r="W395" s="8"/>
      <c r="X395" s="8"/>
      <c r="Y395" s="8"/>
      <c r="Z395" s="8"/>
      <c r="AA395" s="8"/>
      <c r="AB395" s="8"/>
      <c r="AC395" s="10"/>
      <c r="AD395" s="34"/>
      <c r="AE395" s="34"/>
      <c r="AF395" s="34"/>
      <c r="AG395" s="9"/>
      <c r="AH395" s="8"/>
      <c r="AI395" s="12"/>
    </row>
    <row x14ac:dyDescent="0.25" r="396" customHeight="1" ht="14.25">
      <c r="A396" s="8"/>
      <c r="B396" s="12"/>
      <c r="C396" s="10"/>
      <c r="D396" s="10"/>
      <c r="E396" s="8"/>
      <c r="F396" s="8"/>
      <c r="G396" s="8"/>
      <c r="H396" s="30"/>
      <c r="I396" s="31"/>
      <c r="J396" s="31"/>
      <c r="K396" s="8"/>
      <c r="L396" s="8"/>
      <c r="M396" s="8"/>
      <c r="N396" s="8"/>
      <c r="O396" s="8"/>
      <c r="P396" s="8"/>
      <c r="Q396" s="8"/>
      <c r="R396" s="10"/>
      <c r="S396" s="8"/>
      <c r="T396" s="8"/>
      <c r="U396" s="8"/>
      <c r="V396" s="8"/>
      <c r="W396" s="8"/>
      <c r="X396" s="8"/>
      <c r="Y396" s="8"/>
      <c r="Z396" s="8"/>
      <c r="AA396" s="8"/>
      <c r="AB396" s="8"/>
      <c r="AC396" s="10"/>
      <c r="AD396" s="34"/>
      <c r="AE396" s="34"/>
      <c r="AF396" s="34"/>
      <c r="AG396" s="9"/>
      <c r="AH396" s="8"/>
      <c r="AI396" s="12"/>
    </row>
    <row x14ac:dyDescent="0.25" r="397" customHeight="1" ht="14.25">
      <c r="A397" s="8"/>
      <c r="B397" s="12"/>
      <c r="C397" s="10"/>
      <c r="D397" s="10"/>
      <c r="E397" s="8"/>
      <c r="F397" s="8"/>
      <c r="G397" s="8"/>
      <c r="H397" s="30"/>
      <c r="I397" s="31"/>
      <c r="J397" s="31"/>
      <c r="K397" s="8"/>
      <c r="L397" s="8"/>
      <c r="M397" s="8"/>
      <c r="N397" s="8"/>
      <c r="O397" s="8"/>
      <c r="P397" s="8"/>
      <c r="Q397" s="8"/>
      <c r="R397" s="10"/>
      <c r="S397" s="8"/>
      <c r="T397" s="8"/>
      <c r="U397" s="8"/>
      <c r="V397" s="8"/>
      <c r="W397" s="8"/>
      <c r="X397" s="8"/>
      <c r="Y397" s="8"/>
      <c r="Z397" s="8"/>
      <c r="AA397" s="8"/>
      <c r="AB397" s="8"/>
      <c r="AC397" s="10"/>
      <c r="AD397" s="34"/>
      <c r="AE397" s="34"/>
      <c r="AF397" s="34"/>
      <c r="AG397" s="9"/>
      <c r="AH397" s="8"/>
      <c r="AI397" s="12"/>
    </row>
    <row x14ac:dyDescent="0.25" r="398" customHeight="1" ht="14.25">
      <c r="A398" s="8"/>
      <c r="B398" s="12"/>
      <c r="C398" s="10"/>
      <c r="D398" s="10"/>
      <c r="E398" s="8"/>
      <c r="F398" s="8"/>
      <c r="G398" s="8"/>
      <c r="H398" s="30"/>
      <c r="I398" s="31"/>
      <c r="J398" s="31"/>
      <c r="K398" s="8"/>
      <c r="L398" s="8"/>
      <c r="M398" s="8"/>
      <c r="N398" s="8"/>
      <c r="O398" s="8"/>
      <c r="P398" s="8"/>
      <c r="Q398" s="8"/>
      <c r="R398" s="10"/>
      <c r="S398" s="8"/>
      <c r="T398" s="8"/>
      <c r="U398" s="8"/>
      <c r="V398" s="8"/>
      <c r="W398" s="8"/>
      <c r="X398" s="8"/>
      <c r="Y398" s="8"/>
      <c r="Z398" s="8"/>
      <c r="AA398" s="8"/>
      <c r="AB398" s="8"/>
      <c r="AC398" s="10"/>
      <c r="AD398" s="34"/>
      <c r="AE398" s="34"/>
      <c r="AF398" s="34"/>
      <c r="AG398" s="9"/>
      <c r="AH398" s="8"/>
      <c r="AI398" s="12"/>
    </row>
    <row x14ac:dyDescent="0.25" r="399" customHeight="1" ht="14.25">
      <c r="A399" s="8"/>
      <c r="B399" s="12"/>
      <c r="C399" s="10"/>
      <c r="D399" s="10"/>
      <c r="E399" s="8"/>
      <c r="F399" s="8"/>
      <c r="G399" s="8"/>
      <c r="H399" s="30"/>
      <c r="I399" s="31"/>
      <c r="J399" s="31"/>
      <c r="K399" s="8"/>
      <c r="L399" s="8"/>
      <c r="M399" s="8"/>
      <c r="N399" s="8"/>
      <c r="O399" s="8"/>
      <c r="P399" s="8"/>
      <c r="Q399" s="8"/>
      <c r="R399" s="10"/>
      <c r="S399" s="8"/>
      <c r="T399" s="8"/>
      <c r="U399" s="8"/>
      <c r="V399" s="8"/>
      <c r="W399" s="8"/>
      <c r="X399" s="8"/>
      <c r="Y399" s="8"/>
      <c r="Z399" s="8"/>
      <c r="AA399" s="8"/>
      <c r="AB399" s="8"/>
      <c r="AC399" s="10"/>
      <c r="AD399" s="34"/>
      <c r="AE399" s="34"/>
      <c r="AF399" s="34"/>
      <c r="AG399" s="9"/>
      <c r="AH399" s="8"/>
      <c r="AI399" s="12"/>
    </row>
    <row x14ac:dyDescent="0.25" r="400" customHeight="1" ht="14.25">
      <c r="A400" s="8"/>
      <c r="B400" s="12"/>
      <c r="C400" s="10"/>
      <c r="D400" s="10"/>
      <c r="E400" s="8"/>
      <c r="F400" s="8"/>
      <c r="G400" s="8"/>
      <c r="H400" s="30"/>
      <c r="I400" s="31"/>
      <c r="J400" s="31"/>
      <c r="K400" s="8"/>
      <c r="L400" s="8"/>
      <c r="M400" s="8"/>
      <c r="N400" s="8"/>
      <c r="O400" s="8"/>
      <c r="P400" s="8"/>
      <c r="Q400" s="8"/>
      <c r="R400" s="10"/>
      <c r="S400" s="8"/>
      <c r="T400" s="8"/>
      <c r="U400" s="8"/>
      <c r="V400" s="8"/>
      <c r="W400" s="8"/>
      <c r="X400" s="8"/>
      <c r="Y400" s="8"/>
      <c r="Z400" s="8"/>
      <c r="AA400" s="8"/>
      <c r="AB400" s="8"/>
      <c r="AC400" s="10"/>
      <c r="AD400" s="34"/>
      <c r="AE400" s="34"/>
      <c r="AF400" s="34"/>
      <c r="AG400" s="9"/>
      <c r="AH400" s="8"/>
      <c r="AI400" s="12"/>
    </row>
    <row x14ac:dyDescent="0.25" r="401" customHeight="1" ht="14.25">
      <c r="A401" s="8"/>
      <c r="B401" s="12"/>
      <c r="C401" s="10"/>
      <c r="D401" s="10"/>
      <c r="E401" s="8"/>
      <c r="F401" s="8"/>
      <c r="G401" s="8"/>
      <c r="H401" s="30"/>
      <c r="I401" s="31"/>
      <c r="J401" s="31"/>
      <c r="K401" s="8"/>
      <c r="L401" s="8"/>
      <c r="M401" s="8"/>
      <c r="N401" s="8"/>
      <c r="O401" s="8"/>
      <c r="P401" s="8"/>
      <c r="Q401" s="8"/>
      <c r="R401" s="10"/>
      <c r="S401" s="8"/>
      <c r="T401" s="8"/>
      <c r="U401" s="8"/>
      <c r="V401" s="8"/>
      <c r="W401" s="8"/>
      <c r="X401" s="8"/>
      <c r="Y401" s="8"/>
      <c r="Z401" s="8"/>
      <c r="AA401" s="8"/>
      <c r="AB401" s="8"/>
      <c r="AC401" s="10"/>
      <c r="AD401" s="34"/>
      <c r="AE401" s="34"/>
      <c r="AF401" s="34"/>
      <c r="AG401" s="9"/>
      <c r="AH401" s="8"/>
      <c r="AI401" s="12"/>
    </row>
    <row x14ac:dyDescent="0.25" r="402" customHeight="1" ht="14.25">
      <c r="A402" s="8"/>
      <c r="B402" s="12"/>
      <c r="C402" s="10"/>
      <c r="D402" s="10"/>
      <c r="E402" s="8"/>
      <c r="F402" s="8"/>
      <c r="G402" s="8"/>
      <c r="H402" s="30"/>
      <c r="I402" s="31"/>
      <c r="J402" s="31"/>
      <c r="K402" s="8"/>
      <c r="L402" s="8"/>
      <c r="M402" s="8"/>
      <c r="N402" s="8"/>
      <c r="O402" s="8"/>
      <c r="P402" s="8"/>
      <c r="Q402" s="8"/>
      <c r="R402" s="10"/>
      <c r="S402" s="8"/>
      <c r="T402" s="8"/>
      <c r="U402" s="8"/>
      <c r="V402" s="8"/>
      <c r="W402" s="8"/>
      <c r="X402" s="8"/>
      <c r="Y402" s="8"/>
      <c r="Z402" s="8"/>
      <c r="AA402" s="8"/>
      <c r="AB402" s="8"/>
      <c r="AC402" s="10"/>
      <c r="AD402" s="34"/>
      <c r="AE402" s="34"/>
      <c r="AF402" s="34"/>
      <c r="AG402" s="9"/>
      <c r="AH402" s="8"/>
      <c r="AI402" s="12"/>
    </row>
    <row x14ac:dyDescent="0.25" r="403" customHeight="1" ht="14.25">
      <c r="A403" s="8"/>
      <c r="B403" s="12"/>
      <c r="C403" s="10"/>
      <c r="D403" s="10"/>
      <c r="E403" s="8"/>
      <c r="F403" s="8"/>
      <c r="G403" s="8"/>
      <c r="H403" s="30"/>
      <c r="I403" s="31"/>
      <c r="J403" s="31"/>
      <c r="K403" s="8"/>
      <c r="L403" s="8"/>
      <c r="M403" s="8"/>
      <c r="N403" s="8"/>
      <c r="O403" s="8"/>
      <c r="P403" s="8"/>
      <c r="Q403" s="8"/>
      <c r="R403" s="10"/>
      <c r="S403" s="8"/>
      <c r="T403" s="8"/>
      <c r="U403" s="8"/>
      <c r="V403" s="8"/>
      <c r="W403" s="8"/>
      <c r="X403" s="8"/>
      <c r="Y403" s="8"/>
      <c r="Z403" s="8"/>
      <c r="AA403" s="8"/>
      <c r="AB403" s="8"/>
      <c r="AC403" s="10"/>
      <c r="AD403" s="34"/>
      <c r="AE403" s="34"/>
      <c r="AF403" s="34"/>
      <c r="AG403" s="9"/>
      <c r="AH403" s="8"/>
      <c r="AI403" s="12"/>
    </row>
    <row x14ac:dyDescent="0.25" r="404" customHeight="1" ht="14.25">
      <c r="A404" s="8"/>
      <c r="B404" s="12"/>
      <c r="C404" s="10"/>
      <c r="D404" s="10"/>
      <c r="E404" s="8"/>
      <c r="F404" s="8"/>
      <c r="G404" s="8"/>
      <c r="H404" s="30"/>
      <c r="I404" s="31"/>
      <c r="J404" s="31"/>
      <c r="K404" s="8"/>
      <c r="L404" s="8"/>
      <c r="M404" s="8"/>
      <c r="N404" s="8"/>
      <c r="O404" s="8"/>
      <c r="P404" s="8"/>
      <c r="Q404" s="8"/>
      <c r="R404" s="10"/>
      <c r="S404" s="8"/>
      <c r="T404" s="8"/>
      <c r="U404" s="8"/>
      <c r="V404" s="8"/>
      <c r="W404" s="8"/>
      <c r="X404" s="8"/>
      <c r="Y404" s="8"/>
      <c r="Z404" s="8"/>
      <c r="AA404" s="8"/>
      <c r="AB404" s="8"/>
      <c r="AC404" s="10"/>
      <c r="AD404" s="34"/>
      <c r="AE404" s="34"/>
      <c r="AF404" s="34"/>
      <c r="AG404" s="9"/>
      <c r="AH404" s="8"/>
      <c r="AI404" s="12"/>
    </row>
    <row x14ac:dyDescent="0.25" r="405" customHeight="1" ht="14.25">
      <c r="A405" s="8"/>
      <c r="B405" s="12"/>
      <c r="C405" s="10"/>
      <c r="D405" s="10"/>
      <c r="E405" s="8"/>
      <c r="F405" s="8"/>
      <c r="G405" s="8"/>
      <c r="H405" s="30"/>
      <c r="I405" s="31"/>
      <c r="J405" s="31"/>
      <c r="K405" s="8"/>
      <c r="L405" s="8"/>
      <c r="M405" s="8"/>
      <c r="N405" s="8"/>
      <c r="O405" s="8"/>
      <c r="P405" s="8"/>
      <c r="Q405" s="8"/>
      <c r="R405" s="10"/>
      <c r="S405" s="8"/>
      <c r="T405" s="8"/>
      <c r="U405" s="8"/>
      <c r="V405" s="8"/>
      <c r="W405" s="8"/>
      <c r="X405" s="8"/>
      <c r="Y405" s="8"/>
      <c r="Z405" s="8"/>
      <c r="AA405" s="8"/>
      <c r="AB405" s="8"/>
      <c r="AC405" s="10"/>
      <c r="AD405" s="34"/>
      <c r="AE405" s="34"/>
      <c r="AF405" s="34"/>
      <c r="AG405" s="9"/>
      <c r="AH405" s="8"/>
      <c r="AI405" s="12"/>
    </row>
    <row x14ac:dyDescent="0.25" r="406" customHeight="1" ht="14.25">
      <c r="A406" s="8"/>
      <c r="B406" s="12"/>
      <c r="C406" s="10"/>
      <c r="D406" s="10"/>
      <c r="E406" s="8"/>
      <c r="F406" s="8"/>
      <c r="G406" s="8"/>
      <c r="H406" s="30"/>
      <c r="I406" s="31"/>
      <c r="J406" s="31"/>
      <c r="K406" s="8"/>
      <c r="L406" s="8"/>
      <c r="M406" s="8"/>
      <c r="N406" s="8"/>
      <c r="O406" s="8"/>
      <c r="P406" s="8"/>
      <c r="Q406" s="8"/>
      <c r="R406" s="10"/>
      <c r="S406" s="8"/>
      <c r="T406" s="8"/>
      <c r="U406" s="8"/>
      <c r="V406" s="8"/>
      <c r="W406" s="8"/>
      <c r="X406" s="8"/>
      <c r="Y406" s="8"/>
      <c r="Z406" s="8"/>
      <c r="AA406" s="8"/>
      <c r="AB406" s="8"/>
      <c r="AC406" s="10"/>
      <c r="AD406" s="34"/>
      <c r="AE406" s="34"/>
      <c r="AF406" s="34"/>
      <c r="AG406" s="9"/>
      <c r="AH406" s="8"/>
      <c r="AI406" s="12"/>
    </row>
    <row x14ac:dyDescent="0.25" r="407" customHeight="1" ht="14.25">
      <c r="A407" s="8"/>
      <c r="B407" s="12"/>
      <c r="C407" s="10"/>
      <c r="D407" s="10"/>
      <c r="E407" s="8"/>
      <c r="F407" s="8"/>
      <c r="G407" s="8"/>
      <c r="H407" s="30"/>
      <c r="I407" s="31"/>
      <c r="J407" s="31"/>
      <c r="K407" s="8"/>
      <c r="L407" s="8"/>
      <c r="M407" s="8"/>
      <c r="N407" s="8"/>
      <c r="O407" s="8"/>
      <c r="P407" s="8"/>
      <c r="Q407" s="8"/>
      <c r="R407" s="10"/>
      <c r="S407" s="8"/>
      <c r="T407" s="8"/>
      <c r="U407" s="8"/>
      <c r="V407" s="8"/>
      <c r="W407" s="8"/>
      <c r="X407" s="8"/>
      <c r="Y407" s="8"/>
      <c r="Z407" s="8"/>
      <c r="AA407" s="8"/>
      <c r="AB407" s="8"/>
      <c r="AC407" s="10"/>
      <c r="AD407" s="34"/>
      <c r="AE407" s="34"/>
      <c r="AF407" s="34"/>
      <c r="AG407" s="9"/>
      <c r="AH407" s="8"/>
      <c r="AI407" s="12"/>
    </row>
    <row x14ac:dyDescent="0.25" r="408" customHeight="1" ht="14.25">
      <c r="A408" s="8"/>
      <c r="B408" s="12"/>
      <c r="C408" s="10"/>
      <c r="D408" s="10"/>
      <c r="E408" s="8"/>
      <c r="F408" s="8"/>
      <c r="G408" s="8"/>
      <c r="H408" s="30"/>
      <c r="I408" s="31"/>
      <c r="J408" s="31"/>
      <c r="K408" s="8"/>
      <c r="L408" s="8"/>
      <c r="M408" s="8"/>
      <c r="N408" s="8"/>
      <c r="O408" s="8"/>
      <c r="P408" s="8"/>
      <c r="Q408" s="8"/>
      <c r="R408" s="10"/>
      <c r="S408" s="8"/>
      <c r="T408" s="8"/>
      <c r="U408" s="8"/>
      <c r="V408" s="8"/>
      <c r="W408" s="8"/>
      <c r="X408" s="8"/>
      <c r="Y408" s="8"/>
      <c r="Z408" s="8"/>
      <c r="AA408" s="8"/>
      <c r="AB408" s="8"/>
      <c r="AC408" s="10"/>
      <c r="AD408" s="34"/>
      <c r="AE408" s="34"/>
      <c r="AF408" s="34"/>
      <c r="AG408" s="9"/>
      <c r="AH408" s="8"/>
      <c r="AI408" s="12"/>
    </row>
    <row x14ac:dyDescent="0.25" r="409" customHeight="1" ht="14.25">
      <c r="A409" s="8"/>
      <c r="B409" s="12"/>
      <c r="C409" s="10"/>
      <c r="D409" s="10"/>
      <c r="E409" s="8"/>
      <c r="F409" s="8"/>
      <c r="G409" s="8"/>
      <c r="H409" s="30"/>
      <c r="I409" s="31"/>
      <c r="J409" s="31"/>
      <c r="K409" s="8"/>
      <c r="L409" s="8"/>
      <c r="M409" s="8"/>
      <c r="N409" s="8"/>
      <c r="O409" s="8"/>
      <c r="P409" s="8"/>
      <c r="Q409" s="8"/>
      <c r="R409" s="10"/>
      <c r="S409" s="8"/>
      <c r="T409" s="8"/>
      <c r="U409" s="8"/>
      <c r="V409" s="8"/>
      <c r="W409" s="8"/>
      <c r="X409" s="8"/>
      <c r="Y409" s="8"/>
      <c r="Z409" s="8"/>
      <c r="AA409" s="8"/>
      <c r="AB409" s="8"/>
      <c r="AC409" s="10"/>
      <c r="AD409" s="34"/>
      <c r="AE409" s="34"/>
      <c r="AF409" s="34"/>
      <c r="AG409" s="9"/>
      <c r="AH409" s="8"/>
      <c r="AI409" s="12"/>
    </row>
    <row x14ac:dyDescent="0.25" r="410" customHeight="1" ht="14.25">
      <c r="A410" s="8"/>
      <c r="B410" s="12"/>
      <c r="C410" s="10"/>
      <c r="D410" s="10"/>
      <c r="E410" s="8"/>
      <c r="F410" s="8"/>
      <c r="G410" s="8"/>
      <c r="H410" s="30"/>
      <c r="I410" s="31"/>
      <c r="J410" s="31"/>
      <c r="K410" s="8"/>
      <c r="L410" s="8"/>
      <c r="M410" s="8"/>
      <c r="N410" s="8"/>
      <c r="O410" s="8"/>
      <c r="P410" s="8"/>
      <c r="Q410" s="8"/>
      <c r="R410" s="10"/>
      <c r="S410" s="8"/>
      <c r="T410" s="8"/>
      <c r="U410" s="8"/>
      <c r="V410" s="8"/>
      <c r="W410" s="8"/>
      <c r="X410" s="8"/>
      <c r="Y410" s="8"/>
      <c r="Z410" s="8"/>
      <c r="AA410" s="8"/>
      <c r="AB410" s="8"/>
      <c r="AC410" s="10"/>
      <c r="AD410" s="34"/>
      <c r="AE410" s="34"/>
      <c r="AF410" s="34"/>
      <c r="AG410" s="9"/>
      <c r="AH410" s="8"/>
      <c r="AI410" s="12"/>
    </row>
    <row x14ac:dyDescent="0.25" r="411" customHeight="1" ht="14.25">
      <c r="A411" s="8"/>
      <c r="B411" s="12"/>
      <c r="C411" s="10"/>
      <c r="D411" s="10"/>
      <c r="E411" s="8"/>
      <c r="F411" s="8"/>
      <c r="G411" s="8"/>
      <c r="H411" s="30"/>
      <c r="I411" s="31"/>
      <c r="J411" s="31"/>
      <c r="K411" s="8"/>
      <c r="L411" s="8"/>
      <c r="M411" s="8"/>
      <c r="N411" s="8"/>
      <c r="O411" s="8"/>
      <c r="P411" s="8"/>
      <c r="Q411" s="8"/>
      <c r="R411" s="10"/>
      <c r="S411" s="8"/>
      <c r="T411" s="8"/>
      <c r="U411" s="8"/>
      <c r="V411" s="8"/>
      <c r="W411" s="8"/>
      <c r="X411" s="8"/>
      <c r="Y411" s="8"/>
      <c r="Z411" s="8"/>
      <c r="AA411" s="8"/>
      <c r="AB411" s="8"/>
      <c r="AC411" s="10"/>
      <c r="AD411" s="34"/>
      <c r="AE411" s="34"/>
      <c r="AF411" s="34"/>
      <c r="AG411" s="9"/>
      <c r="AH411" s="8"/>
      <c r="AI411" s="12"/>
    </row>
    <row x14ac:dyDescent="0.25" r="412" customHeight="1" ht="14.25">
      <c r="A412" s="8"/>
      <c r="B412" s="12"/>
      <c r="C412" s="10"/>
      <c r="D412" s="10"/>
      <c r="E412" s="8"/>
      <c r="F412" s="8"/>
      <c r="G412" s="8"/>
      <c r="H412" s="30"/>
      <c r="I412" s="31"/>
      <c r="J412" s="31"/>
      <c r="K412" s="8"/>
      <c r="L412" s="8"/>
      <c r="M412" s="8"/>
      <c r="N412" s="8"/>
      <c r="O412" s="8"/>
      <c r="P412" s="8"/>
      <c r="Q412" s="8"/>
      <c r="R412" s="10"/>
      <c r="S412" s="8"/>
      <c r="T412" s="8"/>
      <c r="U412" s="8"/>
      <c r="V412" s="8"/>
      <c r="W412" s="8"/>
      <c r="X412" s="8"/>
      <c r="Y412" s="8"/>
      <c r="Z412" s="8"/>
      <c r="AA412" s="8"/>
      <c r="AB412" s="8"/>
      <c r="AC412" s="10"/>
      <c r="AD412" s="34"/>
      <c r="AE412" s="34"/>
      <c r="AF412" s="34"/>
      <c r="AG412" s="9"/>
      <c r="AH412" s="8"/>
      <c r="AI412" s="12"/>
    </row>
    <row x14ac:dyDescent="0.25" r="413" customHeight="1" ht="14.25">
      <c r="A413" s="8"/>
      <c r="B413" s="12"/>
      <c r="C413" s="10"/>
      <c r="D413" s="10"/>
      <c r="E413" s="8"/>
      <c r="F413" s="8"/>
      <c r="G413" s="8"/>
      <c r="H413" s="30"/>
      <c r="I413" s="31"/>
      <c r="J413" s="31"/>
      <c r="K413" s="8"/>
      <c r="L413" s="8"/>
      <c r="M413" s="8"/>
      <c r="N413" s="8"/>
      <c r="O413" s="8"/>
      <c r="P413" s="8"/>
      <c r="Q413" s="8"/>
      <c r="R413" s="10"/>
      <c r="S413" s="8"/>
      <c r="T413" s="8"/>
      <c r="U413" s="8"/>
      <c r="V413" s="8"/>
      <c r="W413" s="8"/>
      <c r="X413" s="8"/>
      <c r="Y413" s="8"/>
      <c r="Z413" s="8"/>
      <c r="AA413" s="8"/>
      <c r="AB413" s="8"/>
      <c r="AC413" s="10"/>
      <c r="AD413" s="34"/>
      <c r="AE413" s="34"/>
      <c r="AF413" s="34"/>
      <c r="AG413" s="9"/>
      <c r="AH413" s="8"/>
      <c r="AI413" s="12"/>
    </row>
    <row x14ac:dyDescent="0.25" r="414" customHeight="1" ht="14.25">
      <c r="A414" s="8"/>
      <c r="B414" s="12"/>
      <c r="C414" s="10"/>
      <c r="D414" s="10"/>
      <c r="E414" s="8"/>
      <c r="F414" s="8"/>
      <c r="G414" s="8"/>
      <c r="H414" s="30"/>
      <c r="I414" s="31"/>
      <c r="J414" s="31"/>
      <c r="K414" s="8"/>
      <c r="L414" s="8"/>
      <c r="M414" s="8"/>
      <c r="N414" s="8"/>
      <c r="O414" s="8"/>
      <c r="P414" s="8"/>
      <c r="Q414" s="8"/>
      <c r="R414" s="10"/>
      <c r="S414" s="8"/>
      <c r="T414" s="8"/>
      <c r="U414" s="8"/>
      <c r="V414" s="8"/>
      <c r="W414" s="8"/>
      <c r="X414" s="8"/>
      <c r="Y414" s="8"/>
      <c r="Z414" s="8"/>
      <c r="AA414" s="8"/>
      <c r="AB414" s="8"/>
      <c r="AC414" s="10"/>
      <c r="AD414" s="34"/>
      <c r="AE414" s="34"/>
      <c r="AF414" s="34"/>
      <c r="AG414" s="9"/>
      <c r="AH414" s="8"/>
      <c r="AI414" s="12"/>
    </row>
    <row x14ac:dyDescent="0.25" r="415" customHeight="1" ht="14.25">
      <c r="A415" s="8"/>
      <c r="B415" s="12"/>
      <c r="C415" s="10"/>
      <c r="D415" s="10"/>
      <c r="E415" s="8"/>
      <c r="F415" s="8"/>
      <c r="G415" s="8"/>
      <c r="H415" s="30"/>
      <c r="I415" s="31"/>
      <c r="J415" s="31"/>
      <c r="K415" s="8"/>
      <c r="L415" s="8"/>
      <c r="M415" s="8"/>
      <c r="N415" s="8"/>
      <c r="O415" s="8"/>
      <c r="P415" s="8"/>
      <c r="Q415" s="8"/>
      <c r="R415" s="10"/>
      <c r="S415" s="8"/>
      <c r="T415" s="8"/>
      <c r="U415" s="8"/>
      <c r="V415" s="8"/>
      <c r="W415" s="8"/>
      <c r="X415" s="8"/>
      <c r="Y415" s="8"/>
      <c r="Z415" s="8"/>
      <c r="AA415" s="8"/>
      <c r="AB415" s="8"/>
      <c r="AC415" s="10"/>
      <c r="AD415" s="34"/>
      <c r="AE415" s="34"/>
      <c r="AF415" s="34"/>
      <c r="AG415" s="9"/>
      <c r="AH415" s="8"/>
      <c r="AI415" s="12"/>
    </row>
    <row x14ac:dyDescent="0.25" r="416" customHeight="1" ht="14.25">
      <c r="A416" s="8"/>
      <c r="B416" s="12"/>
      <c r="C416" s="10"/>
      <c r="D416" s="10"/>
      <c r="E416" s="8"/>
      <c r="F416" s="8"/>
      <c r="G416" s="8"/>
      <c r="H416" s="30"/>
      <c r="I416" s="31"/>
      <c r="J416" s="31"/>
      <c r="K416" s="8"/>
      <c r="L416" s="8"/>
      <c r="M416" s="8"/>
      <c r="N416" s="8"/>
      <c r="O416" s="8"/>
      <c r="P416" s="8"/>
      <c r="Q416" s="8"/>
      <c r="R416" s="10"/>
      <c r="S416" s="8"/>
      <c r="T416" s="8"/>
      <c r="U416" s="8"/>
      <c r="V416" s="8"/>
      <c r="W416" s="8"/>
      <c r="X416" s="8"/>
      <c r="Y416" s="8"/>
      <c r="Z416" s="8"/>
      <c r="AA416" s="8"/>
      <c r="AB416" s="8"/>
      <c r="AC416" s="10"/>
      <c r="AD416" s="34"/>
      <c r="AE416" s="34"/>
      <c r="AF416" s="34"/>
      <c r="AG416" s="9"/>
      <c r="AH416" s="8"/>
      <c r="AI416" s="12"/>
    </row>
    <row x14ac:dyDescent="0.25" r="417" customHeight="1" ht="14.25">
      <c r="A417" s="8"/>
      <c r="B417" s="12"/>
      <c r="C417" s="10"/>
      <c r="D417" s="10"/>
      <c r="E417" s="8"/>
      <c r="F417" s="8"/>
      <c r="G417" s="8"/>
      <c r="H417" s="30"/>
      <c r="I417" s="31"/>
      <c r="J417" s="31"/>
      <c r="K417" s="8"/>
      <c r="L417" s="8"/>
      <c r="M417" s="8"/>
      <c r="N417" s="8"/>
      <c r="O417" s="8"/>
      <c r="P417" s="8"/>
      <c r="Q417" s="8"/>
      <c r="R417" s="10"/>
      <c r="S417" s="8"/>
      <c r="T417" s="8"/>
      <c r="U417" s="8"/>
      <c r="V417" s="8"/>
      <c r="W417" s="8"/>
      <c r="X417" s="8"/>
      <c r="Y417" s="8"/>
      <c r="Z417" s="8"/>
      <c r="AA417" s="8"/>
      <c r="AB417" s="8"/>
      <c r="AC417" s="10"/>
      <c r="AD417" s="34"/>
      <c r="AE417" s="34"/>
      <c r="AF417" s="34"/>
      <c r="AG417" s="9"/>
      <c r="AH417" s="8"/>
      <c r="AI417" s="12"/>
    </row>
    <row x14ac:dyDescent="0.25" r="418" customHeight="1" ht="14.25">
      <c r="A418" s="8"/>
      <c r="B418" s="12"/>
      <c r="C418" s="10"/>
      <c r="D418" s="10"/>
      <c r="E418" s="8"/>
      <c r="F418" s="8"/>
      <c r="G418" s="8"/>
      <c r="H418" s="30"/>
      <c r="I418" s="31"/>
      <c r="J418" s="31"/>
      <c r="K418" s="8"/>
      <c r="L418" s="8"/>
      <c r="M418" s="8"/>
      <c r="N418" s="8"/>
      <c r="O418" s="8"/>
      <c r="P418" s="8"/>
      <c r="Q418" s="8"/>
      <c r="R418" s="10"/>
      <c r="S418" s="8"/>
      <c r="T418" s="8"/>
      <c r="U418" s="8"/>
      <c r="V418" s="8"/>
      <c r="W418" s="8"/>
      <c r="X418" s="8"/>
      <c r="Y418" s="8"/>
      <c r="Z418" s="8"/>
      <c r="AA418" s="8"/>
      <c r="AB418" s="8"/>
      <c r="AC418" s="10"/>
      <c r="AD418" s="34"/>
      <c r="AE418" s="34"/>
      <c r="AF418" s="34"/>
      <c r="AG418" s="9"/>
      <c r="AH418" s="8"/>
      <c r="AI418" s="12"/>
    </row>
    <row x14ac:dyDescent="0.25" r="419" customHeight="1" ht="14.25">
      <c r="A419" s="8"/>
      <c r="B419" s="12"/>
      <c r="C419" s="10"/>
      <c r="D419" s="10"/>
      <c r="E419" s="8"/>
      <c r="F419" s="8"/>
      <c r="G419" s="8"/>
      <c r="H419" s="30"/>
      <c r="I419" s="31"/>
      <c r="J419" s="31"/>
      <c r="K419" s="8"/>
      <c r="L419" s="8"/>
      <c r="M419" s="8"/>
      <c r="N419" s="8"/>
      <c r="O419" s="8"/>
      <c r="P419" s="8"/>
      <c r="Q419" s="8"/>
      <c r="R419" s="10"/>
      <c r="S419" s="8"/>
      <c r="T419" s="8"/>
      <c r="U419" s="8"/>
      <c r="V419" s="8"/>
      <c r="W419" s="8"/>
      <c r="X419" s="8"/>
      <c r="Y419" s="8"/>
      <c r="Z419" s="8"/>
      <c r="AA419" s="8"/>
      <c r="AB419" s="8"/>
      <c r="AC419" s="10"/>
      <c r="AD419" s="34"/>
      <c r="AE419" s="34"/>
      <c r="AF419" s="34"/>
      <c r="AG419" s="9"/>
      <c r="AH419" s="8"/>
      <c r="AI419" s="12"/>
    </row>
    <row x14ac:dyDescent="0.25" r="420" customHeight="1" ht="14.25">
      <c r="A420" s="8"/>
      <c r="B420" s="12"/>
      <c r="C420" s="10"/>
      <c r="D420" s="10"/>
      <c r="E420" s="8"/>
      <c r="F420" s="8"/>
      <c r="G420" s="8"/>
      <c r="H420" s="30"/>
      <c r="I420" s="31"/>
      <c r="J420" s="31"/>
      <c r="K420" s="8"/>
      <c r="L420" s="8"/>
      <c r="M420" s="8"/>
      <c r="N420" s="8"/>
      <c r="O420" s="8"/>
      <c r="P420" s="8"/>
      <c r="Q420" s="8"/>
      <c r="R420" s="10"/>
      <c r="S420" s="8"/>
      <c r="T420" s="8"/>
      <c r="U420" s="8"/>
      <c r="V420" s="8"/>
      <c r="W420" s="8"/>
      <c r="X420" s="8"/>
      <c r="Y420" s="8"/>
      <c r="Z420" s="8"/>
      <c r="AA420" s="8"/>
      <c r="AB420" s="8"/>
      <c r="AC420" s="10"/>
      <c r="AD420" s="34"/>
      <c r="AE420" s="34"/>
      <c r="AF420" s="34"/>
      <c r="AG420" s="9"/>
      <c r="AH420" s="8"/>
      <c r="AI420" s="12"/>
    </row>
    <row x14ac:dyDescent="0.25" r="421" customHeight="1" ht="14.25">
      <c r="A421" s="8"/>
      <c r="B421" s="12"/>
      <c r="C421" s="10"/>
      <c r="D421" s="10"/>
      <c r="E421" s="8"/>
      <c r="F421" s="8"/>
      <c r="G421" s="8"/>
      <c r="H421" s="30"/>
      <c r="I421" s="31"/>
      <c r="J421" s="31"/>
      <c r="K421" s="8"/>
      <c r="L421" s="8"/>
      <c r="M421" s="8"/>
      <c r="N421" s="8"/>
      <c r="O421" s="8"/>
      <c r="P421" s="8"/>
      <c r="Q421" s="8"/>
      <c r="R421" s="10"/>
      <c r="S421" s="8"/>
      <c r="T421" s="8"/>
      <c r="U421" s="8"/>
      <c r="V421" s="8"/>
      <c r="W421" s="8"/>
      <c r="X421" s="8"/>
      <c r="Y421" s="8"/>
      <c r="Z421" s="8"/>
      <c r="AA421" s="8"/>
      <c r="AB421" s="8"/>
      <c r="AC421" s="10"/>
      <c r="AD421" s="34"/>
      <c r="AE421" s="34"/>
      <c r="AF421" s="34"/>
      <c r="AG421" s="9"/>
      <c r="AH421" s="8"/>
      <c r="AI421" s="12"/>
    </row>
    <row x14ac:dyDescent="0.25" r="422" customHeight="1" ht="14.25">
      <c r="A422" s="8"/>
      <c r="B422" s="12"/>
      <c r="C422" s="10"/>
      <c r="D422" s="10"/>
      <c r="E422" s="8"/>
      <c r="F422" s="8"/>
      <c r="G422" s="8"/>
      <c r="H422" s="30"/>
      <c r="I422" s="31"/>
      <c r="J422" s="31"/>
      <c r="K422" s="8"/>
      <c r="L422" s="8"/>
      <c r="M422" s="8"/>
      <c r="N422" s="8"/>
      <c r="O422" s="8"/>
      <c r="P422" s="8"/>
      <c r="Q422" s="8"/>
      <c r="R422" s="10"/>
      <c r="S422" s="8"/>
      <c r="T422" s="8"/>
      <c r="U422" s="8"/>
      <c r="V422" s="8"/>
      <c r="W422" s="8"/>
      <c r="X422" s="8"/>
      <c r="Y422" s="8"/>
      <c r="Z422" s="8"/>
      <c r="AA422" s="8"/>
      <c r="AB422" s="8"/>
      <c r="AC422" s="10"/>
      <c r="AD422" s="34"/>
      <c r="AE422" s="34"/>
      <c r="AF422" s="34"/>
      <c r="AG422" s="9"/>
      <c r="AH422" s="8"/>
      <c r="AI422" s="12"/>
    </row>
    <row x14ac:dyDescent="0.25" r="423" customHeight="1" ht="14.25">
      <c r="A423" s="8"/>
      <c r="B423" s="12"/>
      <c r="C423" s="10"/>
      <c r="D423" s="10"/>
      <c r="E423" s="8"/>
      <c r="F423" s="8"/>
      <c r="G423" s="8"/>
      <c r="H423" s="30"/>
      <c r="I423" s="31"/>
      <c r="J423" s="31"/>
      <c r="K423" s="8"/>
      <c r="L423" s="8"/>
      <c r="M423" s="8"/>
      <c r="N423" s="8"/>
      <c r="O423" s="8"/>
      <c r="P423" s="8"/>
      <c r="Q423" s="8"/>
      <c r="R423" s="10"/>
      <c r="S423" s="8"/>
      <c r="T423" s="8"/>
      <c r="U423" s="8"/>
      <c r="V423" s="8"/>
      <c r="W423" s="8"/>
      <c r="X423" s="8"/>
      <c r="Y423" s="8"/>
      <c r="Z423" s="8"/>
      <c r="AA423" s="8"/>
      <c r="AB423" s="8"/>
      <c r="AC423" s="10"/>
      <c r="AD423" s="34"/>
      <c r="AE423" s="34"/>
      <c r="AF423" s="34"/>
      <c r="AG423" s="9"/>
      <c r="AH423" s="8"/>
      <c r="AI423" s="12"/>
    </row>
    <row x14ac:dyDescent="0.25" r="424" customHeight="1" ht="14.25">
      <c r="A424" s="8"/>
      <c r="B424" s="12"/>
      <c r="C424" s="10"/>
      <c r="D424" s="10"/>
      <c r="E424" s="8"/>
      <c r="F424" s="8"/>
      <c r="G424" s="8"/>
      <c r="H424" s="30"/>
      <c r="I424" s="31"/>
      <c r="J424" s="31"/>
      <c r="K424" s="8"/>
      <c r="L424" s="8"/>
      <c r="M424" s="8"/>
      <c r="N424" s="8"/>
      <c r="O424" s="8"/>
      <c r="P424" s="8"/>
      <c r="Q424" s="8"/>
      <c r="R424" s="10"/>
      <c r="S424" s="8"/>
      <c r="T424" s="8"/>
      <c r="U424" s="8"/>
      <c r="V424" s="8"/>
      <c r="W424" s="8"/>
      <c r="X424" s="8"/>
      <c r="Y424" s="8"/>
      <c r="Z424" s="8"/>
      <c r="AA424" s="8"/>
      <c r="AB424" s="8"/>
      <c r="AC424" s="10"/>
      <c r="AD424" s="34"/>
      <c r="AE424" s="34"/>
      <c r="AF424" s="34"/>
      <c r="AG424" s="9"/>
      <c r="AH424" s="8"/>
      <c r="AI424" s="12"/>
    </row>
    <row x14ac:dyDescent="0.25" r="425" customHeight="1" ht="14.25">
      <c r="A425" s="8"/>
      <c r="B425" s="12"/>
      <c r="C425" s="10"/>
      <c r="D425" s="10"/>
      <c r="E425" s="8"/>
      <c r="F425" s="8"/>
      <c r="G425" s="8"/>
      <c r="H425" s="30"/>
      <c r="I425" s="31"/>
      <c r="J425" s="31"/>
      <c r="K425" s="8"/>
      <c r="L425" s="8"/>
      <c r="M425" s="8"/>
      <c r="N425" s="8"/>
      <c r="O425" s="8"/>
      <c r="P425" s="8"/>
      <c r="Q425" s="8"/>
      <c r="R425" s="10"/>
      <c r="S425" s="8"/>
      <c r="T425" s="8"/>
      <c r="U425" s="8"/>
      <c r="V425" s="8"/>
      <c r="W425" s="8"/>
      <c r="X425" s="8"/>
      <c r="Y425" s="8"/>
      <c r="Z425" s="8"/>
      <c r="AA425" s="8"/>
      <c r="AB425" s="8"/>
      <c r="AC425" s="10"/>
      <c r="AD425" s="34"/>
      <c r="AE425" s="34"/>
      <c r="AF425" s="34"/>
      <c r="AG425" s="9"/>
      <c r="AH425" s="8"/>
      <c r="AI425" s="12"/>
    </row>
    <row x14ac:dyDescent="0.25" r="426" customHeight="1" ht="14.25">
      <c r="A426" s="8"/>
      <c r="B426" s="12"/>
      <c r="C426" s="10"/>
      <c r="D426" s="10"/>
      <c r="E426" s="8"/>
      <c r="F426" s="8"/>
      <c r="G426" s="8"/>
      <c r="H426" s="30"/>
      <c r="I426" s="31"/>
      <c r="J426" s="31"/>
      <c r="K426" s="8"/>
      <c r="L426" s="8"/>
      <c r="M426" s="8"/>
      <c r="N426" s="8"/>
      <c r="O426" s="8"/>
      <c r="P426" s="8"/>
      <c r="Q426" s="8"/>
      <c r="R426" s="10"/>
      <c r="S426" s="8"/>
      <c r="T426" s="8"/>
      <c r="U426" s="8"/>
      <c r="V426" s="8"/>
      <c r="W426" s="8"/>
      <c r="X426" s="8"/>
      <c r="Y426" s="8"/>
      <c r="Z426" s="8"/>
      <c r="AA426" s="8"/>
      <c r="AB426" s="8"/>
      <c r="AC426" s="10"/>
      <c r="AD426" s="34"/>
      <c r="AE426" s="34"/>
      <c r="AF426" s="34"/>
      <c r="AG426" s="9"/>
      <c r="AH426" s="8"/>
      <c r="AI426" s="12"/>
    </row>
    <row x14ac:dyDescent="0.25" r="427" customHeight="1" ht="14.25">
      <c r="A427" s="8"/>
      <c r="B427" s="12"/>
      <c r="C427" s="10"/>
      <c r="D427" s="10"/>
      <c r="E427" s="8"/>
      <c r="F427" s="8"/>
      <c r="G427" s="8"/>
      <c r="H427" s="30"/>
      <c r="I427" s="31"/>
      <c r="J427" s="31"/>
      <c r="K427" s="8"/>
      <c r="L427" s="8"/>
      <c r="M427" s="8"/>
      <c r="N427" s="8"/>
      <c r="O427" s="8"/>
      <c r="P427" s="8"/>
      <c r="Q427" s="8"/>
      <c r="R427" s="10"/>
      <c r="S427" s="8"/>
      <c r="T427" s="8"/>
      <c r="U427" s="8"/>
      <c r="V427" s="8"/>
      <c r="W427" s="8"/>
      <c r="X427" s="8"/>
      <c r="Y427" s="8"/>
      <c r="Z427" s="8"/>
      <c r="AA427" s="8"/>
      <c r="AB427" s="8"/>
      <c r="AC427" s="10"/>
      <c r="AD427" s="34"/>
      <c r="AE427" s="34"/>
      <c r="AF427" s="34"/>
      <c r="AG427" s="9"/>
      <c r="AH427" s="8"/>
      <c r="AI427" s="12"/>
    </row>
    <row x14ac:dyDescent="0.25" r="428" customHeight="1" ht="14.25">
      <c r="A428" s="8"/>
      <c r="B428" s="12"/>
      <c r="C428" s="10"/>
      <c r="D428" s="10"/>
      <c r="E428" s="8"/>
      <c r="F428" s="8"/>
      <c r="G428" s="8"/>
      <c r="H428" s="30"/>
      <c r="I428" s="31"/>
      <c r="J428" s="31"/>
      <c r="K428" s="8"/>
      <c r="L428" s="8"/>
      <c r="M428" s="8"/>
      <c r="N428" s="8"/>
      <c r="O428" s="8"/>
      <c r="P428" s="8"/>
      <c r="Q428" s="8"/>
      <c r="R428" s="10"/>
      <c r="S428" s="8"/>
      <c r="T428" s="8"/>
      <c r="U428" s="8"/>
      <c r="V428" s="8"/>
      <c r="W428" s="8"/>
      <c r="X428" s="8"/>
      <c r="Y428" s="8"/>
      <c r="Z428" s="8"/>
      <c r="AA428" s="8"/>
      <c r="AB428" s="8"/>
      <c r="AC428" s="10"/>
      <c r="AD428" s="34"/>
      <c r="AE428" s="34"/>
      <c r="AF428" s="34"/>
      <c r="AG428" s="9"/>
      <c r="AH428" s="8"/>
      <c r="AI428" s="12"/>
    </row>
    <row x14ac:dyDescent="0.25" r="429" customHeight="1" ht="14.25">
      <c r="A429" s="8"/>
      <c r="B429" s="12"/>
      <c r="C429" s="10"/>
      <c r="D429" s="10"/>
      <c r="E429" s="8"/>
      <c r="F429" s="8"/>
      <c r="G429" s="8"/>
      <c r="H429" s="30"/>
      <c r="I429" s="31"/>
      <c r="J429" s="31"/>
      <c r="K429" s="8"/>
      <c r="L429" s="8"/>
      <c r="M429" s="8"/>
      <c r="N429" s="8"/>
      <c r="O429" s="8"/>
      <c r="P429" s="8"/>
      <c r="Q429" s="8"/>
      <c r="R429" s="10"/>
      <c r="S429" s="8"/>
      <c r="T429" s="8"/>
      <c r="U429" s="8"/>
      <c r="V429" s="8"/>
      <c r="W429" s="8"/>
      <c r="X429" s="8"/>
      <c r="Y429" s="8"/>
      <c r="Z429" s="8"/>
      <c r="AA429" s="8"/>
      <c r="AB429" s="8"/>
      <c r="AC429" s="10"/>
      <c r="AD429" s="34"/>
      <c r="AE429" s="34"/>
      <c r="AF429" s="34"/>
      <c r="AG429" s="9"/>
      <c r="AH429" s="8"/>
      <c r="AI429" s="12"/>
    </row>
    <row x14ac:dyDescent="0.25" r="430" customHeight="1" ht="14.25">
      <c r="A430" s="8"/>
      <c r="B430" s="12"/>
      <c r="C430" s="10"/>
      <c r="D430" s="10"/>
      <c r="E430" s="8"/>
      <c r="F430" s="8"/>
      <c r="G430" s="8"/>
      <c r="H430" s="30"/>
      <c r="I430" s="31"/>
      <c r="J430" s="31"/>
      <c r="K430" s="8"/>
      <c r="L430" s="8"/>
      <c r="M430" s="8"/>
      <c r="N430" s="8"/>
      <c r="O430" s="8"/>
      <c r="P430" s="8"/>
      <c r="Q430" s="8"/>
      <c r="R430" s="10"/>
      <c r="S430" s="8"/>
      <c r="T430" s="8"/>
      <c r="U430" s="8"/>
      <c r="V430" s="8"/>
      <c r="W430" s="8"/>
      <c r="X430" s="8"/>
      <c r="Y430" s="8"/>
      <c r="Z430" s="8"/>
      <c r="AA430" s="8"/>
      <c r="AB430" s="8"/>
      <c r="AC430" s="10"/>
      <c r="AD430" s="34"/>
      <c r="AE430" s="34"/>
      <c r="AF430" s="34"/>
      <c r="AG430" s="9"/>
      <c r="AH430" s="8"/>
      <c r="AI430" s="12"/>
    </row>
    <row x14ac:dyDescent="0.25" r="431" customHeight="1" ht="14.25">
      <c r="A431" s="8"/>
      <c r="B431" s="12"/>
      <c r="C431" s="10"/>
      <c r="D431" s="10"/>
      <c r="E431" s="8"/>
      <c r="F431" s="8"/>
      <c r="G431" s="8"/>
      <c r="H431" s="30"/>
      <c r="I431" s="31"/>
      <c r="J431" s="31"/>
      <c r="K431" s="8"/>
      <c r="L431" s="8"/>
      <c r="M431" s="8"/>
      <c r="N431" s="8"/>
      <c r="O431" s="8"/>
      <c r="P431" s="8"/>
      <c r="Q431" s="8"/>
      <c r="R431" s="10"/>
      <c r="S431" s="8"/>
      <c r="T431" s="8"/>
      <c r="U431" s="8"/>
      <c r="V431" s="8"/>
      <c r="W431" s="8"/>
      <c r="X431" s="8"/>
      <c r="Y431" s="8"/>
      <c r="Z431" s="8"/>
      <c r="AA431" s="8"/>
      <c r="AB431" s="8"/>
      <c r="AC431" s="10"/>
      <c r="AD431" s="34"/>
      <c r="AE431" s="34"/>
      <c r="AF431" s="34"/>
      <c r="AG431" s="9"/>
      <c r="AH431" s="8"/>
      <c r="AI431" s="12"/>
    </row>
    <row x14ac:dyDescent="0.25" r="432" customHeight="1" ht="14.25">
      <c r="A432" s="8"/>
      <c r="B432" s="12"/>
      <c r="C432" s="10"/>
      <c r="D432" s="10"/>
      <c r="E432" s="8"/>
      <c r="F432" s="8"/>
      <c r="G432" s="8"/>
      <c r="H432" s="30"/>
      <c r="I432" s="31"/>
      <c r="J432" s="31"/>
      <c r="K432" s="8"/>
      <c r="L432" s="8"/>
      <c r="M432" s="8"/>
      <c r="N432" s="8"/>
      <c r="O432" s="8"/>
      <c r="P432" s="8"/>
      <c r="Q432" s="8"/>
      <c r="R432" s="10"/>
      <c r="S432" s="8"/>
      <c r="T432" s="8"/>
      <c r="U432" s="8"/>
      <c r="V432" s="8"/>
      <c r="W432" s="8"/>
      <c r="X432" s="8"/>
      <c r="Y432" s="8"/>
      <c r="Z432" s="8"/>
      <c r="AA432" s="8"/>
      <c r="AB432" s="8"/>
      <c r="AC432" s="10"/>
      <c r="AD432" s="34"/>
      <c r="AE432" s="34"/>
      <c r="AF432" s="34"/>
      <c r="AG432" s="9"/>
      <c r="AH432" s="8"/>
      <c r="AI432" s="12"/>
    </row>
    <row x14ac:dyDescent="0.25" r="433" customHeight="1" ht="14.25">
      <c r="A433" s="8"/>
      <c r="B433" s="12"/>
      <c r="C433" s="10"/>
      <c r="D433" s="10"/>
      <c r="E433" s="8"/>
      <c r="F433" s="8"/>
      <c r="G433" s="8"/>
      <c r="H433" s="30"/>
      <c r="I433" s="31"/>
      <c r="J433" s="31"/>
      <c r="K433" s="8"/>
      <c r="L433" s="8"/>
      <c r="M433" s="8"/>
      <c r="N433" s="8"/>
      <c r="O433" s="8"/>
      <c r="P433" s="8"/>
      <c r="Q433" s="8"/>
      <c r="R433" s="10"/>
      <c r="S433" s="8"/>
      <c r="T433" s="8"/>
      <c r="U433" s="8"/>
      <c r="V433" s="8"/>
      <c r="W433" s="8"/>
      <c r="X433" s="8"/>
      <c r="Y433" s="8"/>
      <c r="Z433" s="8"/>
      <c r="AA433" s="8"/>
      <c r="AB433" s="8"/>
      <c r="AC433" s="10"/>
      <c r="AD433" s="34"/>
      <c r="AE433" s="34"/>
      <c r="AF433" s="34"/>
      <c r="AG433" s="9"/>
      <c r="AH433" s="8"/>
      <c r="AI433" s="12"/>
    </row>
    <row x14ac:dyDescent="0.25" r="434" customHeight="1" ht="14.25">
      <c r="A434" s="8"/>
      <c r="B434" s="12"/>
      <c r="C434" s="10"/>
      <c r="D434" s="10"/>
      <c r="E434" s="8"/>
      <c r="F434" s="8"/>
      <c r="G434" s="8"/>
      <c r="H434" s="30"/>
      <c r="I434" s="31"/>
      <c r="J434" s="31"/>
      <c r="K434" s="8"/>
      <c r="L434" s="8"/>
      <c r="M434" s="8"/>
      <c r="N434" s="8"/>
      <c r="O434" s="8"/>
      <c r="P434" s="8"/>
      <c r="Q434" s="8"/>
      <c r="R434" s="10"/>
      <c r="S434" s="8"/>
      <c r="T434" s="8"/>
      <c r="U434" s="8"/>
      <c r="V434" s="8"/>
      <c r="W434" s="8"/>
      <c r="X434" s="8"/>
      <c r="Y434" s="8"/>
      <c r="Z434" s="8"/>
      <c r="AA434" s="8"/>
      <c r="AB434" s="8"/>
      <c r="AC434" s="10"/>
      <c r="AD434" s="34"/>
      <c r="AE434" s="34"/>
      <c r="AF434" s="34"/>
      <c r="AG434" s="9"/>
      <c r="AH434" s="8"/>
      <c r="AI434" s="12"/>
    </row>
    <row x14ac:dyDescent="0.25" r="435" customHeight="1" ht="14.25">
      <c r="A435" s="8"/>
      <c r="B435" s="12"/>
      <c r="C435" s="10"/>
      <c r="D435" s="10"/>
      <c r="E435" s="8"/>
      <c r="F435" s="8"/>
      <c r="G435" s="8"/>
      <c r="H435" s="30"/>
      <c r="I435" s="31"/>
      <c r="J435" s="31"/>
      <c r="K435" s="8"/>
      <c r="L435" s="8"/>
      <c r="M435" s="8"/>
      <c r="N435" s="8"/>
      <c r="O435" s="8"/>
      <c r="P435" s="8"/>
      <c r="Q435" s="8"/>
      <c r="R435" s="10"/>
      <c r="S435" s="8"/>
      <c r="T435" s="8"/>
      <c r="U435" s="8"/>
      <c r="V435" s="8"/>
      <c r="W435" s="8"/>
      <c r="X435" s="8"/>
      <c r="Y435" s="8"/>
      <c r="Z435" s="8"/>
      <c r="AA435" s="8"/>
      <c r="AB435" s="8"/>
      <c r="AC435" s="10"/>
      <c r="AD435" s="34"/>
      <c r="AE435" s="34"/>
      <c r="AF435" s="34"/>
      <c r="AG435" s="9"/>
      <c r="AH435" s="8"/>
      <c r="AI435" s="12"/>
    </row>
    <row x14ac:dyDescent="0.25" r="436" customHeight="1" ht="14.25">
      <c r="A436" s="8"/>
      <c r="B436" s="12"/>
      <c r="C436" s="10"/>
      <c r="D436" s="10"/>
      <c r="E436" s="8"/>
      <c r="F436" s="8"/>
      <c r="G436" s="8"/>
      <c r="H436" s="30"/>
      <c r="I436" s="31"/>
      <c r="J436" s="31"/>
      <c r="K436" s="8"/>
      <c r="L436" s="8"/>
      <c r="M436" s="8"/>
      <c r="N436" s="8"/>
      <c r="O436" s="8"/>
      <c r="P436" s="8"/>
      <c r="Q436" s="8"/>
      <c r="R436" s="10"/>
      <c r="S436" s="8"/>
      <c r="T436" s="8"/>
      <c r="U436" s="8"/>
      <c r="V436" s="8"/>
      <c r="W436" s="8"/>
      <c r="X436" s="8"/>
      <c r="Y436" s="8"/>
      <c r="Z436" s="8"/>
      <c r="AA436" s="8"/>
      <c r="AB436" s="8"/>
      <c r="AC436" s="10"/>
      <c r="AD436" s="34"/>
      <c r="AE436" s="34"/>
      <c r="AF436" s="34"/>
      <c r="AG436" s="9"/>
      <c r="AH436" s="8"/>
      <c r="AI436" s="12"/>
    </row>
    <row x14ac:dyDescent="0.25" r="437" customHeight="1" ht="14.25">
      <c r="A437" s="8"/>
      <c r="B437" s="12"/>
      <c r="C437" s="10"/>
      <c r="D437" s="10"/>
      <c r="E437" s="8"/>
      <c r="F437" s="8"/>
      <c r="G437" s="8"/>
      <c r="H437" s="30"/>
      <c r="I437" s="31"/>
      <c r="J437" s="31"/>
      <c r="K437" s="8"/>
      <c r="L437" s="8"/>
      <c r="M437" s="8"/>
      <c r="N437" s="8"/>
      <c r="O437" s="8"/>
      <c r="P437" s="8"/>
      <c r="Q437" s="8"/>
      <c r="R437" s="10"/>
      <c r="S437" s="8"/>
      <c r="T437" s="8"/>
      <c r="U437" s="8"/>
      <c r="V437" s="8"/>
      <c r="W437" s="8"/>
      <c r="X437" s="8"/>
      <c r="Y437" s="8"/>
      <c r="Z437" s="8"/>
      <c r="AA437" s="8"/>
      <c r="AB437" s="8"/>
      <c r="AC437" s="10"/>
      <c r="AD437" s="34"/>
      <c r="AE437" s="34"/>
      <c r="AF437" s="34"/>
      <c r="AG437" s="9"/>
      <c r="AH437" s="8"/>
      <c r="AI437" s="12"/>
    </row>
    <row x14ac:dyDescent="0.25" r="438" customHeight="1" ht="14.25">
      <c r="A438" s="8"/>
      <c r="B438" s="12"/>
      <c r="C438" s="10"/>
      <c r="D438" s="10"/>
      <c r="E438" s="8"/>
      <c r="F438" s="8"/>
      <c r="G438" s="8"/>
      <c r="H438" s="30"/>
      <c r="I438" s="31"/>
      <c r="J438" s="31"/>
      <c r="K438" s="8"/>
      <c r="L438" s="8"/>
      <c r="M438" s="8"/>
      <c r="N438" s="8"/>
      <c r="O438" s="8"/>
      <c r="P438" s="8"/>
      <c r="Q438" s="8"/>
      <c r="R438" s="10"/>
      <c r="S438" s="8"/>
      <c r="T438" s="8"/>
      <c r="U438" s="8"/>
      <c r="V438" s="8"/>
      <c r="W438" s="8"/>
      <c r="X438" s="8"/>
      <c r="Y438" s="8"/>
      <c r="Z438" s="8"/>
      <c r="AA438" s="8"/>
      <c r="AB438" s="8"/>
      <c r="AC438" s="10"/>
      <c r="AD438" s="34"/>
      <c r="AE438" s="34"/>
      <c r="AF438" s="34"/>
      <c r="AG438" s="9"/>
      <c r="AH438" s="8"/>
      <c r="AI438" s="12"/>
    </row>
    <row x14ac:dyDescent="0.25" r="439" customHeight="1" ht="14.25">
      <c r="A439" s="8"/>
      <c r="B439" s="12"/>
      <c r="C439" s="10"/>
      <c r="D439" s="10"/>
      <c r="E439" s="8"/>
      <c r="F439" s="8"/>
      <c r="G439" s="8"/>
      <c r="H439" s="30"/>
      <c r="I439" s="31"/>
      <c r="J439" s="31"/>
      <c r="K439" s="8"/>
      <c r="L439" s="8"/>
      <c r="M439" s="8"/>
      <c r="N439" s="8"/>
      <c r="O439" s="8"/>
      <c r="P439" s="8"/>
      <c r="Q439" s="8"/>
      <c r="R439" s="10"/>
      <c r="S439" s="8"/>
      <c r="T439" s="8"/>
      <c r="U439" s="8"/>
      <c r="V439" s="8"/>
      <c r="W439" s="8"/>
      <c r="X439" s="8"/>
      <c r="Y439" s="8"/>
      <c r="Z439" s="8"/>
      <c r="AA439" s="8"/>
      <c r="AB439" s="8"/>
      <c r="AC439" s="10"/>
      <c r="AD439" s="34"/>
      <c r="AE439" s="34"/>
      <c r="AF439" s="34"/>
      <c r="AG439" s="9"/>
      <c r="AH439" s="8"/>
      <c r="AI439" s="12"/>
    </row>
    <row x14ac:dyDescent="0.25" r="440" customHeight="1" ht="14.25">
      <c r="A440" s="8"/>
      <c r="B440" s="12"/>
      <c r="C440" s="10"/>
      <c r="D440" s="10"/>
      <c r="E440" s="8"/>
      <c r="F440" s="8"/>
      <c r="G440" s="8"/>
      <c r="H440" s="30"/>
      <c r="I440" s="31"/>
      <c r="J440" s="31"/>
      <c r="K440" s="8"/>
      <c r="L440" s="8"/>
      <c r="M440" s="8"/>
      <c r="N440" s="8"/>
      <c r="O440" s="8"/>
      <c r="P440" s="8"/>
      <c r="Q440" s="8"/>
      <c r="R440" s="10"/>
      <c r="S440" s="8"/>
      <c r="T440" s="8"/>
      <c r="U440" s="8"/>
      <c r="V440" s="8"/>
      <c r="W440" s="8"/>
      <c r="X440" s="8"/>
      <c r="Y440" s="8"/>
      <c r="Z440" s="8"/>
      <c r="AA440" s="8"/>
      <c r="AB440" s="8"/>
      <c r="AC440" s="10"/>
      <c r="AD440" s="34"/>
      <c r="AE440" s="34"/>
      <c r="AF440" s="34"/>
      <c r="AG440" s="9"/>
      <c r="AH440" s="8"/>
      <c r="AI440" s="12"/>
    </row>
    <row x14ac:dyDescent="0.25" r="441" customHeight="1" ht="14.25">
      <c r="A441" s="8"/>
      <c r="B441" s="12"/>
      <c r="C441" s="10"/>
      <c r="D441" s="10"/>
      <c r="E441" s="8"/>
      <c r="F441" s="8"/>
      <c r="G441" s="8"/>
      <c r="H441" s="30"/>
      <c r="I441" s="31"/>
      <c r="J441" s="31"/>
      <c r="K441" s="8"/>
      <c r="L441" s="8"/>
      <c r="M441" s="8"/>
      <c r="N441" s="8"/>
      <c r="O441" s="8"/>
      <c r="P441" s="8"/>
      <c r="Q441" s="8"/>
      <c r="R441" s="10"/>
      <c r="S441" s="8"/>
      <c r="T441" s="8"/>
      <c r="U441" s="8"/>
      <c r="V441" s="8"/>
      <c r="W441" s="8"/>
      <c r="X441" s="8"/>
      <c r="Y441" s="8"/>
      <c r="Z441" s="8"/>
      <c r="AA441" s="8"/>
      <c r="AB441" s="8"/>
      <c r="AC441" s="10"/>
      <c r="AD441" s="34"/>
      <c r="AE441" s="34"/>
      <c r="AF441" s="34"/>
      <c r="AG441" s="9"/>
      <c r="AH441" s="8"/>
      <c r="AI441" s="12"/>
    </row>
    <row x14ac:dyDescent="0.25" r="442" customHeight="1" ht="14.25">
      <c r="A442" s="8"/>
      <c r="B442" s="12"/>
      <c r="C442" s="10"/>
      <c r="D442" s="10"/>
      <c r="E442" s="8"/>
      <c r="F442" s="8"/>
      <c r="G442" s="8"/>
      <c r="H442" s="30"/>
      <c r="I442" s="31"/>
      <c r="J442" s="31"/>
      <c r="K442" s="8"/>
      <c r="L442" s="8"/>
      <c r="M442" s="8"/>
      <c r="N442" s="8"/>
      <c r="O442" s="8"/>
      <c r="P442" s="8"/>
      <c r="Q442" s="8"/>
      <c r="R442" s="10"/>
      <c r="S442" s="8"/>
      <c r="T442" s="8"/>
      <c r="U442" s="8"/>
      <c r="V442" s="8"/>
      <c r="W442" s="8"/>
      <c r="X442" s="8"/>
      <c r="Y442" s="8"/>
      <c r="Z442" s="8"/>
      <c r="AA442" s="8"/>
      <c r="AB442" s="8"/>
      <c r="AC442" s="10"/>
      <c r="AD442" s="34"/>
      <c r="AE442" s="34"/>
      <c r="AF442" s="34"/>
      <c r="AG442" s="9"/>
      <c r="AH442" s="8"/>
      <c r="AI442" s="12"/>
    </row>
    <row x14ac:dyDescent="0.25" r="443" customHeight="1" ht="14.25">
      <c r="A443" s="8"/>
      <c r="B443" s="12"/>
      <c r="C443" s="10"/>
      <c r="D443" s="10"/>
      <c r="E443" s="8"/>
      <c r="F443" s="8"/>
      <c r="G443" s="8"/>
      <c r="H443" s="30"/>
      <c r="I443" s="31"/>
      <c r="J443" s="31"/>
      <c r="K443" s="8"/>
      <c r="L443" s="8"/>
      <c r="M443" s="8"/>
      <c r="N443" s="8"/>
      <c r="O443" s="8"/>
      <c r="P443" s="8"/>
      <c r="Q443" s="8"/>
      <c r="R443" s="10"/>
      <c r="S443" s="8"/>
      <c r="T443" s="8"/>
      <c r="U443" s="8"/>
      <c r="V443" s="8"/>
      <c r="W443" s="8"/>
      <c r="X443" s="8"/>
      <c r="Y443" s="8"/>
      <c r="Z443" s="8"/>
      <c r="AA443" s="8"/>
      <c r="AB443" s="8"/>
      <c r="AC443" s="10"/>
      <c r="AD443" s="34"/>
      <c r="AE443" s="34"/>
      <c r="AF443" s="34"/>
      <c r="AG443" s="9"/>
      <c r="AH443" s="8"/>
      <c r="AI443" s="12"/>
    </row>
    <row x14ac:dyDescent="0.25" r="444" customHeight="1" ht="14.25">
      <c r="A444" s="8"/>
      <c r="B444" s="12"/>
      <c r="C444" s="10"/>
      <c r="D444" s="10"/>
      <c r="E444" s="8"/>
      <c r="F444" s="8"/>
      <c r="G444" s="8"/>
      <c r="H444" s="30"/>
      <c r="I444" s="31"/>
      <c r="J444" s="31"/>
      <c r="K444" s="8"/>
      <c r="L444" s="8"/>
      <c r="M444" s="8"/>
      <c r="N444" s="8"/>
      <c r="O444" s="8"/>
      <c r="P444" s="8"/>
      <c r="Q444" s="8"/>
      <c r="R444" s="10"/>
      <c r="S444" s="8"/>
      <c r="T444" s="8"/>
      <c r="U444" s="8"/>
      <c r="V444" s="8"/>
      <c r="W444" s="8"/>
      <c r="X444" s="8"/>
      <c r="Y444" s="8"/>
      <c r="Z444" s="8"/>
      <c r="AA444" s="8"/>
      <c r="AB444" s="8"/>
      <c r="AC444" s="10"/>
      <c r="AD444" s="34"/>
      <c r="AE444" s="34"/>
      <c r="AF444" s="34"/>
      <c r="AG444" s="9"/>
      <c r="AH444" s="8"/>
      <c r="AI444" s="12"/>
    </row>
    <row x14ac:dyDescent="0.25" r="445" customHeight="1" ht="14.25">
      <c r="A445" s="8"/>
      <c r="B445" s="12"/>
      <c r="C445" s="10"/>
      <c r="D445" s="10"/>
      <c r="E445" s="8"/>
      <c r="F445" s="8"/>
      <c r="G445" s="8"/>
      <c r="H445" s="30"/>
      <c r="I445" s="31"/>
      <c r="J445" s="31"/>
      <c r="K445" s="8"/>
      <c r="L445" s="8"/>
      <c r="M445" s="8"/>
      <c r="N445" s="8"/>
      <c r="O445" s="8"/>
      <c r="P445" s="8"/>
      <c r="Q445" s="8"/>
      <c r="R445" s="10"/>
      <c r="S445" s="8"/>
      <c r="T445" s="8"/>
      <c r="U445" s="8"/>
      <c r="V445" s="8"/>
      <c r="W445" s="8"/>
      <c r="X445" s="8"/>
      <c r="Y445" s="8"/>
      <c r="Z445" s="8"/>
      <c r="AA445" s="8"/>
      <c r="AB445" s="8"/>
      <c r="AC445" s="10"/>
      <c r="AD445" s="34"/>
      <c r="AE445" s="34"/>
      <c r="AF445" s="34"/>
      <c r="AG445" s="9"/>
      <c r="AH445" s="8"/>
      <c r="AI445" s="12"/>
    </row>
    <row x14ac:dyDescent="0.25" r="446" customHeight="1" ht="14.25">
      <c r="A446" s="8"/>
      <c r="B446" s="12"/>
      <c r="C446" s="10"/>
      <c r="D446" s="10"/>
      <c r="E446" s="8"/>
      <c r="F446" s="8"/>
      <c r="G446" s="8"/>
      <c r="H446" s="30"/>
      <c r="I446" s="31"/>
      <c r="J446" s="31"/>
      <c r="K446" s="8"/>
      <c r="L446" s="8"/>
      <c r="M446" s="8"/>
      <c r="N446" s="8"/>
      <c r="O446" s="8"/>
      <c r="P446" s="8"/>
      <c r="Q446" s="8"/>
      <c r="R446" s="10"/>
      <c r="S446" s="8"/>
      <c r="T446" s="8"/>
      <c r="U446" s="8"/>
      <c r="V446" s="8"/>
      <c r="W446" s="8"/>
      <c r="X446" s="8"/>
      <c r="Y446" s="8"/>
      <c r="Z446" s="8"/>
      <c r="AA446" s="8"/>
      <c r="AB446" s="8"/>
      <c r="AC446" s="10"/>
      <c r="AD446" s="34"/>
      <c r="AE446" s="34"/>
      <c r="AF446" s="34"/>
      <c r="AG446" s="9"/>
      <c r="AH446" s="8"/>
      <c r="AI446" s="12"/>
    </row>
    <row x14ac:dyDescent="0.25" r="447" customHeight="1" ht="14.25">
      <c r="A447" s="8"/>
      <c r="B447" s="12"/>
      <c r="C447" s="10"/>
      <c r="D447" s="10"/>
      <c r="E447" s="8"/>
      <c r="F447" s="8"/>
      <c r="G447" s="8"/>
      <c r="H447" s="30"/>
      <c r="I447" s="31"/>
      <c r="J447" s="31"/>
      <c r="K447" s="8"/>
      <c r="L447" s="8"/>
      <c r="M447" s="8"/>
      <c r="N447" s="8"/>
      <c r="O447" s="8"/>
      <c r="P447" s="8"/>
      <c r="Q447" s="8"/>
      <c r="R447" s="10"/>
      <c r="S447" s="8"/>
      <c r="T447" s="8"/>
      <c r="U447" s="8"/>
      <c r="V447" s="8"/>
      <c r="W447" s="8"/>
      <c r="X447" s="8"/>
      <c r="Y447" s="8"/>
      <c r="Z447" s="8"/>
      <c r="AA447" s="8"/>
      <c r="AB447" s="8"/>
      <c r="AC447" s="10"/>
      <c r="AD447" s="34"/>
      <c r="AE447" s="34"/>
      <c r="AF447" s="34"/>
      <c r="AG447" s="9"/>
      <c r="AH447" s="8"/>
      <c r="AI447" s="12"/>
    </row>
    <row x14ac:dyDescent="0.25" r="448" customHeight="1" ht="14.25">
      <c r="A448" s="8"/>
      <c r="B448" s="12"/>
      <c r="C448" s="10"/>
      <c r="D448" s="10"/>
      <c r="E448" s="8"/>
      <c r="F448" s="8"/>
      <c r="G448" s="8"/>
      <c r="H448" s="30"/>
      <c r="I448" s="31"/>
      <c r="J448" s="31"/>
      <c r="K448" s="8"/>
      <c r="L448" s="8"/>
      <c r="M448" s="8"/>
      <c r="N448" s="8"/>
      <c r="O448" s="8"/>
      <c r="P448" s="8"/>
      <c r="Q448" s="8"/>
      <c r="R448" s="10"/>
      <c r="S448" s="8"/>
      <c r="T448" s="8"/>
      <c r="U448" s="8"/>
      <c r="V448" s="8"/>
      <c r="W448" s="8"/>
      <c r="X448" s="8"/>
      <c r="Y448" s="8"/>
      <c r="Z448" s="8"/>
      <c r="AA448" s="8"/>
      <c r="AB448" s="8"/>
      <c r="AC448" s="10"/>
      <c r="AD448" s="34"/>
      <c r="AE448" s="34"/>
      <c r="AF448" s="34"/>
      <c r="AG448" s="9"/>
      <c r="AH448" s="8"/>
      <c r="AI448" s="12"/>
    </row>
    <row x14ac:dyDescent="0.25" r="449" customHeight="1" ht="14.25">
      <c r="A449" s="8"/>
      <c r="B449" s="12"/>
      <c r="C449" s="10"/>
      <c r="D449" s="10"/>
      <c r="E449" s="8"/>
      <c r="F449" s="8"/>
      <c r="G449" s="8"/>
      <c r="H449" s="30"/>
      <c r="I449" s="31"/>
      <c r="J449" s="31"/>
      <c r="K449" s="8"/>
      <c r="L449" s="8"/>
      <c r="M449" s="8"/>
      <c r="N449" s="8"/>
      <c r="O449" s="8"/>
      <c r="P449" s="8"/>
      <c r="Q449" s="8"/>
      <c r="R449" s="10"/>
      <c r="S449" s="8"/>
      <c r="T449" s="8"/>
      <c r="U449" s="8"/>
      <c r="V449" s="8"/>
      <c r="W449" s="8"/>
      <c r="X449" s="8"/>
      <c r="Y449" s="8"/>
      <c r="Z449" s="8"/>
      <c r="AA449" s="8"/>
      <c r="AB449" s="8"/>
      <c r="AC449" s="10"/>
      <c r="AD449" s="34"/>
      <c r="AE449" s="34"/>
      <c r="AF449" s="34"/>
      <c r="AG449" s="9"/>
      <c r="AH449" s="8"/>
      <c r="AI449" s="12"/>
    </row>
    <row x14ac:dyDescent="0.25" r="450" customHeight="1" ht="14.25">
      <c r="A450" s="8"/>
      <c r="B450" s="12"/>
      <c r="C450" s="10"/>
      <c r="D450" s="10"/>
      <c r="E450" s="8"/>
      <c r="F450" s="8"/>
      <c r="G450" s="8"/>
      <c r="H450" s="30"/>
      <c r="I450" s="31"/>
      <c r="J450" s="31"/>
      <c r="K450" s="8"/>
      <c r="L450" s="8"/>
      <c r="M450" s="8"/>
      <c r="N450" s="8"/>
      <c r="O450" s="8"/>
      <c r="P450" s="8"/>
      <c r="Q450" s="8"/>
      <c r="R450" s="10"/>
      <c r="S450" s="8"/>
      <c r="T450" s="8"/>
      <c r="U450" s="8"/>
      <c r="V450" s="8"/>
      <c r="W450" s="8"/>
      <c r="X450" s="8"/>
      <c r="Y450" s="8"/>
      <c r="Z450" s="8"/>
      <c r="AA450" s="8"/>
      <c r="AB450" s="8"/>
      <c r="AC450" s="10"/>
      <c r="AD450" s="34"/>
      <c r="AE450" s="34"/>
      <c r="AF450" s="34"/>
      <c r="AG450" s="9"/>
      <c r="AH450" s="8"/>
      <c r="AI450" s="12"/>
    </row>
    <row x14ac:dyDescent="0.25" r="451" customHeight="1" ht="14.25">
      <c r="A451" s="8"/>
      <c r="B451" s="12"/>
      <c r="C451" s="10"/>
      <c r="D451" s="10"/>
      <c r="E451" s="8"/>
      <c r="F451" s="8"/>
      <c r="G451" s="8"/>
      <c r="H451" s="30"/>
      <c r="I451" s="31"/>
      <c r="J451" s="31"/>
      <c r="K451" s="8"/>
      <c r="L451" s="8"/>
      <c r="M451" s="8"/>
      <c r="N451" s="8"/>
      <c r="O451" s="8"/>
      <c r="P451" s="8"/>
      <c r="Q451" s="8"/>
      <c r="R451" s="10"/>
      <c r="S451" s="8"/>
      <c r="T451" s="8"/>
      <c r="U451" s="8"/>
      <c r="V451" s="8"/>
      <c r="W451" s="8"/>
      <c r="X451" s="8"/>
      <c r="Y451" s="8"/>
      <c r="Z451" s="8"/>
      <c r="AA451" s="8"/>
      <c r="AB451" s="8"/>
      <c r="AC451" s="10"/>
      <c r="AD451" s="34"/>
      <c r="AE451" s="34"/>
      <c r="AF451" s="34"/>
      <c r="AG451" s="9"/>
      <c r="AH451" s="8"/>
      <c r="AI451" s="12"/>
    </row>
    <row x14ac:dyDescent="0.25" r="452" customHeight="1" ht="14.25">
      <c r="A452" s="8"/>
      <c r="B452" s="12"/>
      <c r="C452" s="10"/>
      <c r="D452" s="10"/>
      <c r="E452" s="8"/>
      <c r="F452" s="8"/>
      <c r="G452" s="8"/>
      <c r="H452" s="30"/>
      <c r="I452" s="31"/>
      <c r="J452" s="31"/>
      <c r="K452" s="8"/>
      <c r="L452" s="8"/>
      <c r="M452" s="8"/>
      <c r="N452" s="8"/>
      <c r="O452" s="8"/>
      <c r="P452" s="8"/>
      <c r="Q452" s="8"/>
      <c r="R452" s="10"/>
      <c r="S452" s="8"/>
      <c r="T452" s="8"/>
      <c r="U452" s="8"/>
      <c r="V452" s="8"/>
      <c r="W452" s="8"/>
      <c r="X452" s="8"/>
      <c r="Y452" s="8"/>
      <c r="Z452" s="8"/>
      <c r="AA452" s="8"/>
      <c r="AB452" s="8"/>
      <c r="AC452" s="10"/>
      <c r="AD452" s="34"/>
      <c r="AE452" s="34"/>
      <c r="AF452" s="34"/>
      <c r="AG452" s="9"/>
      <c r="AH452" s="8"/>
      <c r="AI452" s="12"/>
    </row>
    <row x14ac:dyDescent="0.25" r="453" customHeight="1" ht="14.25">
      <c r="A453" s="8"/>
      <c r="B453" s="12"/>
      <c r="C453" s="10"/>
      <c r="D453" s="10"/>
      <c r="E453" s="8"/>
      <c r="F453" s="8"/>
      <c r="G453" s="8"/>
      <c r="H453" s="30"/>
      <c r="I453" s="31"/>
      <c r="J453" s="31"/>
      <c r="K453" s="8"/>
      <c r="L453" s="8"/>
      <c r="M453" s="8"/>
      <c r="N453" s="8"/>
      <c r="O453" s="8"/>
      <c r="P453" s="8"/>
      <c r="Q453" s="8"/>
      <c r="R453" s="10"/>
      <c r="S453" s="8"/>
      <c r="T453" s="8"/>
      <c r="U453" s="8"/>
      <c r="V453" s="8"/>
      <c r="W453" s="8"/>
      <c r="X453" s="8"/>
      <c r="Y453" s="8"/>
      <c r="Z453" s="8"/>
      <c r="AA453" s="8"/>
      <c r="AB453" s="8"/>
      <c r="AC453" s="10"/>
      <c r="AD453" s="34"/>
      <c r="AE453" s="34"/>
      <c r="AF453" s="34"/>
      <c r="AG453" s="9"/>
      <c r="AH453" s="8"/>
      <c r="AI453" s="12"/>
    </row>
    <row x14ac:dyDescent="0.25" r="454" customHeight="1" ht="14.25">
      <c r="A454" s="8"/>
      <c r="B454" s="12"/>
      <c r="C454" s="10"/>
      <c r="D454" s="10"/>
      <c r="E454" s="8"/>
      <c r="F454" s="8"/>
      <c r="G454" s="8"/>
      <c r="H454" s="30"/>
      <c r="I454" s="31"/>
      <c r="J454" s="31"/>
      <c r="K454" s="8"/>
      <c r="L454" s="8"/>
      <c r="M454" s="8"/>
      <c r="N454" s="8"/>
      <c r="O454" s="8"/>
      <c r="P454" s="8"/>
      <c r="Q454" s="8"/>
      <c r="R454" s="10"/>
      <c r="S454" s="8"/>
      <c r="T454" s="8"/>
      <c r="U454" s="8"/>
      <c r="V454" s="8"/>
      <c r="W454" s="8"/>
      <c r="X454" s="8"/>
      <c r="Y454" s="8"/>
      <c r="Z454" s="8"/>
      <c r="AA454" s="8"/>
      <c r="AB454" s="8"/>
      <c r="AC454" s="10"/>
      <c r="AD454" s="34"/>
      <c r="AE454" s="34"/>
      <c r="AF454" s="34"/>
      <c r="AG454" s="9"/>
      <c r="AH454" s="8"/>
      <c r="AI454" s="12"/>
    </row>
    <row x14ac:dyDescent="0.25" r="455" customHeight="1" ht="14.25">
      <c r="A455" s="8"/>
      <c r="B455" s="12"/>
      <c r="C455" s="10"/>
      <c r="D455" s="10"/>
      <c r="E455" s="8"/>
      <c r="F455" s="8"/>
      <c r="G455" s="8"/>
      <c r="H455" s="30"/>
      <c r="I455" s="31"/>
      <c r="J455" s="31"/>
      <c r="K455" s="8"/>
      <c r="L455" s="8"/>
      <c r="M455" s="8"/>
      <c r="N455" s="8"/>
      <c r="O455" s="8"/>
      <c r="P455" s="8"/>
      <c r="Q455" s="8"/>
      <c r="R455" s="10"/>
      <c r="S455" s="8"/>
      <c r="T455" s="8"/>
      <c r="U455" s="8"/>
      <c r="V455" s="8"/>
      <c r="W455" s="8"/>
      <c r="X455" s="8"/>
      <c r="Y455" s="8"/>
      <c r="Z455" s="8"/>
      <c r="AA455" s="8"/>
      <c r="AB455" s="8"/>
      <c r="AC455" s="10"/>
      <c r="AD455" s="34"/>
      <c r="AE455" s="34"/>
      <c r="AF455" s="34"/>
      <c r="AG455" s="9"/>
      <c r="AH455" s="8"/>
      <c r="AI455" s="12"/>
    </row>
    <row x14ac:dyDescent="0.25" r="456" customHeight="1" ht="14.25">
      <c r="A456" s="8"/>
      <c r="B456" s="12"/>
      <c r="C456" s="10"/>
      <c r="D456" s="10"/>
      <c r="E456" s="8"/>
      <c r="F456" s="8"/>
      <c r="G456" s="8"/>
      <c r="H456" s="30"/>
      <c r="I456" s="31"/>
      <c r="J456" s="31"/>
      <c r="K456" s="8"/>
      <c r="L456" s="8"/>
      <c r="M456" s="8"/>
      <c r="N456" s="8"/>
      <c r="O456" s="8"/>
      <c r="P456" s="8"/>
      <c r="Q456" s="8"/>
      <c r="R456" s="10"/>
      <c r="S456" s="8"/>
      <c r="T456" s="8"/>
      <c r="U456" s="8"/>
      <c r="V456" s="8"/>
      <c r="W456" s="8"/>
      <c r="X456" s="8"/>
      <c r="Y456" s="8"/>
      <c r="Z456" s="8"/>
      <c r="AA456" s="8"/>
      <c r="AB456" s="8"/>
      <c r="AC456" s="10"/>
      <c r="AD456" s="34"/>
      <c r="AE456" s="34"/>
      <c r="AF456" s="34"/>
      <c r="AG456" s="9"/>
      <c r="AH456" s="8"/>
      <c r="AI456" s="12"/>
    </row>
    <row x14ac:dyDescent="0.25" r="457" customHeight="1" ht="14.25">
      <c r="A457" s="8"/>
      <c r="B457" s="12"/>
      <c r="C457" s="10"/>
      <c r="D457" s="10"/>
      <c r="E457" s="8"/>
      <c r="F457" s="8"/>
      <c r="G457" s="8"/>
      <c r="H457" s="30"/>
      <c r="I457" s="31"/>
      <c r="J457" s="31"/>
      <c r="K457" s="8"/>
      <c r="L457" s="8"/>
      <c r="M457" s="8"/>
      <c r="N457" s="8"/>
      <c r="O457" s="8"/>
      <c r="P457" s="8"/>
      <c r="Q457" s="8"/>
      <c r="R457" s="10"/>
      <c r="S457" s="8"/>
      <c r="T457" s="8"/>
      <c r="U457" s="8"/>
      <c r="V457" s="8"/>
      <c r="W457" s="8"/>
      <c r="X457" s="8"/>
      <c r="Y457" s="8"/>
      <c r="Z457" s="8"/>
      <c r="AA457" s="8"/>
      <c r="AB457" s="8"/>
      <c r="AC457" s="10"/>
      <c r="AD457" s="34"/>
      <c r="AE457" s="34"/>
      <c r="AF457" s="34"/>
      <c r="AG457" s="9"/>
      <c r="AH457" s="8"/>
      <c r="AI457" s="12"/>
    </row>
    <row x14ac:dyDescent="0.25" r="458" customHeight="1" ht="14.25">
      <c r="A458" s="8"/>
      <c r="B458" s="12"/>
      <c r="C458" s="10"/>
      <c r="D458" s="10"/>
      <c r="E458" s="8"/>
      <c r="F458" s="8"/>
      <c r="G458" s="8"/>
      <c r="H458" s="30"/>
      <c r="I458" s="31"/>
      <c r="J458" s="31"/>
      <c r="K458" s="8"/>
      <c r="L458" s="8"/>
      <c r="M458" s="8"/>
      <c r="N458" s="8"/>
      <c r="O458" s="8"/>
      <c r="P458" s="8"/>
      <c r="Q458" s="8"/>
      <c r="R458" s="10"/>
      <c r="S458" s="8"/>
      <c r="T458" s="8"/>
      <c r="U458" s="8"/>
      <c r="V458" s="8"/>
      <c r="W458" s="8"/>
      <c r="X458" s="8"/>
      <c r="Y458" s="8"/>
      <c r="Z458" s="8"/>
      <c r="AA458" s="8"/>
      <c r="AB458" s="8"/>
      <c r="AC458" s="10"/>
      <c r="AD458" s="34"/>
      <c r="AE458" s="34"/>
      <c r="AF458" s="34"/>
      <c r="AG458" s="9"/>
      <c r="AH458" s="8"/>
      <c r="AI458" s="12"/>
    </row>
    <row x14ac:dyDescent="0.25" r="459" customHeight="1" ht="14.25">
      <c r="A459" s="8"/>
      <c r="B459" s="12"/>
      <c r="C459" s="10"/>
      <c r="D459" s="10"/>
      <c r="E459" s="8"/>
      <c r="F459" s="8"/>
      <c r="G459" s="8"/>
      <c r="H459" s="30"/>
      <c r="I459" s="31"/>
      <c r="J459" s="31"/>
      <c r="K459" s="8"/>
      <c r="L459" s="8"/>
      <c r="M459" s="8"/>
      <c r="N459" s="8"/>
      <c r="O459" s="8"/>
      <c r="P459" s="8"/>
      <c r="Q459" s="8"/>
      <c r="R459" s="10"/>
      <c r="S459" s="8"/>
      <c r="T459" s="8"/>
      <c r="U459" s="8"/>
      <c r="V459" s="8"/>
      <c r="W459" s="8"/>
      <c r="X459" s="8"/>
      <c r="Y459" s="8"/>
      <c r="Z459" s="8"/>
      <c r="AA459" s="8"/>
      <c r="AB459" s="8"/>
      <c r="AC459" s="10"/>
      <c r="AD459" s="34"/>
      <c r="AE459" s="34"/>
      <c r="AF459" s="34"/>
      <c r="AG459" s="9"/>
      <c r="AH459" s="8"/>
      <c r="AI459" s="12"/>
    </row>
    <row x14ac:dyDescent="0.25" r="460" customHeight="1" ht="14.25">
      <c r="A460" s="8"/>
      <c r="B460" s="12"/>
      <c r="C460" s="10"/>
      <c r="D460" s="10"/>
      <c r="E460" s="8"/>
      <c r="F460" s="8"/>
      <c r="G460" s="8"/>
      <c r="H460" s="30"/>
      <c r="I460" s="31"/>
      <c r="J460" s="31"/>
      <c r="K460" s="8"/>
      <c r="L460" s="8"/>
      <c r="M460" s="8"/>
      <c r="N460" s="8"/>
      <c r="O460" s="8"/>
      <c r="P460" s="8"/>
      <c r="Q460" s="8"/>
      <c r="R460" s="10"/>
      <c r="S460" s="8"/>
      <c r="T460" s="8"/>
      <c r="U460" s="8"/>
      <c r="V460" s="8"/>
      <c r="W460" s="8"/>
      <c r="X460" s="8"/>
      <c r="Y460" s="8"/>
      <c r="Z460" s="8"/>
      <c r="AA460" s="8"/>
      <c r="AB460" s="8"/>
      <c r="AC460" s="10"/>
      <c r="AD460" s="34"/>
      <c r="AE460" s="34"/>
      <c r="AF460" s="34"/>
      <c r="AG460" s="9"/>
      <c r="AH460" s="8"/>
      <c r="AI460" s="12"/>
    </row>
    <row x14ac:dyDescent="0.25" r="461" customHeight="1" ht="14.25">
      <c r="A461" s="8"/>
      <c r="B461" s="12"/>
      <c r="C461" s="10"/>
      <c r="D461" s="10"/>
      <c r="E461" s="8"/>
      <c r="F461" s="8"/>
      <c r="G461" s="8"/>
      <c r="H461" s="30"/>
      <c r="I461" s="31"/>
      <c r="J461" s="31"/>
      <c r="K461" s="8"/>
      <c r="L461" s="8"/>
      <c r="M461" s="8"/>
      <c r="N461" s="8"/>
      <c r="O461" s="8"/>
      <c r="P461" s="8"/>
      <c r="Q461" s="8"/>
      <c r="R461" s="10"/>
      <c r="S461" s="8"/>
      <c r="T461" s="8"/>
      <c r="U461" s="8"/>
      <c r="V461" s="8"/>
      <c r="W461" s="8"/>
      <c r="X461" s="8"/>
      <c r="Y461" s="8"/>
      <c r="Z461" s="8"/>
      <c r="AA461" s="8"/>
      <c r="AB461" s="8"/>
      <c r="AC461" s="10"/>
      <c r="AD461" s="34"/>
      <c r="AE461" s="34"/>
      <c r="AF461" s="34"/>
      <c r="AG461" s="9"/>
      <c r="AH461" s="8"/>
      <c r="AI461" s="12"/>
    </row>
    <row x14ac:dyDescent="0.25" r="462" customHeight="1" ht="14.25">
      <c r="A462" s="8"/>
      <c r="B462" s="12"/>
      <c r="C462" s="10"/>
      <c r="D462" s="10"/>
      <c r="E462" s="8"/>
      <c r="F462" s="8"/>
      <c r="G462" s="8"/>
      <c r="H462" s="30"/>
      <c r="I462" s="31"/>
      <c r="J462" s="31"/>
      <c r="K462" s="8"/>
      <c r="L462" s="8"/>
      <c r="M462" s="8"/>
      <c r="N462" s="8"/>
      <c r="O462" s="8"/>
      <c r="P462" s="8"/>
      <c r="Q462" s="8"/>
      <c r="R462" s="10"/>
      <c r="S462" s="8"/>
      <c r="T462" s="8"/>
      <c r="U462" s="8"/>
      <c r="V462" s="8"/>
      <c r="W462" s="8"/>
      <c r="X462" s="8"/>
      <c r="Y462" s="8"/>
      <c r="Z462" s="8"/>
      <c r="AA462" s="8"/>
      <c r="AB462" s="8"/>
      <c r="AC462" s="10"/>
      <c r="AD462" s="34"/>
      <c r="AE462" s="34"/>
      <c r="AF462" s="34"/>
      <c r="AG462" s="9"/>
      <c r="AH462" s="8"/>
      <c r="AI462" s="12"/>
    </row>
    <row x14ac:dyDescent="0.25" r="463" customHeight="1" ht="14.25">
      <c r="A463" s="8"/>
      <c r="B463" s="12"/>
      <c r="C463" s="10"/>
      <c r="D463" s="10"/>
      <c r="E463" s="8"/>
      <c r="F463" s="8"/>
      <c r="G463" s="8"/>
      <c r="H463" s="30"/>
      <c r="I463" s="31"/>
      <c r="J463" s="31"/>
      <c r="K463" s="8"/>
      <c r="L463" s="8"/>
      <c r="M463" s="8"/>
      <c r="N463" s="8"/>
      <c r="O463" s="8"/>
      <c r="P463" s="8"/>
      <c r="Q463" s="8"/>
      <c r="R463" s="10"/>
      <c r="S463" s="8"/>
      <c r="T463" s="8"/>
      <c r="U463" s="8"/>
      <c r="V463" s="8"/>
      <c r="W463" s="8"/>
      <c r="X463" s="8"/>
      <c r="Y463" s="8"/>
      <c r="Z463" s="8"/>
      <c r="AA463" s="8"/>
      <c r="AB463" s="8"/>
      <c r="AC463" s="10"/>
      <c r="AD463" s="34"/>
      <c r="AE463" s="34"/>
      <c r="AF463" s="34"/>
      <c r="AG463" s="9"/>
      <c r="AH463" s="8"/>
      <c r="AI463" s="12"/>
    </row>
    <row x14ac:dyDescent="0.25" r="464" customHeight="1" ht="14.25">
      <c r="A464" s="8"/>
      <c r="B464" s="12"/>
      <c r="C464" s="10"/>
      <c r="D464" s="10"/>
      <c r="E464" s="8"/>
      <c r="F464" s="8"/>
      <c r="G464" s="8"/>
      <c r="H464" s="30"/>
      <c r="I464" s="31"/>
      <c r="J464" s="31"/>
      <c r="K464" s="8"/>
      <c r="L464" s="8"/>
      <c r="M464" s="8"/>
      <c r="N464" s="8"/>
      <c r="O464" s="8"/>
      <c r="P464" s="8"/>
      <c r="Q464" s="8"/>
      <c r="R464" s="10"/>
      <c r="S464" s="8"/>
      <c r="T464" s="8"/>
      <c r="U464" s="8"/>
      <c r="V464" s="8"/>
      <c r="W464" s="8"/>
      <c r="X464" s="8"/>
      <c r="Y464" s="8"/>
      <c r="Z464" s="8"/>
      <c r="AA464" s="8"/>
      <c r="AB464" s="8"/>
      <c r="AC464" s="10"/>
      <c r="AD464" s="34"/>
      <c r="AE464" s="34"/>
      <c r="AF464" s="34"/>
      <c r="AG464" s="9"/>
      <c r="AH464" s="8"/>
      <c r="AI464" s="12"/>
    </row>
    <row x14ac:dyDescent="0.25" r="465" customHeight="1" ht="14.25">
      <c r="A465" s="8"/>
      <c r="B465" s="12"/>
      <c r="C465" s="10"/>
      <c r="D465" s="10"/>
      <c r="E465" s="8"/>
      <c r="F465" s="8"/>
      <c r="G465" s="8"/>
      <c r="H465" s="30"/>
      <c r="I465" s="31"/>
      <c r="J465" s="31"/>
      <c r="K465" s="8"/>
      <c r="L465" s="8"/>
      <c r="M465" s="8"/>
      <c r="N465" s="8"/>
      <c r="O465" s="8"/>
      <c r="P465" s="8"/>
      <c r="Q465" s="8"/>
      <c r="R465" s="10"/>
      <c r="S465" s="8"/>
      <c r="T465" s="8"/>
      <c r="U465" s="8"/>
      <c r="V465" s="8"/>
      <c r="W465" s="8"/>
      <c r="X465" s="8"/>
      <c r="Y465" s="8"/>
      <c r="Z465" s="8"/>
      <c r="AA465" s="8"/>
      <c r="AB465" s="8"/>
      <c r="AC465" s="10"/>
      <c r="AD465" s="34"/>
      <c r="AE465" s="34"/>
      <c r="AF465" s="34"/>
      <c r="AG465" s="9"/>
      <c r="AH465" s="8"/>
      <c r="AI465" s="12"/>
    </row>
    <row x14ac:dyDescent="0.25" r="466" customHeight="1" ht="14.25">
      <c r="A466" s="8"/>
      <c r="B466" s="12"/>
      <c r="C466" s="10"/>
      <c r="D466" s="10"/>
      <c r="E466" s="8"/>
      <c r="F466" s="8"/>
      <c r="G466" s="8"/>
      <c r="H466" s="30"/>
      <c r="I466" s="31"/>
      <c r="J466" s="31"/>
      <c r="K466" s="8"/>
      <c r="L466" s="8"/>
      <c r="M466" s="8"/>
      <c r="N466" s="8"/>
      <c r="O466" s="8"/>
      <c r="P466" s="8"/>
      <c r="Q466" s="8"/>
      <c r="R466" s="10"/>
      <c r="S466" s="8"/>
      <c r="T466" s="8"/>
      <c r="U466" s="8"/>
      <c r="V466" s="8"/>
      <c r="W466" s="8"/>
      <c r="X466" s="8"/>
      <c r="Y466" s="8"/>
      <c r="Z466" s="8"/>
      <c r="AA466" s="8"/>
      <c r="AB466" s="8"/>
      <c r="AC466" s="10"/>
      <c r="AD466" s="34"/>
      <c r="AE466" s="34"/>
      <c r="AF466" s="34"/>
      <c r="AG466" s="9"/>
      <c r="AH466" s="8"/>
      <c r="AI466" s="12"/>
    </row>
    <row x14ac:dyDescent="0.25" r="467" customHeight="1" ht="14.25">
      <c r="A467" s="8"/>
      <c r="B467" s="12"/>
      <c r="C467" s="10"/>
      <c r="D467" s="10"/>
      <c r="E467" s="8"/>
      <c r="F467" s="8"/>
      <c r="G467" s="8"/>
      <c r="H467" s="30"/>
      <c r="I467" s="31"/>
      <c r="J467" s="31"/>
      <c r="K467" s="8"/>
      <c r="L467" s="8"/>
      <c r="M467" s="8"/>
      <c r="N467" s="8"/>
      <c r="O467" s="8"/>
      <c r="P467" s="8"/>
      <c r="Q467" s="8"/>
      <c r="R467" s="10"/>
      <c r="S467" s="8"/>
      <c r="T467" s="8"/>
      <c r="U467" s="8"/>
      <c r="V467" s="8"/>
      <c r="W467" s="8"/>
      <c r="X467" s="8"/>
      <c r="Y467" s="8"/>
      <c r="Z467" s="8"/>
      <c r="AA467" s="8"/>
      <c r="AB467" s="8"/>
      <c r="AC467" s="10"/>
      <c r="AD467" s="34"/>
      <c r="AE467" s="34"/>
      <c r="AF467" s="34"/>
      <c r="AG467" s="9"/>
      <c r="AH467" s="8"/>
      <c r="AI467" s="12"/>
    </row>
    <row x14ac:dyDescent="0.25" r="468" customHeight="1" ht="14.25">
      <c r="A468" s="8"/>
      <c r="B468" s="12"/>
      <c r="C468" s="10"/>
      <c r="D468" s="10"/>
      <c r="E468" s="8"/>
      <c r="F468" s="8"/>
      <c r="G468" s="8"/>
      <c r="H468" s="30"/>
      <c r="I468" s="31"/>
      <c r="J468" s="31"/>
      <c r="K468" s="8"/>
      <c r="L468" s="8"/>
      <c r="M468" s="8"/>
      <c r="N468" s="8"/>
      <c r="O468" s="8"/>
      <c r="P468" s="8"/>
      <c r="Q468" s="8"/>
      <c r="R468" s="10"/>
      <c r="S468" s="8"/>
      <c r="T468" s="8"/>
      <c r="U468" s="8"/>
      <c r="V468" s="8"/>
      <c r="W468" s="8"/>
      <c r="X468" s="8"/>
      <c r="Y468" s="8"/>
      <c r="Z468" s="8"/>
      <c r="AA468" s="8"/>
      <c r="AB468" s="8"/>
      <c r="AC468" s="10"/>
      <c r="AD468" s="34"/>
      <c r="AE468" s="34"/>
      <c r="AF468" s="34"/>
      <c r="AG468" s="9"/>
      <c r="AH468" s="8"/>
      <c r="AI468" s="12"/>
    </row>
    <row x14ac:dyDescent="0.25" r="469" customHeight="1" ht="14.25">
      <c r="A469" s="8"/>
      <c r="B469" s="12"/>
      <c r="C469" s="10"/>
      <c r="D469" s="10"/>
      <c r="E469" s="8"/>
      <c r="F469" s="8"/>
      <c r="G469" s="8"/>
      <c r="H469" s="30"/>
      <c r="I469" s="31"/>
      <c r="J469" s="31"/>
      <c r="K469" s="8"/>
      <c r="L469" s="8"/>
      <c r="M469" s="8"/>
      <c r="N469" s="8"/>
      <c r="O469" s="8"/>
      <c r="P469" s="8"/>
      <c r="Q469" s="8"/>
      <c r="R469" s="10"/>
      <c r="S469" s="8"/>
      <c r="T469" s="8"/>
      <c r="U469" s="8"/>
      <c r="V469" s="8"/>
      <c r="W469" s="8"/>
      <c r="X469" s="8"/>
      <c r="Y469" s="8"/>
      <c r="Z469" s="8"/>
      <c r="AA469" s="8"/>
      <c r="AB469" s="8"/>
      <c r="AC469" s="10"/>
      <c r="AD469" s="34"/>
      <c r="AE469" s="34"/>
      <c r="AF469" s="34"/>
      <c r="AG469" s="9"/>
      <c r="AH469" s="8"/>
      <c r="AI469" s="12"/>
    </row>
    <row x14ac:dyDescent="0.25" r="470" customHeight="1" ht="14.25">
      <c r="A470" s="8"/>
      <c r="B470" s="12"/>
      <c r="C470" s="10"/>
      <c r="D470" s="10"/>
      <c r="E470" s="8"/>
      <c r="F470" s="8"/>
      <c r="G470" s="8"/>
      <c r="H470" s="30"/>
      <c r="I470" s="31"/>
      <c r="J470" s="31"/>
      <c r="K470" s="8"/>
      <c r="L470" s="8"/>
      <c r="M470" s="8"/>
      <c r="N470" s="8"/>
      <c r="O470" s="8"/>
      <c r="P470" s="8"/>
      <c r="Q470" s="8"/>
      <c r="R470" s="10"/>
      <c r="S470" s="8"/>
      <c r="T470" s="8"/>
      <c r="U470" s="8"/>
      <c r="V470" s="8"/>
      <c r="W470" s="8"/>
      <c r="X470" s="8"/>
      <c r="Y470" s="8"/>
      <c r="Z470" s="8"/>
      <c r="AA470" s="8"/>
      <c r="AB470" s="8"/>
      <c r="AC470" s="10"/>
      <c r="AD470" s="34"/>
      <c r="AE470" s="34"/>
      <c r="AF470" s="34"/>
      <c r="AG470" s="9"/>
      <c r="AH470" s="8"/>
      <c r="AI470" s="12"/>
    </row>
    <row x14ac:dyDescent="0.25" r="471" customHeight="1" ht="14.25">
      <c r="A471" s="8"/>
      <c r="B471" s="12"/>
      <c r="C471" s="10"/>
      <c r="D471" s="10"/>
      <c r="E471" s="8"/>
      <c r="F471" s="8"/>
      <c r="G471" s="8"/>
      <c r="H471" s="30"/>
      <c r="I471" s="31"/>
      <c r="J471" s="31"/>
      <c r="K471" s="8"/>
      <c r="L471" s="8"/>
      <c r="M471" s="8"/>
      <c r="N471" s="8"/>
      <c r="O471" s="8"/>
      <c r="P471" s="8"/>
      <c r="Q471" s="8"/>
      <c r="R471" s="10"/>
      <c r="S471" s="8"/>
      <c r="T471" s="8"/>
      <c r="U471" s="8"/>
      <c r="V471" s="8"/>
      <c r="W471" s="8"/>
      <c r="X471" s="8"/>
      <c r="Y471" s="8"/>
      <c r="Z471" s="8"/>
      <c r="AA471" s="8"/>
      <c r="AB471" s="8"/>
      <c r="AC471" s="10"/>
      <c r="AD471" s="34"/>
      <c r="AE471" s="34"/>
      <c r="AF471" s="34"/>
      <c r="AG471" s="9"/>
      <c r="AH471" s="8"/>
      <c r="AI471" s="12"/>
    </row>
    <row x14ac:dyDescent="0.25" r="472" customHeight="1" ht="14.25">
      <c r="A472" s="8"/>
      <c r="B472" s="12"/>
      <c r="C472" s="10"/>
      <c r="D472" s="10"/>
      <c r="E472" s="8"/>
      <c r="F472" s="8"/>
      <c r="G472" s="8"/>
      <c r="H472" s="30"/>
      <c r="I472" s="31"/>
      <c r="J472" s="31"/>
      <c r="K472" s="8"/>
      <c r="L472" s="8"/>
      <c r="M472" s="8"/>
      <c r="N472" s="8"/>
      <c r="O472" s="8"/>
      <c r="P472" s="8"/>
      <c r="Q472" s="8"/>
      <c r="R472" s="10"/>
      <c r="S472" s="8"/>
      <c r="T472" s="8"/>
      <c r="U472" s="8"/>
      <c r="V472" s="8"/>
      <c r="W472" s="8"/>
      <c r="X472" s="8"/>
      <c r="Y472" s="8"/>
      <c r="Z472" s="8"/>
      <c r="AA472" s="8"/>
      <c r="AB472" s="8"/>
      <c r="AC472" s="10"/>
      <c r="AD472" s="34"/>
      <c r="AE472" s="34"/>
      <c r="AF472" s="34"/>
      <c r="AG472" s="9"/>
      <c r="AH472" s="8"/>
      <c r="AI472" s="12"/>
    </row>
    <row x14ac:dyDescent="0.25" r="473" customHeight="1" ht="14.25">
      <c r="A473" s="8"/>
      <c r="B473" s="12"/>
      <c r="C473" s="10"/>
      <c r="D473" s="10"/>
      <c r="E473" s="8"/>
      <c r="F473" s="8"/>
      <c r="G473" s="8"/>
      <c r="H473" s="30"/>
      <c r="I473" s="31"/>
      <c r="J473" s="31"/>
      <c r="K473" s="8"/>
      <c r="L473" s="8"/>
      <c r="M473" s="8"/>
      <c r="N473" s="8"/>
      <c r="O473" s="8"/>
      <c r="P473" s="8"/>
      <c r="Q473" s="8"/>
      <c r="R473" s="10"/>
      <c r="S473" s="8"/>
      <c r="T473" s="8"/>
      <c r="U473" s="8"/>
      <c r="V473" s="8"/>
      <c r="W473" s="8"/>
      <c r="X473" s="8"/>
      <c r="Y473" s="8"/>
      <c r="Z473" s="8"/>
      <c r="AA473" s="8"/>
      <c r="AB473" s="8"/>
      <c r="AC473" s="10"/>
      <c r="AD473" s="34"/>
      <c r="AE473" s="34"/>
      <c r="AF473" s="34"/>
      <c r="AG473" s="9"/>
      <c r="AH473" s="8"/>
      <c r="AI473" s="12"/>
    </row>
    <row x14ac:dyDescent="0.25" r="474" customHeight="1" ht="14.25">
      <c r="A474" s="8"/>
      <c r="B474" s="12"/>
      <c r="C474" s="10"/>
      <c r="D474" s="10"/>
      <c r="E474" s="8"/>
      <c r="F474" s="8"/>
      <c r="G474" s="8"/>
      <c r="H474" s="30"/>
      <c r="I474" s="31"/>
      <c r="J474" s="31"/>
      <c r="K474" s="8"/>
      <c r="L474" s="8"/>
      <c r="M474" s="8"/>
      <c r="N474" s="8"/>
      <c r="O474" s="8"/>
      <c r="P474" s="8"/>
      <c r="Q474" s="8"/>
      <c r="R474" s="10"/>
      <c r="S474" s="8"/>
      <c r="T474" s="8"/>
      <c r="U474" s="8"/>
      <c r="V474" s="8"/>
      <c r="W474" s="8"/>
      <c r="X474" s="8"/>
      <c r="Y474" s="8"/>
      <c r="Z474" s="8"/>
      <c r="AA474" s="8"/>
      <c r="AB474" s="8"/>
      <c r="AC474" s="10"/>
      <c r="AD474" s="34"/>
      <c r="AE474" s="34"/>
      <c r="AF474" s="34"/>
      <c r="AG474" s="9"/>
      <c r="AH474" s="8"/>
      <c r="AI474" s="12"/>
    </row>
    <row x14ac:dyDescent="0.25" r="475" customHeight="1" ht="14.25">
      <c r="A475" s="8"/>
      <c r="B475" s="12"/>
      <c r="C475" s="10"/>
      <c r="D475" s="10"/>
      <c r="E475" s="8"/>
      <c r="F475" s="8"/>
      <c r="G475" s="8"/>
      <c r="H475" s="30"/>
      <c r="I475" s="31"/>
      <c r="J475" s="31"/>
      <c r="K475" s="8"/>
      <c r="L475" s="8"/>
      <c r="M475" s="8"/>
      <c r="N475" s="8"/>
      <c r="O475" s="8"/>
      <c r="P475" s="8"/>
      <c r="Q475" s="8"/>
      <c r="R475" s="10"/>
      <c r="S475" s="8"/>
      <c r="T475" s="8"/>
      <c r="U475" s="8"/>
      <c r="V475" s="8"/>
      <c r="W475" s="8"/>
      <c r="X475" s="8"/>
      <c r="Y475" s="8"/>
      <c r="Z475" s="8"/>
      <c r="AA475" s="8"/>
      <c r="AB475" s="8"/>
      <c r="AC475" s="10"/>
      <c r="AD475" s="34"/>
      <c r="AE475" s="34"/>
      <c r="AF475" s="34"/>
      <c r="AG475" s="9"/>
      <c r="AH475" s="8"/>
      <c r="AI475" s="12"/>
    </row>
    <row x14ac:dyDescent="0.25" r="476" customHeight="1" ht="14.25">
      <c r="A476" s="8"/>
      <c r="B476" s="12"/>
      <c r="C476" s="10"/>
      <c r="D476" s="10"/>
      <c r="E476" s="8"/>
      <c r="F476" s="8"/>
      <c r="G476" s="8"/>
      <c r="H476" s="30"/>
      <c r="I476" s="31"/>
      <c r="J476" s="31"/>
      <c r="K476" s="8"/>
      <c r="L476" s="8"/>
      <c r="M476" s="8"/>
      <c r="N476" s="8"/>
      <c r="O476" s="8"/>
      <c r="P476" s="8"/>
      <c r="Q476" s="8"/>
      <c r="R476" s="10"/>
      <c r="S476" s="8"/>
      <c r="T476" s="8"/>
      <c r="U476" s="8"/>
      <c r="V476" s="8"/>
      <c r="W476" s="8"/>
      <c r="X476" s="8"/>
      <c r="Y476" s="8"/>
      <c r="Z476" s="8"/>
      <c r="AA476" s="8"/>
      <c r="AB476" s="8"/>
      <c r="AC476" s="10"/>
      <c r="AD476" s="34"/>
      <c r="AE476" s="34"/>
      <c r="AF476" s="34"/>
      <c r="AG476" s="9"/>
      <c r="AH476" s="8"/>
      <c r="AI476" s="12"/>
    </row>
    <row x14ac:dyDescent="0.25" r="477" customHeight="1" ht="14.25">
      <c r="A477" s="8"/>
      <c r="B477" s="12"/>
      <c r="C477" s="10"/>
      <c r="D477" s="10"/>
      <c r="E477" s="8"/>
      <c r="F477" s="8"/>
      <c r="G477" s="8"/>
      <c r="H477" s="30"/>
      <c r="I477" s="31"/>
      <c r="J477" s="31"/>
      <c r="K477" s="8"/>
      <c r="L477" s="8"/>
      <c r="M477" s="8"/>
      <c r="N477" s="8"/>
      <c r="O477" s="8"/>
      <c r="P477" s="8"/>
      <c r="Q477" s="8"/>
      <c r="R477" s="10"/>
      <c r="S477" s="8"/>
      <c r="T477" s="8"/>
      <c r="U477" s="8"/>
      <c r="V477" s="8"/>
      <c r="W477" s="8"/>
      <c r="X477" s="8"/>
      <c r="Y477" s="8"/>
      <c r="Z477" s="8"/>
      <c r="AA477" s="8"/>
      <c r="AB477" s="8"/>
      <c r="AC477" s="10"/>
      <c r="AD477" s="34"/>
      <c r="AE477" s="34"/>
      <c r="AF477" s="34"/>
      <c r="AG477" s="9"/>
      <c r="AH477" s="8"/>
      <c r="AI477" s="12"/>
    </row>
    <row x14ac:dyDescent="0.25" r="478" customHeight="1" ht="14.25">
      <c r="A478" s="8"/>
      <c r="B478" s="12"/>
      <c r="C478" s="10"/>
      <c r="D478" s="10"/>
      <c r="E478" s="8"/>
      <c r="F478" s="8"/>
      <c r="G478" s="8"/>
      <c r="H478" s="30"/>
      <c r="I478" s="31"/>
      <c r="J478" s="31"/>
      <c r="K478" s="8"/>
      <c r="L478" s="8"/>
      <c r="M478" s="8"/>
      <c r="N478" s="8"/>
      <c r="O478" s="8"/>
      <c r="P478" s="8"/>
      <c r="Q478" s="8"/>
      <c r="R478" s="10"/>
      <c r="S478" s="8"/>
      <c r="T478" s="8"/>
      <c r="U478" s="8"/>
      <c r="V478" s="8"/>
      <c r="W478" s="8"/>
      <c r="X478" s="8"/>
      <c r="Y478" s="8"/>
      <c r="Z478" s="8"/>
      <c r="AA478" s="8"/>
      <c r="AB478" s="8"/>
      <c r="AC478" s="10"/>
      <c r="AD478" s="34"/>
      <c r="AE478" s="34"/>
      <c r="AF478" s="34"/>
      <c r="AG478" s="9"/>
      <c r="AH478" s="8"/>
      <c r="AI478" s="12"/>
    </row>
    <row x14ac:dyDescent="0.25" r="479" customHeight="1" ht="14.25">
      <c r="A479" s="8"/>
      <c r="B479" s="12"/>
      <c r="C479" s="10"/>
      <c r="D479" s="10"/>
      <c r="E479" s="8"/>
      <c r="F479" s="8"/>
      <c r="G479" s="8"/>
      <c r="H479" s="30"/>
      <c r="I479" s="31"/>
      <c r="J479" s="31"/>
      <c r="K479" s="8"/>
      <c r="L479" s="8"/>
      <c r="M479" s="8"/>
      <c r="N479" s="8"/>
      <c r="O479" s="8"/>
      <c r="P479" s="8"/>
      <c r="Q479" s="8"/>
      <c r="R479" s="10"/>
      <c r="S479" s="8"/>
      <c r="T479" s="8"/>
      <c r="U479" s="8"/>
      <c r="V479" s="8"/>
      <c r="W479" s="8"/>
      <c r="X479" s="8"/>
      <c r="Y479" s="8"/>
      <c r="Z479" s="8"/>
      <c r="AA479" s="8"/>
      <c r="AB479" s="8"/>
      <c r="AC479" s="10"/>
      <c r="AD479" s="34"/>
      <c r="AE479" s="34"/>
      <c r="AF479" s="34"/>
      <c r="AG479" s="9"/>
      <c r="AH479" s="8"/>
      <c r="AI479" s="12"/>
    </row>
    <row x14ac:dyDescent="0.25" r="480" customHeight="1" ht="14.25">
      <c r="A480" s="8"/>
      <c r="B480" s="12"/>
      <c r="C480" s="10"/>
      <c r="D480" s="10"/>
      <c r="E480" s="8"/>
      <c r="F480" s="8"/>
      <c r="G480" s="8"/>
      <c r="H480" s="30"/>
      <c r="I480" s="31"/>
      <c r="J480" s="31"/>
      <c r="K480" s="8"/>
      <c r="L480" s="8"/>
      <c r="M480" s="8"/>
      <c r="N480" s="8"/>
      <c r="O480" s="8"/>
      <c r="P480" s="8"/>
      <c r="Q480" s="8"/>
      <c r="R480" s="10"/>
      <c r="S480" s="8"/>
      <c r="T480" s="8"/>
      <c r="U480" s="8"/>
      <c r="V480" s="8"/>
      <c r="W480" s="8"/>
      <c r="X480" s="8"/>
      <c r="Y480" s="8"/>
      <c r="Z480" s="8"/>
      <c r="AA480" s="8"/>
      <c r="AB480" s="8"/>
      <c r="AC480" s="10"/>
      <c r="AD480" s="34"/>
      <c r="AE480" s="34"/>
      <c r="AF480" s="34"/>
      <c r="AG480" s="9"/>
      <c r="AH480" s="8"/>
      <c r="AI480" s="12"/>
    </row>
    <row x14ac:dyDescent="0.25" r="481" customHeight="1" ht="14.25">
      <c r="A481" s="8"/>
      <c r="B481" s="12"/>
      <c r="C481" s="10"/>
      <c r="D481" s="10"/>
      <c r="E481" s="8"/>
      <c r="F481" s="8"/>
      <c r="G481" s="8"/>
      <c r="H481" s="30"/>
      <c r="I481" s="31"/>
      <c r="J481" s="31"/>
      <c r="K481" s="8"/>
      <c r="L481" s="8"/>
      <c r="M481" s="8"/>
      <c r="N481" s="8"/>
      <c r="O481" s="8"/>
      <c r="P481" s="8"/>
      <c r="Q481" s="8"/>
      <c r="R481" s="10"/>
      <c r="S481" s="8"/>
      <c r="T481" s="8"/>
      <c r="U481" s="8"/>
      <c r="V481" s="8"/>
      <c r="W481" s="8"/>
      <c r="X481" s="8"/>
      <c r="Y481" s="8"/>
      <c r="Z481" s="8"/>
      <c r="AA481" s="8"/>
      <c r="AB481" s="8"/>
      <c r="AC481" s="10"/>
      <c r="AD481" s="34"/>
      <c r="AE481" s="34"/>
      <c r="AF481" s="34"/>
      <c r="AG481" s="9"/>
      <c r="AH481" s="8"/>
      <c r="AI481" s="12"/>
    </row>
    <row x14ac:dyDescent="0.25" r="482" customHeight="1" ht="14.25">
      <c r="A482" s="8"/>
      <c r="B482" s="12"/>
      <c r="C482" s="10"/>
      <c r="D482" s="10"/>
      <c r="E482" s="8"/>
      <c r="F482" s="8"/>
      <c r="G482" s="8"/>
      <c r="H482" s="30"/>
      <c r="I482" s="31"/>
      <c r="J482" s="31"/>
      <c r="K482" s="8"/>
      <c r="L482" s="8"/>
      <c r="M482" s="8"/>
      <c r="N482" s="8"/>
      <c r="O482" s="8"/>
      <c r="P482" s="8"/>
      <c r="Q482" s="8"/>
      <c r="R482" s="10"/>
      <c r="S482" s="8"/>
      <c r="T482" s="8"/>
      <c r="U482" s="8"/>
      <c r="V482" s="8"/>
      <c r="W482" s="8"/>
      <c r="X482" s="8"/>
      <c r="Y482" s="8"/>
      <c r="Z482" s="8"/>
      <c r="AA482" s="8"/>
      <c r="AB482" s="8"/>
      <c r="AC482" s="10"/>
      <c r="AD482" s="34"/>
      <c r="AE482" s="34"/>
      <c r="AF482" s="34"/>
      <c r="AG482" s="9"/>
      <c r="AH482" s="8"/>
      <c r="AI482" s="12"/>
    </row>
    <row x14ac:dyDescent="0.25" r="483" customHeight="1" ht="14.25">
      <c r="A483" s="8"/>
      <c r="B483" s="12"/>
      <c r="C483" s="10"/>
      <c r="D483" s="10"/>
      <c r="E483" s="8"/>
      <c r="F483" s="8"/>
      <c r="G483" s="8"/>
      <c r="H483" s="30"/>
      <c r="I483" s="31"/>
      <c r="J483" s="31"/>
      <c r="K483" s="8"/>
      <c r="L483" s="8"/>
      <c r="M483" s="8"/>
      <c r="N483" s="8"/>
      <c r="O483" s="8"/>
      <c r="P483" s="8"/>
      <c r="Q483" s="8"/>
      <c r="R483" s="10"/>
      <c r="S483" s="8"/>
      <c r="T483" s="8"/>
      <c r="U483" s="8"/>
      <c r="V483" s="8"/>
      <c r="W483" s="8"/>
      <c r="X483" s="8"/>
      <c r="Y483" s="8"/>
      <c r="Z483" s="8"/>
      <c r="AA483" s="8"/>
      <c r="AB483" s="8"/>
      <c r="AC483" s="10"/>
      <c r="AD483" s="34"/>
      <c r="AE483" s="34"/>
      <c r="AF483" s="34"/>
      <c r="AG483" s="9"/>
      <c r="AH483" s="8"/>
      <c r="AI483" s="12"/>
    </row>
    <row x14ac:dyDescent="0.25" r="484" customHeight="1" ht="14.25">
      <c r="A484" s="8"/>
      <c r="B484" s="12"/>
      <c r="C484" s="10"/>
      <c r="D484" s="10"/>
      <c r="E484" s="8"/>
      <c r="F484" s="8"/>
      <c r="G484" s="8"/>
      <c r="H484" s="30"/>
      <c r="I484" s="31"/>
      <c r="J484" s="31"/>
      <c r="K484" s="8"/>
      <c r="L484" s="8"/>
      <c r="M484" s="8"/>
      <c r="N484" s="8"/>
      <c r="O484" s="8"/>
      <c r="P484" s="8"/>
      <c r="Q484" s="8"/>
      <c r="R484" s="10"/>
      <c r="S484" s="8"/>
      <c r="T484" s="8"/>
      <c r="U484" s="8"/>
      <c r="V484" s="8"/>
      <c r="W484" s="8"/>
      <c r="X484" s="8"/>
      <c r="Y484" s="8"/>
      <c r="Z484" s="8"/>
      <c r="AA484" s="8"/>
      <c r="AB484" s="8"/>
      <c r="AC484" s="10"/>
      <c r="AD484" s="34"/>
      <c r="AE484" s="34"/>
      <c r="AF484" s="34"/>
      <c r="AG484" s="9"/>
      <c r="AH484" s="8"/>
      <c r="AI484" s="12"/>
    </row>
    <row x14ac:dyDescent="0.25" r="485" customHeight="1" ht="14.25">
      <c r="A485" s="8"/>
      <c r="B485" s="12"/>
      <c r="C485" s="10"/>
      <c r="D485" s="10"/>
      <c r="E485" s="8"/>
      <c r="F485" s="8"/>
      <c r="G485" s="8"/>
      <c r="H485" s="30"/>
      <c r="I485" s="31"/>
      <c r="J485" s="31"/>
      <c r="K485" s="8"/>
      <c r="L485" s="8"/>
      <c r="M485" s="8"/>
      <c r="N485" s="8"/>
      <c r="O485" s="8"/>
      <c r="P485" s="8"/>
      <c r="Q485" s="8"/>
      <c r="R485" s="10"/>
      <c r="S485" s="8"/>
      <c r="T485" s="8"/>
      <c r="U485" s="8"/>
      <c r="V485" s="8"/>
      <c r="W485" s="8"/>
      <c r="X485" s="8"/>
      <c r="Y485" s="8"/>
      <c r="Z485" s="8"/>
      <c r="AA485" s="8"/>
      <c r="AB485" s="8"/>
      <c r="AC485" s="10"/>
      <c r="AD485" s="34"/>
      <c r="AE485" s="34"/>
      <c r="AF485" s="34"/>
      <c r="AG485" s="9"/>
      <c r="AH485" s="8"/>
      <c r="AI485" s="12"/>
    </row>
    <row x14ac:dyDescent="0.25" r="486" customHeight="1" ht="14.25">
      <c r="A486" s="8"/>
      <c r="B486" s="12"/>
      <c r="C486" s="10"/>
      <c r="D486" s="10"/>
      <c r="E486" s="8"/>
      <c r="F486" s="8"/>
      <c r="G486" s="8"/>
      <c r="H486" s="30"/>
      <c r="I486" s="31"/>
      <c r="J486" s="31"/>
      <c r="K486" s="8"/>
      <c r="L486" s="8"/>
      <c r="M486" s="8"/>
      <c r="N486" s="8"/>
      <c r="O486" s="8"/>
      <c r="P486" s="8"/>
      <c r="Q486" s="8"/>
      <c r="R486" s="10"/>
      <c r="S486" s="8"/>
      <c r="T486" s="8"/>
      <c r="U486" s="8"/>
      <c r="V486" s="8"/>
      <c r="W486" s="8"/>
      <c r="X486" s="8"/>
      <c r="Y486" s="8"/>
      <c r="Z486" s="8"/>
      <c r="AA486" s="8"/>
      <c r="AB486" s="8"/>
      <c r="AC486" s="10"/>
      <c r="AD486" s="34"/>
      <c r="AE486" s="34"/>
      <c r="AF486" s="34"/>
      <c r="AG486" s="9"/>
      <c r="AH486" s="8"/>
      <c r="AI486" s="12"/>
    </row>
    <row x14ac:dyDescent="0.25" r="487" customHeight="1" ht="14.25">
      <c r="A487" s="8"/>
      <c r="B487" s="12"/>
      <c r="C487" s="10"/>
      <c r="D487" s="10"/>
      <c r="E487" s="8"/>
      <c r="F487" s="8"/>
      <c r="G487" s="8"/>
      <c r="H487" s="30"/>
      <c r="I487" s="31"/>
      <c r="J487" s="31"/>
      <c r="K487" s="8"/>
      <c r="L487" s="8"/>
      <c r="M487" s="8"/>
      <c r="N487" s="8"/>
      <c r="O487" s="8"/>
      <c r="P487" s="8"/>
      <c r="Q487" s="8"/>
      <c r="R487" s="10"/>
      <c r="S487" s="8"/>
      <c r="T487" s="8"/>
      <c r="U487" s="8"/>
      <c r="V487" s="8"/>
      <c r="W487" s="8"/>
      <c r="X487" s="8"/>
      <c r="Y487" s="8"/>
      <c r="Z487" s="8"/>
      <c r="AA487" s="8"/>
      <c r="AB487" s="8"/>
      <c r="AC487" s="10"/>
      <c r="AD487" s="34"/>
      <c r="AE487" s="34"/>
      <c r="AF487" s="34"/>
      <c r="AG487" s="9"/>
      <c r="AH487" s="8"/>
      <c r="AI487" s="12"/>
    </row>
    <row x14ac:dyDescent="0.25" r="488" customHeight="1" ht="14.25">
      <c r="A488" s="8"/>
      <c r="B488" s="12"/>
      <c r="C488" s="10"/>
      <c r="D488" s="10"/>
      <c r="E488" s="8"/>
      <c r="F488" s="8"/>
      <c r="G488" s="8"/>
      <c r="H488" s="30"/>
      <c r="I488" s="31"/>
      <c r="J488" s="31"/>
      <c r="K488" s="8"/>
      <c r="L488" s="8"/>
      <c r="M488" s="8"/>
      <c r="N488" s="8"/>
      <c r="O488" s="8"/>
      <c r="P488" s="8"/>
      <c r="Q488" s="8"/>
      <c r="R488" s="10"/>
      <c r="S488" s="8"/>
      <c r="T488" s="8"/>
      <c r="U488" s="8"/>
      <c r="V488" s="8"/>
      <c r="W488" s="8"/>
      <c r="X488" s="8"/>
      <c r="Y488" s="8"/>
      <c r="Z488" s="8"/>
      <c r="AA488" s="8"/>
      <c r="AB488" s="8"/>
      <c r="AC488" s="10"/>
      <c r="AD488" s="34"/>
      <c r="AE488" s="34"/>
      <c r="AF488" s="34"/>
      <c r="AG488" s="9"/>
      <c r="AH488" s="8"/>
      <c r="AI488" s="12"/>
    </row>
    <row x14ac:dyDescent="0.25" r="489" customHeight="1" ht="14.25">
      <c r="A489" s="8"/>
      <c r="B489" s="12"/>
      <c r="C489" s="10"/>
      <c r="D489" s="10"/>
      <c r="E489" s="8"/>
      <c r="F489" s="8"/>
      <c r="G489" s="8"/>
      <c r="H489" s="30"/>
      <c r="I489" s="31"/>
      <c r="J489" s="31"/>
      <c r="K489" s="8"/>
      <c r="L489" s="8"/>
      <c r="M489" s="8"/>
      <c r="N489" s="8"/>
      <c r="O489" s="8"/>
      <c r="P489" s="8"/>
      <c r="Q489" s="8"/>
      <c r="R489" s="10"/>
      <c r="S489" s="8"/>
      <c r="T489" s="8"/>
      <c r="U489" s="8"/>
      <c r="V489" s="8"/>
      <c r="W489" s="8"/>
      <c r="X489" s="8"/>
      <c r="Y489" s="8"/>
      <c r="Z489" s="8"/>
      <c r="AA489" s="8"/>
      <c r="AB489" s="8"/>
      <c r="AC489" s="10"/>
      <c r="AD489" s="34"/>
      <c r="AE489" s="34"/>
      <c r="AF489" s="34"/>
      <c r="AG489" s="9"/>
      <c r="AH489" s="8"/>
      <c r="AI489" s="12"/>
    </row>
    <row x14ac:dyDescent="0.25" r="490" customHeight="1" ht="14.25">
      <c r="A490" s="8"/>
      <c r="B490" s="12"/>
      <c r="C490" s="10"/>
      <c r="D490" s="10"/>
      <c r="E490" s="8"/>
      <c r="F490" s="8"/>
      <c r="G490" s="8"/>
      <c r="H490" s="30"/>
      <c r="I490" s="31"/>
      <c r="J490" s="31"/>
      <c r="K490" s="8"/>
      <c r="L490" s="8"/>
      <c r="M490" s="8"/>
      <c r="N490" s="8"/>
      <c r="O490" s="8"/>
      <c r="P490" s="8"/>
      <c r="Q490" s="8"/>
      <c r="R490" s="10"/>
      <c r="S490" s="8"/>
      <c r="T490" s="8"/>
      <c r="U490" s="8"/>
      <c r="V490" s="8"/>
      <c r="W490" s="8"/>
      <c r="X490" s="8"/>
      <c r="Y490" s="8"/>
      <c r="Z490" s="8"/>
      <c r="AA490" s="8"/>
      <c r="AB490" s="8"/>
      <c r="AC490" s="10"/>
      <c r="AD490" s="34"/>
      <c r="AE490" s="34"/>
      <c r="AF490" s="34"/>
      <c r="AG490" s="9"/>
      <c r="AH490" s="8"/>
      <c r="AI490" s="12"/>
    </row>
    <row x14ac:dyDescent="0.25" r="491" customHeight="1" ht="14.25">
      <c r="A491" s="8"/>
      <c r="B491" s="12"/>
      <c r="C491" s="10"/>
      <c r="D491" s="10"/>
      <c r="E491" s="8"/>
      <c r="F491" s="8"/>
      <c r="G491" s="8"/>
      <c r="H491" s="30"/>
      <c r="I491" s="31"/>
      <c r="J491" s="31"/>
      <c r="K491" s="8"/>
      <c r="L491" s="8"/>
      <c r="M491" s="8"/>
      <c r="N491" s="8"/>
      <c r="O491" s="8"/>
      <c r="P491" s="8"/>
      <c r="Q491" s="8"/>
      <c r="R491" s="10"/>
      <c r="S491" s="8"/>
      <c r="T491" s="8"/>
      <c r="U491" s="8"/>
      <c r="V491" s="8"/>
      <c r="W491" s="8"/>
      <c r="X491" s="8"/>
      <c r="Y491" s="8"/>
      <c r="Z491" s="8"/>
      <c r="AA491" s="8"/>
      <c r="AB491" s="8"/>
      <c r="AC491" s="10"/>
      <c r="AD491" s="34"/>
      <c r="AE491" s="34"/>
      <c r="AF491" s="34"/>
      <c r="AG491" s="9"/>
      <c r="AH491" s="8"/>
      <c r="AI491" s="12"/>
    </row>
    <row x14ac:dyDescent="0.25" r="492" customHeight="1" ht="14.25">
      <c r="A492" s="8"/>
      <c r="B492" s="12"/>
      <c r="C492" s="10"/>
      <c r="D492" s="10"/>
      <c r="E492" s="8"/>
      <c r="F492" s="8"/>
      <c r="G492" s="8"/>
      <c r="H492" s="30"/>
      <c r="I492" s="31"/>
      <c r="J492" s="31"/>
      <c r="K492" s="8"/>
      <c r="L492" s="8"/>
      <c r="M492" s="8"/>
      <c r="N492" s="8"/>
      <c r="O492" s="8"/>
      <c r="P492" s="8"/>
      <c r="Q492" s="8"/>
      <c r="R492" s="10"/>
      <c r="S492" s="8"/>
      <c r="T492" s="8"/>
      <c r="U492" s="8"/>
      <c r="V492" s="8"/>
      <c r="W492" s="8"/>
      <c r="X492" s="8"/>
      <c r="Y492" s="8"/>
      <c r="Z492" s="8"/>
      <c r="AA492" s="8"/>
      <c r="AB492" s="8"/>
      <c r="AC492" s="10"/>
      <c r="AD492" s="34"/>
      <c r="AE492" s="34"/>
      <c r="AF492" s="34"/>
      <c r="AG492" s="9"/>
      <c r="AH492" s="8"/>
      <c r="AI492" s="12"/>
    </row>
    <row x14ac:dyDescent="0.25" r="493" customHeight="1" ht="14.25">
      <c r="A493" s="8"/>
      <c r="B493" s="12"/>
      <c r="C493" s="10"/>
      <c r="D493" s="10"/>
      <c r="E493" s="8"/>
      <c r="F493" s="8"/>
      <c r="G493" s="8"/>
      <c r="H493" s="30"/>
      <c r="I493" s="31"/>
      <c r="J493" s="31"/>
      <c r="K493" s="8"/>
      <c r="L493" s="8"/>
      <c r="M493" s="8"/>
      <c r="N493" s="8"/>
      <c r="O493" s="8"/>
      <c r="P493" s="8"/>
      <c r="Q493" s="8"/>
      <c r="R493" s="10"/>
      <c r="S493" s="8"/>
      <c r="T493" s="8"/>
      <c r="U493" s="8"/>
      <c r="V493" s="8"/>
      <c r="W493" s="8"/>
      <c r="X493" s="8"/>
      <c r="Y493" s="8"/>
      <c r="Z493" s="8"/>
      <c r="AA493" s="8"/>
      <c r="AB493" s="8"/>
      <c r="AC493" s="10"/>
      <c r="AD493" s="34"/>
      <c r="AE493" s="34"/>
      <c r="AF493" s="34"/>
      <c r="AG493" s="9"/>
      <c r="AH493" s="8"/>
      <c r="AI493" s="12"/>
    </row>
    <row x14ac:dyDescent="0.25" r="494" customHeight="1" ht="14.25">
      <c r="A494" s="8"/>
      <c r="B494" s="12"/>
      <c r="C494" s="10"/>
      <c r="D494" s="10"/>
      <c r="E494" s="8"/>
      <c r="F494" s="8"/>
      <c r="G494" s="8"/>
      <c r="H494" s="30"/>
      <c r="I494" s="31"/>
      <c r="J494" s="31"/>
      <c r="K494" s="8"/>
      <c r="L494" s="8"/>
      <c r="M494" s="8"/>
      <c r="N494" s="8"/>
      <c r="O494" s="8"/>
      <c r="P494" s="8"/>
      <c r="Q494" s="8"/>
      <c r="R494" s="10"/>
      <c r="S494" s="8"/>
      <c r="T494" s="8"/>
      <c r="U494" s="8"/>
      <c r="V494" s="8"/>
      <c r="W494" s="8"/>
      <c r="X494" s="8"/>
      <c r="Y494" s="8"/>
      <c r="Z494" s="8"/>
      <c r="AA494" s="8"/>
      <c r="AB494" s="8"/>
      <c r="AC494" s="10"/>
      <c r="AD494" s="34"/>
      <c r="AE494" s="34"/>
      <c r="AF494" s="34"/>
      <c r="AG494" s="9"/>
      <c r="AH494" s="8"/>
      <c r="AI494" s="12"/>
    </row>
    <row x14ac:dyDescent="0.25" r="495" customHeight="1" ht="14.25">
      <c r="A495" s="8"/>
      <c r="B495" s="12"/>
      <c r="C495" s="10"/>
      <c r="D495" s="10"/>
      <c r="E495" s="8"/>
      <c r="F495" s="8"/>
      <c r="G495" s="8"/>
      <c r="H495" s="30"/>
      <c r="I495" s="31"/>
      <c r="J495" s="31"/>
      <c r="K495" s="8"/>
      <c r="L495" s="8"/>
      <c r="M495" s="8"/>
      <c r="N495" s="8"/>
      <c r="O495" s="8"/>
      <c r="P495" s="8"/>
      <c r="Q495" s="8"/>
      <c r="R495" s="10"/>
      <c r="S495" s="8"/>
      <c r="T495" s="8"/>
      <c r="U495" s="8"/>
      <c r="V495" s="8"/>
      <c r="W495" s="8"/>
      <c r="X495" s="8"/>
      <c r="Y495" s="8"/>
      <c r="Z495" s="8"/>
      <c r="AA495" s="8"/>
      <c r="AB495" s="8"/>
      <c r="AC495" s="10"/>
      <c r="AD495" s="34"/>
      <c r="AE495" s="34"/>
      <c r="AF495" s="34"/>
      <c r="AG495" s="9"/>
      <c r="AH495" s="8"/>
      <c r="AI495" s="12"/>
    </row>
    <row x14ac:dyDescent="0.25" r="496" customHeight="1" ht="14.25">
      <c r="A496" s="8"/>
      <c r="B496" s="12"/>
      <c r="C496" s="10"/>
      <c r="D496" s="10"/>
      <c r="E496" s="8"/>
      <c r="F496" s="8"/>
      <c r="G496" s="8"/>
      <c r="H496" s="30"/>
      <c r="I496" s="31"/>
      <c r="J496" s="31"/>
      <c r="K496" s="8"/>
      <c r="L496" s="8"/>
      <c r="M496" s="8"/>
      <c r="N496" s="8"/>
      <c r="O496" s="8"/>
      <c r="P496" s="8"/>
      <c r="Q496" s="8"/>
      <c r="R496" s="10"/>
      <c r="S496" s="8"/>
      <c r="T496" s="8"/>
      <c r="U496" s="8"/>
      <c r="V496" s="8"/>
      <c r="W496" s="8"/>
      <c r="X496" s="8"/>
      <c r="Y496" s="8"/>
      <c r="Z496" s="8"/>
      <c r="AA496" s="8"/>
      <c r="AB496" s="8"/>
      <c r="AC496" s="10"/>
      <c r="AD496" s="34"/>
      <c r="AE496" s="34"/>
      <c r="AF496" s="34"/>
      <c r="AG496" s="9"/>
      <c r="AH496" s="8"/>
      <c r="AI496" s="12"/>
    </row>
    <row x14ac:dyDescent="0.25" r="497" customHeight="1" ht="14.25">
      <c r="A497" s="8"/>
      <c r="B497" s="12"/>
      <c r="C497" s="10"/>
      <c r="D497" s="10"/>
      <c r="E497" s="8"/>
      <c r="F497" s="8"/>
      <c r="G497" s="8"/>
      <c r="H497" s="30"/>
      <c r="I497" s="31"/>
      <c r="J497" s="31"/>
      <c r="K497" s="8"/>
      <c r="L497" s="8"/>
      <c r="M497" s="8"/>
      <c r="N497" s="8"/>
      <c r="O497" s="8"/>
      <c r="P497" s="8"/>
      <c r="Q497" s="8"/>
      <c r="R497" s="10"/>
      <c r="S497" s="8"/>
      <c r="T497" s="8"/>
      <c r="U497" s="8"/>
      <c r="V497" s="8"/>
      <c r="W497" s="8"/>
      <c r="X497" s="8"/>
      <c r="Y497" s="8"/>
      <c r="Z497" s="8"/>
      <c r="AA497" s="8"/>
      <c r="AB497" s="8"/>
      <c r="AC497" s="10"/>
      <c r="AD497" s="34"/>
      <c r="AE497" s="34"/>
      <c r="AF497" s="34"/>
      <c r="AG497" s="9"/>
      <c r="AH497" s="8"/>
      <c r="AI497" s="12"/>
    </row>
    <row x14ac:dyDescent="0.25" r="498" customHeight="1" ht="14.25">
      <c r="A498" s="8"/>
      <c r="B498" s="12"/>
      <c r="C498" s="10"/>
      <c r="D498" s="10"/>
      <c r="E498" s="8"/>
      <c r="F498" s="8"/>
      <c r="G498" s="8"/>
      <c r="H498" s="30"/>
      <c r="I498" s="31"/>
      <c r="J498" s="31"/>
      <c r="K498" s="8"/>
      <c r="L498" s="8"/>
      <c r="M498" s="8"/>
      <c r="N498" s="8"/>
      <c r="O498" s="8"/>
      <c r="P498" s="8"/>
      <c r="Q498" s="8"/>
      <c r="R498" s="10"/>
      <c r="S498" s="8"/>
      <c r="T498" s="8"/>
      <c r="U498" s="8"/>
      <c r="V498" s="8"/>
      <c r="W498" s="8"/>
      <c r="X498" s="8"/>
      <c r="Y498" s="8"/>
      <c r="Z498" s="8"/>
      <c r="AA498" s="8"/>
      <c r="AB498" s="8"/>
      <c r="AC498" s="10"/>
      <c r="AD498" s="34"/>
      <c r="AE498" s="34"/>
      <c r="AF498" s="34"/>
      <c r="AG498" s="9"/>
      <c r="AH498" s="8"/>
      <c r="AI498" s="12"/>
    </row>
    <row x14ac:dyDescent="0.25" r="499" customHeight="1" ht="14.25">
      <c r="A499" s="8"/>
      <c r="B499" s="12"/>
      <c r="C499" s="10"/>
      <c r="D499" s="10"/>
      <c r="E499" s="8"/>
      <c r="F499" s="8"/>
      <c r="G499" s="8"/>
      <c r="H499" s="30"/>
      <c r="I499" s="31"/>
      <c r="J499" s="31"/>
      <c r="K499" s="8"/>
      <c r="L499" s="8"/>
      <c r="M499" s="8"/>
      <c r="N499" s="8"/>
      <c r="O499" s="8"/>
      <c r="P499" s="8"/>
      <c r="Q499" s="8"/>
      <c r="R499" s="10"/>
      <c r="S499" s="8"/>
      <c r="T499" s="8"/>
      <c r="U499" s="8"/>
      <c r="V499" s="8"/>
      <c r="W499" s="8"/>
      <c r="X499" s="8"/>
      <c r="Y499" s="8"/>
      <c r="Z499" s="8"/>
      <c r="AA499" s="8"/>
      <c r="AB499" s="8"/>
      <c r="AC499" s="10"/>
      <c r="AD499" s="34"/>
      <c r="AE499" s="34"/>
      <c r="AF499" s="34"/>
      <c r="AG499" s="9"/>
      <c r="AH499" s="8"/>
      <c r="AI499" s="12"/>
    </row>
    <row x14ac:dyDescent="0.25" r="500" customHeight="1" ht="14.25">
      <c r="A500" s="8"/>
      <c r="B500" s="12"/>
      <c r="C500" s="10"/>
      <c r="D500" s="10"/>
      <c r="E500" s="8"/>
      <c r="F500" s="8"/>
      <c r="G500" s="8"/>
      <c r="H500" s="30"/>
      <c r="I500" s="31"/>
      <c r="J500" s="31"/>
      <c r="K500" s="8"/>
      <c r="L500" s="8"/>
      <c r="M500" s="8"/>
      <c r="N500" s="8"/>
      <c r="O500" s="8"/>
      <c r="P500" s="8"/>
      <c r="Q500" s="8"/>
      <c r="R500" s="10"/>
      <c r="S500" s="8"/>
      <c r="T500" s="8"/>
      <c r="U500" s="8"/>
      <c r="V500" s="8"/>
      <c r="W500" s="8"/>
      <c r="X500" s="8"/>
      <c r="Y500" s="8"/>
      <c r="Z500" s="8"/>
      <c r="AA500" s="8"/>
      <c r="AB500" s="8"/>
      <c r="AC500" s="10"/>
      <c r="AD500" s="34"/>
      <c r="AE500" s="34"/>
      <c r="AF500" s="34"/>
      <c r="AG500" s="9"/>
      <c r="AH500" s="8"/>
      <c r="AI500" s="12"/>
    </row>
    <row x14ac:dyDescent="0.25" r="501" customHeight="1" ht="14.25">
      <c r="A501" s="8"/>
      <c r="B501" s="12"/>
      <c r="C501" s="10"/>
      <c r="D501" s="10"/>
      <c r="E501" s="8"/>
      <c r="F501" s="8"/>
      <c r="G501" s="8"/>
      <c r="H501" s="30"/>
      <c r="I501" s="31"/>
      <c r="J501" s="31"/>
      <c r="K501" s="8"/>
      <c r="L501" s="8"/>
      <c r="M501" s="8"/>
      <c r="N501" s="8"/>
      <c r="O501" s="8"/>
      <c r="P501" s="8"/>
      <c r="Q501" s="8"/>
      <c r="R501" s="10"/>
      <c r="S501" s="8"/>
      <c r="T501" s="8"/>
      <c r="U501" s="8"/>
      <c r="V501" s="8"/>
      <c r="W501" s="8"/>
      <c r="X501" s="8"/>
      <c r="Y501" s="8"/>
      <c r="Z501" s="8"/>
      <c r="AA501" s="8"/>
      <c r="AB501" s="8"/>
      <c r="AC501" s="10"/>
      <c r="AD501" s="34"/>
      <c r="AE501" s="34"/>
      <c r="AF501" s="34"/>
      <c r="AG501" s="9"/>
      <c r="AH501" s="8"/>
      <c r="AI501" s="12"/>
    </row>
    <row x14ac:dyDescent="0.25" r="502" customHeight="1" ht="14.25">
      <c r="A502" s="8"/>
      <c r="B502" s="12"/>
      <c r="C502" s="10"/>
      <c r="D502" s="10"/>
      <c r="E502" s="8"/>
      <c r="F502" s="8"/>
      <c r="G502" s="8"/>
      <c r="H502" s="30"/>
      <c r="I502" s="31"/>
      <c r="J502" s="31"/>
      <c r="K502" s="8"/>
      <c r="L502" s="8"/>
      <c r="M502" s="8"/>
      <c r="N502" s="8"/>
      <c r="O502" s="8"/>
      <c r="P502" s="8"/>
      <c r="Q502" s="8"/>
      <c r="R502" s="10"/>
      <c r="S502" s="8"/>
      <c r="T502" s="8"/>
      <c r="U502" s="8"/>
      <c r="V502" s="8"/>
      <c r="W502" s="8"/>
      <c r="X502" s="8"/>
      <c r="Y502" s="8"/>
      <c r="Z502" s="8"/>
      <c r="AA502" s="8"/>
      <c r="AB502" s="8"/>
      <c r="AC502" s="10"/>
      <c r="AD502" s="34"/>
      <c r="AE502" s="34"/>
      <c r="AF502" s="34"/>
      <c r="AG502" s="9"/>
      <c r="AH502" s="8"/>
      <c r="AI502" s="12"/>
    </row>
    <row x14ac:dyDescent="0.25" r="503" customHeight="1" ht="14.25">
      <c r="A503" s="8"/>
      <c r="B503" s="12"/>
      <c r="C503" s="10"/>
      <c r="D503" s="10"/>
      <c r="E503" s="8"/>
      <c r="F503" s="8"/>
      <c r="G503" s="8"/>
      <c r="H503" s="30"/>
      <c r="I503" s="31"/>
      <c r="J503" s="31"/>
      <c r="K503" s="8"/>
      <c r="L503" s="8"/>
      <c r="M503" s="8"/>
      <c r="N503" s="8"/>
      <c r="O503" s="8"/>
      <c r="P503" s="8"/>
      <c r="Q503" s="8"/>
      <c r="R503" s="10"/>
      <c r="S503" s="8"/>
      <c r="T503" s="8"/>
      <c r="U503" s="8"/>
      <c r="V503" s="8"/>
      <c r="W503" s="8"/>
      <c r="X503" s="8"/>
      <c r="Y503" s="8"/>
      <c r="Z503" s="8"/>
      <c r="AA503" s="8"/>
      <c r="AB503" s="8"/>
      <c r="AC503" s="10"/>
      <c r="AD503" s="34"/>
      <c r="AE503" s="34"/>
      <c r="AF503" s="34"/>
      <c r="AG503" s="9"/>
      <c r="AH503" s="8"/>
      <c r="AI503" s="12"/>
    </row>
    <row x14ac:dyDescent="0.25" r="504" customHeight="1" ht="14.25">
      <c r="A504" s="8"/>
      <c r="B504" s="12"/>
      <c r="C504" s="10"/>
      <c r="D504" s="10"/>
      <c r="E504" s="8"/>
      <c r="F504" s="8"/>
      <c r="G504" s="8"/>
      <c r="H504" s="30"/>
      <c r="I504" s="31"/>
      <c r="J504" s="31"/>
      <c r="K504" s="8"/>
      <c r="L504" s="8"/>
      <c r="M504" s="8"/>
      <c r="N504" s="8"/>
      <c r="O504" s="8"/>
      <c r="P504" s="8"/>
      <c r="Q504" s="8"/>
      <c r="R504" s="10"/>
      <c r="S504" s="8"/>
      <c r="T504" s="8"/>
      <c r="U504" s="8"/>
      <c r="V504" s="8"/>
      <c r="W504" s="8"/>
      <c r="X504" s="8"/>
      <c r="Y504" s="8"/>
      <c r="Z504" s="8"/>
      <c r="AA504" s="8"/>
      <c r="AB504" s="8"/>
      <c r="AC504" s="10"/>
      <c r="AD504" s="34"/>
      <c r="AE504" s="34"/>
      <c r="AF504" s="34"/>
      <c r="AG504" s="9"/>
      <c r="AH504" s="8"/>
      <c r="AI504" s="12"/>
    </row>
    <row x14ac:dyDescent="0.25" r="505" customHeight="1" ht="14.25">
      <c r="A505" s="8"/>
      <c r="B505" s="12"/>
      <c r="C505" s="10"/>
      <c r="D505" s="10"/>
      <c r="E505" s="8"/>
      <c r="F505" s="8"/>
      <c r="G505" s="8"/>
      <c r="H505" s="30"/>
      <c r="I505" s="31"/>
      <c r="J505" s="31"/>
      <c r="K505" s="8"/>
      <c r="L505" s="8"/>
      <c r="M505" s="8"/>
      <c r="N505" s="8"/>
      <c r="O505" s="8"/>
      <c r="P505" s="8"/>
      <c r="Q505" s="8"/>
      <c r="R505" s="10"/>
      <c r="S505" s="8"/>
      <c r="T505" s="8"/>
      <c r="U505" s="8"/>
      <c r="V505" s="8"/>
      <c r="W505" s="8"/>
      <c r="X505" s="8"/>
      <c r="Y505" s="8"/>
      <c r="Z505" s="8"/>
      <c r="AA505" s="8"/>
      <c r="AB505" s="8"/>
      <c r="AC505" s="10"/>
      <c r="AD505" s="34"/>
      <c r="AE505" s="34"/>
      <c r="AF505" s="34"/>
      <c r="AG505" s="9"/>
      <c r="AH505" s="8"/>
      <c r="AI505" s="12"/>
    </row>
    <row x14ac:dyDescent="0.25" r="506" customHeight="1" ht="14.25">
      <c r="A506" s="8"/>
      <c r="B506" s="12"/>
      <c r="C506" s="10"/>
      <c r="D506" s="10"/>
      <c r="E506" s="8"/>
      <c r="F506" s="8"/>
      <c r="G506" s="8"/>
      <c r="H506" s="30"/>
      <c r="I506" s="31"/>
      <c r="J506" s="31"/>
      <c r="K506" s="8"/>
      <c r="L506" s="8"/>
      <c r="M506" s="8"/>
      <c r="N506" s="8"/>
      <c r="O506" s="8"/>
      <c r="P506" s="8"/>
      <c r="Q506" s="8"/>
      <c r="R506" s="10"/>
      <c r="S506" s="8"/>
      <c r="T506" s="8"/>
      <c r="U506" s="8"/>
      <c r="V506" s="8"/>
      <c r="W506" s="8"/>
      <c r="X506" s="8"/>
      <c r="Y506" s="8"/>
      <c r="Z506" s="8"/>
      <c r="AA506" s="8"/>
      <c r="AB506" s="8"/>
      <c r="AC506" s="10"/>
      <c r="AD506" s="34"/>
      <c r="AE506" s="34"/>
      <c r="AF506" s="34"/>
      <c r="AG506" s="9"/>
      <c r="AH506" s="8"/>
      <c r="AI506" s="12"/>
    </row>
    <row x14ac:dyDescent="0.25" r="507" customHeight="1" ht="14.25">
      <c r="A507" s="8"/>
      <c r="B507" s="12"/>
      <c r="C507" s="10"/>
      <c r="D507" s="10"/>
      <c r="E507" s="8"/>
      <c r="F507" s="8"/>
      <c r="G507" s="8"/>
      <c r="H507" s="30"/>
      <c r="I507" s="31"/>
      <c r="J507" s="31"/>
      <c r="K507" s="8"/>
      <c r="L507" s="8"/>
      <c r="M507" s="8"/>
      <c r="N507" s="8"/>
      <c r="O507" s="8"/>
      <c r="P507" s="8"/>
      <c r="Q507" s="8"/>
      <c r="R507" s="10"/>
      <c r="S507" s="8"/>
      <c r="T507" s="8"/>
      <c r="U507" s="8"/>
      <c r="V507" s="8"/>
      <c r="W507" s="8"/>
      <c r="X507" s="8"/>
      <c r="Y507" s="8"/>
      <c r="Z507" s="8"/>
      <c r="AA507" s="8"/>
      <c r="AB507" s="8"/>
      <c r="AC507" s="10"/>
      <c r="AD507" s="34"/>
      <c r="AE507" s="34"/>
      <c r="AF507" s="34"/>
      <c r="AG507" s="9"/>
      <c r="AH507" s="8"/>
      <c r="AI507" s="12"/>
    </row>
    <row x14ac:dyDescent="0.25" r="508" customHeight="1" ht="14.25">
      <c r="A508" s="8"/>
      <c r="B508" s="12"/>
      <c r="C508" s="10"/>
      <c r="D508" s="10"/>
      <c r="E508" s="8"/>
      <c r="F508" s="8"/>
      <c r="G508" s="8"/>
      <c r="H508" s="30"/>
      <c r="I508" s="31"/>
      <c r="J508" s="31"/>
      <c r="K508" s="8"/>
      <c r="L508" s="8"/>
      <c r="M508" s="8"/>
      <c r="N508" s="8"/>
      <c r="O508" s="8"/>
      <c r="P508" s="8"/>
      <c r="Q508" s="8"/>
      <c r="R508" s="10"/>
      <c r="S508" s="8"/>
      <c r="T508" s="8"/>
      <c r="U508" s="8"/>
      <c r="V508" s="8"/>
      <c r="W508" s="8"/>
      <c r="X508" s="8"/>
      <c r="Y508" s="8"/>
      <c r="Z508" s="8"/>
      <c r="AA508" s="8"/>
      <c r="AB508" s="8"/>
      <c r="AC508" s="10"/>
      <c r="AD508" s="34"/>
      <c r="AE508" s="34"/>
      <c r="AF508" s="34"/>
      <c r="AG508" s="9"/>
      <c r="AH508" s="8"/>
      <c r="AI508" s="12"/>
    </row>
    <row x14ac:dyDescent="0.25" r="509" customHeight="1" ht="14.25">
      <c r="A509" s="8"/>
      <c r="B509" s="12"/>
      <c r="C509" s="10"/>
      <c r="D509" s="10"/>
      <c r="E509" s="8"/>
      <c r="F509" s="8"/>
      <c r="G509" s="8"/>
      <c r="H509" s="30"/>
      <c r="I509" s="31"/>
      <c r="J509" s="31"/>
      <c r="K509" s="8"/>
      <c r="L509" s="8"/>
      <c r="M509" s="8"/>
      <c r="N509" s="8"/>
      <c r="O509" s="8"/>
      <c r="P509" s="8"/>
      <c r="Q509" s="8"/>
      <c r="R509" s="10"/>
      <c r="S509" s="8"/>
      <c r="T509" s="8"/>
      <c r="U509" s="8"/>
      <c r="V509" s="8"/>
      <c r="W509" s="8"/>
      <c r="X509" s="8"/>
      <c r="Y509" s="8"/>
      <c r="Z509" s="8"/>
      <c r="AA509" s="8"/>
      <c r="AB509" s="8"/>
      <c r="AC509" s="10"/>
      <c r="AD509" s="34"/>
      <c r="AE509" s="34"/>
      <c r="AF509" s="34"/>
      <c r="AG509" s="9"/>
      <c r="AH509" s="8"/>
      <c r="AI509" s="12"/>
    </row>
    <row x14ac:dyDescent="0.25" r="510" customHeight="1" ht="14.25">
      <c r="A510" s="8"/>
      <c r="B510" s="12"/>
      <c r="C510" s="10"/>
      <c r="D510" s="10"/>
      <c r="E510" s="8"/>
      <c r="F510" s="8"/>
      <c r="G510" s="8"/>
      <c r="H510" s="30"/>
      <c r="I510" s="31"/>
      <c r="J510" s="31"/>
      <c r="K510" s="8"/>
      <c r="L510" s="8"/>
      <c r="M510" s="8"/>
      <c r="N510" s="8"/>
      <c r="O510" s="8"/>
      <c r="P510" s="8"/>
      <c r="Q510" s="8"/>
      <c r="R510" s="10"/>
      <c r="S510" s="8"/>
      <c r="T510" s="8"/>
      <c r="U510" s="8"/>
      <c r="V510" s="8"/>
      <c r="W510" s="8"/>
      <c r="X510" s="8"/>
      <c r="Y510" s="8"/>
      <c r="Z510" s="8"/>
      <c r="AA510" s="8"/>
      <c r="AB510" s="8"/>
      <c r="AC510" s="10"/>
      <c r="AD510" s="34"/>
      <c r="AE510" s="34"/>
      <c r="AF510" s="34"/>
      <c r="AG510" s="9"/>
      <c r="AH510" s="8"/>
      <c r="AI510" s="12"/>
    </row>
    <row x14ac:dyDescent="0.25" r="511" customHeight="1" ht="14.25">
      <c r="A511" s="8"/>
      <c r="B511" s="12"/>
      <c r="C511" s="10"/>
      <c r="D511" s="10"/>
      <c r="E511" s="8"/>
      <c r="F511" s="8"/>
      <c r="G511" s="8"/>
      <c r="H511" s="30"/>
      <c r="I511" s="31"/>
      <c r="J511" s="31"/>
      <c r="K511" s="8"/>
      <c r="L511" s="8"/>
      <c r="M511" s="8"/>
      <c r="N511" s="8"/>
      <c r="O511" s="8"/>
      <c r="P511" s="8"/>
      <c r="Q511" s="8"/>
      <c r="R511" s="10"/>
      <c r="S511" s="8"/>
      <c r="T511" s="8"/>
      <c r="U511" s="8"/>
      <c r="V511" s="8"/>
      <c r="W511" s="8"/>
      <c r="X511" s="8"/>
      <c r="Y511" s="8"/>
      <c r="Z511" s="8"/>
      <c r="AA511" s="8"/>
      <c r="AB511" s="8"/>
      <c r="AC511" s="10"/>
      <c r="AD511" s="34"/>
      <c r="AE511" s="34"/>
      <c r="AF511" s="34"/>
      <c r="AG511" s="9"/>
      <c r="AH511" s="8"/>
      <c r="AI511" s="12"/>
    </row>
    <row x14ac:dyDescent="0.25" r="512" customHeight="1" ht="14.25">
      <c r="A512" s="8"/>
      <c r="B512" s="12"/>
      <c r="C512" s="10"/>
      <c r="D512" s="10"/>
      <c r="E512" s="8"/>
      <c r="F512" s="8"/>
      <c r="G512" s="8"/>
      <c r="H512" s="30"/>
      <c r="I512" s="31"/>
      <c r="J512" s="31"/>
      <c r="K512" s="8"/>
      <c r="L512" s="8"/>
      <c r="M512" s="8"/>
      <c r="N512" s="8"/>
      <c r="O512" s="8"/>
      <c r="P512" s="8"/>
      <c r="Q512" s="8"/>
      <c r="R512" s="10"/>
      <c r="S512" s="8"/>
      <c r="T512" s="8"/>
      <c r="U512" s="8"/>
      <c r="V512" s="8"/>
      <c r="W512" s="8"/>
      <c r="X512" s="8"/>
      <c r="Y512" s="8"/>
      <c r="Z512" s="8"/>
      <c r="AA512" s="8"/>
      <c r="AB512" s="8"/>
      <c r="AC512" s="10"/>
      <c r="AD512" s="34"/>
      <c r="AE512" s="34"/>
      <c r="AF512" s="34"/>
      <c r="AG512" s="9"/>
      <c r="AH512" s="8"/>
      <c r="AI512" s="12"/>
    </row>
    <row x14ac:dyDescent="0.25" r="513" customHeight="1" ht="14.25">
      <c r="A513" s="8"/>
      <c r="B513" s="12"/>
      <c r="C513" s="10"/>
      <c r="D513" s="10"/>
      <c r="E513" s="8"/>
      <c r="F513" s="8"/>
      <c r="G513" s="8"/>
      <c r="H513" s="30"/>
      <c r="I513" s="31"/>
      <c r="J513" s="31"/>
      <c r="K513" s="8"/>
      <c r="L513" s="8"/>
      <c r="M513" s="8"/>
      <c r="N513" s="8"/>
      <c r="O513" s="8"/>
      <c r="P513" s="8"/>
      <c r="Q513" s="8"/>
      <c r="R513" s="10"/>
      <c r="S513" s="8"/>
      <c r="T513" s="8"/>
      <c r="U513" s="8"/>
      <c r="V513" s="8"/>
      <c r="W513" s="8"/>
      <c r="X513" s="8"/>
      <c r="Y513" s="8"/>
      <c r="Z513" s="8"/>
      <c r="AA513" s="8"/>
      <c r="AB513" s="8"/>
      <c r="AC513" s="10"/>
      <c r="AD513" s="34"/>
      <c r="AE513" s="34"/>
      <c r="AF513" s="34"/>
      <c r="AG513" s="9"/>
      <c r="AH513" s="8"/>
      <c r="AI513" s="12"/>
    </row>
    <row x14ac:dyDescent="0.25" r="514" customHeight="1" ht="14.25">
      <c r="A514" s="8"/>
      <c r="B514" s="12"/>
      <c r="C514" s="10"/>
      <c r="D514" s="10"/>
      <c r="E514" s="8"/>
      <c r="F514" s="8"/>
      <c r="G514" s="8"/>
      <c r="H514" s="30"/>
      <c r="I514" s="31"/>
      <c r="J514" s="31"/>
      <c r="K514" s="8"/>
      <c r="L514" s="8"/>
      <c r="M514" s="8"/>
      <c r="N514" s="8"/>
      <c r="O514" s="8"/>
      <c r="P514" s="8"/>
      <c r="Q514" s="8"/>
      <c r="R514" s="10"/>
      <c r="S514" s="8"/>
      <c r="T514" s="8"/>
      <c r="U514" s="8"/>
      <c r="V514" s="8"/>
      <c r="W514" s="8"/>
      <c r="X514" s="8"/>
      <c r="Y514" s="8"/>
      <c r="Z514" s="8"/>
      <c r="AA514" s="8"/>
      <c r="AB514" s="8"/>
      <c r="AC514" s="10"/>
      <c r="AD514" s="34"/>
      <c r="AE514" s="34"/>
      <c r="AF514" s="34"/>
      <c r="AG514" s="9"/>
      <c r="AH514" s="8"/>
      <c r="AI514" s="12"/>
    </row>
    <row x14ac:dyDescent="0.25" r="515" customHeight="1" ht="14.25">
      <c r="A515" s="8"/>
      <c r="B515" s="12"/>
      <c r="C515" s="10"/>
      <c r="D515" s="10"/>
      <c r="E515" s="8"/>
      <c r="F515" s="8"/>
      <c r="G515" s="8"/>
      <c r="H515" s="30"/>
      <c r="I515" s="31"/>
      <c r="J515" s="31"/>
      <c r="K515" s="8"/>
      <c r="L515" s="8"/>
      <c r="M515" s="8"/>
      <c r="N515" s="8"/>
      <c r="O515" s="8"/>
      <c r="P515" s="8"/>
      <c r="Q515" s="8"/>
      <c r="R515" s="10"/>
      <c r="S515" s="8"/>
      <c r="T515" s="8"/>
      <c r="U515" s="8"/>
      <c r="V515" s="8"/>
      <c r="W515" s="8"/>
      <c r="X515" s="8"/>
      <c r="Y515" s="8"/>
      <c r="Z515" s="8"/>
      <c r="AA515" s="8"/>
      <c r="AB515" s="8"/>
      <c r="AC515" s="10"/>
      <c r="AD515" s="34"/>
      <c r="AE515" s="34"/>
      <c r="AF515" s="34"/>
      <c r="AG515" s="9"/>
      <c r="AH515" s="8"/>
      <c r="AI515" s="12"/>
    </row>
    <row x14ac:dyDescent="0.25" r="516" customHeight="1" ht="14.25">
      <c r="A516" s="8"/>
      <c r="B516" s="12"/>
      <c r="C516" s="10"/>
      <c r="D516" s="10"/>
      <c r="E516" s="8"/>
      <c r="F516" s="8"/>
      <c r="G516" s="8"/>
      <c r="H516" s="30"/>
      <c r="I516" s="31"/>
      <c r="J516" s="31"/>
      <c r="K516" s="8"/>
      <c r="L516" s="8"/>
      <c r="M516" s="8"/>
      <c r="N516" s="8"/>
      <c r="O516" s="8"/>
      <c r="P516" s="8"/>
      <c r="Q516" s="8"/>
      <c r="R516" s="10"/>
      <c r="S516" s="8"/>
      <c r="T516" s="8"/>
      <c r="U516" s="8"/>
      <c r="V516" s="8"/>
      <c r="W516" s="8"/>
      <c r="X516" s="8"/>
      <c r="Y516" s="8"/>
      <c r="Z516" s="8"/>
      <c r="AA516" s="8"/>
      <c r="AB516" s="8"/>
      <c r="AC516" s="10"/>
      <c r="AD516" s="34"/>
      <c r="AE516" s="34"/>
      <c r="AF516" s="34"/>
      <c r="AG516" s="9"/>
      <c r="AH516" s="8"/>
      <c r="AI516" s="12"/>
    </row>
    <row x14ac:dyDescent="0.25" r="517" customHeight="1" ht="14.25">
      <c r="A517" s="8"/>
      <c r="B517" s="12"/>
      <c r="C517" s="10"/>
      <c r="D517" s="10"/>
      <c r="E517" s="8"/>
      <c r="F517" s="8"/>
      <c r="G517" s="8"/>
      <c r="H517" s="30"/>
      <c r="I517" s="31"/>
      <c r="J517" s="31"/>
      <c r="K517" s="8"/>
      <c r="L517" s="8"/>
      <c r="M517" s="8"/>
      <c r="N517" s="8"/>
      <c r="O517" s="8"/>
      <c r="P517" s="8"/>
      <c r="Q517" s="8"/>
      <c r="R517" s="10"/>
      <c r="S517" s="8"/>
      <c r="T517" s="8"/>
      <c r="U517" s="8"/>
      <c r="V517" s="8"/>
      <c r="W517" s="8"/>
      <c r="X517" s="8"/>
      <c r="Y517" s="8"/>
      <c r="Z517" s="8"/>
      <c r="AA517" s="8"/>
      <c r="AB517" s="8"/>
      <c r="AC517" s="10"/>
      <c r="AD517" s="34"/>
      <c r="AE517" s="34"/>
      <c r="AF517" s="34"/>
      <c r="AG517" s="9"/>
      <c r="AH517" s="8"/>
      <c r="AI517" s="12"/>
    </row>
    <row x14ac:dyDescent="0.25" r="518" customHeight="1" ht="14.25">
      <c r="A518" s="8"/>
      <c r="B518" s="12"/>
      <c r="C518" s="10"/>
      <c r="D518" s="10"/>
      <c r="E518" s="8"/>
      <c r="F518" s="8"/>
      <c r="G518" s="8"/>
      <c r="H518" s="30"/>
      <c r="I518" s="31"/>
      <c r="J518" s="31"/>
      <c r="K518" s="8"/>
      <c r="L518" s="8"/>
      <c r="M518" s="8"/>
      <c r="N518" s="8"/>
      <c r="O518" s="8"/>
      <c r="P518" s="8"/>
      <c r="Q518" s="8"/>
      <c r="R518" s="10"/>
      <c r="S518" s="8"/>
      <c r="T518" s="8"/>
      <c r="U518" s="8"/>
      <c r="V518" s="8"/>
      <c r="W518" s="8"/>
      <c r="X518" s="8"/>
      <c r="Y518" s="8"/>
      <c r="Z518" s="8"/>
      <c r="AA518" s="8"/>
      <c r="AB518" s="8"/>
      <c r="AC518" s="10"/>
      <c r="AD518" s="34"/>
      <c r="AE518" s="34"/>
      <c r="AF518" s="34"/>
      <c r="AG518" s="9"/>
      <c r="AH518" s="8"/>
      <c r="AI518" s="12"/>
    </row>
    <row x14ac:dyDescent="0.25" r="519" customHeight="1" ht="14.25">
      <c r="A519" s="8"/>
      <c r="B519" s="12"/>
      <c r="C519" s="10"/>
      <c r="D519" s="10"/>
      <c r="E519" s="8"/>
      <c r="F519" s="8"/>
      <c r="G519" s="8"/>
      <c r="H519" s="30"/>
      <c r="I519" s="31"/>
      <c r="J519" s="31"/>
      <c r="K519" s="8"/>
      <c r="L519" s="8"/>
      <c r="M519" s="8"/>
      <c r="N519" s="8"/>
      <c r="O519" s="8"/>
      <c r="P519" s="8"/>
      <c r="Q519" s="8"/>
      <c r="R519" s="10"/>
      <c r="S519" s="8"/>
      <c r="T519" s="8"/>
      <c r="U519" s="8"/>
      <c r="V519" s="8"/>
      <c r="W519" s="8"/>
      <c r="X519" s="8"/>
      <c r="Y519" s="8"/>
      <c r="Z519" s="8"/>
      <c r="AA519" s="8"/>
      <c r="AB519" s="8"/>
      <c r="AC519" s="10"/>
      <c r="AD519" s="34"/>
      <c r="AE519" s="34"/>
      <c r="AF519" s="34"/>
      <c r="AG519" s="9"/>
      <c r="AH519" s="8"/>
      <c r="AI519" s="12"/>
    </row>
    <row x14ac:dyDescent="0.25" r="520" customHeight="1" ht="14.25">
      <c r="A520" s="8"/>
      <c r="B520" s="12"/>
      <c r="C520" s="10"/>
      <c r="D520" s="10"/>
      <c r="E520" s="8"/>
      <c r="F520" s="8"/>
      <c r="G520" s="8"/>
      <c r="H520" s="30"/>
      <c r="I520" s="31"/>
      <c r="J520" s="31"/>
      <c r="K520" s="8"/>
      <c r="L520" s="8"/>
      <c r="M520" s="8"/>
      <c r="N520" s="8"/>
      <c r="O520" s="8"/>
      <c r="P520" s="8"/>
      <c r="Q520" s="8"/>
      <c r="R520" s="10"/>
      <c r="S520" s="8"/>
      <c r="T520" s="8"/>
      <c r="U520" s="8"/>
      <c r="V520" s="8"/>
      <c r="W520" s="8"/>
      <c r="X520" s="8"/>
      <c r="Y520" s="8"/>
      <c r="Z520" s="8"/>
      <c r="AA520" s="8"/>
      <c r="AB520" s="8"/>
      <c r="AC520" s="10"/>
      <c r="AD520" s="34"/>
      <c r="AE520" s="34"/>
      <c r="AF520" s="34"/>
      <c r="AG520" s="9"/>
      <c r="AH520" s="8"/>
      <c r="AI520" s="12"/>
    </row>
    <row x14ac:dyDescent="0.25" r="521" customHeight="1" ht="14.25">
      <c r="A521" s="8"/>
      <c r="B521" s="12"/>
      <c r="C521" s="10"/>
      <c r="D521" s="10"/>
      <c r="E521" s="8"/>
      <c r="F521" s="8"/>
      <c r="G521" s="8"/>
      <c r="H521" s="30"/>
      <c r="I521" s="31"/>
      <c r="J521" s="31"/>
      <c r="K521" s="8"/>
      <c r="L521" s="8"/>
      <c r="M521" s="8"/>
      <c r="N521" s="8"/>
      <c r="O521" s="8"/>
      <c r="P521" s="8"/>
      <c r="Q521" s="8"/>
      <c r="R521" s="10"/>
      <c r="S521" s="8"/>
      <c r="T521" s="8"/>
      <c r="U521" s="8"/>
      <c r="V521" s="8"/>
      <c r="W521" s="8"/>
      <c r="X521" s="8"/>
      <c r="Y521" s="8"/>
      <c r="Z521" s="8"/>
      <c r="AA521" s="8"/>
      <c r="AB521" s="8"/>
      <c r="AC521" s="10"/>
      <c r="AD521" s="34"/>
      <c r="AE521" s="34"/>
      <c r="AF521" s="34"/>
      <c r="AG521" s="9"/>
      <c r="AH521" s="8"/>
      <c r="AI521" s="12"/>
    </row>
    <row x14ac:dyDescent="0.25" r="522" customHeight="1" ht="14.25">
      <c r="A522" s="8"/>
      <c r="B522" s="12"/>
      <c r="C522" s="10"/>
      <c r="D522" s="10"/>
      <c r="E522" s="8"/>
      <c r="F522" s="8"/>
      <c r="G522" s="8"/>
      <c r="H522" s="30"/>
      <c r="I522" s="31"/>
      <c r="J522" s="31"/>
      <c r="K522" s="8"/>
      <c r="L522" s="8"/>
      <c r="M522" s="8"/>
      <c r="N522" s="8"/>
      <c r="O522" s="8"/>
      <c r="P522" s="8"/>
      <c r="Q522" s="8"/>
      <c r="R522" s="10"/>
      <c r="S522" s="8"/>
      <c r="T522" s="8"/>
      <c r="U522" s="8"/>
      <c r="V522" s="8"/>
      <c r="W522" s="8"/>
      <c r="X522" s="8"/>
      <c r="Y522" s="8"/>
      <c r="Z522" s="8"/>
      <c r="AA522" s="8"/>
      <c r="AB522" s="8"/>
      <c r="AC522" s="10"/>
      <c r="AD522" s="34"/>
      <c r="AE522" s="34"/>
      <c r="AF522" s="34"/>
      <c r="AG522" s="9"/>
      <c r="AH522" s="8"/>
      <c r="AI522" s="12"/>
    </row>
    <row x14ac:dyDescent="0.25" r="523" customHeight="1" ht="14.25">
      <c r="A523" s="8"/>
      <c r="B523" s="12"/>
      <c r="C523" s="10"/>
      <c r="D523" s="10"/>
      <c r="E523" s="8"/>
      <c r="F523" s="8"/>
      <c r="G523" s="8"/>
      <c r="H523" s="30"/>
      <c r="I523" s="31"/>
      <c r="J523" s="31"/>
      <c r="K523" s="8"/>
      <c r="L523" s="8"/>
      <c r="M523" s="8"/>
      <c r="N523" s="8"/>
      <c r="O523" s="8"/>
      <c r="P523" s="8"/>
      <c r="Q523" s="8"/>
      <c r="R523" s="10"/>
      <c r="S523" s="8"/>
      <c r="T523" s="8"/>
      <c r="U523" s="8"/>
      <c r="V523" s="8"/>
      <c r="W523" s="8"/>
      <c r="X523" s="8"/>
      <c r="Y523" s="8"/>
      <c r="Z523" s="8"/>
      <c r="AA523" s="8"/>
      <c r="AB523" s="8"/>
      <c r="AC523" s="10"/>
      <c r="AD523" s="34"/>
      <c r="AE523" s="34"/>
      <c r="AF523" s="34"/>
      <c r="AG523" s="9"/>
      <c r="AH523" s="8"/>
      <c r="AI523" s="12"/>
    </row>
    <row x14ac:dyDescent="0.25" r="524" customHeight="1" ht="14.25">
      <c r="A524" s="8"/>
      <c r="B524" s="12"/>
      <c r="C524" s="10"/>
      <c r="D524" s="10"/>
      <c r="E524" s="8"/>
      <c r="F524" s="8"/>
      <c r="G524" s="8"/>
      <c r="H524" s="30"/>
      <c r="I524" s="31"/>
      <c r="J524" s="31"/>
      <c r="K524" s="8"/>
      <c r="L524" s="8"/>
      <c r="M524" s="8"/>
      <c r="N524" s="8"/>
      <c r="O524" s="8"/>
      <c r="P524" s="8"/>
      <c r="Q524" s="8"/>
      <c r="R524" s="10"/>
      <c r="S524" s="8"/>
      <c r="T524" s="8"/>
      <c r="U524" s="8"/>
      <c r="V524" s="8"/>
      <c r="W524" s="8"/>
      <c r="X524" s="8"/>
      <c r="Y524" s="8"/>
      <c r="Z524" s="8"/>
      <c r="AA524" s="8"/>
      <c r="AB524" s="8"/>
      <c r="AC524" s="10"/>
      <c r="AD524" s="34"/>
      <c r="AE524" s="34"/>
      <c r="AF524" s="34"/>
      <c r="AG524" s="9"/>
      <c r="AH524" s="8"/>
      <c r="AI524" s="12"/>
    </row>
    <row x14ac:dyDescent="0.25" r="525" customHeight="1" ht="14.25">
      <c r="A525" s="8"/>
      <c r="B525" s="12"/>
      <c r="C525" s="10"/>
      <c r="D525" s="10"/>
      <c r="E525" s="8"/>
      <c r="F525" s="8"/>
      <c r="G525" s="8"/>
      <c r="H525" s="30"/>
      <c r="I525" s="31"/>
      <c r="J525" s="31"/>
      <c r="K525" s="8"/>
      <c r="L525" s="8"/>
      <c r="M525" s="8"/>
      <c r="N525" s="8"/>
      <c r="O525" s="8"/>
      <c r="P525" s="8"/>
      <c r="Q525" s="8"/>
      <c r="R525" s="10"/>
      <c r="S525" s="8"/>
      <c r="T525" s="8"/>
      <c r="U525" s="8"/>
      <c r="V525" s="8"/>
      <c r="W525" s="8"/>
      <c r="X525" s="8"/>
      <c r="Y525" s="8"/>
      <c r="Z525" s="8"/>
      <c r="AA525" s="8"/>
      <c r="AB525" s="8"/>
      <c r="AC525" s="10"/>
      <c r="AD525" s="34"/>
      <c r="AE525" s="34"/>
      <c r="AF525" s="34"/>
      <c r="AG525" s="9"/>
      <c r="AH525" s="8"/>
      <c r="AI525" s="12"/>
    </row>
    <row x14ac:dyDescent="0.25" r="526" customHeight="1" ht="14.25">
      <c r="A526" s="8"/>
      <c r="B526" s="12"/>
      <c r="C526" s="10"/>
      <c r="D526" s="10"/>
      <c r="E526" s="8"/>
      <c r="F526" s="8"/>
      <c r="G526" s="8"/>
      <c r="H526" s="30"/>
      <c r="I526" s="31"/>
      <c r="J526" s="31"/>
      <c r="K526" s="8"/>
      <c r="L526" s="8"/>
      <c r="M526" s="8"/>
      <c r="N526" s="8"/>
      <c r="O526" s="8"/>
      <c r="P526" s="8"/>
      <c r="Q526" s="8"/>
      <c r="R526" s="10"/>
      <c r="S526" s="8"/>
      <c r="T526" s="8"/>
      <c r="U526" s="8"/>
      <c r="V526" s="8"/>
      <c r="W526" s="8"/>
      <c r="X526" s="8"/>
      <c r="Y526" s="8"/>
      <c r="Z526" s="8"/>
      <c r="AA526" s="8"/>
      <c r="AB526" s="8"/>
      <c r="AC526" s="10"/>
      <c r="AD526" s="34"/>
      <c r="AE526" s="34"/>
      <c r="AF526" s="34"/>
      <c r="AG526" s="9"/>
      <c r="AH526" s="8"/>
      <c r="AI526" s="12"/>
    </row>
    <row x14ac:dyDescent="0.25" r="527" customHeight="1" ht="14.25">
      <c r="A527" s="8"/>
      <c r="B527" s="12"/>
      <c r="C527" s="10"/>
      <c r="D527" s="10"/>
      <c r="E527" s="8"/>
      <c r="F527" s="8"/>
      <c r="G527" s="8"/>
      <c r="H527" s="30"/>
      <c r="I527" s="31"/>
      <c r="J527" s="31"/>
      <c r="K527" s="8"/>
      <c r="L527" s="8"/>
      <c r="M527" s="8"/>
      <c r="N527" s="8"/>
      <c r="O527" s="8"/>
      <c r="P527" s="8"/>
      <c r="Q527" s="8"/>
      <c r="R527" s="10"/>
      <c r="S527" s="8"/>
      <c r="T527" s="8"/>
      <c r="U527" s="8"/>
      <c r="V527" s="8"/>
      <c r="W527" s="8"/>
      <c r="X527" s="8"/>
      <c r="Y527" s="8"/>
      <c r="Z527" s="8"/>
      <c r="AA527" s="8"/>
      <c r="AB527" s="8"/>
      <c r="AC527" s="10"/>
      <c r="AD527" s="34"/>
      <c r="AE527" s="34"/>
      <c r="AF527" s="34"/>
      <c r="AG527" s="9"/>
      <c r="AH527" s="8"/>
      <c r="AI527" s="12"/>
    </row>
    <row x14ac:dyDescent="0.25" r="528" customHeight="1" ht="14.25">
      <c r="A528" s="8"/>
      <c r="B528" s="12"/>
      <c r="C528" s="10"/>
      <c r="D528" s="10"/>
      <c r="E528" s="8"/>
      <c r="F528" s="8"/>
      <c r="G528" s="8"/>
      <c r="H528" s="30"/>
      <c r="I528" s="31"/>
      <c r="J528" s="31"/>
      <c r="K528" s="8"/>
      <c r="L528" s="8"/>
      <c r="M528" s="8"/>
      <c r="N528" s="8"/>
      <c r="O528" s="8"/>
      <c r="P528" s="8"/>
      <c r="Q528" s="8"/>
      <c r="R528" s="10"/>
      <c r="S528" s="8"/>
      <c r="T528" s="8"/>
      <c r="U528" s="8"/>
      <c r="V528" s="8"/>
      <c r="W528" s="8"/>
      <c r="X528" s="8"/>
      <c r="Y528" s="8"/>
      <c r="Z528" s="8"/>
      <c r="AA528" s="8"/>
      <c r="AB528" s="8"/>
      <c r="AC528" s="10"/>
      <c r="AD528" s="34"/>
      <c r="AE528" s="34"/>
      <c r="AF528" s="34"/>
      <c r="AG528" s="9"/>
      <c r="AH528" s="8"/>
      <c r="AI528" s="12"/>
    </row>
    <row x14ac:dyDescent="0.25" r="529" customHeight="1" ht="14.25">
      <c r="A529" s="8"/>
      <c r="B529" s="12"/>
      <c r="C529" s="10"/>
      <c r="D529" s="10"/>
      <c r="E529" s="8"/>
      <c r="F529" s="8"/>
      <c r="G529" s="8"/>
      <c r="H529" s="30"/>
      <c r="I529" s="31"/>
      <c r="J529" s="31"/>
      <c r="K529" s="8"/>
      <c r="L529" s="8"/>
      <c r="M529" s="8"/>
      <c r="N529" s="8"/>
      <c r="O529" s="8"/>
      <c r="P529" s="8"/>
      <c r="Q529" s="8"/>
      <c r="R529" s="10"/>
      <c r="S529" s="8"/>
      <c r="T529" s="8"/>
      <c r="U529" s="8"/>
      <c r="V529" s="8"/>
      <c r="W529" s="8"/>
      <c r="X529" s="8"/>
      <c r="Y529" s="8"/>
      <c r="Z529" s="8"/>
      <c r="AA529" s="8"/>
      <c r="AB529" s="8"/>
      <c r="AC529" s="10"/>
      <c r="AD529" s="34"/>
      <c r="AE529" s="34"/>
      <c r="AF529" s="34"/>
      <c r="AG529" s="9"/>
      <c r="AH529" s="8"/>
      <c r="AI529" s="12"/>
    </row>
    <row x14ac:dyDescent="0.25" r="530" customHeight="1" ht="14.25">
      <c r="A530" s="8"/>
      <c r="B530" s="12"/>
      <c r="C530" s="10"/>
      <c r="D530" s="10"/>
      <c r="E530" s="8"/>
      <c r="F530" s="8"/>
      <c r="G530" s="8"/>
      <c r="H530" s="30"/>
      <c r="I530" s="31"/>
      <c r="J530" s="31"/>
      <c r="K530" s="8"/>
      <c r="L530" s="8"/>
      <c r="M530" s="8"/>
      <c r="N530" s="8"/>
      <c r="O530" s="8"/>
      <c r="P530" s="8"/>
      <c r="Q530" s="8"/>
      <c r="R530" s="10"/>
      <c r="S530" s="8"/>
      <c r="T530" s="8"/>
      <c r="U530" s="8"/>
      <c r="V530" s="8"/>
      <c r="W530" s="8"/>
      <c r="X530" s="8"/>
      <c r="Y530" s="8"/>
      <c r="Z530" s="8"/>
      <c r="AA530" s="8"/>
      <c r="AB530" s="8"/>
      <c r="AC530" s="10"/>
      <c r="AD530" s="34"/>
      <c r="AE530" s="34"/>
      <c r="AF530" s="34"/>
      <c r="AG530" s="9"/>
      <c r="AH530" s="8"/>
      <c r="AI530" s="12"/>
    </row>
    <row x14ac:dyDescent="0.25" r="531" customHeight="1" ht="14.25">
      <c r="A531" s="8"/>
      <c r="B531" s="12"/>
      <c r="C531" s="10"/>
      <c r="D531" s="10"/>
      <c r="E531" s="8"/>
      <c r="F531" s="8"/>
      <c r="G531" s="8"/>
      <c r="H531" s="30"/>
      <c r="I531" s="31"/>
      <c r="J531" s="31"/>
      <c r="K531" s="8"/>
      <c r="L531" s="8"/>
      <c r="M531" s="8"/>
      <c r="N531" s="8"/>
      <c r="O531" s="8"/>
      <c r="P531" s="8"/>
      <c r="Q531" s="8"/>
      <c r="R531" s="10"/>
      <c r="S531" s="8"/>
      <c r="T531" s="8"/>
      <c r="U531" s="8"/>
      <c r="V531" s="8"/>
      <c r="W531" s="8"/>
      <c r="X531" s="8"/>
      <c r="Y531" s="8"/>
      <c r="Z531" s="8"/>
      <c r="AA531" s="8"/>
      <c r="AB531" s="8"/>
      <c r="AC531" s="10"/>
      <c r="AD531" s="34"/>
      <c r="AE531" s="34"/>
      <c r="AF531" s="34"/>
      <c r="AG531" s="9"/>
      <c r="AH531" s="8"/>
      <c r="AI531" s="12"/>
    </row>
    <row x14ac:dyDescent="0.25" r="532" customHeight="1" ht="14.25">
      <c r="A532" s="8"/>
      <c r="B532" s="12"/>
      <c r="C532" s="10"/>
      <c r="D532" s="10"/>
      <c r="E532" s="8"/>
      <c r="F532" s="8"/>
      <c r="G532" s="8"/>
      <c r="H532" s="30"/>
      <c r="I532" s="31"/>
      <c r="J532" s="31"/>
      <c r="K532" s="8"/>
      <c r="L532" s="8"/>
      <c r="M532" s="8"/>
      <c r="N532" s="8"/>
      <c r="O532" s="8"/>
      <c r="P532" s="8"/>
      <c r="Q532" s="8"/>
      <c r="R532" s="10"/>
      <c r="S532" s="8"/>
      <c r="T532" s="8"/>
      <c r="U532" s="8"/>
      <c r="V532" s="8"/>
      <c r="W532" s="8"/>
      <c r="X532" s="8"/>
      <c r="Y532" s="8"/>
      <c r="Z532" s="8"/>
      <c r="AA532" s="8"/>
      <c r="AB532" s="8"/>
      <c r="AC532" s="10"/>
      <c r="AD532" s="34"/>
      <c r="AE532" s="34"/>
      <c r="AF532" s="34"/>
      <c r="AG532" s="9"/>
      <c r="AH532" s="8"/>
      <c r="AI532" s="12"/>
    </row>
    <row x14ac:dyDescent="0.25" r="533" customHeight="1" ht="14.25">
      <c r="A533" s="8"/>
      <c r="B533" s="12"/>
      <c r="C533" s="10"/>
      <c r="D533" s="10"/>
      <c r="E533" s="8"/>
      <c r="F533" s="8"/>
      <c r="G533" s="8"/>
      <c r="H533" s="30"/>
      <c r="I533" s="31"/>
      <c r="J533" s="31"/>
      <c r="K533" s="8"/>
      <c r="L533" s="8"/>
      <c r="M533" s="8"/>
      <c r="N533" s="8"/>
      <c r="O533" s="8"/>
      <c r="P533" s="8"/>
      <c r="Q533" s="8"/>
      <c r="R533" s="10"/>
      <c r="S533" s="8"/>
      <c r="T533" s="8"/>
      <c r="U533" s="8"/>
      <c r="V533" s="8"/>
      <c r="W533" s="8"/>
      <c r="X533" s="8"/>
      <c r="Y533" s="8"/>
      <c r="Z533" s="8"/>
      <c r="AA533" s="8"/>
      <c r="AB533" s="8"/>
      <c r="AC533" s="10"/>
      <c r="AD533" s="34"/>
      <c r="AE533" s="34"/>
      <c r="AF533" s="34"/>
      <c r="AG533" s="9"/>
      <c r="AH533" s="8"/>
      <c r="AI533" s="12"/>
    </row>
    <row x14ac:dyDescent="0.25" r="534" customHeight="1" ht="14.25">
      <c r="A534" s="8"/>
      <c r="B534" s="12"/>
      <c r="C534" s="10"/>
      <c r="D534" s="10"/>
      <c r="E534" s="8"/>
      <c r="F534" s="8"/>
      <c r="G534" s="8"/>
      <c r="H534" s="30"/>
      <c r="I534" s="31"/>
      <c r="J534" s="31"/>
      <c r="K534" s="8"/>
      <c r="L534" s="8"/>
      <c r="M534" s="8"/>
      <c r="N534" s="8"/>
      <c r="O534" s="8"/>
      <c r="P534" s="8"/>
      <c r="Q534" s="8"/>
      <c r="R534" s="10"/>
      <c r="S534" s="8"/>
      <c r="T534" s="8"/>
      <c r="U534" s="8"/>
      <c r="V534" s="8"/>
      <c r="W534" s="8"/>
      <c r="X534" s="8"/>
      <c r="Y534" s="8"/>
      <c r="Z534" s="8"/>
      <c r="AA534" s="8"/>
      <c r="AB534" s="8"/>
      <c r="AC534" s="10"/>
      <c r="AD534" s="34"/>
      <c r="AE534" s="34"/>
      <c r="AF534" s="34"/>
      <c r="AG534" s="9"/>
      <c r="AH534" s="8"/>
      <c r="AI534" s="12"/>
    </row>
    <row x14ac:dyDescent="0.25" r="535" customHeight="1" ht="14.25">
      <c r="A535" s="8"/>
      <c r="B535" s="12"/>
      <c r="C535" s="10"/>
      <c r="D535" s="10"/>
      <c r="E535" s="8"/>
      <c r="F535" s="8"/>
      <c r="G535" s="8"/>
      <c r="H535" s="30"/>
      <c r="I535" s="31"/>
      <c r="J535" s="31"/>
      <c r="K535" s="8"/>
      <c r="L535" s="8"/>
      <c r="M535" s="8"/>
      <c r="N535" s="8"/>
      <c r="O535" s="8"/>
      <c r="P535" s="8"/>
      <c r="Q535" s="8"/>
      <c r="R535" s="10"/>
      <c r="S535" s="8"/>
      <c r="T535" s="8"/>
      <c r="U535" s="8"/>
      <c r="V535" s="8"/>
      <c r="W535" s="8"/>
      <c r="X535" s="8"/>
      <c r="Y535" s="8"/>
      <c r="Z535" s="8"/>
      <c r="AA535" s="8"/>
      <c r="AB535" s="8"/>
      <c r="AC535" s="10"/>
      <c r="AD535" s="34"/>
      <c r="AE535" s="34"/>
      <c r="AF535" s="34"/>
      <c r="AG535" s="9"/>
      <c r="AH535" s="8"/>
      <c r="AI535" s="12"/>
    </row>
    <row x14ac:dyDescent="0.25" r="536" customHeight="1" ht="14.25">
      <c r="A536" s="8"/>
      <c r="B536" s="12"/>
      <c r="C536" s="10"/>
      <c r="D536" s="10"/>
      <c r="E536" s="8"/>
      <c r="F536" s="8"/>
      <c r="G536" s="8"/>
      <c r="H536" s="30"/>
      <c r="I536" s="31"/>
      <c r="J536" s="31"/>
      <c r="K536" s="8"/>
      <c r="L536" s="8"/>
      <c r="M536" s="8"/>
      <c r="N536" s="8"/>
      <c r="O536" s="8"/>
      <c r="P536" s="8"/>
      <c r="Q536" s="8"/>
      <c r="R536" s="10"/>
      <c r="S536" s="8"/>
      <c r="T536" s="8"/>
      <c r="U536" s="8"/>
      <c r="V536" s="8"/>
      <c r="W536" s="8"/>
      <c r="X536" s="8"/>
      <c r="Y536" s="8"/>
      <c r="Z536" s="8"/>
      <c r="AA536" s="8"/>
      <c r="AB536" s="8"/>
      <c r="AC536" s="10"/>
      <c r="AD536" s="34"/>
      <c r="AE536" s="34"/>
      <c r="AF536" s="34"/>
      <c r="AG536" s="9"/>
      <c r="AH536" s="8"/>
      <c r="AI536" s="12"/>
    </row>
    <row x14ac:dyDescent="0.25" r="537" customHeight="1" ht="14.25">
      <c r="A537" s="8"/>
      <c r="B537" s="12"/>
      <c r="C537" s="10"/>
      <c r="D537" s="10"/>
      <c r="E537" s="8"/>
      <c r="F537" s="8"/>
      <c r="G537" s="8"/>
      <c r="H537" s="30"/>
      <c r="I537" s="31"/>
      <c r="J537" s="31"/>
      <c r="K537" s="8"/>
      <c r="L537" s="8"/>
      <c r="M537" s="8"/>
      <c r="N537" s="8"/>
      <c r="O537" s="8"/>
      <c r="P537" s="8"/>
      <c r="Q537" s="8"/>
      <c r="R537" s="10"/>
      <c r="S537" s="8"/>
      <c r="T537" s="8"/>
      <c r="U537" s="8"/>
      <c r="V537" s="8"/>
      <c r="W537" s="8"/>
      <c r="X537" s="8"/>
      <c r="Y537" s="8"/>
      <c r="Z537" s="8"/>
      <c r="AA537" s="8"/>
      <c r="AB537" s="8"/>
      <c r="AC537" s="10"/>
      <c r="AD537" s="34"/>
      <c r="AE537" s="34"/>
      <c r="AF537" s="34"/>
      <c r="AG537" s="9"/>
      <c r="AH537" s="8"/>
      <c r="AI537" s="12"/>
    </row>
    <row x14ac:dyDescent="0.25" r="538" customHeight="1" ht="14.25">
      <c r="A538" s="8"/>
      <c r="B538" s="12"/>
      <c r="C538" s="10"/>
      <c r="D538" s="10"/>
      <c r="E538" s="8"/>
      <c r="F538" s="8"/>
      <c r="G538" s="8"/>
      <c r="H538" s="30"/>
      <c r="I538" s="31"/>
      <c r="J538" s="31"/>
      <c r="K538" s="8"/>
      <c r="L538" s="8"/>
      <c r="M538" s="8"/>
      <c r="N538" s="8"/>
      <c r="O538" s="8"/>
      <c r="P538" s="8"/>
      <c r="Q538" s="8"/>
      <c r="R538" s="10"/>
      <c r="S538" s="8"/>
      <c r="T538" s="8"/>
      <c r="U538" s="8"/>
      <c r="V538" s="8"/>
      <c r="W538" s="8"/>
      <c r="X538" s="8"/>
      <c r="Y538" s="8"/>
      <c r="Z538" s="8"/>
      <c r="AA538" s="8"/>
      <c r="AB538" s="8"/>
      <c r="AC538" s="10"/>
      <c r="AD538" s="34"/>
      <c r="AE538" s="34"/>
      <c r="AF538" s="34"/>
      <c r="AG538" s="9"/>
      <c r="AH538" s="8"/>
      <c r="AI538" s="12"/>
    </row>
    <row x14ac:dyDescent="0.25" r="539" customHeight="1" ht="14.25">
      <c r="A539" s="8"/>
      <c r="B539" s="12"/>
      <c r="C539" s="10"/>
      <c r="D539" s="10"/>
      <c r="E539" s="8"/>
      <c r="F539" s="8"/>
      <c r="G539" s="8"/>
      <c r="H539" s="30"/>
      <c r="I539" s="31"/>
      <c r="J539" s="31"/>
      <c r="K539" s="8"/>
      <c r="L539" s="8"/>
      <c r="M539" s="8"/>
      <c r="N539" s="8"/>
      <c r="O539" s="8"/>
      <c r="P539" s="8"/>
      <c r="Q539" s="8"/>
      <c r="R539" s="10"/>
      <c r="S539" s="8"/>
      <c r="T539" s="8"/>
      <c r="U539" s="8"/>
      <c r="V539" s="8"/>
      <c r="W539" s="8"/>
      <c r="X539" s="8"/>
      <c r="Y539" s="8"/>
      <c r="Z539" s="8"/>
      <c r="AA539" s="8"/>
      <c r="AB539" s="8"/>
      <c r="AC539" s="10"/>
      <c r="AD539" s="34"/>
      <c r="AE539" s="34"/>
      <c r="AF539" s="34"/>
      <c r="AG539" s="9"/>
      <c r="AH539" s="8"/>
      <c r="AI539" s="12"/>
    </row>
    <row x14ac:dyDescent="0.25" r="540" customHeight="1" ht="14.25">
      <c r="A540" s="8"/>
      <c r="B540" s="12"/>
      <c r="C540" s="10"/>
      <c r="D540" s="10"/>
      <c r="E540" s="8"/>
      <c r="F540" s="8"/>
      <c r="G540" s="8"/>
      <c r="H540" s="30"/>
      <c r="I540" s="31"/>
      <c r="J540" s="31"/>
      <c r="K540" s="8"/>
      <c r="L540" s="8"/>
      <c r="M540" s="8"/>
      <c r="N540" s="8"/>
      <c r="O540" s="8"/>
      <c r="P540" s="8"/>
      <c r="Q540" s="8"/>
      <c r="R540" s="10"/>
      <c r="S540" s="8"/>
      <c r="T540" s="8"/>
      <c r="U540" s="8"/>
      <c r="V540" s="8"/>
      <c r="W540" s="8"/>
      <c r="X540" s="8"/>
      <c r="Y540" s="8"/>
      <c r="Z540" s="8"/>
      <c r="AA540" s="8"/>
      <c r="AB540" s="8"/>
      <c r="AC540" s="10"/>
      <c r="AD540" s="34"/>
      <c r="AE540" s="34"/>
      <c r="AF540" s="34"/>
      <c r="AG540" s="9"/>
      <c r="AH540" s="8"/>
      <c r="AI540" s="12"/>
    </row>
    <row x14ac:dyDescent="0.25" r="541" customHeight="1" ht="14.25">
      <c r="A541" s="8"/>
      <c r="B541" s="12"/>
      <c r="C541" s="10"/>
      <c r="D541" s="10"/>
      <c r="E541" s="8"/>
      <c r="F541" s="8"/>
      <c r="G541" s="8"/>
      <c r="H541" s="30"/>
      <c r="I541" s="31"/>
      <c r="J541" s="31"/>
      <c r="K541" s="8"/>
      <c r="L541" s="8"/>
      <c r="M541" s="8"/>
      <c r="N541" s="8"/>
      <c r="O541" s="8"/>
      <c r="P541" s="8"/>
      <c r="Q541" s="8"/>
      <c r="R541" s="10"/>
      <c r="S541" s="8"/>
      <c r="T541" s="8"/>
      <c r="U541" s="8"/>
      <c r="V541" s="8"/>
      <c r="W541" s="8"/>
      <c r="X541" s="8"/>
      <c r="Y541" s="8"/>
      <c r="Z541" s="8"/>
      <c r="AA541" s="8"/>
      <c r="AB541" s="8"/>
      <c r="AC541" s="10"/>
      <c r="AD541" s="34"/>
      <c r="AE541" s="34"/>
      <c r="AF541" s="34"/>
      <c r="AG541" s="9"/>
      <c r="AH541" s="8"/>
      <c r="AI541" s="12"/>
    </row>
    <row x14ac:dyDescent="0.25" r="542" customHeight="1" ht="14.25">
      <c r="A542" s="8"/>
      <c r="B542" s="12"/>
      <c r="C542" s="10"/>
      <c r="D542" s="10"/>
      <c r="E542" s="8"/>
      <c r="F542" s="8"/>
      <c r="G542" s="8"/>
      <c r="H542" s="30"/>
      <c r="I542" s="31"/>
      <c r="J542" s="31"/>
      <c r="K542" s="8"/>
      <c r="L542" s="8"/>
      <c r="M542" s="8"/>
      <c r="N542" s="8"/>
      <c r="O542" s="8"/>
      <c r="P542" s="8"/>
      <c r="Q542" s="8"/>
      <c r="R542" s="10"/>
      <c r="S542" s="8"/>
      <c r="T542" s="8"/>
      <c r="U542" s="8"/>
      <c r="V542" s="8"/>
      <c r="W542" s="8"/>
      <c r="X542" s="8"/>
      <c r="Y542" s="8"/>
      <c r="Z542" s="8"/>
      <c r="AA542" s="8"/>
      <c r="AB542" s="8"/>
      <c r="AC542" s="10"/>
      <c r="AD542" s="34"/>
      <c r="AE542" s="34"/>
      <c r="AF542" s="34"/>
      <c r="AG542" s="9"/>
      <c r="AH542" s="8"/>
      <c r="AI542" s="12"/>
    </row>
    <row x14ac:dyDescent="0.25" r="543" customHeight="1" ht="14.25">
      <c r="A543" s="8"/>
      <c r="B543" s="12"/>
      <c r="C543" s="10"/>
      <c r="D543" s="10"/>
      <c r="E543" s="8"/>
      <c r="F543" s="8"/>
      <c r="G543" s="8"/>
      <c r="H543" s="30"/>
      <c r="I543" s="31"/>
      <c r="J543" s="31"/>
      <c r="K543" s="8"/>
      <c r="L543" s="8"/>
      <c r="M543" s="8"/>
      <c r="N543" s="8"/>
      <c r="O543" s="8"/>
      <c r="P543" s="8"/>
      <c r="Q543" s="8"/>
      <c r="R543" s="10"/>
      <c r="S543" s="8"/>
      <c r="T543" s="8"/>
      <c r="U543" s="8"/>
      <c r="V543" s="8"/>
      <c r="W543" s="8"/>
      <c r="X543" s="8"/>
      <c r="Y543" s="8"/>
      <c r="Z543" s="8"/>
      <c r="AA543" s="8"/>
      <c r="AB543" s="8"/>
      <c r="AC543" s="10"/>
      <c r="AD543" s="34"/>
      <c r="AE543" s="34"/>
      <c r="AF543" s="34"/>
      <c r="AG543" s="9"/>
      <c r="AH543" s="8"/>
      <c r="AI543" s="12"/>
    </row>
    <row x14ac:dyDescent="0.25" r="544" customHeight="1" ht="14.25">
      <c r="A544" s="8"/>
      <c r="B544" s="12"/>
      <c r="C544" s="10"/>
      <c r="D544" s="10"/>
      <c r="E544" s="8"/>
      <c r="F544" s="8"/>
      <c r="G544" s="8"/>
      <c r="H544" s="30"/>
      <c r="I544" s="31"/>
      <c r="J544" s="31"/>
      <c r="K544" s="8"/>
      <c r="L544" s="8"/>
      <c r="M544" s="8"/>
      <c r="N544" s="8"/>
      <c r="O544" s="8"/>
      <c r="P544" s="8"/>
      <c r="Q544" s="8"/>
      <c r="R544" s="10"/>
      <c r="S544" s="8"/>
      <c r="T544" s="8"/>
      <c r="U544" s="8"/>
      <c r="V544" s="8"/>
      <c r="W544" s="8"/>
      <c r="X544" s="8"/>
      <c r="Y544" s="8"/>
      <c r="Z544" s="8"/>
      <c r="AA544" s="8"/>
      <c r="AB544" s="8"/>
      <c r="AC544" s="10"/>
      <c r="AD544" s="34"/>
      <c r="AE544" s="34"/>
      <c r="AF544" s="34"/>
      <c r="AG544" s="9"/>
      <c r="AH544" s="8"/>
      <c r="AI544" s="12"/>
    </row>
    <row x14ac:dyDescent="0.25" r="545" customHeight="1" ht="14.25">
      <c r="A545" s="8"/>
      <c r="B545" s="12"/>
      <c r="C545" s="10"/>
      <c r="D545" s="10"/>
      <c r="E545" s="8"/>
      <c r="F545" s="8"/>
      <c r="G545" s="8"/>
      <c r="H545" s="30"/>
      <c r="I545" s="31"/>
      <c r="J545" s="31"/>
      <c r="K545" s="8"/>
      <c r="L545" s="8"/>
      <c r="M545" s="8"/>
      <c r="N545" s="8"/>
      <c r="O545" s="8"/>
      <c r="P545" s="8"/>
      <c r="Q545" s="8"/>
      <c r="R545" s="10"/>
      <c r="S545" s="8"/>
      <c r="T545" s="8"/>
      <c r="U545" s="8"/>
      <c r="V545" s="8"/>
      <c r="W545" s="8"/>
      <c r="X545" s="8"/>
      <c r="Y545" s="8"/>
      <c r="Z545" s="8"/>
      <c r="AA545" s="8"/>
      <c r="AB545" s="8"/>
      <c r="AC545" s="10"/>
      <c r="AD545" s="34"/>
      <c r="AE545" s="34"/>
      <c r="AF545" s="34"/>
      <c r="AG545" s="9"/>
      <c r="AH545" s="8"/>
      <c r="AI545" s="12"/>
    </row>
    <row x14ac:dyDescent="0.25" r="546" customHeight="1" ht="14.25">
      <c r="A546" s="8"/>
      <c r="B546" s="12"/>
      <c r="C546" s="10"/>
      <c r="D546" s="10"/>
      <c r="E546" s="8"/>
      <c r="F546" s="8"/>
      <c r="G546" s="8"/>
      <c r="H546" s="30"/>
      <c r="I546" s="31"/>
      <c r="J546" s="31"/>
      <c r="K546" s="8"/>
      <c r="L546" s="8"/>
      <c r="M546" s="8"/>
      <c r="N546" s="8"/>
      <c r="O546" s="8"/>
      <c r="P546" s="8"/>
      <c r="Q546" s="8"/>
      <c r="R546" s="10"/>
      <c r="S546" s="8"/>
      <c r="T546" s="8"/>
      <c r="U546" s="8"/>
      <c r="V546" s="8"/>
      <c r="W546" s="8"/>
      <c r="X546" s="8"/>
      <c r="Y546" s="8"/>
      <c r="Z546" s="8"/>
      <c r="AA546" s="8"/>
      <c r="AB546" s="8"/>
      <c r="AC546" s="10"/>
      <c r="AD546" s="34"/>
      <c r="AE546" s="34"/>
      <c r="AF546" s="34"/>
      <c r="AG546" s="9"/>
      <c r="AH546" s="8"/>
      <c r="AI546" s="12"/>
    </row>
    <row x14ac:dyDescent="0.25" r="547" customHeight="1" ht="14.25">
      <c r="A547" s="8"/>
      <c r="B547" s="12"/>
      <c r="C547" s="10"/>
      <c r="D547" s="10"/>
      <c r="E547" s="8"/>
      <c r="F547" s="8"/>
      <c r="G547" s="8"/>
      <c r="H547" s="30"/>
      <c r="I547" s="31"/>
      <c r="J547" s="31"/>
      <c r="K547" s="8"/>
      <c r="L547" s="8"/>
      <c r="M547" s="8"/>
      <c r="N547" s="8"/>
      <c r="O547" s="8"/>
      <c r="P547" s="8"/>
      <c r="Q547" s="8"/>
      <c r="R547" s="10"/>
      <c r="S547" s="8"/>
      <c r="T547" s="8"/>
      <c r="U547" s="8"/>
      <c r="V547" s="8"/>
      <c r="W547" s="8"/>
      <c r="X547" s="8"/>
      <c r="Y547" s="8"/>
      <c r="Z547" s="8"/>
      <c r="AA547" s="8"/>
      <c r="AB547" s="8"/>
      <c r="AC547" s="10"/>
      <c r="AD547" s="34"/>
      <c r="AE547" s="34"/>
      <c r="AF547" s="34"/>
      <c r="AG547" s="9"/>
      <c r="AH547" s="8"/>
      <c r="AI547" s="12"/>
    </row>
    <row x14ac:dyDescent="0.25" r="548" customHeight="1" ht="14.25">
      <c r="A548" s="8"/>
      <c r="B548" s="12"/>
      <c r="C548" s="10"/>
      <c r="D548" s="10"/>
      <c r="E548" s="8"/>
      <c r="F548" s="8"/>
      <c r="G548" s="8"/>
      <c r="H548" s="30"/>
      <c r="I548" s="31"/>
      <c r="J548" s="31"/>
      <c r="K548" s="8"/>
      <c r="L548" s="8"/>
      <c r="M548" s="8"/>
      <c r="N548" s="8"/>
      <c r="O548" s="8"/>
      <c r="P548" s="8"/>
      <c r="Q548" s="8"/>
      <c r="R548" s="10"/>
      <c r="S548" s="8"/>
      <c r="T548" s="8"/>
      <c r="U548" s="8"/>
      <c r="V548" s="8"/>
      <c r="W548" s="8"/>
      <c r="X548" s="8"/>
      <c r="Y548" s="8"/>
      <c r="Z548" s="8"/>
      <c r="AA548" s="8"/>
      <c r="AB548" s="8"/>
      <c r="AC548" s="10"/>
      <c r="AD548" s="34"/>
      <c r="AE548" s="34"/>
      <c r="AF548" s="34"/>
      <c r="AG548" s="9"/>
      <c r="AH548" s="8"/>
      <c r="AI548" s="12"/>
    </row>
    <row x14ac:dyDescent="0.25" r="549" customHeight="1" ht="14.25">
      <c r="A549" s="8"/>
      <c r="B549" s="12"/>
      <c r="C549" s="10"/>
      <c r="D549" s="10"/>
      <c r="E549" s="8"/>
      <c r="F549" s="8"/>
      <c r="G549" s="8"/>
      <c r="H549" s="30"/>
      <c r="I549" s="31"/>
      <c r="J549" s="31"/>
      <c r="K549" s="8"/>
      <c r="L549" s="8"/>
      <c r="M549" s="8"/>
      <c r="N549" s="8"/>
      <c r="O549" s="8"/>
      <c r="P549" s="8"/>
      <c r="Q549" s="8"/>
      <c r="R549" s="10"/>
      <c r="S549" s="8"/>
      <c r="T549" s="8"/>
      <c r="U549" s="8"/>
      <c r="V549" s="8"/>
      <c r="W549" s="8"/>
      <c r="X549" s="8"/>
      <c r="Y549" s="8"/>
      <c r="Z549" s="8"/>
      <c r="AA549" s="8"/>
      <c r="AB549" s="8"/>
      <c r="AC549" s="10"/>
      <c r="AD549" s="34"/>
      <c r="AE549" s="34"/>
      <c r="AF549" s="34"/>
      <c r="AG549" s="9"/>
      <c r="AH549" s="8"/>
      <c r="AI549" s="12"/>
    </row>
    <row x14ac:dyDescent="0.25" r="550" customHeight="1" ht="14.25">
      <c r="A550" s="8"/>
      <c r="B550" s="12"/>
      <c r="C550" s="10"/>
      <c r="D550" s="10"/>
      <c r="E550" s="8"/>
      <c r="F550" s="8"/>
      <c r="G550" s="8"/>
      <c r="H550" s="30"/>
      <c r="I550" s="31"/>
      <c r="J550" s="31"/>
      <c r="K550" s="8"/>
      <c r="L550" s="8"/>
      <c r="M550" s="8"/>
      <c r="N550" s="8"/>
      <c r="O550" s="8"/>
      <c r="P550" s="8"/>
      <c r="Q550" s="8"/>
      <c r="R550" s="10"/>
      <c r="S550" s="8"/>
      <c r="T550" s="8"/>
      <c r="U550" s="8"/>
      <c r="V550" s="8"/>
      <c r="W550" s="8"/>
      <c r="X550" s="8"/>
      <c r="Y550" s="8"/>
      <c r="Z550" s="8"/>
      <c r="AA550" s="8"/>
      <c r="AB550" s="8"/>
      <c r="AC550" s="10"/>
      <c r="AD550" s="34"/>
      <c r="AE550" s="34"/>
      <c r="AF550" s="34"/>
      <c r="AG550" s="9"/>
      <c r="AH550" s="8"/>
      <c r="AI550" s="12"/>
    </row>
    <row x14ac:dyDescent="0.25" r="551" customHeight="1" ht="14.25">
      <c r="A551" s="8"/>
      <c r="B551" s="12"/>
      <c r="C551" s="10"/>
      <c r="D551" s="10"/>
      <c r="E551" s="8"/>
      <c r="F551" s="8"/>
      <c r="G551" s="8"/>
      <c r="H551" s="30"/>
      <c r="I551" s="31"/>
      <c r="J551" s="31"/>
      <c r="K551" s="8"/>
      <c r="L551" s="8"/>
      <c r="M551" s="8"/>
      <c r="N551" s="8"/>
      <c r="O551" s="8"/>
      <c r="P551" s="8"/>
      <c r="Q551" s="8"/>
      <c r="R551" s="10"/>
      <c r="S551" s="8"/>
      <c r="T551" s="8"/>
      <c r="U551" s="8"/>
      <c r="V551" s="8"/>
      <c r="W551" s="8"/>
      <c r="X551" s="8"/>
      <c r="Y551" s="8"/>
      <c r="Z551" s="8"/>
      <c r="AA551" s="8"/>
      <c r="AB551" s="8"/>
      <c r="AC551" s="10"/>
      <c r="AD551" s="34"/>
      <c r="AE551" s="34"/>
      <c r="AF551" s="34"/>
      <c r="AG551" s="9"/>
      <c r="AH551" s="8"/>
      <c r="AI551" s="12"/>
    </row>
    <row x14ac:dyDescent="0.25" r="552" customHeight="1" ht="14.25">
      <c r="A552" s="8"/>
      <c r="B552" s="12"/>
      <c r="C552" s="10"/>
      <c r="D552" s="10"/>
      <c r="E552" s="8"/>
      <c r="F552" s="8"/>
      <c r="G552" s="8"/>
      <c r="H552" s="30"/>
      <c r="I552" s="31"/>
      <c r="J552" s="31"/>
      <c r="K552" s="8"/>
      <c r="L552" s="8"/>
      <c r="M552" s="8"/>
      <c r="N552" s="8"/>
      <c r="O552" s="8"/>
      <c r="P552" s="8"/>
      <c r="Q552" s="8"/>
      <c r="R552" s="10"/>
      <c r="S552" s="8"/>
      <c r="T552" s="8"/>
      <c r="U552" s="8"/>
      <c r="V552" s="8"/>
      <c r="W552" s="8"/>
      <c r="X552" s="8"/>
      <c r="Y552" s="8"/>
      <c r="Z552" s="8"/>
      <c r="AA552" s="8"/>
      <c r="AB552" s="8"/>
      <c r="AC552" s="10"/>
      <c r="AD552" s="34"/>
      <c r="AE552" s="34"/>
      <c r="AF552" s="34"/>
      <c r="AG552" s="9"/>
      <c r="AH552" s="8"/>
      <c r="AI552" s="12"/>
    </row>
    <row x14ac:dyDescent="0.25" r="553" customHeight="1" ht="14.25">
      <c r="A553" s="8"/>
      <c r="B553" s="12"/>
      <c r="C553" s="10"/>
      <c r="D553" s="10"/>
      <c r="E553" s="8"/>
      <c r="F553" s="8"/>
      <c r="G553" s="8"/>
      <c r="H553" s="30"/>
      <c r="I553" s="31"/>
      <c r="J553" s="31"/>
      <c r="K553" s="8"/>
      <c r="L553" s="8"/>
      <c r="M553" s="8"/>
      <c r="N553" s="8"/>
      <c r="O553" s="8"/>
      <c r="P553" s="8"/>
      <c r="Q553" s="8"/>
      <c r="R553" s="10"/>
      <c r="S553" s="8"/>
      <c r="T553" s="8"/>
      <c r="U553" s="8"/>
      <c r="V553" s="8"/>
      <c r="W553" s="8"/>
      <c r="X553" s="8"/>
      <c r="Y553" s="8"/>
      <c r="Z553" s="8"/>
      <c r="AA553" s="8"/>
      <c r="AB553" s="8"/>
      <c r="AC553" s="10"/>
      <c r="AD553" s="34"/>
      <c r="AE553" s="34"/>
      <c r="AF553" s="34"/>
      <c r="AG553" s="9"/>
      <c r="AH553" s="8"/>
      <c r="AI553" s="12"/>
    </row>
    <row x14ac:dyDescent="0.25" r="554" customHeight="1" ht="14.25">
      <c r="A554" s="8"/>
      <c r="B554" s="12"/>
      <c r="C554" s="10"/>
      <c r="D554" s="10"/>
      <c r="E554" s="8"/>
      <c r="F554" s="8"/>
      <c r="G554" s="8"/>
      <c r="H554" s="30"/>
      <c r="I554" s="31"/>
      <c r="J554" s="31"/>
      <c r="K554" s="8"/>
      <c r="L554" s="8"/>
      <c r="M554" s="8"/>
      <c r="N554" s="8"/>
      <c r="O554" s="8"/>
      <c r="P554" s="8"/>
      <c r="Q554" s="8"/>
      <c r="R554" s="10"/>
      <c r="S554" s="8"/>
      <c r="T554" s="8"/>
      <c r="U554" s="8"/>
      <c r="V554" s="8"/>
      <c r="W554" s="8"/>
      <c r="X554" s="8"/>
      <c r="Y554" s="8"/>
      <c r="Z554" s="8"/>
      <c r="AA554" s="8"/>
      <c r="AB554" s="8"/>
      <c r="AC554" s="10"/>
      <c r="AD554" s="34"/>
      <c r="AE554" s="34"/>
      <c r="AF554" s="34"/>
      <c r="AG554" s="9"/>
      <c r="AH554" s="8"/>
      <c r="AI554" s="12"/>
    </row>
    <row x14ac:dyDescent="0.25" r="555" customHeight="1" ht="14.25">
      <c r="A555" s="8"/>
      <c r="B555" s="12"/>
      <c r="C555" s="10"/>
      <c r="D555" s="10"/>
      <c r="E555" s="8"/>
      <c r="F555" s="8"/>
      <c r="G555" s="8"/>
      <c r="H555" s="30"/>
      <c r="I555" s="31"/>
      <c r="J555" s="31"/>
      <c r="K555" s="8"/>
      <c r="L555" s="8"/>
      <c r="M555" s="8"/>
      <c r="N555" s="8"/>
      <c r="O555" s="8"/>
      <c r="P555" s="8"/>
      <c r="Q555" s="8"/>
      <c r="R555" s="10"/>
      <c r="S555" s="8"/>
      <c r="T555" s="8"/>
      <c r="U555" s="8"/>
      <c r="V555" s="8"/>
      <c r="W555" s="8"/>
      <c r="X555" s="8"/>
      <c r="Y555" s="8"/>
      <c r="Z555" s="8"/>
      <c r="AA555" s="8"/>
      <c r="AB555" s="8"/>
      <c r="AC555" s="10"/>
      <c r="AD555" s="34"/>
      <c r="AE555" s="34"/>
      <c r="AF555" s="34"/>
      <c r="AG555" s="9"/>
      <c r="AH555" s="8"/>
      <c r="AI555" s="12"/>
    </row>
    <row x14ac:dyDescent="0.25" r="556" customHeight="1" ht="14.25">
      <c r="A556" s="8"/>
      <c r="B556" s="12"/>
      <c r="C556" s="10"/>
      <c r="D556" s="10"/>
      <c r="E556" s="8"/>
      <c r="F556" s="8"/>
      <c r="G556" s="8"/>
      <c r="H556" s="30"/>
      <c r="I556" s="31"/>
      <c r="J556" s="31"/>
      <c r="K556" s="8"/>
      <c r="L556" s="8"/>
      <c r="M556" s="8"/>
      <c r="N556" s="8"/>
      <c r="O556" s="8"/>
      <c r="P556" s="8"/>
      <c r="Q556" s="8"/>
      <c r="R556" s="10"/>
      <c r="S556" s="8"/>
      <c r="T556" s="8"/>
      <c r="U556" s="8"/>
      <c r="V556" s="8"/>
      <c r="W556" s="8"/>
      <c r="X556" s="8"/>
      <c r="Y556" s="8"/>
      <c r="Z556" s="8"/>
      <c r="AA556" s="8"/>
      <c r="AB556" s="8"/>
      <c r="AC556" s="10"/>
      <c r="AD556" s="34"/>
      <c r="AE556" s="34"/>
      <c r="AF556" s="34"/>
      <c r="AG556" s="9"/>
      <c r="AH556" s="8"/>
      <c r="AI556" s="12"/>
    </row>
    <row x14ac:dyDescent="0.25" r="557" customHeight="1" ht="14.25">
      <c r="A557" s="8"/>
      <c r="B557" s="12"/>
      <c r="C557" s="10"/>
      <c r="D557" s="10"/>
      <c r="E557" s="8"/>
      <c r="F557" s="8"/>
      <c r="G557" s="8"/>
      <c r="H557" s="30"/>
      <c r="I557" s="31"/>
      <c r="J557" s="31"/>
      <c r="K557" s="8"/>
      <c r="L557" s="8"/>
      <c r="M557" s="8"/>
      <c r="N557" s="8"/>
      <c r="O557" s="8"/>
      <c r="P557" s="8"/>
      <c r="Q557" s="8"/>
      <c r="R557" s="10"/>
      <c r="S557" s="8"/>
      <c r="T557" s="8"/>
      <c r="U557" s="8"/>
      <c r="V557" s="8"/>
      <c r="W557" s="8"/>
      <c r="X557" s="8"/>
      <c r="Y557" s="8"/>
      <c r="Z557" s="8"/>
      <c r="AA557" s="8"/>
      <c r="AB557" s="8"/>
      <c r="AC557" s="10"/>
      <c r="AD557" s="34"/>
      <c r="AE557" s="34"/>
      <c r="AF557" s="34"/>
      <c r="AG557" s="9"/>
      <c r="AH557" s="8"/>
      <c r="AI557" s="12"/>
    </row>
    <row x14ac:dyDescent="0.25" r="558" customHeight="1" ht="14.25">
      <c r="A558" s="8"/>
      <c r="B558" s="12"/>
      <c r="C558" s="10"/>
      <c r="D558" s="10"/>
      <c r="E558" s="8"/>
      <c r="F558" s="8"/>
      <c r="G558" s="8"/>
      <c r="H558" s="30"/>
      <c r="I558" s="31"/>
      <c r="J558" s="31"/>
      <c r="K558" s="8"/>
      <c r="L558" s="8"/>
      <c r="M558" s="8"/>
      <c r="N558" s="8"/>
      <c r="O558" s="8"/>
      <c r="P558" s="8"/>
      <c r="Q558" s="8"/>
      <c r="R558" s="10"/>
      <c r="S558" s="8"/>
      <c r="T558" s="8"/>
      <c r="U558" s="8"/>
      <c r="V558" s="8"/>
      <c r="W558" s="8"/>
      <c r="X558" s="8"/>
      <c r="Y558" s="8"/>
      <c r="Z558" s="8"/>
      <c r="AA558" s="8"/>
      <c r="AB558" s="8"/>
      <c r="AC558" s="10"/>
      <c r="AD558" s="34"/>
      <c r="AE558" s="34"/>
      <c r="AF558" s="34"/>
      <c r="AG558" s="9"/>
      <c r="AH558" s="8"/>
      <c r="AI558" s="12"/>
    </row>
    <row x14ac:dyDescent="0.25" r="559" customHeight="1" ht="14.25">
      <c r="A559" s="8"/>
      <c r="B559" s="12"/>
      <c r="C559" s="10"/>
      <c r="D559" s="10"/>
      <c r="E559" s="8"/>
      <c r="F559" s="8"/>
      <c r="G559" s="8"/>
      <c r="H559" s="30"/>
      <c r="I559" s="31"/>
      <c r="J559" s="31"/>
      <c r="K559" s="8"/>
      <c r="L559" s="8"/>
      <c r="M559" s="8"/>
      <c r="N559" s="8"/>
      <c r="O559" s="8"/>
      <c r="P559" s="8"/>
      <c r="Q559" s="8"/>
      <c r="R559" s="10"/>
      <c r="S559" s="8"/>
      <c r="T559" s="8"/>
      <c r="U559" s="8"/>
      <c r="V559" s="8"/>
      <c r="W559" s="8"/>
      <c r="X559" s="8"/>
      <c r="Y559" s="8"/>
      <c r="Z559" s="8"/>
      <c r="AA559" s="8"/>
      <c r="AB559" s="8"/>
      <c r="AC559" s="10"/>
      <c r="AD559" s="34"/>
      <c r="AE559" s="34"/>
      <c r="AF559" s="34"/>
      <c r="AG559" s="9"/>
      <c r="AH559" s="8"/>
      <c r="AI559" s="12"/>
    </row>
    <row x14ac:dyDescent="0.25" r="560" customHeight="1" ht="14.25">
      <c r="A560" s="8"/>
      <c r="B560" s="12"/>
      <c r="C560" s="10"/>
      <c r="D560" s="10"/>
      <c r="E560" s="8"/>
      <c r="F560" s="8"/>
      <c r="G560" s="8"/>
      <c r="H560" s="30"/>
      <c r="I560" s="31"/>
      <c r="J560" s="31"/>
      <c r="K560" s="8"/>
      <c r="L560" s="8"/>
      <c r="M560" s="8"/>
      <c r="N560" s="8"/>
      <c r="O560" s="8"/>
      <c r="P560" s="8"/>
      <c r="Q560" s="8"/>
      <c r="R560" s="10"/>
      <c r="S560" s="8"/>
      <c r="T560" s="8"/>
      <c r="U560" s="8"/>
      <c r="V560" s="8"/>
      <c r="W560" s="8"/>
      <c r="X560" s="8"/>
      <c r="Y560" s="8"/>
      <c r="Z560" s="8"/>
      <c r="AA560" s="8"/>
      <c r="AB560" s="8"/>
      <c r="AC560" s="10"/>
      <c r="AD560" s="34"/>
      <c r="AE560" s="34"/>
      <c r="AF560" s="34"/>
      <c r="AG560" s="9"/>
      <c r="AH560" s="8"/>
      <c r="AI560" s="12"/>
    </row>
    <row x14ac:dyDescent="0.25" r="561" customHeight="1" ht="14.25">
      <c r="A561" s="8"/>
      <c r="B561" s="12"/>
      <c r="C561" s="10"/>
      <c r="D561" s="10"/>
      <c r="E561" s="8"/>
      <c r="F561" s="8"/>
      <c r="G561" s="8"/>
      <c r="H561" s="30"/>
      <c r="I561" s="31"/>
      <c r="J561" s="31"/>
      <c r="K561" s="8"/>
      <c r="L561" s="8"/>
      <c r="M561" s="8"/>
      <c r="N561" s="8"/>
      <c r="O561" s="8"/>
      <c r="P561" s="8"/>
      <c r="Q561" s="8"/>
      <c r="R561" s="10"/>
      <c r="S561" s="8"/>
      <c r="T561" s="8"/>
      <c r="U561" s="8"/>
      <c r="V561" s="8"/>
      <c r="W561" s="8"/>
      <c r="X561" s="8"/>
      <c r="Y561" s="8"/>
      <c r="Z561" s="8"/>
      <c r="AA561" s="8"/>
      <c r="AB561" s="8"/>
      <c r="AC561" s="10"/>
      <c r="AD561" s="34"/>
      <c r="AE561" s="34"/>
      <c r="AF561" s="34"/>
      <c r="AG561" s="9"/>
      <c r="AH561" s="8"/>
      <c r="AI561" s="12"/>
    </row>
    <row x14ac:dyDescent="0.25" r="562" customHeight="1" ht="14.25">
      <c r="A562" s="8"/>
      <c r="B562" s="12"/>
      <c r="C562" s="10"/>
      <c r="D562" s="10"/>
      <c r="E562" s="8"/>
      <c r="F562" s="8"/>
      <c r="G562" s="8"/>
      <c r="H562" s="30"/>
      <c r="I562" s="31"/>
      <c r="J562" s="31"/>
      <c r="K562" s="8"/>
      <c r="L562" s="8"/>
      <c r="M562" s="8"/>
      <c r="N562" s="8"/>
      <c r="O562" s="8"/>
      <c r="P562" s="8"/>
      <c r="Q562" s="8"/>
      <c r="R562" s="10"/>
      <c r="S562" s="8"/>
      <c r="T562" s="8"/>
      <c r="U562" s="8"/>
      <c r="V562" s="8"/>
      <c r="W562" s="8"/>
      <c r="X562" s="8"/>
      <c r="Y562" s="8"/>
      <c r="Z562" s="8"/>
      <c r="AA562" s="8"/>
      <c r="AB562" s="8"/>
      <c r="AC562" s="10"/>
      <c r="AD562" s="34"/>
      <c r="AE562" s="34"/>
      <c r="AF562" s="34"/>
      <c r="AG562" s="9"/>
      <c r="AH562" s="8"/>
      <c r="AI562" s="12"/>
    </row>
    <row x14ac:dyDescent="0.25" r="563" customHeight="1" ht="14.25">
      <c r="A563" s="8"/>
      <c r="B563" s="12"/>
      <c r="C563" s="10"/>
      <c r="D563" s="10"/>
      <c r="E563" s="8"/>
      <c r="F563" s="8"/>
      <c r="G563" s="8"/>
      <c r="H563" s="30"/>
      <c r="I563" s="31"/>
      <c r="J563" s="31"/>
      <c r="K563" s="8"/>
      <c r="L563" s="8"/>
      <c r="M563" s="8"/>
      <c r="N563" s="8"/>
      <c r="O563" s="8"/>
      <c r="P563" s="8"/>
      <c r="Q563" s="8"/>
      <c r="R563" s="10"/>
      <c r="S563" s="8"/>
      <c r="T563" s="8"/>
      <c r="U563" s="8"/>
      <c r="V563" s="8"/>
      <c r="W563" s="8"/>
      <c r="X563" s="8"/>
      <c r="Y563" s="8"/>
      <c r="Z563" s="8"/>
      <c r="AA563" s="8"/>
      <c r="AB563" s="8"/>
      <c r="AC563" s="10"/>
      <c r="AD563" s="34"/>
      <c r="AE563" s="34"/>
      <c r="AF563" s="34"/>
      <c r="AG563" s="9"/>
      <c r="AH563" s="8"/>
      <c r="AI563" s="12"/>
    </row>
    <row x14ac:dyDescent="0.25" r="564" customHeight="1" ht="14.25">
      <c r="A564" s="8"/>
      <c r="B564" s="12"/>
      <c r="C564" s="10"/>
      <c r="D564" s="10"/>
      <c r="E564" s="8"/>
      <c r="F564" s="8"/>
      <c r="G564" s="8"/>
      <c r="H564" s="30"/>
      <c r="I564" s="31"/>
      <c r="J564" s="31"/>
      <c r="K564" s="8"/>
      <c r="L564" s="8"/>
      <c r="M564" s="8"/>
      <c r="N564" s="8"/>
      <c r="O564" s="8"/>
      <c r="P564" s="8"/>
      <c r="Q564" s="8"/>
      <c r="R564" s="10"/>
      <c r="S564" s="8"/>
      <c r="T564" s="8"/>
      <c r="U564" s="8"/>
      <c r="V564" s="8"/>
      <c r="W564" s="8"/>
      <c r="X564" s="8"/>
      <c r="Y564" s="8"/>
      <c r="Z564" s="8"/>
      <c r="AA564" s="8"/>
      <c r="AB564" s="8"/>
      <c r="AC564" s="10"/>
      <c r="AD564" s="34"/>
      <c r="AE564" s="34"/>
      <c r="AF564" s="34"/>
      <c r="AG564" s="9"/>
      <c r="AH564" s="8"/>
      <c r="AI564" s="12"/>
    </row>
    <row x14ac:dyDescent="0.25" r="565" customHeight="1" ht="14.25">
      <c r="A565" s="8"/>
      <c r="B565" s="12"/>
      <c r="C565" s="10"/>
      <c r="D565" s="10"/>
      <c r="E565" s="8"/>
      <c r="F565" s="8"/>
      <c r="G565" s="8"/>
      <c r="H565" s="30"/>
      <c r="I565" s="31"/>
      <c r="J565" s="31"/>
      <c r="K565" s="8"/>
      <c r="L565" s="8"/>
      <c r="M565" s="8"/>
      <c r="N565" s="8"/>
      <c r="O565" s="8"/>
      <c r="P565" s="8"/>
      <c r="Q565" s="8"/>
      <c r="R565" s="10"/>
      <c r="S565" s="8"/>
      <c r="T565" s="8"/>
      <c r="U565" s="8"/>
      <c r="V565" s="8"/>
      <c r="W565" s="8"/>
      <c r="X565" s="8"/>
      <c r="Y565" s="8"/>
      <c r="Z565" s="8"/>
      <c r="AA565" s="8"/>
      <c r="AB565" s="8"/>
      <c r="AC565" s="10"/>
      <c r="AD565" s="34"/>
      <c r="AE565" s="34"/>
      <c r="AF565" s="34"/>
      <c r="AG565" s="9"/>
      <c r="AH565" s="8"/>
      <c r="AI565" s="12"/>
    </row>
    <row x14ac:dyDescent="0.25" r="566" customHeight="1" ht="14.25">
      <c r="A566" s="8"/>
      <c r="B566" s="12"/>
      <c r="C566" s="10"/>
      <c r="D566" s="10"/>
      <c r="E566" s="8"/>
      <c r="F566" s="8"/>
      <c r="G566" s="8"/>
      <c r="H566" s="30"/>
      <c r="I566" s="31"/>
      <c r="J566" s="31"/>
      <c r="K566" s="8"/>
      <c r="L566" s="8"/>
      <c r="M566" s="8"/>
      <c r="N566" s="8"/>
      <c r="O566" s="8"/>
      <c r="P566" s="8"/>
      <c r="Q566" s="8"/>
      <c r="R566" s="10"/>
      <c r="S566" s="8"/>
      <c r="T566" s="8"/>
      <c r="U566" s="8"/>
      <c r="V566" s="8"/>
      <c r="W566" s="8"/>
      <c r="X566" s="8"/>
      <c r="Y566" s="8"/>
      <c r="Z566" s="8"/>
      <c r="AA566" s="8"/>
      <c r="AB566" s="8"/>
      <c r="AC566" s="10"/>
      <c r="AD566" s="34"/>
      <c r="AE566" s="34"/>
      <c r="AF566" s="34"/>
      <c r="AG566" s="9"/>
      <c r="AH566" s="8"/>
      <c r="AI566" s="12"/>
    </row>
    <row x14ac:dyDescent="0.25" r="567" customHeight="1" ht="14.25">
      <c r="A567" s="8"/>
      <c r="B567" s="12"/>
      <c r="C567" s="10"/>
      <c r="D567" s="10"/>
      <c r="E567" s="8"/>
      <c r="F567" s="8"/>
      <c r="G567" s="8"/>
      <c r="H567" s="30"/>
      <c r="I567" s="31"/>
      <c r="J567" s="31"/>
      <c r="K567" s="8"/>
      <c r="L567" s="8"/>
      <c r="M567" s="8"/>
      <c r="N567" s="8"/>
      <c r="O567" s="8"/>
      <c r="P567" s="8"/>
      <c r="Q567" s="8"/>
      <c r="R567" s="10"/>
      <c r="S567" s="8"/>
      <c r="T567" s="8"/>
      <c r="U567" s="8"/>
      <c r="V567" s="8"/>
      <c r="W567" s="8"/>
      <c r="X567" s="8"/>
      <c r="Y567" s="8"/>
      <c r="Z567" s="8"/>
      <c r="AA567" s="8"/>
      <c r="AB567" s="8"/>
      <c r="AC567" s="10"/>
      <c r="AD567" s="34"/>
      <c r="AE567" s="34"/>
      <c r="AF567" s="34"/>
      <c r="AG567" s="9"/>
      <c r="AH567" s="8"/>
      <c r="AI567" s="12"/>
    </row>
    <row x14ac:dyDescent="0.25" r="568" customHeight="1" ht="14.25">
      <c r="A568" s="8"/>
      <c r="B568" s="12"/>
      <c r="C568" s="10"/>
      <c r="D568" s="10"/>
      <c r="E568" s="8"/>
      <c r="F568" s="8"/>
      <c r="G568" s="8"/>
      <c r="H568" s="30"/>
      <c r="I568" s="31"/>
      <c r="J568" s="31"/>
      <c r="K568" s="8"/>
      <c r="L568" s="8"/>
      <c r="M568" s="8"/>
      <c r="N568" s="8"/>
      <c r="O568" s="8"/>
      <c r="P568" s="8"/>
      <c r="Q568" s="8"/>
      <c r="R568" s="10"/>
      <c r="S568" s="8"/>
      <c r="T568" s="8"/>
      <c r="U568" s="8"/>
      <c r="V568" s="8"/>
      <c r="W568" s="8"/>
      <c r="X568" s="8"/>
      <c r="Y568" s="8"/>
      <c r="Z568" s="8"/>
      <c r="AA568" s="8"/>
      <c r="AB568" s="8"/>
      <c r="AC568" s="10"/>
      <c r="AD568" s="34"/>
      <c r="AE568" s="34"/>
      <c r="AF568" s="34"/>
      <c r="AG568" s="9"/>
      <c r="AH568" s="8"/>
      <c r="AI568" s="12"/>
    </row>
    <row x14ac:dyDescent="0.25" r="569" customHeight="1" ht="14.25">
      <c r="A569" s="8"/>
      <c r="B569" s="12"/>
      <c r="C569" s="10"/>
      <c r="D569" s="10"/>
      <c r="E569" s="8"/>
      <c r="F569" s="8"/>
      <c r="G569" s="8"/>
      <c r="H569" s="30"/>
      <c r="I569" s="31"/>
      <c r="J569" s="31"/>
      <c r="K569" s="8"/>
      <c r="L569" s="8"/>
      <c r="M569" s="8"/>
      <c r="N569" s="8"/>
      <c r="O569" s="8"/>
      <c r="P569" s="8"/>
      <c r="Q569" s="8"/>
      <c r="R569" s="10"/>
      <c r="S569" s="8"/>
      <c r="T569" s="8"/>
      <c r="U569" s="8"/>
      <c r="V569" s="8"/>
      <c r="W569" s="8"/>
      <c r="X569" s="8"/>
      <c r="Y569" s="8"/>
      <c r="Z569" s="8"/>
      <c r="AA569" s="8"/>
      <c r="AB569" s="8"/>
      <c r="AC569" s="10"/>
      <c r="AD569" s="34"/>
      <c r="AE569" s="34"/>
      <c r="AF569" s="34"/>
      <c r="AG569" s="9"/>
      <c r="AH569" s="8"/>
      <c r="AI569" s="12"/>
    </row>
    <row x14ac:dyDescent="0.25" r="570" customHeight="1" ht="14.25">
      <c r="A570" s="8"/>
      <c r="B570" s="12"/>
      <c r="C570" s="10"/>
      <c r="D570" s="10"/>
      <c r="E570" s="8"/>
      <c r="F570" s="8"/>
      <c r="G570" s="8"/>
      <c r="H570" s="30"/>
      <c r="I570" s="31"/>
      <c r="J570" s="31"/>
      <c r="K570" s="8"/>
      <c r="L570" s="8"/>
      <c r="M570" s="8"/>
      <c r="N570" s="8"/>
      <c r="O570" s="8"/>
      <c r="P570" s="8"/>
      <c r="Q570" s="8"/>
      <c r="R570" s="10"/>
      <c r="S570" s="8"/>
      <c r="T570" s="8"/>
      <c r="U570" s="8"/>
      <c r="V570" s="8"/>
      <c r="W570" s="8"/>
      <c r="X570" s="8"/>
      <c r="Y570" s="8"/>
      <c r="Z570" s="8"/>
      <c r="AA570" s="8"/>
      <c r="AB570" s="8"/>
      <c r="AC570" s="10"/>
      <c r="AD570" s="34"/>
      <c r="AE570" s="34"/>
      <c r="AF570" s="34"/>
      <c r="AG570" s="9"/>
      <c r="AH570" s="8"/>
      <c r="AI570" s="12"/>
    </row>
    <row x14ac:dyDescent="0.25" r="571" customHeight="1" ht="14.25">
      <c r="A571" s="8"/>
      <c r="B571" s="12"/>
      <c r="C571" s="10"/>
      <c r="D571" s="10"/>
      <c r="E571" s="8"/>
      <c r="F571" s="8"/>
      <c r="G571" s="8"/>
      <c r="H571" s="30"/>
      <c r="I571" s="31"/>
      <c r="J571" s="31"/>
      <c r="K571" s="8"/>
      <c r="L571" s="8"/>
      <c r="M571" s="8"/>
      <c r="N571" s="8"/>
      <c r="O571" s="8"/>
      <c r="P571" s="8"/>
      <c r="Q571" s="8"/>
      <c r="R571" s="10"/>
      <c r="S571" s="8"/>
      <c r="T571" s="8"/>
      <c r="U571" s="8"/>
      <c r="V571" s="8"/>
      <c r="W571" s="8"/>
      <c r="X571" s="8"/>
      <c r="Y571" s="8"/>
      <c r="Z571" s="8"/>
      <c r="AA571" s="8"/>
      <c r="AB571" s="8"/>
      <c r="AC571" s="10"/>
      <c r="AD571" s="34"/>
      <c r="AE571" s="34"/>
      <c r="AF571" s="34"/>
      <c r="AG571" s="9"/>
      <c r="AH571" s="8"/>
      <c r="AI571" s="12"/>
    </row>
    <row x14ac:dyDescent="0.25" r="572" customHeight="1" ht="14.25">
      <c r="A572" s="8"/>
      <c r="B572" s="12"/>
      <c r="C572" s="10"/>
      <c r="D572" s="10"/>
      <c r="E572" s="8"/>
      <c r="F572" s="8"/>
      <c r="G572" s="8"/>
      <c r="H572" s="30"/>
      <c r="I572" s="31"/>
      <c r="J572" s="31"/>
      <c r="K572" s="8"/>
      <c r="L572" s="8"/>
      <c r="M572" s="8"/>
      <c r="N572" s="8"/>
      <c r="O572" s="8"/>
      <c r="P572" s="8"/>
      <c r="Q572" s="8"/>
      <c r="R572" s="10"/>
      <c r="S572" s="8"/>
      <c r="T572" s="8"/>
      <c r="U572" s="8"/>
      <c r="V572" s="8"/>
      <c r="W572" s="8"/>
      <c r="X572" s="8"/>
      <c r="Y572" s="8"/>
      <c r="Z572" s="8"/>
      <c r="AA572" s="8"/>
      <c r="AB572" s="8"/>
      <c r="AC572" s="10"/>
      <c r="AD572" s="34"/>
      <c r="AE572" s="34"/>
      <c r="AF572" s="34"/>
      <c r="AG572" s="9"/>
      <c r="AH572" s="8"/>
      <c r="AI572" s="12"/>
    </row>
    <row x14ac:dyDescent="0.25" r="573" customHeight="1" ht="14.25">
      <c r="A573" s="8"/>
      <c r="B573" s="12"/>
      <c r="C573" s="10"/>
      <c r="D573" s="10"/>
      <c r="E573" s="8"/>
      <c r="F573" s="8"/>
      <c r="G573" s="8"/>
      <c r="H573" s="30"/>
      <c r="I573" s="31"/>
      <c r="J573" s="31"/>
      <c r="K573" s="8"/>
      <c r="L573" s="8"/>
      <c r="M573" s="8"/>
      <c r="N573" s="8"/>
      <c r="O573" s="8"/>
      <c r="P573" s="8"/>
      <c r="Q573" s="8"/>
      <c r="R573" s="10"/>
      <c r="S573" s="8"/>
      <c r="T573" s="8"/>
      <c r="U573" s="8"/>
      <c r="V573" s="8"/>
      <c r="W573" s="8"/>
      <c r="X573" s="8"/>
      <c r="Y573" s="8"/>
      <c r="Z573" s="8"/>
      <c r="AA573" s="8"/>
      <c r="AB573" s="8"/>
      <c r="AC573" s="10"/>
      <c r="AD573" s="34"/>
      <c r="AE573" s="34"/>
      <c r="AF573" s="34"/>
      <c r="AG573" s="9"/>
      <c r="AH573" s="8"/>
      <c r="AI573" s="12"/>
    </row>
    <row x14ac:dyDescent="0.25" r="574" customHeight="1" ht="14.25">
      <c r="A574" s="8"/>
      <c r="B574" s="12"/>
      <c r="C574" s="10"/>
      <c r="D574" s="10"/>
      <c r="E574" s="8"/>
      <c r="F574" s="8"/>
      <c r="G574" s="8"/>
      <c r="H574" s="30"/>
      <c r="I574" s="31"/>
      <c r="J574" s="31"/>
      <c r="K574" s="8"/>
      <c r="L574" s="8"/>
      <c r="M574" s="8"/>
      <c r="N574" s="8"/>
      <c r="O574" s="8"/>
      <c r="P574" s="8"/>
      <c r="Q574" s="8"/>
      <c r="R574" s="10"/>
      <c r="S574" s="8"/>
      <c r="T574" s="8"/>
      <c r="U574" s="8"/>
      <c r="V574" s="8"/>
      <c r="W574" s="8"/>
      <c r="X574" s="8"/>
      <c r="Y574" s="8"/>
      <c r="Z574" s="8"/>
      <c r="AA574" s="8"/>
      <c r="AB574" s="8"/>
      <c r="AC574" s="10"/>
      <c r="AD574" s="34"/>
      <c r="AE574" s="34"/>
      <c r="AF574" s="34"/>
      <c r="AG574" s="9"/>
      <c r="AH574" s="8"/>
      <c r="AI574" s="12"/>
    </row>
    <row x14ac:dyDescent="0.25" r="575" customHeight="1" ht="14.25">
      <c r="A575" s="8"/>
      <c r="B575" s="12"/>
      <c r="C575" s="10"/>
      <c r="D575" s="10"/>
      <c r="E575" s="8"/>
      <c r="F575" s="8"/>
      <c r="G575" s="8"/>
      <c r="H575" s="30"/>
      <c r="I575" s="31"/>
      <c r="J575" s="31"/>
      <c r="K575" s="8"/>
      <c r="L575" s="8"/>
      <c r="M575" s="8"/>
      <c r="N575" s="8"/>
      <c r="O575" s="8"/>
      <c r="P575" s="8"/>
      <c r="Q575" s="8"/>
      <c r="R575" s="10"/>
      <c r="S575" s="8"/>
      <c r="T575" s="8"/>
      <c r="U575" s="8"/>
      <c r="V575" s="8"/>
      <c r="W575" s="8"/>
      <c r="X575" s="8"/>
      <c r="Y575" s="8"/>
      <c r="Z575" s="8"/>
      <c r="AA575" s="8"/>
      <c r="AB575" s="8"/>
      <c r="AC575" s="10"/>
      <c r="AD575" s="34"/>
      <c r="AE575" s="34"/>
      <c r="AF575" s="34"/>
      <c r="AG575" s="9"/>
      <c r="AH575" s="8"/>
      <c r="AI575" s="12"/>
    </row>
    <row x14ac:dyDescent="0.25" r="576" customHeight="1" ht="14.25">
      <c r="A576" s="8"/>
      <c r="B576" s="12"/>
      <c r="C576" s="10"/>
      <c r="D576" s="10"/>
      <c r="E576" s="8"/>
      <c r="F576" s="8"/>
      <c r="G576" s="8"/>
      <c r="H576" s="30"/>
      <c r="I576" s="31"/>
      <c r="J576" s="31"/>
      <c r="K576" s="8"/>
      <c r="L576" s="8"/>
      <c r="M576" s="8"/>
      <c r="N576" s="8"/>
      <c r="O576" s="8"/>
      <c r="P576" s="8"/>
      <c r="Q576" s="8"/>
      <c r="R576" s="10"/>
      <c r="S576" s="8"/>
      <c r="T576" s="8"/>
      <c r="U576" s="8"/>
      <c r="V576" s="8"/>
      <c r="W576" s="8"/>
      <c r="X576" s="8"/>
      <c r="Y576" s="8"/>
      <c r="Z576" s="8"/>
      <c r="AA576" s="8"/>
      <c r="AB576" s="8"/>
      <c r="AC576" s="10"/>
      <c r="AD576" s="34"/>
      <c r="AE576" s="34"/>
      <c r="AF576" s="34"/>
      <c r="AG576" s="9"/>
      <c r="AH576" s="8"/>
      <c r="AI576" s="12"/>
    </row>
    <row x14ac:dyDescent="0.25" r="577" customHeight="1" ht="14.25">
      <c r="A577" s="8"/>
      <c r="B577" s="12"/>
      <c r="C577" s="10"/>
      <c r="D577" s="10"/>
      <c r="E577" s="8"/>
      <c r="F577" s="8"/>
      <c r="G577" s="8"/>
      <c r="H577" s="30"/>
      <c r="I577" s="31"/>
      <c r="J577" s="31"/>
      <c r="K577" s="8"/>
      <c r="L577" s="8"/>
      <c r="M577" s="8"/>
      <c r="N577" s="8"/>
      <c r="O577" s="8"/>
      <c r="P577" s="8"/>
      <c r="Q577" s="8"/>
      <c r="R577" s="10"/>
      <c r="S577" s="8"/>
      <c r="T577" s="8"/>
      <c r="U577" s="8"/>
      <c r="V577" s="8"/>
      <c r="W577" s="8"/>
      <c r="X577" s="8"/>
      <c r="Y577" s="8"/>
      <c r="Z577" s="8"/>
      <c r="AA577" s="8"/>
      <c r="AB577" s="8"/>
      <c r="AC577" s="10"/>
      <c r="AD577" s="34"/>
      <c r="AE577" s="34"/>
      <c r="AF577" s="34"/>
      <c r="AG577" s="9"/>
      <c r="AH577" s="8"/>
      <c r="AI577" s="12"/>
    </row>
    <row x14ac:dyDescent="0.25" r="578" customHeight="1" ht="14.25">
      <c r="A578" s="8"/>
      <c r="B578" s="12"/>
      <c r="C578" s="10"/>
      <c r="D578" s="10"/>
      <c r="E578" s="8"/>
      <c r="F578" s="8"/>
      <c r="G578" s="8"/>
      <c r="H578" s="30"/>
      <c r="I578" s="31"/>
      <c r="J578" s="31"/>
      <c r="K578" s="8"/>
      <c r="L578" s="8"/>
      <c r="M578" s="8"/>
      <c r="N578" s="8"/>
      <c r="O578" s="8"/>
      <c r="P578" s="8"/>
      <c r="Q578" s="8"/>
      <c r="R578" s="10"/>
      <c r="S578" s="8"/>
      <c r="T578" s="8"/>
      <c r="U578" s="8"/>
      <c r="V578" s="8"/>
      <c r="W578" s="8"/>
      <c r="X578" s="8"/>
      <c r="Y578" s="8"/>
      <c r="Z578" s="8"/>
      <c r="AA578" s="8"/>
      <c r="AB578" s="8"/>
      <c r="AC578" s="10"/>
      <c r="AD578" s="34"/>
      <c r="AE578" s="34"/>
      <c r="AF578" s="34"/>
      <c r="AG578" s="9"/>
      <c r="AH578" s="8"/>
      <c r="AI578" s="12"/>
    </row>
    <row x14ac:dyDescent="0.25" r="579" customHeight="1" ht="14.25">
      <c r="A579" s="8"/>
      <c r="B579" s="12"/>
      <c r="C579" s="10"/>
      <c r="D579" s="10"/>
      <c r="E579" s="8"/>
      <c r="F579" s="8"/>
      <c r="G579" s="8"/>
      <c r="H579" s="30"/>
      <c r="I579" s="31"/>
      <c r="J579" s="31"/>
      <c r="K579" s="8"/>
      <c r="L579" s="8"/>
      <c r="M579" s="8"/>
      <c r="N579" s="8"/>
      <c r="O579" s="8"/>
      <c r="P579" s="8"/>
      <c r="Q579" s="8"/>
      <c r="R579" s="10"/>
      <c r="S579" s="8"/>
      <c r="T579" s="8"/>
      <c r="U579" s="8"/>
      <c r="V579" s="8"/>
      <c r="W579" s="8"/>
      <c r="X579" s="8"/>
      <c r="Y579" s="8"/>
      <c r="Z579" s="8"/>
      <c r="AA579" s="8"/>
      <c r="AB579" s="8"/>
      <c r="AC579" s="10"/>
      <c r="AD579" s="34"/>
      <c r="AE579" s="34"/>
      <c r="AF579" s="34"/>
      <c r="AG579" s="9"/>
      <c r="AH579" s="8"/>
      <c r="AI579" s="12"/>
    </row>
    <row x14ac:dyDescent="0.25" r="580" customHeight="1" ht="14.25">
      <c r="A580" s="8"/>
      <c r="B580" s="12"/>
      <c r="C580" s="10"/>
      <c r="D580" s="10"/>
      <c r="E580" s="8"/>
      <c r="F580" s="8"/>
      <c r="G580" s="8"/>
      <c r="H580" s="30"/>
      <c r="I580" s="31"/>
      <c r="J580" s="31"/>
      <c r="K580" s="8"/>
      <c r="L580" s="8"/>
      <c r="M580" s="8"/>
      <c r="N580" s="8"/>
      <c r="O580" s="8"/>
      <c r="P580" s="8"/>
      <c r="Q580" s="8"/>
      <c r="R580" s="10"/>
      <c r="S580" s="8"/>
      <c r="T580" s="8"/>
      <c r="U580" s="8"/>
      <c r="V580" s="8"/>
      <c r="W580" s="8"/>
      <c r="X580" s="8"/>
      <c r="Y580" s="8"/>
      <c r="Z580" s="8"/>
      <c r="AA580" s="8"/>
      <c r="AB580" s="8"/>
      <c r="AC580" s="10"/>
      <c r="AD580" s="34"/>
      <c r="AE580" s="34"/>
      <c r="AF580" s="34"/>
      <c r="AG580" s="9"/>
      <c r="AH580" s="8"/>
      <c r="AI580" s="12"/>
    </row>
    <row x14ac:dyDescent="0.25" r="581" customHeight="1" ht="14.25">
      <c r="A581" s="8"/>
      <c r="B581" s="12"/>
      <c r="C581" s="10"/>
      <c r="D581" s="10"/>
      <c r="E581" s="8"/>
      <c r="F581" s="8"/>
      <c r="G581" s="8"/>
      <c r="H581" s="30"/>
      <c r="I581" s="31"/>
      <c r="J581" s="31"/>
      <c r="K581" s="8"/>
      <c r="L581" s="8"/>
      <c r="M581" s="8"/>
      <c r="N581" s="8"/>
      <c r="O581" s="8"/>
      <c r="P581" s="8"/>
      <c r="Q581" s="8"/>
      <c r="R581" s="10"/>
      <c r="S581" s="8"/>
      <c r="T581" s="8"/>
      <c r="U581" s="8"/>
      <c r="V581" s="8"/>
      <c r="W581" s="8"/>
      <c r="X581" s="8"/>
      <c r="Y581" s="8"/>
      <c r="Z581" s="8"/>
      <c r="AA581" s="8"/>
      <c r="AB581" s="8"/>
      <c r="AC581" s="10"/>
      <c r="AD581" s="34"/>
      <c r="AE581" s="34"/>
      <c r="AF581" s="34"/>
      <c r="AG581" s="9"/>
      <c r="AH581" s="8"/>
      <c r="AI581" s="12"/>
    </row>
    <row x14ac:dyDescent="0.25" r="582" customHeight="1" ht="14.25">
      <c r="A582" s="8"/>
      <c r="B582" s="12"/>
      <c r="C582" s="10"/>
      <c r="D582" s="10"/>
      <c r="E582" s="8"/>
      <c r="F582" s="8"/>
      <c r="G582" s="8"/>
      <c r="H582" s="30"/>
      <c r="I582" s="31"/>
      <c r="J582" s="31"/>
      <c r="K582" s="8"/>
      <c r="L582" s="8"/>
      <c r="M582" s="8"/>
      <c r="N582" s="8"/>
      <c r="O582" s="8"/>
      <c r="P582" s="8"/>
      <c r="Q582" s="8"/>
      <c r="R582" s="10"/>
      <c r="S582" s="8"/>
      <c r="T582" s="8"/>
      <c r="U582" s="8"/>
      <c r="V582" s="8"/>
      <c r="W582" s="8"/>
      <c r="X582" s="8"/>
      <c r="Y582" s="8"/>
      <c r="Z582" s="8"/>
      <c r="AA582" s="8"/>
      <c r="AB582" s="8"/>
      <c r="AC582" s="10"/>
      <c r="AD582" s="34"/>
      <c r="AE582" s="34"/>
      <c r="AF582" s="34"/>
      <c r="AG582" s="9"/>
      <c r="AH582" s="8"/>
      <c r="AI582" s="12"/>
    </row>
    <row x14ac:dyDescent="0.25" r="583" customHeight="1" ht="14.25">
      <c r="A583" s="8"/>
      <c r="B583" s="12"/>
      <c r="C583" s="10"/>
      <c r="D583" s="10"/>
      <c r="E583" s="8"/>
      <c r="F583" s="8"/>
      <c r="G583" s="8"/>
      <c r="H583" s="30"/>
      <c r="I583" s="31"/>
      <c r="J583" s="31"/>
      <c r="K583" s="8"/>
      <c r="L583" s="8"/>
      <c r="M583" s="8"/>
      <c r="N583" s="8"/>
      <c r="O583" s="8"/>
      <c r="P583" s="8"/>
      <c r="Q583" s="8"/>
      <c r="R583" s="10"/>
      <c r="S583" s="8"/>
      <c r="T583" s="8"/>
      <c r="U583" s="8"/>
      <c r="V583" s="8"/>
      <c r="W583" s="8"/>
      <c r="X583" s="8"/>
      <c r="Y583" s="8"/>
      <c r="Z583" s="8"/>
      <c r="AA583" s="8"/>
      <c r="AB583" s="8"/>
      <c r="AC583" s="10"/>
      <c r="AD583" s="34"/>
      <c r="AE583" s="34"/>
      <c r="AF583" s="34"/>
      <c r="AG583" s="9"/>
      <c r="AH583" s="8"/>
      <c r="AI583" s="12"/>
    </row>
    <row x14ac:dyDescent="0.25" r="584" customHeight="1" ht="14.25">
      <c r="A584" s="8"/>
      <c r="B584" s="12"/>
      <c r="C584" s="10"/>
      <c r="D584" s="10"/>
      <c r="E584" s="8"/>
      <c r="F584" s="8"/>
      <c r="G584" s="8"/>
      <c r="H584" s="30"/>
      <c r="I584" s="31"/>
      <c r="J584" s="31"/>
      <c r="K584" s="8"/>
      <c r="L584" s="8"/>
      <c r="M584" s="8"/>
      <c r="N584" s="8"/>
      <c r="O584" s="8"/>
      <c r="P584" s="8"/>
      <c r="Q584" s="8"/>
      <c r="R584" s="10"/>
      <c r="S584" s="8"/>
      <c r="T584" s="8"/>
      <c r="U584" s="8"/>
      <c r="V584" s="8"/>
      <c r="W584" s="8"/>
      <c r="X584" s="8"/>
      <c r="Y584" s="8"/>
      <c r="Z584" s="8"/>
      <c r="AA584" s="8"/>
      <c r="AB584" s="8"/>
      <c r="AC584" s="10"/>
      <c r="AD584" s="34"/>
      <c r="AE584" s="34"/>
      <c r="AF584" s="34"/>
      <c r="AG584" s="9"/>
      <c r="AH584" s="8"/>
      <c r="AI584" s="12"/>
    </row>
    <row x14ac:dyDescent="0.25" r="585" customHeight="1" ht="14.25">
      <c r="A585" s="8"/>
      <c r="B585" s="12"/>
      <c r="C585" s="10"/>
      <c r="D585" s="10"/>
      <c r="E585" s="8"/>
      <c r="F585" s="8"/>
      <c r="G585" s="8"/>
      <c r="H585" s="30"/>
      <c r="I585" s="31"/>
      <c r="J585" s="31"/>
      <c r="K585" s="8"/>
      <c r="L585" s="8"/>
      <c r="M585" s="8"/>
      <c r="N585" s="8"/>
      <c r="O585" s="8"/>
      <c r="P585" s="8"/>
      <c r="Q585" s="8"/>
      <c r="R585" s="10"/>
      <c r="S585" s="8"/>
      <c r="T585" s="8"/>
      <c r="U585" s="8"/>
      <c r="V585" s="8"/>
      <c r="W585" s="8"/>
      <c r="X585" s="8"/>
      <c r="Y585" s="8"/>
      <c r="Z585" s="8"/>
      <c r="AA585" s="8"/>
      <c r="AB585" s="8"/>
      <c r="AC585" s="10"/>
      <c r="AD585" s="34"/>
      <c r="AE585" s="34"/>
      <c r="AF585" s="34"/>
      <c r="AG585" s="9"/>
      <c r="AH585" s="8"/>
      <c r="AI585" s="12"/>
    </row>
    <row x14ac:dyDescent="0.25" r="586" customHeight="1" ht="14.25">
      <c r="A586" s="8"/>
      <c r="B586" s="12"/>
      <c r="C586" s="10"/>
      <c r="D586" s="10"/>
      <c r="E586" s="8"/>
      <c r="F586" s="8"/>
      <c r="G586" s="8"/>
      <c r="H586" s="30"/>
      <c r="I586" s="31"/>
      <c r="J586" s="31"/>
      <c r="K586" s="8"/>
      <c r="L586" s="8"/>
      <c r="M586" s="8"/>
      <c r="N586" s="8"/>
      <c r="O586" s="8"/>
      <c r="P586" s="8"/>
      <c r="Q586" s="8"/>
      <c r="R586" s="10"/>
      <c r="S586" s="8"/>
      <c r="T586" s="8"/>
      <c r="U586" s="8"/>
      <c r="V586" s="8"/>
      <c r="W586" s="8"/>
      <c r="X586" s="8"/>
      <c r="Y586" s="8"/>
      <c r="Z586" s="8"/>
      <c r="AA586" s="8"/>
      <c r="AB586" s="8"/>
      <c r="AC586" s="10"/>
      <c r="AD586" s="34"/>
      <c r="AE586" s="34"/>
      <c r="AF586" s="34"/>
      <c r="AG586" s="9"/>
      <c r="AH586" s="8"/>
      <c r="AI586" s="12"/>
    </row>
    <row x14ac:dyDescent="0.25" r="587" customHeight="1" ht="14.25">
      <c r="A587" s="8"/>
      <c r="B587" s="12"/>
      <c r="C587" s="10"/>
      <c r="D587" s="10"/>
      <c r="E587" s="8"/>
      <c r="F587" s="8"/>
      <c r="G587" s="8"/>
      <c r="H587" s="30"/>
      <c r="I587" s="31"/>
      <c r="J587" s="31"/>
      <c r="K587" s="8"/>
      <c r="L587" s="8"/>
      <c r="M587" s="8"/>
      <c r="N587" s="8"/>
      <c r="O587" s="8"/>
      <c r="P587" s="8"/>
      <c r="Q587" s="8"/>
      <c r="R587" s="10"/>
      <c r="S587" s="8"/>
      <c r="T587" s="8"/>
      <c r="U587" s="8"/>
      <c r="V587" s="8"/>
      <c r="W587" s="8"/>
      <c r="X587" s="8"/>
      <c r="Y587" s="8"/>
      <c r="Z587" s="8"/>
      <c r="AA587" s="8"/>
      <c r="AB587" s="8"/>
      <c r="AC587" s="10"/>
      <c r="AD587" s="34"/>
      <c r="AE587" s="34"/>
      <c r="AF587" s="34"/>
      <c r="AG587" s="9"/>
      <c r="AH587" s="8"/>
      <c r="AI587" s="12"/>
    </row>
    <row x14ac:dyDescent="0.25" r="588" customHeight="1" ht="14.25">
      <c r="A588" s="8"/>
      <c r="B588" s="12"/>
      <c r="C588" s="10"/>
      <c r="D588" s="10"/>
      <c r="E588" s="8"/>
      <c r="F588" s="8"/>
      <c r="G588" s="8"/>
      <c r="H588" s="30"/>
      <c r="I588" s="31"/>
      <c r="J588" s="31"/>
      <c r="K588" s="8"/>
      <c r="L588" s="8"/>
      <c r="M588" s="8"/>
      <c r="N588" s="8"/>
      <c r="O588" s="8"/>
      <c r="P588" s="8"/>
      <c r="Q588" s="8"/>
      <c r="R588" s="10"/>
      <c r="S588" s="8"/>
      <c r="T588" s="8"/>
      <c r="U588" s="8"/>
      <c r="V588" s="8"/>
      <c r="W588" s="8"/>
      <c r="X588" s="8"/>
      <c r="Y588" s="8"/>
      <c r="Z588" s="8"/>
      <c r="AA588" s="8"/>
      <c r="AB588" s="8"/>
      <c r="AC588" s="10"/>
      <c r="AD588" s="34"/>
      <c r="AE588" s="34"/>
      <c r="AF588" s="34"/>
      <c r="AG588" s="9"/>
      <c r="AH588" s="8"/>
      <c r="AI588" s="12"/>
    </row>
    <row x14ac:dyDescent="0.25" r="589" customHeight="1" ht="14.25">
      <c r="A589" s="8"/>
      <c r="B589" s="12"/>
      <c r="C589" s="10"/>
      <c r="D589" s="10"/>
      <c r="E589" s="8"/>
      <c r="F589" s="8"/>
      <c r="G589" s="8"/>
      <c r="H589" s="30"/>
      <c r="I589" s="31"/>
      <c r="J589" s="31"/>
      <c r="K589" s="8"/>
      <c r="L589" s="8"/>
      <c r="M589" s="8"/>
      <c r="N589" s="8"/>
      <c r="O589" s="8"/>
      <c r="P589" s="8"/>
      <c r="Q589" s="8"/>
      <c r="R589" s="10"/>
      <c r="S589" s="8"/>
      <c r="T589" s="8"/>
      <c r="U589" s="8"/>
      <c r="V589" s="8"/>
      <c r="W589" s="8"/>
      <c r="X589" s="8"/>
      <c r="Y589" s="8"/>
      <c r="Z589" s="8"/>
      <c r="AA589" s="8"/>
      <c r="AB589" s="8"/>
      <c r="AC589" s="10"/>
      <c r="AD589" s="34"/>
      <c r="AE589" s="34"/>
      <c r="AF589" s="34"/>
      <c r="AG589" s="9"/>
      <c r="AH589" s="8"/>
      <c r="AI589" s="12"/>
    </row>
    <row x14ac:dyDescent="0.25" r="590" customHeight="1" ht="14.25">
      <c r="A590" s="8"/>
      <c r="B590" s="12"/>
      <c r="C590" s="10"/>
      <c r="D590" s="10"/>
      <c r="E590" s="8"/>
      <c r="F590" s="8"/>
      <c r="G590" s="8"/>
      <c r="H590" s="30"/>
      <c r="I590" s="31"/>
      <c r="J590" s="31"/>
      <c r="K590" s="8"/>
      <c r="L590" s="8"/>
      <c r="M590" s="8"/>
      <c r="N590" s="8"/>
      <c r="O590" s="8"/>
      <c r="P590" s="8"/>
      <c r="Q590" s="8"/>
      <c r="R590" s="10"/>
      <c r="S590" s="8"/>
      <c r="T590" s="8"/>
      <c r="U590" s="8"/>
      <c r="V590" s="8"/>
      <c r="W590" s="8"/>
      <c r="X590" s="8"/>
      <c r="Y590" s="8"/>
      <c r="Z590" s="8"/>
      <c r="AA590" s="8"/>
      <c r="AB590" s="8"/>
      <c r="AC590" s="10"/>
      <c r="AD590" s="34"/>
      <c r="AE590" s="34"/>
      <c r="AF590" s="34"/>
      <c r="AG590" s="9"/>
      <c r="AH590" s="8"/>
      <c r="AI590" s="12"/>
    </row>
    <row x14ac:dyDescent="0.25" r="591" customHeight="1" ht="14.25">
      <c r="A591" s="8"/>
      <c r="B591" s="12"/>
      <c r="C591" s="10"/>
      <c r="D591" s="10"/>
      <c r="E591" s="8"/>
      <c r="F591" s="8"/>
      <c r="G591" s="8"/>
      <c r="H591" s="30"/>
      <c r="I591" s="31"/>
      <c r="J591" s="31"/>
      <c r="K591" s="8"/>
      <c r="L591" s="8"/>
      <c r="M591" s="8"/>
      <c r="N591" s="8"/>
      <c r="O591" s="8"/>
      <c r="P591" s="8"/>
      <c r="Q591" s="8"/>
      <c r="R591" s="10"/>
      <c r="S591" s="8"/>
      <c r="T591" s="8"/>
      <c r="U591" s="8"/>
      <c r="V591" s="8"/>
      <c r="W591" s="8"/>
      <c r="X591" s="8"/>
      <c r="Y591" s="8"/>
      <c r="Z591" s="8"/>
      <c r="AA591" s="8"/>
      <c r="AB591" s="8"/>
      <c r="AC591" s="10"/>
      <c r="AD591" s="34"/>
      <c r="AE591" s="34"/>
      <c r="AF591" s="34"/>
      <c r="AG591" s="9"/>
      <c r="AH591" s="8"/>
      <c r="AI591" s="12"/>
    </row>
    <row x14ac:dyDescent="0.25" r="592" customHeight="1" ht="14.25">
      <c r="A592" s="8"/>
      <c r="B592" s="12"/>
      <c r="C592" s="10"/>
      <c r="D592" s="10"/>
      <c r="E592" s="8"/>
      <c r="F592" s="8"/>
      <c r="G592" s="8"/>
      <c r="H592" s="30"/>
      <c r="I592" s="31"/>
      <c r="J592" s="31"/>
      <c r="K592" s="8"/>
      <c r="L592" s="8"/>
      <c r="M592" s="8"/>
      <c r="N592" s="8"/>
      <c r="O592" s="8"/>
      <c r="P592" s="8"/>
      <c r="Q592" s="8"/>
      <c r="R592" s="10"/>
      <c r="S592" s="8"/>
      <c r="T592" s="8"/>
      <c r="U592" s="8"/>
      <c r="V592" s="8"/>
      <c r="W592" s="8"/>
      <c r="X592" s="8"/>
      <c r="Y592" s="8"/>
      <c r="Z592" s="8"/>
      <c r="AA592" s="8"/>
      <c r="AB592" s="8"/>
      <c r="AC592" s="10"/>
      <c r="AD592" s="34"/>
      <c r="AE592" s="34"/>
      <c r="AF592" s="34"/>
      <c r="AG592" s="9"/>
      <c r="AH592" s="8"/>
      <c r="AI592" s="12"/>
    </row>
    <row x14ac:dyDescent="0.25" r="593" customHeight="1" ht="14.25">
      <c r="A593" s="8"/>
      <c r="B593" s="12"/>
      <c r="C593" s="10"/>
      <c r="D593" s="10"/>
      <c r="E593" s="8"/>
      <c r="F593" s="8"/>
      <c r="G593" s="8"/>
      <c r="H593" s="30"/>
      <c r="I593" s="31"/>
      <c r="J593" s="31"/>
      <c r="K593" s="8"/>
      <c r="L593" s="8"/>
      <c r="M593" s="8"/>
      <c r="N593" s="8"/>
      <c r="O593" s="8"/>
      <c r="P593" s="8"/>
      <c r="Q593" s="8"/>
      <c r="R593" s="10"/>
      <c r="S593" s="8"/>
      <c r="T593" s="8"/>
      <c r="U593" s="8"/>
      <c r="V593" s="8"/>
      <c r="W593" s="8"/>
      <c r="X593" s="8"/>
      <c r="Y593" s="8"/>
      <c r="Z593" s="8"/>
      <c r="AA593" s="8"/>
      <c r="AB593" s="8"/>
      <c r="AC593" s="10"/>
      <c r="AD593" s="34"/>
      <c r="AE593" s="34"/>
      <c r="AF593" s="34"/>
      <c r="AG593" s="9"/>
      <c r="AH593" s="8"/>
      <c r="AI593" s="12"/>
    </row>
    <row x14ac:dyDescent="0.25" r="594" customHeight="1" ht="14.25">
      <c r="A594" s="8"/>
      <c r="B594" s="12"/>
      <c r="C594" s="10"/>
      <c r="D594" s="10"/>
      <c r="E594" s="8"/>
      <c r="F594" s="8"/>
      <c r="G594" s="8"/>
      <c r="H594" s="30"/>
      <c r="I594" s="31"/>
      <c r="J594" s="31"/>
      <c r="K594" s="8"/>
      <c r="L594" s="8"/>
      <c r="M594" s="8"/>
      <c r="N594" s="8"/>
      <c r="O594" s="8"/>
      <c r="P594" s="8"/>
      <c r="Q594" s="8"/>
      <c r="R594" s="10"/>
      <c r="S594" s="8"/>
      <c r="T594" s="8"/>
      <c r="U594" s="8"/>
      <c r="V594" s="8"/>
      <c r="W594" s="8"/>
      <c r="X594" s="8"/>
      <c r="Y594" s="8"/>
      <c r="Z594" s="8"/>
      <c r="AA594" s="8"/>
      <c r="AB594" s="8"/>
      <c r="AC594" s="10"/>
      <c r="AD594" s="34"/>
      <c r="AE594" s="34"/>
      <c r="AF594" s="34"/>
      <c r="AG594" s="9"/>
      <c r="AH594" s="8"/>
      <c r="AI594" s="12"/>
    </row>
    <row x14ac:dyDescent="0.25" r="595" customHeight="1" ht="14.25">
      <c r="A595" s="8"/>
      <c r="B595" s="12"/>
      <c r="C595" s="10"/>
      <c r="D595" s="10"/>
      <c r="E595" s="8"/>
      <c r="F595" s="8"/>
      <c r="G595" s="8"/>
      <c r="H595" s="30"/>
      <c r="I595" s="31"/>
      <c r="J595" s="31"/>
      <c r="K595" s="8"/>
      <c r="L595" s="8"/>
      <c r="M595" s="8"/>
      <c r="N595" s="8"/>
      <c r="O595" s="8"/>
      <c r="P595" s="8"/>
      <c r="Q595" s="8"/>
      <c r="R595" s="10"/>
      <c r="S595" s="8"/>
      <c r="T595" s="8"/>
      <c r="U595" s="8"/>
      <c r="V595" s="8"/>
      <c r="W595" s="8"/>
      <c r="X595" s="8"/>
      <c r="Y595" s="8"/>
      <c r="Z595" s="8"/>
      <c r="AA595" s="8"/>
      <c r="AB595" s="8"/>
      <c r="AC595" s="10"/>
      <c r="AD595" s="34"/>
      <c r="AE595" s="34"/>
      <c r="AF595" s="34"/>
      <c r="AG595" s="9"/>
      <c r="AH595" s="8"/>
      <c r="AI595" s="12"/>
    </row>
    <row x14ac:dyDescent="0.25" r="596" customHeight="1" ht="14.25">
      <c r="A596" s="8"/>
      <c r="B596" s="12"/>
      <c r="C596" s="10"/>
      <c r="D596" s="10"/>
      <c r="E596" s="8"/>
      <c r="F596" s="8"/>
      <c r="G596" s="8"/>
      <c r="H596" s="30"/>
      <c r="I596" s="31"/>
      <c r="J596" s="31"/>
      <c r="K596" s="8"/>
      <c r="L596" s="8"/>
      <c r="M596" s="8"/>
      <c r="N596" s="8"/>
      <c r="O596" s="8"/>
      <c r="P596" s="8"/>
      <c r="Q596" s="8"/>
      <c r="R596" s="10"/>
      <c r="S596" s="8"/>
      <c r="T596" s="8"/>
      <c r="U596" s="8"/>
      <c r="V596" s="8"/>
      <c r="W596" s="8"/>
      <c r="X596" s="8"/>
      <c r="Y596" s="8"/>
      <c r="Z596" s="8"/>
      <c r="AA596" s="8"/>
      <c r="AB596" s="8"/>
      <c r="AC596" s="10"/>
      <c r="AD596" s="34"/>
      <c r="AE596" s="34"/>
      <c r="AF596" s="34"/>
      <c r="AG596" s="9"/>
      <c r="AH596" s="8"/>
      <c r="AI596" s="12"/>
    </row>
    <row x14ac:dyDescent="0.25" r="597" customHeight="1" ht="14.25">
      <c r="A597" s="8"/>
      <c r="B597" s="12"/>
      <c r="C597" s="10"/>
      <c r="D597" s="10"/>
      <c r="E597" s="8"/>
      <c r="F597" s="8"/>
      <c r="G597" s="8"/>
      <c r="H597" s="30"/>
      <c r="I597" s="31"/>
      <c r="J597" s="31"/>
      <c r="K597" s="8"/>
      <c r="L597" s="8"/>
      <c r="M597" s="8"/>
      <c r="N597" s="8"/>
      <c r="O597" s="8"/>
      <c r="P597" s="8"/>
      <c r="Q597" s="8"/>
      <c r="R597" s="10"/>
      <c r="S597" s="8"/>
      <c r="T597" s="8"/>
      <c r="U597" s="8"/>
      <c r="V597" s="8"/>
      <c r="W597" s="8"/>
      <c r="X597" s="8"/>
      <c r="Y597" s="8"/>
      <c r="Z597" s="8"/>
      <c r="AA597" s="8"/>
      <c r="AB597" s="8"/>
      <c r="AC597" s="10"/>
      <c r="AD597" s="34"/>
      <c r="AE597" s="34"/>
      <c r="AF597" s="34"/>
      <c r="AG597" s="9"/>
      <c r="AH597" s="8"/>
      <c r="AI597" s="12"/>
    </row>
    <row x14ac:dyDescent="0.25" r="598" customHeight="1" ht="14.25">
      <c r="A598" s="8"/>
      <c r="B598" s="12"/>
      <c r="C598" s="10"/>
      <c r="D598" s="10"/>
      <c r="E598" s="8"/>
      <c r="F598" s="8"/>
      <c r="G598" s="8"/>
      <c r="H598" s="30"/>
      <c r="I598" s="31"/>
      <c r="J598" s="31"/>
      <c r="K598" s="8"/>
      <c r="L598" s="8"/>
      <c r="M598" s="8"/>
      <c r="N598" s="8"/>
      <c r="O598" s="8"/>
      <c r="P598" s="8"/>
      <c r="Q598" s="8"/>
      <c r="R598" s="10"/>
      <c r="S598" s="8"/>
      <c r="T598" s="8"/>
      <c r="U598" s="8"/>
      <c r="V598" s="8"/>
      <c r="W598" s="8"/>
      <c r="X598" s="8"/>
      <c r="Y598" s="8"/>
      <c r="Z598" s="8"/>
      <c r="AA598" s="8"/>
      <c r="AB598" s="8"/>
      <c r="AC598" s="10"/>
      <c r="AD598" s="34"/>
      <c r="AE598" s="34"/>
      <c r="AF598" s="34"/>
      <c r="AG598" s="9"/>
      <c r="AH598" s="8"/>
      <c r="AI598" s="12"/>
    </row>
    <row x14ac:dyDescent="0.25" r="599" customHeight="1" ht="14.25">
      <c r="A599" s="8"/>
      <c r="B599" s="12"/>
      <c r="C599" s="10"/>
      <c r="D599" s="10"/>
      <c r="E599" s="8"/>
      <c r="F599" s="8"/>
      <c r="G599" s="8"/>
      <c r="H599" s="30"/>
      <c r="I599" s="31"/>
      <c r="J599" s="31"/>
      <c r="K599" s="8"/>
      <c r="L599" s="8"/>
      <c r="M599" s="8"/>
      <c r="N599" s="8"/>
      <c r="O599" s="8"/>
      <c r="P599" s="8"/>
      <c r="Q599" s="8"/>
      <c r="R599" s="10"/>
      <c r="S599" s="8"/>
      <c r="T599" s="8"/>
      <c r="U599" s="8"/>
      <c r="V599" s="8"/>
      <c r="W599" s="8"/>
      <c r="X599" s="8"/>
      <c r="Y599" s="8"/>
      <c r="Z599" s="8"/>
      <c r="AA599" s="8"/>
      <c r="AB599" s="8"/>
      <c r="AC599" s="10"/>
      <c r="AD599" s="34"/>
      <c r="AE599" s="34"/>
      <c r="AF599" s="34"/>
      <c r="AG599" s="9"/>
      <c r="AH599" s="8"/>
      <c r="AI599" s="12"/>
    </row>
    <row x14ac:dyDescent="0.25" r="600" customHeight="1" ht="14.25">
      <c r="A600" s="8"/>
      <c r="B600" s="12"/>
      <c r="C600" s="10"/>
      <c r="D600" s="10"/>
      <c r="E600" s="8"/>
      <c r="F600" s="8"/>
      <c r="G600" s="8"/>
      <c r="H600" s="30"/>
      <c r="I600" s="31"/>
      <c r="J600" s="31"/>
      <c r="K600" s="8"/>
      <c r="L600" s="8"/>
      <c r="M600" s="8"/>
      <c r="N600" s="8"/>
      <c r="O600" s="8"/>
      <c r="P600" s="8"/>
      <c r="Q600" s="8"/>
      <c r="R600" s="10"/>
      <c r="S600" s="8"/>
      <c r="T600" s="8"/>
      <c r="U600" s="8"/>
      <c r="V600" s="8"/>
      <c r="W600" s="8"/>
      <c r="X600" s="8"/>
      <c r="Y600" s="8"/>
      <c r="Z600" s="8"/>
      <c r="AA600" s="8"/>
      <c r="AB600" s="8"/>
      <c r="AC600" s="10"/>
      <c r="AD600" s="34"/>
      <c r="AE600" s="34"/>
      <c r="AF600" s="34"/>
      <c r="AG600" s="9"/>
      <c r="AH600" s="8"/>
      <c r="AI600" s="12"/>
    </row>
    <row x14ac:dyDescent="0.25" r="601" customHeight="1" ht="14.25">
      <c r="A601" s="8"/>
      <c r="B601" s="12"/>
      <c r="C601" s="10"/>
      <c r="D601" s="10"/>
      <c r="E601" s="8"/>
      <c r="F601" s="8"/>
      <c r="G601" s="8"/>
      <c r="H601" s="30"/>
      <c r="I601" s="31"/>
      <c r="J601" s="31"/>
      <c r="K601" s="8"/>
      <c r="L601" s="8"/>
      <c r="M601" s="8"/>
      <c r="N601" s="8"/>
      <c r="O601" s="8"/>
      <c r="P601" s="8"/>
      <c r="Q601" s="8"/>
      <c r="R601" s="10"/>
      <c r="S601" s="8"/>
      <c r="T601" s="8"/>
      <c r="U601" s="8"/>
      <c r="V601" s="8"/>
      <c r="W601" s="8"/>
      <c r="X601" s="8"/>
      <c r="Y601" s="8"/>
      <c r="Z601" s="8"/>
      <c r="AA601" s="8"/>
      <c r="AB601" s="8"/>
      <c r="AC601" s="10"/>
      <c r="AD601" s="34"/>
      <c r="AE601" s="34"/>
      <c r="AF601" s="34"/>
      <c r="AG601" s="9"/>
      <c r="AH601" s="8"/>
      <c r="AI601" s="12"/>
    </row>
    <row x14ac:dyDescent="0.25" r="602" customHeight="1" ht="14.25">
      <c r="A602" s="8"/>
      <c r="B602" s="12"/>
      <c r="C602" s="10"/>
      <c r="D602" s="10"/>
      <c r="E602" s="8"/>
      <c r="F602" s="8"/>
      <c r="G602" s="8"/>
      <c r="H602" s="30"/>
      <c r="I602" s="31"/>
      <c r="J602" s="31"/>
      <c r="K602" s="8"/>
      <c r="L602" s="8"/>
      <c r="M602" s="8"/>
      <c r="N602" s="8"/>
      <c r="O602" s="8"/>
      <c r="P602" s="8"/>
      <c r="Q602" s="8"/>
      <c r="R602" s="10"/>
      <c r="S602" s="8"/>
      <c r="T602" s="8"/>
      <c r="U602" s="8"/>
      <c r="V602" s="8"/>
      <c r="W602" s="8"/>
      <c r="X602" s="8"/>
      <c r="Y602" s="8"/>
      <c r="Z602" s="8"/>
      <c r="AA602" s="8"/>
      <c r="AB602" s="8"/>
      <c r="AC602" s="10"/>
      <c r="AD602" s="34"/>
      <c r="AE602" s="34"/>
      <c r="AF602" s="34"/>
      <c r="AG602" s="9"/>
      <c r="AH602" s="8"/>
      <c r="AI602" s="12"/>
    </row>
    <row x14ac:dyDescent="0.25" r="603" customHeight="1" ht="14.25">
      <c r="A603" s="8"/>
      <c r="B603" s="12"/>
      <c r="C603" s="10"/>
      <c r="D603" s="10"/>
      <c r="E603" s="8"/>
      <c r="F603" s="8"/>
      <c r="G603" s="8"/>
      <c r="H603" s="30"/>
      <c r="I603" s="31"/>
      <c r="J603" s="31"/>
      <c r="K603" s="8"/>
      <c r="L603" s="8"/>
      <c r="M603" s="8"/>
      <c r="N603" s="8"/>
      <c r="O603" s="8"/>
      <c r="P603" s="8"/>
      <c r="Q603" s="8"/>
      <c r="R603" s="10"/>
      <c r="S603" s="8"/>
      <c r="T603" s="8"/>
      <c r="U603" s="8"/>
      <c r="V603" s="8"/>
      <c r="W603" s="8"/>
      <c r="X603" s="8"/>
      <c r="Y603" s="8"/>
      <c r="Z603" s="8"/>
      <c r="AA603" s="8"/>
      <c r="AB603" s="8"/>
      <c r="AC603" s="10"/>
      <c r="AD603" s="34"/>
      <c r="AE603" s="34"/>
      <c r="AF603" s="34"/>
      <c r="AG603" s="9"/>
      <c r="AH603" s="8"/>
      <c r="AI603" s="12"/>
    </row>
    <row x14ac:dyDescent="0.25" r="604" customHeight="1" ht="14.25">
      <c r="A604" s="8"/>
      <c r="B604" s="12"/>
      <c r="C604" s="10"/>
      <c r="D604" s="10"/>
      <c r="E604" s="8"/>
      <c r="F604" s="8"/>
      <c r="G604" s="8"/>
      <c r="H604" s="30"/>
      <c r="I604" s="31"/>
      <c r="J604" s="31"/>
      <c r="K604" s="8"/>
      <c r="L604" s="8"/>
      <c r="M604" s="8"/>
      <c r="N604" s="8"/>
      <c r="O604" s="8"/>
      <c r="P604" s="8"/>
      <c r="Q604" s="8"/>
      <c r="R604" s="10"/>
      <c r="S604" s="8"/>
      <c r="T604" s="8"/>
      <c r="U604" s="8"/>
      <c r="V604" s="8"/>
      <c r="W604" s="8"/>
      <c r="X604" s="8"/>
      <c r="Y604" s="8"/>
      <c r="Z604" s="8"/>
      <c r="AA604" s="8"/>
      <c r="AB604" s="8"/>
      <c r="AC604" s="10"/>
      <c r="AD604" s="34"/>
      <c r="AE604" s="34"/>
      <c r="AF604" s="34"/>
      <c r="AG604" s="9"/>
      <c r="AH604" s="8"/>
      <c r="AI604" s="12"/>
    </row>
    <row x14ac:dyDescent="0.25" r="605" customHeight="1" ht="14.25">
      <c r="A605" s="8"/>
      <c r="B605" s="12"/>
      <c r="C605" s="10"/>
      <c r="D605" s="10"/>
      <c r="E605" s="8"/>
      <c r="F605" s="8"/>
      <c r="G605" s="8"/>
      <c r="H605" s="30"/>
      <c r="I605" s="31"/>
      <c r="J605" s="31"/>
      <c r="K605" s="8"/>
      <c r="L605" s="8"/>
      <c r="M605" s="8"/>
      <c r="N605" s="8"/>
      <c r="O605" s="8"/>
      <c r="P605" s="8"/>
      <c r="Q605" s="8"/>
      <c r="R605" s="10"/>
      <c r="S605" s="8"/>
      <c r="T605" s="8"/>
      <c r="U605" s="8"/>
      <c r="V605" s="8"/>
      <c r="W605" s="8"/>
      <c r="X605" s="8"/>
      <c r="Y605" s="8"/>
      <c r="Z605" s="8"/>
      <c r="AA605" s="8"/>
      <c r="AB605" s="8"/>
      <c r="AC605" s="10"/>
      <c r="AD605" s="34"/>
      <c r="AE605" s="34"/>
      <c r="AF605" s="34"/>
      <c r="AG605" s="9"/>
      <c r="AH605" s="8"/>
      <c r="AI605" s="12"/>
    </row>
    <row x14ac:dyDescent="0.25" r="606" customHeight="1" ht="14.25">
      <c r="A606" s="8"/>
      <c r="B606" s="12"/>
      <c r="C606" s="10"/>
      <c r="D606" s="10"/>
      <c r="E606" s="8"/>
      <c r="F606" s="8"/>
      <c r="G606" s="8"/>
      <c r="H606" s="30"/>
      <c r="I606" s="31"/>
      <c r="J606" s="31"/>
      <c r="K606" s="8"/>
      <c r="L606" s="8"/>
      <c r="M606" s="8"/>
      <c r="N606" s="8"/>
      <c r="O606" s="8"/>
      <c r="P606" s="8"/>
      <c r="Q606" s="8"/>
      <c r="R606" s="10"/>
      <c r="S606" s="8"/>
      <c r="T606" s="8"/>
      <c r="U606" s="8"/>
      <c r="V606" s="8"/>
      <c r="W606" s="8"/>
      <c r="X606" s="8"/>
      <c r="Y606" s="8"/>
      <c r="Z606" s="8"/>
      <c r="AA606" s="8"/>
      <c r="AB606" s="8"/>
      <c r="AC606" s="10"/>
      <c r="AD606" s="34"/>
      <c r="AE606" s="34"/>
      <c r="AF606" s="34"/>
      <c r="AG606" s="9"/>
      <c r="AH606" s="8"/>
      <c r="AI606" s="12"/>
    </row>
    <row x14ac:dyDescent="0.25" r="607" customHeight="1" ht="14.25">
      <c r="A607" s="8"/>
      <c r="B607" s="12"/>
      <c r="C607" s="10"/>
      <c r="D607" s="10"/>
      <c r="E607" s="8"/>
      <c r="F607" s="8"/>
      <c r="G607" s="8"/>
      <c r="H607" s="30"/>
      <c r="I607" s="31"/>
      <c r="J607" s="31"/>
      <c r="K607" s="8"/>
      <c r="L607" s="8"/>
      <c r="M607" s="8"/>
      <c r="N607" s="8"/>
      <c r="O607" s="8"/>
      <c r="P607" s="8"/>
      <c r="Q607" s="8"/>
      <c r="R607" s="10"/>
      <c r="S607" s="8"/>
      <c r="T607" s="8"/>
      <c r="U607" s="8"/>
      <c r="V607" s="8"/>
      <c r="W607" s="8"/>
      <c r="X607" s="8"/>
      <c r="Y607" s="8"/>
      <c r="Z607" s="8"/>
      <c r="AA607" s="8"/>
      <c r="AB607" s="8"/>
      <c r="AC607" s="10"/>
      <c r="AD607" s="34"/>
      <c r="AE607" s="34"/>
      <c r="AF607" s="34"/>
      <c r="AG607" s="9"/>
      <c r="AH607" s="8"/>
      <c r="AI607" s="12"/>
    </row>
    <row x14ac:dyDescent="0.25" r="608" customHeight="1" ht="14.25">
      <c r="A608" s="8"/>
      <c r="B608" s="12"/>
      <c r="C608" s="10"/>
      <c r="D608" s="10"/>
      <c r="E608" s="8"/>
      <c r="F608" s="8"/>
      <c r="G608" s="8"/>
      <c r="H608" s="30"/>
      <c r="I608" s="31"/>
      <c r="J608" s="31"/>
      <c r="K608" s="8"/>
      <c r="L608" s="8"/>
      <c r="M608" s="8"/>
      <c r="N608" s="8"/>
      <c r="O608" s="8"/>
      <c r="P608" s="8"/>
      <c r="Q608" s="8"/>
      <c r="R608" s="10"/>
      <c r="S608" s="8"/>
      <c r="T608" s="8"/>
      <c r="U608" s="8"/>
      <c r="V608" s="8"/>
      <c r="W608" s="8"/>
      <c r="X608" s="8"/>
      <c r="Y608" s="8"/>
      <c r="Z608" s="8"/>
      <c r="AA608" s="8"/>
      <c r="AB608" s="8"/>
      <c r="AC608" s="10"/>
      <c r="AD608" s="34"/>
      <c r="AE608" s="34"/>
      <c r="AF608" s="34"/>
      <c r="AG608" s="9"/>
      <c r="AH608" s="8"/>
      <c r="AI608" s="12"/>
    </row>
    <row x14ac:dyDescent="0.25" r="609" customHeight="1" ht="14.25">
      <c r="A609" s="8"/>
      <c r="B609" s="12"/>
      <c r="C609" s="10"/>
      <c r="D609" s="10"/>
      <c r="E609" s="8"/>
      <c r="F609" s="8"/>
      <c r="G609" s="8"/>
      <c r="H609" s="30"/>
      <c r="I609" s="31"/>
      <c r="J609" s="31"/>
      <c r="K609" s="8"/>
      <c r="L609" s="8"/>
      <c r="M609" s="8"/>
      <c r="N609" s="8"/>
      <c r="O609" s="8"/>
      <c r="P609" s="8"/>
      <c r="Q609" s="8"/>
      <c r="R609" s="10"/>
      <c r="S609" s="8"/>
      <c r="T609" s="8"/>
      <c r="U609" s="8"/>
      <c r="V609" s="8"/>
      <c r="W609" s="8"/>
      <c r="X609" s="8"/>
      <c r="Y609" s="8"/>
      <c r="Z609" s="8"/>
      <c r="AA609" s="8"/>
      <c r="AB609" s="8"/>
      <c r="AC609" s="10"/>
      <c r="AD609" s="34"/>
      <c r="AE609" s="34"/>
      <c r="AF609" s="34"/>
      <c r="AG609" s="9"/>
      <c r="AH609" s="8"/>
      <c r="AI609" s="12"/>
    </row>
    <row x14ac:dyDescent="0.25" r="610" customHeight="1" ht="14.25">
      <c r="A610" s="8"/>
      <c r="B610" s="12"/>
      <c r="C610" s="10"/>
      <c r="D610" s="10"/>
      <c r="E610" s="8"/>
      <c r="F610" s="8"/>
      <c r="G610" s="8"/>
      <c r="H610" s="30"/>
      <c r="I610" s="31"/>
      <c r="J610" s="31"/>
      <c r="K610" s="8"/>
      <c r="L610" s="8"/>
      <c r="M610" s="8"/>
      <c r="N610" s="8"/>
      <c r="O610" s="8"/>
      <c r="P610" s="8"/>
      <c r="Q610" s="8"/>
      <c r="R610" s="10"/>
      <c r="S610" s="8"/>
      <c r="T610" s="8"/>
      <c r="U610" s="8"/>
      <c r="V610" s="8"/>
      <c r="W610" s="8"/>
      <c r="X610" s="8"/>
      <c r="Y610" s="8"/>
      <c r="Z610" s="8"/>
      <c r="AA610" s="8"/>
      <c r="AB610" s="8"/>
      <c r="AC610" s="10"/>
      <c r="AD610" s="34"/>
      <c r="AE610" s="34"/>
      <c r="AF610" s="34"/>
      <c r="AG610" s="9"/>
      <c r="AH610" s="8"/>
      <c r="AI610" s="12"/>
    </row>
    <row x14ac:dyDescent="0.25" r="611" customHeight="1" ht="14.25">
      <c r="A611" s="8"/>
      <c r="B611" s="12"/>
      <c r="C611" s="10"/>
      <c r="D611" s="10"/>
      <c r="E611" s="8"/>
      <c r="F611" s="8"/>
      <c r="G611" s="8"/>
      <c r="H611" s="30"/>
      <c r="I611" s="31"/>
      <c r="J611" s="31"/>
      <c r="K611" s="8"/>
      <c r="L611" s="8"/>
      <c r="M611" s="8"/>
      <c r="N611" s="8"/>
      <c r="O611" s="8"/>
      <c r="P611" s="8"/>
      <c r="Q611" s="8"/>
      <c r="R611" s="10"/>
      <c r="S611" s="8"/>
      <c r="T611" s="8"/>
      <c r="U611" s="8"/>
      <c r="V611" s="8"/>
      <c r="W611" s="8"/>
      <c r="X611" s="8"/>
      <c r="Y611" s="8"/>
      <c r="Z611" s="8"/>
      <c r="AA611" s="8"/>
      <c r="AB611" s="8"/>
      <c r="AC611" s="10"/>
      <c r="AD611" s="34"/>
      <c r="AE611" s="34"/>
      <c r="AF611" s="34"/>
      <c r="AG611" s="9"/>
      <c r="AH611" s="8"/>
      <c r="AI611" s="12"/>
    </row>
    <row x14ac:dyDescent="0.25" r="612" customHeight="1" ht="14.25">
      <c r="A612" s="8"/>
      <c r="B612" s="12"/>
      <c r="C612" s="10"/>
      <c r="D612" s="10"/>
      <c r="E612" s="8"/>
      <c r="F612" s="8"/>
      <c r="G612" s="8"/>
      <c r="H612" s="30"/>
      <c r="I612" s="31"/>
      <c r="J612" s="31"/>
      <c r="K612" s="8"/>
      <c r="L612" s="8"/>
      <c r="M612" s="8"/>
      <c r="N612" s="8"/>
      <c r="O612" s="8"/>
      <c r="P612" s="8"/>
      <c r="Q612" s="8"/>
      <c r="R612" s="10"/>
      <c r="S612" s="8"/>
      <c r="T612" s="8"/>
      <c r="U612" s="8"/>
      <c r="V612" s="8"/>
      <c r="W612" s="8"/>
      <c r="X612" s="8"/>
      <c r="Y612" s="8"/>
      <c r="Z612" s="8"/>
      <c r="AA612" s="8"/>
      <c r="AB612" s="8"/>
      <c r="AC612" s="10"/>
      <c r="AD612" s="34"/>
      <c r="AE612" s="34"/>
      <c r="AF612" s="34"/>
      <c r="AG612" s="9"/>
      <c r="AH612" s="8"/>
      <c r="AI612" s="12"/>
    </row>
    <row x14ac:dyDescent="0.25" r="613" customHeight="1" ht="14.25">
      <c r="A613" s="8"/>
      <c r="B613" s="12"/>
      <c r="C613" s="10"/>
      <c r="D613" s="10"/>
      <c r="E613" s="8"/>
      <c r="F613" s="8"/>
      <c r="G613" s="8"/>
      <c r="H613" s="30"/>
      <c r="I613" s="31"/>
      <c r="J613" s="31"/>
      <c r="K613" s="8"/>
      <c r="L613" s="8"/>
      <c r="M613" s="8"/>
      <c r="N613" s="8"/>
      <c r="O613" s="8"/>
      <c r="P613" s="8"/>
      <c r="Q613" s="8"/>
      <c r="R613" s="10"/>
      <c r="S613" s="8"/>
      <c r="T613" s="8"/>
      <c r="U613" s="8"/>
      <c r="V613" s="8"/>
      <c r="W613" s="8"/>
      <c r="X613" s="8"/>
      <c r="Y613" s="8"/>
      <c r="Z613" s="8"/>
      <c r="AA613" s="8"/>
      <c r="AB613" s="8"/>
      <c r="AC613" s="10"/>
      <c r="AD613" s="34"/>
      <c r="AE613" s="34"/>
      <c r="AF613" s="34"/>
      <c r="AG613" s="9"/>
      <c r="AH613" s="8"/>
      <c r="AI613" s="12"/>
    </row>
    <row x14ac:dyDescent="0.25" r="614" customHeight="1" ht="14.25">
      <c r="A614" s="8"/>
      <c r="B614" s="12"/>
      <c r="C614" s="10"/>
      <c r="D614" s="10"/>
      <c r="E614" s="8"/>
      <c r="F614" s="8"/>
      <c r="G614" s="8"/>
      <c r="H614" s="30"/>
      <c r="I614" s="31"/>
      <c r="J614" s="31"/>
      <c r="K614" s="8"/>
      <c r="L614" s="8"/>
      <c r="M614" s="8"/>
      <c r="N614" s="8"/>
      <c r="O614" s="8"/>
      <c r="P614" s="8"/>
      <c r="Q614" s="8"/>
      <c r="R614" s="10"/>
      <c r="S614" s="8"/>
      <c r="T614" s="8"/>
      <c r="U614" s="8"/>
      <c r="V614" s="8"/>
      <c r="W614" s="8"/>
      <c r="X614" s="8"/>
      <c r="Y614" s="8"/>
      <c r="Z614" s="8"/>
      <c r="AA614" s="8"/>
      <c r="AB614" s="8"/>
      <c r="AC614" s="10"/>
      <c r="AD614" s="34"/>
      <c r="AE614" s="34"/>
      <c r="AF614" s="34"/>
      <c r="AG614" s="9"/>
      <c r="AH614" s="8"/>
      <c r="AI614" s="12"/>
    </row>
    <row x14ac:dyDescent="0.25" r="615" customHeight="1" ht="14.25">
      <c r="A615" s="8"/>
      <c r="B615" s="12"/>
      <c r="C615" s="10"/>
      <c r="D615" s="10"/>
      <c r="E615" s="8"/>
      <c r="F615" s="8"/>
      <c r="G615" s="8"/>
      <c r="H615" s="30"/>
      <c r="I615" s="31"/>
      <c r="J615" s="31"/>
      <c r="K615" s="8"/>
      <c r="L615" s="8"/>
      <c r="M615" s="8"/>
      <c r="N615" s="8"/>
      <c r="O615" s="8"/>
      <c r="P615" s="8"/>
      <c r="Q615" s="8"/>
      <c r="R615" s="10"/>
      <c r="S615" s="8"/>
      <c r="T615" s="8"/>
      <c r="U615" s="8"/>
      <c r="V615" s="8"/>
      <c r="W615" s="8"/>
      <c r="X615" s="8"/>
      <c r="Y615" s="8"/>
      <c r="Z615" s="8"/>
      <c r="AA615" s="8"/>
      <c r="AB615" s="8"/>
      <c r="AC615" s="10"/>
      <c r="AD615" s="34"/>
      <c r="AE615" s="34"/>
      <c r="AF615" s="34"/>
      <c r="AG615" s="9"/>
      <c r="AH615" s="8"/>
      <c r="AI615" s="12"/>
    </row>
    <row x14ac:dyDescent="0.25" r="616" customHeight="1" ht="14.25">
      <c r="A616" s="8"/>
      <c r="B616" s="12"/>
      <c r="C616" s="10"/>
      <c r="D616" s="10"/>
      <c r="E616" s="8"/>
      <c r="F616" s="8"/>
      <c r="G616" s="8"/>
      <c r="H616" s="30"/>
      <c r="I616" s="31"/>
      <c r="J616" s="31"/>
      <c r="K616" s="8"/>
      <c r="L616" s="8"/>
      <c r="M616" s="8"/>
      <c r="N616" s="8"/>
      <c r="O616" s="8"/>
      <c r="P616" s="8"/>
      <c r="Q616" s="8"/>
      <c r="R616" s="10"/>
      <c r="S616" s="8"/>
      <c r="T616" s="8"/>
      <c r="U616" s="8"/>
      <c r="V616" s="8"/>
      <c r="W616" s="8"/>
      <c r="X616" s="8"/>
      <c r="Y616" s="8"/>
      <c r="Z616" s="8"/>
      <c r="AA616" s="8"/>
      <c r="AB616" s="8"/>
      <c r="AC616" s="10"/>
      <c r="AD616" s="34"/>
      <c r="AE616" s="34"/>
      <c r="AF616" s="34"/>
      <c r="AG616" s="9"/>
      <c r="AH616" s="8"/>
      <c r="AI616" s="12"/>
    </row>
    <row x14ac:dyDescent="0.25" r="617" customHeight="1" ht="14.25">
      <c r="A617" s="8"/>
      <c r="B617" s="12"/>
      <c r="C617" s="10"/>
      <c r="D617" s="10"/>
      <c r="E617" s="8"/>
      <c r="F617" s="8"/>
      <c r="G617" s="8"/>
      <c r="H617" s="30"/>
      <c r="I617" s="31"/>
      <c r="J617" s="31"/>
      <c r="K617" s="8"/>
      <c r="L617" s="8"/>
      <c r="M617" s="8"/>
      <c r="N617" s="8"/>
      <c r="O617" s="8"/>
      <c r="P617" s="8"/>
      <c r="Q617" s="8"/>
      <c r="R617" s="10"/>
      <c r="S617" s="8"/>
      <c r="T617" s="8"/>
      <c r="U617" s="8"/>
      <c r="V617" s="8"/>
      <c r="W617" s="8"/>
      <c r="X617" s="8"/>
      <c r="Y617" s="8"/>
      <c r="Z617" s="8"/>
      <c r="AA617" s="8"/>
      <c r="AB617" s="8"/>
      <c r="AC617" s="10"/>
      <c r="AD617" s="34"/>
      <c r="AE617" s="34"/>
      <c r="AF617" s="34"/>
      <c r="AG617" s="9"/>
      <c r="AH617" s="8"/>
      <c r="AI617" s="12"/>
    </row>
    <row x14ac:dyDescent="0.25" r="618" customHeight="1" ht="14.25">
      <c r="A618" s="8"/>
      <c r="B618" s="12"/>
      <c r="C618" s="10"/>
      <c r="D618" s="10"/>
      <c r="E618" s="8"/>
      <c r="F618" s="8"/>
      <c r="G618" s="8"/>
      <c r="H618" s="30"/>
      <c r="I618" s="31"/>
      <c r="J618" s="31"/>
      <c r="K618" s="8"/>
      <c r="L618" s="8"/>
      <c r="M618" s="8"/>
      <c r="N618" s="8"/>
      <c r="O618" s="8"/>
      <c r="P618" s="8"/>
      <c r="Q618" s="8"/>
      <c r="R618" s="10"/>
      <c r="S618" s="8"/>
      <c r="T618" s="8"/>
      <c r="U618" s="8"/>
      <c r="V618" s="8"/>
      <c r="W618" s="8"/>
      <c r="X618" s="8"/>
      <c r="Y618" s="8"/>
      <c r="Z618" s="8"/>
      <c r="AA618" s="8"/>
      <c r="AB618" s="8"/>
      <c r="AC618" s="10"/>
      <c r="AD618" s="34"/>
      <c r="AE618" s="34"/>
      <c r="AF618" s="34"/>
      <c r="AG618" s="9"/>
      <c r="AH618" s="8"/>
      <c r="AI618" s="12"/>
    </row>
    <row x14ac:dyDescent="0.25" r="619" customHeight="1" ht="14.25">
      <c r="A619" s="8"/>
      <c r="B619" s="12"/>
      <c r="C619" s="10"/>
      <c r="D619" s="10"/>
      <c r="E619" s="8"/>
      <c r="F619" s="8"/>
      <c r="G619" s="8"/>
      <c r="H619" s="30"/>
      <c r="I619" s="31"/>
      <c r="J619" s="31"/>
      <c r="K619" s="8"/>
      <c r="L619" s="8"/>
      <c r="M619" s="8"/>
      <c r="N619" s="8"/>
      <c r="O619" s="8"/>
      <c r="P619" s="8"/>
      <c r="Q619" s="8"/>
      <c r="R619" s="10"/>
      <c r="S619" s="8"/>
      <c r="T619" s="8"/>
      <c r="U619" s="8"/>
      <c r="V619" s="8"/>
      <c r="W619" s="8"/>
      <c r="X619" s="8"/>
      <c r="Y619" s="8"/>
      <c r="Z619" s="8"/>
      <c r="AA619" s="8"/>
      <c r="AB619" s="8"/>
      <c r="AC619" s="10"/>
      <c r="AD619" s="34"/>
      <c r="AE619" s="34"/>
      <c r="AF619" s="34"/>
      <c r="AG619" s="9"/>
      <c r="AH619" s="8"/>
      <c r="AI619" s="12"/>
    </row>
    <row x14ac:dyDescent="0.25" r="620" customHeight="1" ht="14.25">
      <c r="A620" s="8"/>
      <c r="B620" s="12"/>
      <c r="C620" s="10"/>
      <c r="D620" s="10"/>
      <c r="E620" s="8"/>
      <c r="F620" s="8"/>
      <c r="G620" s="8"/>
      <c r="H620" s="30"/>
      <c r="I620" s="31"/>
      <c r="J620" s="31"/>
      <c r="K620" s="8"/>
      <c r="L620" s="8"/>
      <c r="M620" s="8"/>
      <c r="N620" s="8"/>
      <c r="O620" s="8"/>
      <c r="P620" s="8"/>
      <c r="Q620" s="8"/>
      <c r="R620" s="10"/>
      <c r="S620" s="8"/>
      <c r="T620" s="8"/>
      <c r="U620" s="8"/>
      <c r="V620" s="8"/>
      <c r="W620" s="8"/>
      <c r="X620" s="8"/>
      <c r="Y620" s="8"/>
      <c r="Z620" s="8"/>
      <c r="AA620" s="8"/>
      <c r="AB620" s="8"/>
      <c r="AC620" s="10"/>
      <c r="AD620" s="34"/>
      <c r="AE620" s="34"/>
      <c r="AF620" s="34"/>
      <c r="AG620" s="9"/>
      <c r="AH620" s="8"/>
      <c r="AI620" s="12"/>
    </row>
    <row x14ac:dyDescent="0.25" r="621" customHeight="1" ht="14.25">
      <c r="A621" s="8"/>
      <c r="B621" s="12"/>
      <c r="C621" s="10"/>
      <c r="D621" s="10"/>
      <c r="E621" s="8"/>
      <c r="F621" s="8"/>
      <c r="G621" s="8"/>
      <c r="H621" s="30"/>
      <c r="I621" s="31"/>
      <c r="J621" s="31"/>
      <c r="K621" s="8"/>
      <c r="L621" s="8"/>
      <c r="M621" s="8"/>
      <c r="N621" s="8"/>
      <c r="O621" s="8"/>
      <c r="P621" s="8"/>
      <c r="Q621" s="8"/>
      <c r="R621" s="10"/>
      <c r="S621" s="8"/>
      <c r="T621" s="8"/>
      <c r="U621" s="8"/>
      <c r="V621" s="8"/>
      <c r="W621" s="8"/>
      <c r="X621" s="8"/>
      <c r="Y621" s="8"/>
      <c r="Z621" s="8"/>
      <c r="AA621" s="8"/>
      <c r="AB621" s="8"/>
      <c r="AC621" s="10"/>
      <c r="AD621" s="34"/>
      <c r="AE621" s="34"/>
      <c r="AF621" s="34"/>
      <c r="AG621" s="9"/>
      <c r="AH621" s="8"/>
      <c r="AI621" s="12"/>
    </row>
    <row x14ac:dyDescent="0.25" r="622" customHeight="1" ht="14.25">
      <c r="A622" s="8"/>
      <c r="B622" s="12"/>
      <c r="C622" s="10"/>
      <c r="D622" s="10"/>
      <c r="E622" s="8"/>
      <c r="F622" s="8"/>
      <c r="G622" s="8"/>
      <c r="H622" s="30"/>
      <c r="I622" s="31"/>
      <c r="J622" s="31"/>
      <c r="K622" s="8"/>
      <c r="L622" s="8"/>
      <c r="M622" s="8"/>
      <c r="N622" s="8"/>
      <c r="O622" s="8"/>
      <c r="P622" s="8"/>
      <c r="Q622" s="8"/>
      <c r="R622" s="10"/>
      <c r="S622" s="8"/>
      <c r="T622" s="8"/>
      <c r="U622" s="8"/>
      <c r="V622" s="8"/>
      <c r="W622" s="8"/>
      <c r="X622" s="8"/>
      <c r="Y622" s="8"/>
      <c r="Z622" s="8"/>
      <c r="AA622" s="8"/>
      <c r="AB622" s="8"/>
      <c r="AC622" s="10"/>
      <c r="AD622" s="34"/>
      <c r="AE622" s="34"/>
      <c r="AF622" s="34"/>
      <c r="AG622" s="9"/>
      <c r="AH622" s="8"/>
      <c r="AI622" s="12"/>
    </row>
    <row x14ac:dyDescent="0.25" r="623" customHeight="1" ht="14.25">
      <c r="A623" s="8"/>
      <c r="B623" s="12"/>
      <c r="C623" s="10"/>
      <c r="D623" s="10"/>
      <c r="E623" s="8"/>
      <c r="F623" s="8"/>
      <c r="G623" s="8"/>
      <c r="H623" s="30"/>
      <c r="I623" s="31"/>
      <c r="J623" s="31"/>
      <c r="K623" s="8"/>
      <c r="L623" s="8"/>
      <c r="M623" s="8"/>
      <c r="N623" s="8"/>
      <c r="O623" s="8"/>
      <c r="P623" s="8"/>
      <c r="Q623" s="8"/>
      <c r="R623" s="10"/>
      <c r="S623" s="8"/>
      <c r="T623" s="8"/>
      <c r="U623" s="8"/>
      <c r="V623" s="8"/>
      <c r="W623" s="8"/>
      <c r="X623" s="8"/>
      <c r="Y623" s="8"/>
      <c r="Z623" s="8"/>
      <c r="AA623" s="8"/>
      <c r="AB623" s="8"/>
      <c r="AC623" s="10"/>
      <c r="AD623" s="34"/>
      <c r="AE623" s="34"/>
      <c r="AF623" s="34"/>
      <c r="AG623" s="9"/>
      <c r="AH623" s="8"/>
      <c r="AI623" s="12"/>
    </row>
    <row x14ac:dyDescent="0.25" r="624" customHeight="1" ht="14.25">
      <c r="A624" s="8"/>
      <c r="B624" s="12"/>
      <c r="C624" s="10"/>
      <c r="D624" s="10"/>
      <c r="E624" s="8"/>
      <c r="F624" s="8"/>
      <c r="G624" s="8"/>
      <c r="H624" s="30"/>
      <c r="I624" s="31"/>
      <c r="J624" s="31"/>
      <c r="K624" s="8"/>
      <c r="L624" s="8"/>
      <c r="M624" s="8"/>
      <c r="N624" s="8"/>
      <c r="O624" s="8"/>
      <c r="P624" s="8"/>
      <c r="Q624" s="8"/>
      <c r="R624" s="10"/>
      <c r="S624" s="8"/>
      <c r="T624" s="8"/>
      <c r="U624" s="8"/>
      <c r="V624" s="8"/>
      <c r="W624" s="8"/>
      <c r="X624" s="8"/>
      <c r="Y624" s="8"/>
      <c r="Z624" s="8"/>
      <c r="AA624" s="8"/>
      <c r="AB624" s="8"/>
      <c r="AC624" s="10"/>
      <c r="AD624" s="34"/>
      <c r="AE624" s="34"/>
      <c r="AF624" s="34"/>
      <c r="AG624" s="9"/>
      <c r="AH624" s="8"/>
      <c r="AI624" s="12"/>
    </row>
    <row x14ac:dyDescent="0.25" r="625" customHeight="1" ht="14.25">
      <c r="A625" s="8"/>
      <c r="B625" s="12"/>
      <c r="C625" s="10"/>
      <c r="D625" s="10"/>
      <c r="E625" s="8"/>
      <c r="F625" s="8"/>
      <c r="G625" s="8"/>
      <c r="H625" s="30"/>
      <c r="I625" s="31"/>
      <c r="J625" s="31"/>
      <c r="K625" s="8"/>
      <c r="L625" s="8"/>
      <c r="M625" s="8"/>
      <c r="N625" s="8"/>
      <c r="O625" s="8"/>
      <c r="P625" s="8"/>
      <c r="Q625" s="8"/>
      <c r="R625" s="10"/>
      <c r="S625" s="8"/>
      <c r="T625" s="8"/>
      <c r="U625" s="8"/>
      <c r="V625" s="8"/>
      <c r="W625" s="8"/>
      <c r="X625" s="8"/>
      <c r="Y625" s="8"/>
      <c r="Z625" s="8"/>
      <c r="AA625" s="8"/>
      <c r="AB625" s="8"/>
      <c r="AC625" s="10"/>
      <c r="AD625" s="34"/>
      <c r="AE625" s="34"/>
      <c r="AF625" s="34"/>
      <c r="AG625" s="9"/>
      <c r="AH625" s="8"/>
      <c r="AI625" s="12"/>
    </row>
    <row x14ac:dyDescent="0.25" r="626" customHeight="1" ht="14.25">
      <c r="A626" s="8"/>
      <c r="B626" s="12"/>
      <c r="C626" s="10"/>
      <c r="D626" s="10"/>
      <c r="E626" s="8"/>
      <c r="F626" s="8"/>
      <c r="G626" s="8"/>
      <c r="H626" s="30"/>
      <c r="I626" s="31"/>
      <c r="J626" s="31"/>
      <c r="K626" s="8"/>
      <c r="L626" s="8"/>
      <c r="M626" s="8"/>
      <c r="N626" s="8"/>
      <c r="O626" s="8"/>
      <c r="P626" s="8"/>
      <c r="Q626" s="8"/>
      <c r="R626" s="10"/>
      <c r="S626" s="8"/>
      <c r="T626" s="8"/>
      <c r="U626" s="8"/>
      <c r="V626" s="8"/>
      <c r="W626" s="8"/>
      <c r="X626" s="8"/>
      <c r="Y626" s="8"/>
      <c r="Z626" s="8"/>
      <c r="AA626" s="8"/>
      <c r="AB626" s="8"/>
      <c r="AC626" s="10"/>
      <c r="AD626" s="34"/>
      <c r="AE626" s="34"/>
      <c r="AF626" s="34"/>
      <c r="AG626" s="9"/>
      <c r="AH626" s="8"/>
      <c r="AI626" s="12"/>
    </row>
    <row x14ac:dyDescent="0.25" r="627" customHeight="1" ht="14.25">
      <c r="A627" s="8"/>
      <c r="B627" s="12"/>
      <c r="C627" s="10"/>
      <c r="D627" s="10"/>
      <c r="E627" s="8"/>
      <c r="F627" s="8"/>
      <c r="G627" s="8"/>
      <c r="H627" s="30"/>
      <c r="I627" s="31"/>
      <c r="J627" s="31"/>
      <c r="K627" s="8"/>
      <c r="L627" s="8"/>
      <c r="M627" s="8"/>
      <c r="N627" s="8"/>
      <c r="O627" s="8"/>
      <c r="P627" s="8"/>
      <c r="Q627" s="8"/>
      <c r="R627" s="10"/>
      <c r="S627" s="8"/>
      <c r="T627" s="8"/>
      <c r="U627" s="8"/>
      <c r="V627" s="8"/>
      <c r="W627" s="8"/>
      <c r="X627" s="8"/>
      <c r="Y627" s="8"/>
      <c r="Z627" s="8"/>
      <c r="AA627" s="8"/>
      <c r="AB627" s="8"/>
      <c r="AC627" s="10"/>
      <c r="AD627" s="34"/>
      <c r="AE627" s="34"/>
      <c r="AF627" s="34"/>
      <c r="AG627" s="9"/>
      <c r="AH627" s="8"/>
      <c r="AI627" s="12"/>
    </row>
    <row x14ac:dyDescent="0.25" r="628" customHeight="1" ht="14.25">
      <c r="A628" s="8"/>
      <c r="B628" s="12"/>
      <c r="C628" s="10"/>
      <c r="D628" s="10"/>
      <c r="E628" s="8"/>
      <c r="F628" s="8"/>
      <c r="G628" s="8"/>
      <c r="H628" s="30"/>
      <c r="I628" s="31"/>
      <c r="J628" s="31"/>
      <c r="K628" s="8"/>
      <c r="L628" s="8"/>
      <c r="M628" s="8"/>
      <c r="N628" s="8"/>
      <c r="O628" s="8"/>
      <c r="P628" s="8"/>
      <c r="Q628" s="8"/>
      <c r="R628" s="10"/>
      <c r="S628" s="8"/>
      <c r="T628" s="8"/>
      <c r="U628" s="8"/>
      <c r="V628" s="8"/>
      <c r="W628" s="8"/>
      <c r="X628" s="8"/>
      <c r="Y628" s="8"/>
      <c r="Z628" s="8"/>
      <c r="AA628" s="8"/>
      <c r="AB628" s="8"/>
      <c r="AC628" s="10"/>
      <c r="AD628" s="34"/>
      <c r="AE628" s="34"/>
      <c r="AF628" s="34"/>
      <c r="AG628" s="9"/>
      <c r="AH628" s="8"/>
      <c r="AI628" s="12"/>
    </row>
    <row x14ac:dyDescent="0.25" r="629" customHeight="1" ht="14.25">
      <c r="A629" s="8"/>
      <c r="B629" s="12"/>
      <c r="C629" s="10"/>
      <c r="D629" s="10"/>
      <c r="E629" s="8"/>
      <c r="F629" s="8"/>
      <c r="G629" s="8"/>
      <c r="H629" s="30"/>
      <c r="I629" s="31"/>
      <c r="J629" s="31"/>
      <c r="K629" s="8"/>
      <c r="L629" s="8"/>
      <c r="M629" s="8"/>
      <c r="N629" s="8"/>
      <c r="O629" s="8"/>
      <c r="P629" s="8"/>
      <c r="Q629" s="8"/>
      <c r="R629" s="10"/>
      <c r="S629" s="8"/>
      <c r="T629" s="8"/>
      <c r="U629" s="8"/>
      <c r="V629" s="8"/>
      <c r="W629" s="8"/>
      <c r="X629" s="8"/>
      <c r="Y629" s="8"/>
      <c r="Z629" s="8"/>
      <c r="AA629" s="8"/>
      <c r="AB629" s="8"/>
      <c r="AC629" s="10"/>
      <c r="AD629" s="34"/>
      <c r="AE629" s="34"/>
      <c r="AF629" s="34"/>
      <c r="AG629" s="9"/>
      <c r="AH629" s="8"/>
      <c r="AI629" s="12"/>
    </row>
    <row x14ac:dyDescent="0.25" r="630" customHeight="1" ht="14.25">
      <c r="A630" s="8"/>
      <c r="B630" s="12"/>
      <c r="C630" s="10"/>
      <c r="D630" s="10"/>
      <c r="E630" s="8"/>
      <c r="F630" s="8"/>
      <c r="G630" s="8"/>
      <c r="H630" s="30"/>
      <c r="I630" s="31"/>
      <c r="J630" s="31"/>
      <c r="K630" s="8"/>
      <c r="L630" s="8"/>
      <c r="M630" s="8"/>
      <c r="N630" s="8"/>
      <c r="O630" s="8"/>
      <c r="P630" s="8"/>
      <c r="Q630" s="8"/>
      <c r="R630" s="10"/>
      <c r="S630" s="8"/>
      <c r="T630" s="8"/>
      <c r="U630" s="8"/>
      <c r="V630" s="8"/>
      <c r="W630" s="8"/>
      <c r="X630" s="8"/>
      <c r="Y630" s="8"/>
      <c r="Z630" s="8"/>
      <c r="AA630" s="8"/>
      <c r="AB630" s="8"/>
      <c r="AC630" s="10"/>
      <c r="AD630" s="34"/>
      <c r="AE630" s="34"/>
      <c r="AF630" s="34"/>
      <c r="AG630" s="9"/>
      <c r="AH630" s="8"/>
      <c r="AI630" s="12"/>
    </row>
    <row x14ac:dyDescent="0.25" r="631" customHeight="1" ht="14.25">
      <c r="A631" s="8"/>
      <c r="B631" s="12"/>
      <c r="C631" s="10"/>
      <c r="D631" s="10"/>
      <c r="E631" s="8"/>
      <c r="F631" s="8"/>
      <c r="G631" s="8"/>
      <c r="H631" s="30"/>
      <c r="I631" s="31"/>
      <c r="J631" s="31"/>
      <c r="K631" s="8"/>
      <c r="L631" s="8"/>
      <c r="M631" s="8"/>
      <c r="N631" s="8"/>
      <c r="O631" s="8"/>
      <c r="P631" s="8"/>
      <c r="Q631" s="8"/>
      <c r="R631" s="10"/>
      <c r="S631" s="8"/>
      <c r="T631" s="8"/>
      <c r="U631" s="8"/>
      <c r="V631" s="8"/>
      <c r="W631" s="8"/>
      <c r="X631" s="8"/>
      <c r="Y631" s="8"/>
      <c r="Z631" s="8"/>
      <c r="AA631" s="8"/>
      <c r="AB631" s="8"/>
      <c r="AC631" s="10"/>
      <c r="AD631" s="34"/>
      <c r="AE631" s="34"/>
      <c r="AF631" s="34"/>
      <c r="AG631" s="9"/>
      <c r="AH631" s="8"/>
      <c r="AI631" s="12"/>
    </row>
    <row x14ac:dyDescent="0.25" r="632" customHeight="1" ht="14.25">
      <c r="A632" s="8"/>
      <c r="B632" s="12"/>
      <c r="C632" s="10"/>
      <c r="D632" s="10"/>
      <c r="E632" s="8"/>
      <c r="F632" s="8"/>
      <c r="G632" s="8"/>
      <c r="H632" s="30"/>
      <c r="I632" s="31"/>
      <c r="J632" s="31"/>
      <c r="K632" s="8"/>
      <c r="L632" s="8"/>
      <c r="M632" s="8"/>
      <c r="N632" s="8"/>
      <c r="O632" s="8"/>
      <c r="P632" s="8"/>
      <c r="Q632" s="8"/>
      <c r="R632" s="10"/>
      <c r="S632" s="8"/>
      <c r="T632" s="8"/>
      <c r="U632" s="8"/>
      <c r="V632" s="8"/>
      <c r="W632" s="8"/>
      <c r="X632" s="8"/>
      <c r="Y632" s="8"/>
      <c r="Z632" s="8"/>
      <c r="AA632" s="8"/>
      <c r="AB632" s="8"/>
      <c r="AC632" s="10"/>
      <c r="AD632" s="34"/>
      <c r="AE632" s="34"/>
      <c r="AF632" s="34"/>
      <c r="AG632" s="9"/>
      <c r="AH632" s="8"/>
      <c r="AI632" s="12"/>
    </row>
    <row x14ac:dyDescent="0.25" r="633" customHeight="1" ht="14.25">
      <c r="A633" s="8"/>
      <c r="B633" s="12"/>
      <c r="C633" s="10"/>
      <c r="D633" s="10"/>
      <c r="E633" s="8"/>
      <c r="F633" s="8"/>
      <c r="G633" s="8"/>
      <c r="H633" s="30"/>
      <c r="I633" s="31"/>
      <c r="J633" s="31"/>
      <c r="K633" s="8"/>
      <c r="L633" s="8"/>
      <c r="M633" s="8"/>
      <c r="N633" s="8"/>
      <c r="O633" s="8"/>
      <c r="P633" s="8"/>
      <c r="Q633" s="8"/>
      <c r="R633" s="10"/>
      <c r="S633" s="8"/>
      <c r="T633" s="8"/>
      <c r="U633" s="8"/>
      <c r="V633" s="8"/>
      <c r="W633" s="8"/>
      <c r="X633" s="8"/>
      <c r="Y633" s="8"/>
      <c r="Z633" s="8"/>
      <c r="AA633" s="8"/>
      <c r="AB633" s="8"/>
      <c r="AC633" s="10"/>
      <c r="AD633" s="34"/>
      <c r="AE633" s="34"/>
      <c r="AF633" s="34"/>
      <c r="AG633" s="9"/>
      <c r="AH633" s="8"/>
      <c r="AI633" s="12"/>
    </row>
    <row x14ac:dyDescent="0.25" r="634" customHeight="1" ht="14.25">
      <c r="A634" s="8"/>
      <c r="B634" s="12"/>
      <c r="C634" s="10"/>
      <c r="D634" s="10"/>
      <c r="E634" s="8"/>
      <c r="F634" s="8"/>
      <c r="G634" s="8"/>
      <c r="H634" s="30"/>
      <c r="I634" s="31"/>
      <c r="J634" s="31"/>
      <c r="K634" s="8"/>
      <c r="L634" s="8"/>
      <c r="M634" s="8"/>
      <c r="N634" s="8"/>
      <c r="O634" s="8"/>
      <c r="P634" s="8"/>
      <c r="Q634" s="8"/>
      <c r="R634" s="10"/>
      <c r="S634" s="8"/>
      <c r="T634" s="8"/>
      <c r="U634" s="8"/>
      <c r="V634" s="8"/>
      <c r="W634" s="8"/>
      <c r="X634" s="8"/>
      <c r="Y634" s="8"/>
      <c r="Z634" s="8"/>
      <c r="AA634" s="8"/>
      <c r="AB634" s="8"/>
      <c r="AC634" s="10"/>
      <c r="AD634" s="34"/>
      <c r="AE634" s="34"/>
      <c r="AF634" s="34"/>
      <c r="AG634" s="9"/>
      <c r="AH634" s="8"/>
      <c r="AI634" s="12"/>
    </row>
    <row x14ac:dyDescent="0.25" r="635" customHeight="1" ht="14.25">
      <c r="A635" s="8"/>
      <c r="B635" s="12"/>
      <c r="C635" s="10"/>
      <c r="D635" s="10"/>
      <c r="E635" s="8"/>
      <c r="F635" s="8"/>
      <c r="G635" s="8"/>
      <c r="H635" s="30"/>
      <c r="I635" s="31"/>
      <c r="J635" s="31"/>
      <c r="K635" s="8"/>
      <c r="L635" s="8"/>
      <c r="M635" s="8"/>
      <c r="N635" s="8"/>
      <c r="O635" s="8"/>
      <c r="P635" s="8"/>
      <c r="Q635" s="8"/>
      <c r="R635" s="10"/>
      <c r="S635" s="8"/>
      <c r="T635" s="8"/>
      <c r="U635" s="8"/>
      <c r="V635" s="8"/>
      <c r="W635" s="8"/>
      <c r="X635" s="8"/>
      <c r="Y635" s="8"/>
      <c r="Z635" s="8"/>
      <c r="AA635" s="8"/>
      <c r="AB635" s="8"/>
      <c r="AC635" s="10"/>
      <c r="AD635" s="34"/>
      <c r="AE635" s="34"/>
      <c r="AF635" s="34"/>
      <c r="AG635" s="9"/>
      <c r="AH635" s="8"/>
      <c r="AI635" s="12"/>
    </row>
    <row x14ac:dyDescent="0.25" r="636" customHeight="1" ht="14.25">
      <c r="A636" s="8"/>
      <c r="B636" s="12"/>
      <c r="C636" s="10"/>
      <c r="D636" s="10"/>
      <c r="E636" s="8"/>
      <c r="F636" s="8"/>
      <c r="G636" s="8"/>
      <c r="H636" s="30"/>
      <c r="I636" s="31"/>
      <c r="J636" s="31"/>
      <c r="K636" s="8"/>
      <c r="L636" s="8"/>
      <c r="M636" s="8"/>
      <c r="N636" s="8"/>
      <c r="O636" s="8"/>
      <c r="P636" s="8"/>
      <c r="Q636" s="8"/>
      <c r="R636" s="10"/>
      <c r="S636" s="8"/>
      <c r="T636" s="8"/>
      <c r="U636" s="8"/>
      <c r="V636" s="8"/>
      <c r="W636" s="8"/>
      <c r="X636" s="8"/>
      <c r="Y636" s="8"/>
      <c r="Z636" s="8"/>
      <c r="AA636" s="8"/>
      <c r="AB636" s="8"/>
      <c r="AC636" s="10"/>
      <c r="AD636" s="34"/>
      <c r="AE636" s="34"/>
      <c r="AF636" s="34"/>
      <c r="AG636" s="9"/>
      <c r="AH636" s="8"/>
      <c r="AI636" s="12"/>
    </row>
    <row x14ac:dyDescent="0.25" r="637" customHeight="1" ht="14.25">
      <c r="A637" s="8"/>
      <c r="B637" s="12"/>
      <c r="C637" s="10"/>
      <c r="D637" s="10"/>
      <c r="E637" s="8"/>
      <c r="F637" s="8"/>
      <c r="G637" s="8"/>
      <c r="H637" s="30"/>
      <c r="I637" s="31"/>
      <c r="J637" s="31"/>
      <c r="K637" s="8"/>
      <c r="L637" s="8"/>
      <c r="M637" s="8"/>
      <c r="N637" s="8"/>
      <c r="O637" s="8"/>
      <c r="P637" s="8"/>
      <c r="Q637" s="8"/>
      <c r="R637" s="10"/>
      <c r="S637" s="8"/>
      <c r="T637" s="8"/>
      <c r="U637" s="8"/>
      <c r="V637" s="8"/>
      <c r="W637" s="8"/>
      <c r="X637" s="8"/>
      <c r="Y637" s="8"/>
      <c r="Z637" s="8"/>
      <c r="AA637" s="8"/>
      <c r="AB637" s="8"/>
      <c r="AC637" s="10"/>
      <c r="AD637" s="34"/>
      <c r="AE637" s="34"/>
      <c r="AF637" s="34"/>
      <c r="AG637" s="9"/>
      <c r="AH637" s="8"/>
      <c r="AI637" s="12"/>
    </row>
    <row x14ac:dyDescent="0.25" r="638" customHeight="1" ht="14.25">
      <c r="A638" s="8"/>
      <c r="B638" s="12"/>
      <c r="C638" s="10"/>
      <c r="D638" s="10"/>
      <c r="E638" s="8"/>
      <c r="F638" s="8"/>
      <c r="G638" s="8"/>
      <c r="H638" s="30"/>
      <c r="I638" s="31"/>
      <c r="J638" s="31"/>
      <c r="K638" s="8"/>
      <c r="L638" s="8"/>
      <c r="M638" s="8"/>
      <c r="N638" s="8"/>
      <c r="O638" s="8"/>
      <c r="P638" s="8"/>
      <c r="Q638" s="8"/>
      <c r="R638" s="10"/>
      <c r="S638" s="8"/>
      <c r="T638" s="8"/>
      <c r="U638" s="8"/>
      <c r="V638" s="8"/>
      <c r="W638" s="8"/>
      <c r="X638" s="8"/>
      <c r="Y638" s="8"/>
      <c r="Z638" s="8"/>
      <c r="AA638" s="8"/>
      <c r="AB638" s="8"/>
      <c r="AC638" s="10"/>
      <c r="AD638" s="34"/>
      <c r="AE638" s="34"/>
      <c r="AF638" s="34"/>
      <c r="AG638" s="9"/>
      <c r="AH638" s="8"/>
      <c r="AI638" s="12"/>
    </row>
    <row x14ac:dyDescent="0.25" r="639" customHeight="1" ht="14.25">
      <c r="A639" s="8"/>
      <c r="B639" s="12"/>
      <c r="C639" s="10"/>
      <c r="D639" s="10"/>
      <c r="E639" s="8"/>
      <c r="F639" s="8"/>
      <c r="G639" s="8"/>
      <c r="H639" s="30"/>
      <c r="I639" s="31"/>
      <c r="J639" s="31"/>
      <c r="K639" s="8"/>
      <c r="L639" s="8"/>
      <c r="M639" s="8"/>
      <c r="N639" s="8"/>
      <c r="O639" s="8"/>
      <c r="P639" s="8"/>
      <c r="Q639" s="8"/>
      <c r="R639" s="10"/>
      <c r="S639" s="8"/>
      <c r="T639" s="8"/>
      <c r="U639" s="8"/>
      <c r="V639" s="8"/>
      <c r="W639" s="8"/>
      <c r="X639" s="8"/>
      <c r="Y639" s="8"/>
      <c r="Z639" s="8"/>
      <c r="AA639" s="8"/>
      <c r="AB639" s="8"/>
      <c r="AC639" s="10"/>
      <c r="AD639" s="34"/>
      <c r="AE639" s="34"/>
      <c r="AF639" s="34"/>
      <c r="AG639" s="9"/>
      <c r="AH639" s="8"/>
      <c r="AI639" s="12"/>
    </row>
    <row x14ac:dyDescent="0.25" r="640" customHeight="1" ht="14.25">
      <c r="A640" s="8"/>
      <c r="B640" s="12"/>
      <c r="C640" s="10"/>
      <c r="D640" s="10"/>
      <c r="E640" s="8"/>
      <c r="F640" s="8"/>
      <c r="G640" s="8"/>
      <c r="H640" s="30"/>
      <c r="I640" s="31"/>
      <c r="J640" s="31"/>
      <c r="K640" s="8"/>
      <c r="L640" s="8"/>
      <c r="M640" s="8"/>
      <c r="N640" s="8"/>
      <c r="O640" s="8"/>
      <c r="P640" s="8"/>
      <c r="Q640" s="8"/>
      <c r="R640" s="10"/>
      <c r="S640" s="8"/>
      <c r="T640" s="8"/>
      <c r="U640" s="8"/>
      <c r="V640" s="8"/>
      <c r="W640" s="8"/>
      <c r="X640" s="8"/>
      <c r="Y640" s="8"/>
      <c r="Z640" s="8"/>
      <c r="AA640" s="8"/>
      <c r="AB640" s="8"/>
      <c r="AC640" s="10"/>
      <c r="AD640" s="34"/>
      <c r="AE640" s="34"/>
      <c r="AF640" s="34"/>
      <c r="AG640" s="9"/>
      <c r="AH640" s="8"/>
      <c r="AI640" s="12"/>
    </row>
    <row x14ac:dyDescent="0.25" r="641" customHeight="1" ht="14.25">
      <c r="A641" s="8"/>
      <c r="B641" s="12"/>
      <c r="C641" s="10"/>
      <c r="D641" s="10"/>
      <c r="E641" s="8"/>
      <c r="F641" s="8"/>
      <c r="G641" s="8"/>
      <c r="H641" s="30"/>
      <c r="I641" s="31"/>
      <c r="J641" s="31"/>
      <c r="K641" s="8"/>
      <c r="L641" s="8"/>
      <c r="M641" s="8"/>
      <c r="N641" s="8"/>
      <c r="O641" s="8"/>
      <c r="P641" s="8"/>
      <c r="Q641" s="8"/>
      <c r="R641" s="10"/>
      <c r="S641" s="8"/>
      <c r="T641" s="8"/>
      <c r="U641" s="8"/>
      <c r="V641" s="8"/>
      <c r="W641" s="8"/>
      <c r="X641" s="8"/>
      <c r="Y641" s="8"/>
      <c r="Z641" s="8"/>
      <c r="AA641" s="8"/>
      <c r="AB641" s="8"/>
      <c r="AC641" s="10"/>
      <c r="AD641" s="34"/>
      <c r="AE641" s="34"/>
      <c r="AF641" s="34"/>
      <c r="AG641" s="9"/>
      <c r="AH641" s="8"/>
      <c r="AI641" s="12"/>
    </row>
    <row x14ac:dyDescent="0.25" r="642" customHeight="1" ht="14.25">
      <c r="A642" s="8"/>
      <c r="B642" s="12"/>
      <c r="C642" s="10"/>
      <c r="D642" s="10"/>
      <c r="E642" s="8"/>
      <c r="F642" s="8"/>
      <c r="G642" s="8"/>
      <c r="H642" s="30"/>
      <c r="I642" s="31"/>
      <c r="J642" s="31"/>
      <c r="K642" s="8"/>
      <c r="L642" s="8"/>
      <c r="M642" s="8"/>
      <c r="N642" s="8"/>
      <c r="O642" s="8"/>
      <c r="P642" s="8"/>
      <c r="Q642" s="8"/>
      <c r="R642" s="10"/>
      <c r="S642" s="8"/>
      <c r="T642" s="8"/>
      <c r="U642" s="8"/>
      <c r="V642" s="8"/>
      <c r="W642" s="8"/>
      <c r="X642" s="8"/>
      <c r="Y642" s="8"/>
      <c r="Z642" s="8"/>
      <c r="AA642" s="8"/>
      <c r="AB642" s="8"/>
      <c r="AC642" s="10"/>
      <c r="AD642" s="34"/>
      <c r="AE642" s="34"/>
      <c r="AF642" s="34"/>
      <c r="AG642" s="9"/>
      <c r="AH642" s="8"/>
      <c r="AI642" s="12"/>
    </row>
    <row x14ac:dyDescent="0.25" r="643" customHeight="1" ht="14.25">
      <c r="A643" s="8"/>
      <c r="B643" s="12"/>
      <c r="C643" s="10"/>
      <c r="D643" s="10"/>
      <c r="E643" s="8"/>
      <c r="F643" s="8"/>
      <c r="G643" s="8"/>
      <c r="H643" s="30"/>
      <c r="I643" s="31"/>
      <c r="J643" s="31"/>
      <c r="K643" s="8"/>
      <c r="L643" s="8"/>
      <c r="M643" s="8"/>
      <c r="N643" s="8"/>
      <c r="O643" s="8"/>
      <c r="P643" s="8"/>
      <c r="Q643" s="8"/>
      <c r="R643" s="10"/>
      <c r="S643" s="8"/>
      <c r="T643" s="8"/>
      <c r="U643" s="8"/>
      <c r="V643" s="8"/>
      <c r="W643" s="8"/>
      <c r="X643" s="8"/>
      <c r="Y643" s="8"/>
      <c r="Z643" s="8"/>
      <c r="AA643" s="8"/>
      <c r="AB643" s="8"/>
      <c r="AC643" s="10"/>
      <c r="AD643" s="34"/>
      <c r="AE643" s="34"/>
      <c r="AF643" s="34"/>
      <c r="AG643" s="9"/>
      <c r="AH643" s="8"/>
      <c r="AI643" s="12"/>
    </row>
    <row x14ac:dyDescent="0.25" r="644" customHeight="1" ht="14.25">
      <c r="A644" s="8"/>
      <c r="B644" s="12"/>
      <c r="C644" s="10"/>
      <c r="D644" s="10"/>
      <c r="E644" s="8"/>
      <c r="F644" s="8"/>
      <c r="G644" s="8"/>
      <c r="H644" s="30"/>
      <c r="I644" s="31"/>
      <c r="J644" s="31"/>
      <c r="K644" s="8"/>
      <c r="L644" s="8"/>
      <c r="M644" s="8"/>
      <c r="N644" s="8"/>
      <c r="O644" s="8"/>
      <c r="P644" s="8"/>
      <c r="Q644" s="8"/>
      <c r="R644" s="10"/>
      <c r="S644" s="8"/>
      <c r="T644" s="8"/>
      <c r="U644" s="8"/>
      <c r="V644" s="8"/>
      <c r="W644" s="8"/>
      <c r="X644" s="8"/>
      <c r="Y644" s="8"/>
      <c r="Z644" s="8"/>
      <c r="AA644" s="8"/>
      <c r="AB644" s="8"/>
      <c r="AC644" s="10"/>
      <c r="AD644" s="34"/>
      <c r="AE644" s="34"/>
      <c r="AF644" s="34"/>
      <c r="AG644" s="9"/>
      <c r="AH644" s="8"/>
      <c r="AI644" s="12"/>
    </row>
    <row x14ac:dyDescent="0.25" r="645" customHeight="1" ht="14.25">
      <c r="A645" s="8"/>
      <c r="B645" s="12"/>
      <c r="C645" s="10"/>
      <c r="D645" s="10"/>
      <c r="E645" s="8"/>
      <c r="F645" s="8"/>
      <c r="G645" s="8"/>
      <c r="H645" s="30"/>
      <c r="I645" s="31"/>
      <c r="J645" s="31"/>
      <c r="K645" s="8"/>
      <c r="L645" s="8"/>
      <c r="M645" s="8"/>
      <c r="N645" s="8"/>
      <c r="O645" s="8"/>
      <c r="P645" s="8"/>
      <c r="Q645" s="8"/>
      <c r="R645" s="10"/>
      <c r="S645" s="8"/>
      <c r="T645" s="8"/>
      <c r="U645" s="8"/>
      <c r="V645" s="8"/>
      <c r="W645" s="8"/>
      <c r="X645" s="8"/>
      <c r="Y645" s="8"/>
      <c r="Z645" s="8"/>
      <c r="AA645" s="8"/>
      <c r="AB645" s="8"/>
      <c r="AC645" s="10"/>
      <c r="AD645" s="34"/>
      <c r="AE645" s="34"/>
      <c r="AF645" s="34"/>
      <c r="AG645" s="9"/>
      <c r="AH645" s="8"/>
      <c r="AI645" s="12"/>
    </row>
    <row x14ac:dyDescent="0.25" r="646" customHeight="1" ht="14.25">
      <c r="A646" s="8"/>
      <c r="B646" s="12"/>
      <c r="C646" s="10"/>
      <c r="D646" s="10"/>
      <c r="E646" s="8"/>
      <c r="F646" s="8"/>
      <c r="G646" s="8"/>
      <c r="H646" s="30"/>
      <c r="I646" s="31"/>
      <c r="J646" s="31"/>
      <c r="K646" s="8"/>
      <c r="L646" s="8"/>
      <c r="M646" s="8"/>
      <c r="N646" s="8"/>
      <c r="O646" s="8"/>
      <c r="P646" s="8"/>
      <c r="Q646" s="8"/>
      <c r="R646" s="10"/>
      <c r="S646" s="8"/>
      <c r="T646" s="8"/>
      <c r="U646" s="8"/>
      <c r="V646" s="8"/>
      <c r="W646" s="8"/>
      <c r="X646" s="8"/>
      <c r="Y646" s="8"/>
      <c r="Z646" s="8"/>
      <c r="AA646" s="8"/>
      <c r="AB646" s="8"/>
      <c r="AC646" s="10"/>
      <c r="AD646" s="34"/>
      <c r="AE646" s="34"/>
      <c r="AF646" s="34"/>
      <c r="AG646" s="9"/>
      <c r="AH646" s="8"/>
      <c r="AI646" s="12"/>
    </row>
    <row x14ac:dyDescent="0.25" r="647" customHeight="1" ht="14.25">
      <c r="A647" s="8"/>
      <c r="B647" s="12"/>
      <c r="C647" s="10"/>
      <c r="D647" s="10"/>
      <c r="E647" s="8"/>
      <c r="F647" s="8"/>
      <c r="G647" s="8"/>
      <c r="H647" s="30"/>
      <c r="I647" s="31"/>
      <c r="J647" s="31"/>
      <c r="K647" s="8"/>
      <c r="L647" s="8"/>
      <c r="M647" s="8"/>
      <c r="N647" s="8"/>
      <c r="O647" s="8"/>
      <c r="P647" s="8"/>
      <c r="Q647" s="8"/>
      <c r="R647" s="10"/>
      <c r="S647" s="8"/>
      <c r="T647" s="8"/>
      <c r="U647" s="8"/>
      <c r="V647" s="8"/>
      <c r="W647" s="8"/>
      <c r="X647" s="8"/>
      <c r="Y647" s="8"/>
      <c r="Z647" s="8"/>
      <c r="AA647" s="8"/>
      <c r="AB647" s="8"/>
      <c r="AC647" s="10"/>
      <c r="AD647" s="34"/>
      <c r="AE647" s="34"/>
      <c r="AF647" s="34"/>
      <c r="AG647" s="9"/>
      <c r="AH647" s="8"/>
      <c r="AI647" s="12"/>
    </row>
    <row x14ac:dyDescent="0.25" r="648" customHeight="1" ht="14.25">
      <c r="A648" s="8"/>
      <c r="B648" s="12"/>
      <c r="C648" s="10"/>
      <c r="D648" s="10"/>
      <c r="E648" s="8"/>
      <c r="F648" s="8"/>
      <c r="G648" s="8"/>
      <c r="H648" s="30"/>
      <c r="I648" s="31"/>
      <c r="J648" s="31"/>
      <c r="K648" s="8"/>
      <c r="L648" s="8"/>
      <c r="M648" s="8"/>
      <c r="N648" s="8"/>
      <c r="O648" s="8"/>
      <c r="P648" s="8"/>
      <c r="Q648" s="8"/>
      <c r="R648" s="10"/>
      <c r="S648" s="8"/>
      <c r="T648" s="8"/>
      <c r="U648" s="8"/>
      <c r="V648" s="8"/>
      <c r="W648" s="8"/>
      <c r="X648" s="8"/>
      <c r="Y648" s="8"/>
      <c r="Z648" s="8"/>
      <c r="AA648" s="8"/>
      <c r="AB648" s="8"/>
      <c r="AC648" s="10"/>
      <c r="AD648" s="34"/>
      <c r="AE648" s="34"/>
      <c r="AF648" s="34"/>
      <c r="AG648" s="9"/>
      <c r="AH648" s="8"/>
      <c r="AI648" s="12"/>
    </row>
    <row x14ac:dyDescent="0.25" r="649" customHeight="1" ht="14.25">
      <c r="A649" s="8"/>
      <c r="B649" s="12"/>
      <c r="C649" s="10"/>
      <c r="D649" s="10"/>
      <c r="E649" s="8"/>
      <c r="F649" s="8"/>
      <c r="G649" s="8"/>
      <c r="H649" s="30"/>
      <c r="I649" s="31"/>
      <c r="J649" s="31"/>
      <c r="K649" s="8"/>
      <c r="L649" s="8"/>
      <c r="M649" s="8"/>
      <c r="N649" s="8"/>
      <c r="O649" s="8"/>
      <c r="P649" s="8"/>
      <c r="Q649" s="8"/>
      <c r="R649" s="10"/>
      <c r="S649" s="8"/>
      <c r="T649" s="8"/>
      <c r="U649" s="8"/>
      <c r="V649" s="8"/>
      <c r="W649" s="8"/>
      <c r="X649" s="8"/>
      <c r="Y649" s="8"/>
      <c r="Z649" s="8"/>
      <c r="AA649" s="8"/>
      <c r="AB649" s="8"/>
      <c r="AC649" s="10"/>
      <c r="AD649" s="34"/>
      <c r="AE649" s="34"/>
      <c r="AF649" s="34"/>
      <c r="AG649" s="9"/>
      <c r="AH649" s="8"/>
      <c r="AI649" s="12"/>
    </row>
    <row x14ac:dyDescent="0.25" r="650" customHeight="1" ht="14.25">
      <c r="A650" s="8"/>
      <c r="B650" s="12"/>
      <c r="C650" s="10"/>
      <c r="D650" s="10"/>
      <c r="E650" s="8"/>
      <c r="F650" s="8"/>
      <c r="G650" s="8"/>
      <c r="H650" s="30"/>
      <c r="I650" s="31"/>
      <c r="J650" s="31"/>
      <c r="K650" s="8"/>
      <c r="L650" s="8"/>
      <c r="M650" s="8"/>
      <c r="N650" s="8"/>
      <c r="O650" s="8"/>
      <c r="P650" s="8"/>
      <c r="Q650" s="8"/>
      <c r="R650" s="10"/>
      <c r="S650" s="8"/>
      <c r="T650" s="8"/>
      <c r="U650" s="8"/>
      <c r="V650" s="8"/>
      <c r="W650" s="8"/>
      <c r="X650" s="8"/>
      <c r="Y650" s="8"/>
      <c r="Z650" s="8"/>
      <c r="AA650" s="8"/>
      <c r="AB650" s="8"/>
      <c r="AC650" s="10"/>
      <c r="AD650" s="34"/>
      <c r="AE650" s="34"/>
      <c r="AF650" s="34"/>
      <c r="AG650" s="9"/>
      <c r="AH650" s="8"/>
      <c r="AI650" s="12"/>
    </row>
    <row x14ac:dyDescent="0.25" r="651" customHeight="1" ht="14.25">
      <c r="A651" s="8"/>
      <c r="B651" s="12"/>
      <c r="C651" s="10"/>
      <c r="D651" s="10"/>
      <c r="E651" s="8"/>
      <c r="F651" s="8"/>
      <c r="G651" s="8"/>
      <c r="H651" s="30"/>
      <c r="I651" s="31"/>
      <c r="J651" s="31"/>
      <c r="K651" s="8"/>
      <c r="L651" s="8"/>
      <c r="M651" s="8"/>
      <c r="N651" s="8"/>
      <c r="O651" s="8"/>
      <c r="P651" s="8"/>
      <c r="Q651" s="8"/>
      <c r="R651" s="10"/>
      <c r="S651" s="8"/>
      <c r="T651" s="8"/>
      <c r="U651" s="8"/>
      <c r="V651" s="8"/>
      <c r="W651" s="8"/>
      <c r="X651" s="8"/>
      <c r="Y651" s="8"/>
      <c r="Z651" s="8"/>
      <c r="AA651" s="8"/>
      <c r="AB651" s="8"/>
      <c r="AC651" s="10"/>
      <c r="AD651" s="34"/>
      <c r="AE651" s="34"/>
      <c r="AF651" s="34"/>
      <c r="AG651" s="9"/>
      <c r="AH651" s="8"/>
      <c r="AI651" s="12"/>
    </row>
    <row x14ac:dyDescent="0.25" r="652" customHeight="1" ht="14.25">
      <c r="A652" s="8"/>
      <c r="B652" s="12"/>
      <c r="C652" s="10"/>
      <c r="D652" s="10"/>
      <c r="E652" s="8"/>
      <c r="F652" s="8"/>
      <c r="G652" s="8"/>
      <c r="H652" s="30"/>
      <c r="I652" s="31"/>
      <c r="J652" s="31"/>
      <c r="K652" s="8"/>
      <c r="L652" s="8"/>
      <c r="M652" s="8"/>
      <c r="N652" s="8"/>
      <c r="O652" s="8"/>
      <c r="P652" s="8"/>
      <c r="Q652" s="8"/>
      <c r="R652" s="10"/>
      <c r="S652" s="8"/>
      <c r="T652" s="8"/>
      <c r="U652" s="8"/>
      <c r="V652" s="8"/>
      <c r="W652" s="8"/>
      <c r="X652" s="8"/>
      <c r="Y652" s="8"/>
      <c r="Z652" s="8"/>
      <c r="AA652" s="8"/>
      <c r="AB652" s="8"/>
      <c r="AC652" s="10"/>
      <c r="AD652" s="34"/>
      <c r="AE652" s="34"/>
      <c r="AF652" s="34"/>
      <c r="AG652" s="9"/>
      <c r="AH652" s="8"/>
      <c r="AI652" s="12"/>
    </row>
    <row x14ac:dyDescent="0.25" r="653" customHeight="1" ht="14.25">
      <c r="A653" s="8"/>
      <c r="B653" s="12"/>
      <c r="C653" s="10"/>
      <c r="D653" s="10"/>
      <c r="E653" s="8"/>
      <c r="F653" s="8"/>
      <c r="G653" s="8"/>
      <c r="H653" s="30"/>
      <c r="I653" s="31"/>
      <c r="J653" s="31"/>
      <c r="K653" s="8"/>
      <c r="L653" s="8"/>
      <c r="M653" s="8"/>
      <c r="N653" s="8"/>
      <c r="O653" s="8"/>
      <c r="P653" s="8"/>
      <c r="Q653" s="8"/>
      <c r="R653" s="10"/>
      <c r="S653" s="8"/>
      <c r="T653" s="8"/>
      <c r="U653" s="8"/>
      <c r="V653" s="8"/>
      <c r="W653" s="8"/>
      <c r="X653" s="8"/>
      <c r="Y653" s="8"/>
      <c r="Z653" s="8"/>
      <c r="AA653" s="8"/>
      <c r="AB653" s="8"/>
      <c r="AC653" s="10"/>
      <c r="AD653" s="34"/>
      <c r="AE653" s="34"/>
      <c r="AF653" s="34"/>
      <c r="AG653" s="9"/>
      <c r="AH653" s="8"/>
      <c r="AI653" s="12"/>
    </row>
    <row x14ac:dyDescent="0.25" r="654" customHeight="1" ht="14.25">
      <c r="A654" s="8"/>
      <c r="B654" s="12"/>
      <c r="C654" s="10"/>
      <c r="D654" s="10"/>
      <c r="E654" s="8"/>
      <c r="F654" s="8"/>
      <c r="G654" s="8"/>
      <c r="H654" s="30"/>
      <c r="I654" s="31"/>
      <c r="J654" s="31"/>
      <c r="K654" s="8"/>
      <c r="L654" s="8"/>
      <c r="M654" s="8"/>
      <c r="N654" s="8"/>
      <c r="O654" s="8"/>
      <c r="P654" s="8"/>
      <c r="Q654" s="8"/>
      <c r="R654" s="10"/>
      <c r="S654" s="8"/>
      <c r="T654" s="8"/>
      <c r="U654" s="8"/>
      <c r="V654" s="8"/>
      <c r="W654" s="8"/>
      <c r="X654" s="8"/>
      <c r="Y654" s="8"/>
      <c r="Z654" s="8"/>
      <c r="AA654" s="8"/>
      <c r="AB654" s="8"/>
      <c r="AC654" s="10"/>
      <c r="AD654" s="34"/>
      <c r="AE654" s="34"/>
      <c r="AF654" s="34"/>
      <c r="AG654" s="9"/>
      <c r="AH654" s="8"/>
      <c r="AI654" s="12"/>
    </row>
    <row x14ac:dyDescent="0.25" r="655" customHeight="1" ht="14.25">
      <c r="A655" s="8"/>
      <c r="B655" s="12"/>
      <c r="C655" s="10"/>
      <c r="D655" s="10"/>
      <c r="E655" s="8"/>
      <c r="F655" s="8"/>
      <c r="G655" s="8"/>
      <c r="H655" s="30"/>
      <c r="I655" s="31"/>
      <c r="J655" s="31"/>
      <c r="K655" s="8"/>
      <c r="L655" s="8"/>
      <c r="M655" s="8"/>
      <c r="N655" s="8"/>
      <c r="O655" s="8"/>
      <c r="P655" s="8"/>
      <c r="Q655" s="8"/>
      <c r="R655" s="10"/>
      <c r="S655" s="8"/>
      <c r="T655" s="8"/>
      <c r="U655" s="8"/>
      <c r="V655" s="8"/>
      <c r="W655" s="8"/>
      <c r="X655" s="8"/>
      <c r="Y655" s="8"/>
      <c r="Z655" s="8"/>
      <c r="AA655" s="8"/>
      <c r="AB655" s="8"/>
      <c r="AC655" s="10"/>
      <c r="AD655" s="34"/>
      <c r="AE655" s="34"/>
      <c r="AF655" s="34"/>
      <c r="AG655" s="9"/>
      <c r="AH655" s="8"/>
      <c r="AI655" s="12"/>
    </row>
    <row x14ac:dyDescent="0.25" r="656" customHeight="1" ht="14.25">
      <c r="A656" s="8"/>
      <c r="B656" s="12"/>
      <c r="C656" s="10"/>
      <c r="D656" s="10"/>
      <c r="E656" s="8"/>
      <c r="F656" s="8"/>
      <c r="G656" s="8"/>
      <c r="H656" s="30"/>
      <c r="I656" s="31"/>
      <c r="J656" s="31"/>
      <c r="K656" s="8"/>
      <c r="L656" s="8"/>
      <c r="M656" s="8"/>
      <c r="N656" s="8"/>
      <c r="O656" s="8"/>
      <c r="P656" s="8"/>
      <c r="Q656" s="8"/>
      <c r="R656" s="10"/>
      <c r="S656" s="8"/>
      <c r="T656" s="8"/>
      <c r="U656" s="8"/>
      <c r="V656" s="8"/>
      <c r="W656" s="8"/>
      <c r="X656" s="8"/>
      <c r="Y656" s="8"/>
      <c r="Z656" s="8"/>
      <c r="AA656" s="8"/>
      <c r="AB656" s="8"/>
      <c r="AC656" s="10"/>
      <c r="AD656" s="34"/>
      <c r="AE656" s="34"/>
      <c r="AF656" s="34"/>
      <c r="AG656" s="9"/>
      <c r="AH656" s="8"/>
      <c r="AI656" s="12"/>
    </row>
    <row x14ac:dyDescent="0.25" r="657" customHeight="1" ht="14.25">
      <c r="A657" s="8"/>
      <c r="B657" s="12"/>
      <c r="C657" s="10"/>
      <c r="D657" s="10"/>
      <c r="E657" s="8"/>
      <c r="F657" s="8"/>
      <c r="G657" s="8"/>
      <c r="H657" s="30"/>
      <c r="I657" s="31"/>
      <c r="J657" s="31"/>
      <c r="K657" s="8"/>
      <c r="L657" s="8"/>
      <c r="M657" s="8"/>
      <c r="N657" s="8"/>
      <c r="O657" s="8"/>
      <c r="P657" s="8"/>
      <c r="Q657" s="8"/>
      <c r="R657" s="10"/>
      <c r="S657" s="8"/>
      <c r="T657" s="8"/>
      <c r="U657" s="8"/>
      <c r="V657" s="8"/>
      <c r="W657" s="8"/>
      <c r="X657" s="8"/>
      <c r="Y657" s="8"/>
      <c r="Z657" s="8"/>
      <c r="AA657" s="8"/>
      <c r="AB657" s="8"/>
      <c r="AC657" s="10"/>
      <c r="AD657" s="34"/>
      <c r="AE657" s="34"/>
      <c r="AF657" s="34"/>
      <c r="AG657" s="9"/>
      <c r="AH657" s="8"/>
      <c r="AI657" s="12"/>
    </row>
    <row x14ac:dyDescent="0.25" r="658" customHeight="1" ht="14.25">
      <c r="A658" s="8"/>
      <c r="B658" s="12"/>
      <c r="C658" s="10"/>
      <c r="D658" s="10"/>
      <c r="E658" s="8"/>
      <c r="F658" s="8"/>
      <c r="G658" s="8"/>
      <c r="H658" s="30"/>
      <c r="I658" s="31"/>
      <c r="J658" s="31"/>
      <c r="K658" s="8"/>
      <c r="L658" s="8"/>
      <c r="M658" s="8"/>
      <c r="N658" s="8"/>
      <c r="O658" s="8"/>
      <c r="P658" s="8"/>
      <c r="Q658" s="8"/>
      <c r="R658" s="10"/>
      <c r="S658" s="8"/>
      <c r="T658" s="8"/>
      <c r="U658" s="8"/>
      <c r="V658" s="8"/>
      <c r="W658" s="8"/>
      <c r="X658" s="8"/>
      <c r="Y658" s="8"/>
      <c r="Z658" s="8"/>
      <c r="AA658" s="8"/>
      <c r="AB658" s="8"/>
      <c r="AC658" s="10"/>
      <c r="AD658" s="34"/>
      <c r="AE658" s="34"/>
      <c r="AF658" s="34"/>
      <c r="AG658" s="9"/>
      <c r="AH658" s="8"/>
      <c r="AI658" s="12"/>
    </row>
    <row x14ac:dyDescent="0.25" r="659" customHeight="1" ht="14.25">
      <c r="A659" s="8"/>
      <c r="B659" s="12"/>
      <c r="C659" s="10"/>
      <c r="D659" s="10"/>
      <c r="E659" s="8"/>
      <c r="F659" s="8"/>
      <c r="G659" s="8"/>
      <c r="H659" s="30"/>
      <c r="I659" s="31"/>
      <c r="J659" s="31"/>
      <c r="K659" s="8"/>
      <c r="L659" s="8"/>
      <c r="M659" s="8"/>
      <c r="N659" s="8"/>
      <c r="O659" s="8"/>
      <c r="P659" s="8"/>
      <c r="Q659" s="8"/>
      <c r="R659" s="10"/>
      <c r="S659" s="8"/>
      <c r="T659" s="8"/>
      <c r="U659" s="8"/>
      <c r="V659" s="8"/>
      <c r="W659" s="8"/>
      <c r="X659" s="8"/>
      <c r="Y659" s="8"/>
      <c r="Z659" s="8"/>
      <c r="AA659" s="8"/>
      <c r="AB659" s="8"/>
      <c r="AC659" s="10"/>
      <c r="AD659" s="34"/>
      <c r="AE659" s="34"/>
      <c r="AF659" s="34"/>
      <c r="AG659" s="9"/>
      <c r="AH659" s="8"/>
      <c r="AI659" s="12"/>
    </row>
    <row x14ac:dyDescent="0.25" r="660" customHeight="1" ht="14.25">
      <c r="A660" s="8"/>
      <c r="B660" s="12"/>
      <c r="C660" s="10"/>
      <c r="D660" s="10"/>
      <c r="E660" s="8"/>
      <c r="F660" s="8"/>
      <c r="G660" s="8"/>
      <c r="H660" s="30"/>
      <c r="I660" s="31"/>
      <c r="J660" s="31"/>
      <c r="K660" s="8"/>
      <c r="L660" s="8"/>
      <c r="M660" s="8"/>
      <c r="N660" s="8"/>
      <c r="O660" s="8"/>
      <c r="P660" s="8"/>
      <c r="Q660" s="8"/>
      <c r="R660" s="10"/>
      <c r="S660" s="8"/>
      <c r="T660" s="8"/>
      <c r="U660" s="8"/>
      <c r="V660" s="8"/>
      <c r="W660" s="8"/>
      <c r="X660" s="8"/>
      <c r="Y660" s="8"/>
      <c r="Z660" s="8"/>
      <c r="AA660" s="8"/>
      <c r="AB660" s="8"/>
      <c r="AC660" s="10"/>
      <c r="AD660" s="34"/>
      <c r="AE660" s="34"/>
      <c r="AF660" s="34"/>
      <c r="AG660" s="9"/>
      <c r="AH660" s="8"/>
      <c r="AI660" s="12"/>
    </row>
    <row x14ac:dyDescent="0.25" r="661" customHeight="1" ht="14.25">
      <c r="A661" s="8"/>
      <c r="B661" s="12"/>
      <c r="C661" s="10"/>
      <c r="D661" s="10"/>
      <c r="E661" s="8"/>
      <c r="F661" s="8"/>
      <c r="G661" s="8"/>
      <c r="H661" s="30"/>
      <c r="I661" s="31"/>
      <c r="J661" s="31"/>
      <c r="K661" s="8"/>
      <c r="L661" s="8"/>
      <c r="M661" s="8"/>
      <c r="N661" s="8"/>
      <c r="O661" s="8"/>
      <c r="P661" s="8"/>
      <c r="Q661" s="8"/>
      <c r="R661" s="10"/>
      <c r="S661" s="8"/>
      <c r="T661" s="8"/>
      <c r="U661" s="8"/>
      <c r="V661" s="8"/>
      <c r="W661" s="8"/>
      <c r="X661" s="8"/>
      <c r="Y661" s="8"/>
      <c r="Z661" s="8"/>
      <c r="AA661" s="8"/>
      <c r="AB661" s="8"/>
      <c r="AC661" s="10"/>
      <c r="AD661" s="34"/>
      <c r="AE661" s="34"/>
      <c r="AF661" s="34"/>
      <c r="AG661" s="9"/>
      <c r="AH661" s="8"/>
      <c r="AI661" s="12"/>
    </row>
    <row x14ac:dyDescent="0.25" r="662" customHeight="1" ht="14.25">
      <c r="A662" s="8"/>
      <c r="B662" s="12"/>
      <c r="C662" s="10"/>
      <c r="D662" s="10"/>
      <c r="E662" s="8"/>
      <c r="F662" s="8"/>
      <c r="G662" s="8"/>
      <c r="H662" s="30"/>
      <c r="I662" s="31"/>
      <c r="J662" s="31"/>
      <c r="K662" s="8"/>
      <c r="L662" s="8"/>
      <c r="M662" s="8"/>
      <c r="N662" s="8"/>
      <c r="O662" s="8"/>
      <c r="P662" s="8"/>
      <c r="Q662" s="8"/>
      <c r="R662" s="10"/>
      <c r="S662" s="8"/>
      <c r="T662" s="8"/>
      <c r="U662" s="8"/>
      <c r="V662" s="8"/>
      <c r="W662" s="8"/>
      <c r="X662" s="8"/>
      <c r="Y662" s="8"/>
      <c r="Z662" s="8"/>
      <c r="AA662" s="8"/>
      <c r="AB662" s="8"/>
      <c r="AC662" s="10"/>
      <c r="AD662" s="34"/>
      <c r="AE662" s="34"/>
      <c r="AF662" s="34"/>
      <c r="AG662" s="9"/>
      <c r="AH662" s="8"/>
      <c r="AI662" s="12"/>
    </row>
    <row x14ac:dyDescent="0.25" r="663" customHeight="1" ht="14.25">
      <c r="A663" s="8"/>
      <c r="B663" s="12"/>
      <c r="C663" s="10"/>
      <c r="D663" s="10"/>
      <c r="E663" s="8"/>
      <c r="F663" s="8"/>
      <c r="G663" s="8"/>
      <c r="H663" s="30"/>
      <c r="I663" s="31"/>
      <c r="J663" s="31"/>
      <c r="K663" s="8"/>
      <c r="L663" s="8"/>
      <c r="M663" s="8"/>
      <c r="N663" s="8"/>
      <c r="O663" s="8"/>
      <c r="P663" s="8"/>
      <c r="Q663" s="8"/>
      <c r="R663" s="10"/>
      <c r="S663" s="8"/>
      <c r="T663" s="8"/>
      <c r="U663" s="8"/>
      <c r="V663" s="8"/>
      <c r="W663" s="8"/>
      <c r="X663" s="8"/>
      <c r="Y663" s="8"/>
      <c r="Z663" s="8"/>
      <c r="AA663" s="8"/>
      <c r="AB663" s="8"/>
      <c r="AC663" s="10"/>
      <c r="AD663" s="34"/>
      <c r="AE663" s="34"/>
      <c r="AF663" s="34"/>
      <c r="AG663" s="9"/>
      <c r="AH663" s="8"/>
      <c r="AI663" s="12"/>
    </row>
    <row x14ac:dyDescent="0.25" r="664" customHeight="1" ht="14.25">
      <c r="A664" s="8"/>
      <c r="B664" s="12"/>
      <c r="C664" s="10"/>
      <c r="D664" s="10"/>
      <c r="E664" s="8"/>
      <c r="F664" s="8"/>
      <c r="G664" s="8"/>
      <c r="H664" s="30"/>
      <c r="I664" s="31"/>
      <c r="J664" s="31"/>
      <c r="K664" s="8"/>
      <c r="L664" s="8"/>
      <c r="M664" s="8"/>
      <c r="N664" s="8"/>
      <c r="O664" s="8"/>
      <c r="P664" s="8"/>
      <c r="Q664" s="8"/>
      <c r="R664" s="10"/>
      <c r="S664" s="8"/>
      <c r="T664" s="8"/>
      <c r="U664" s="8"/>
      <c r="V664" s="8"/>
      <c r="W664" s="8"/>
      <c r="X664" s="8"/>
      <c r="Y664" s="8"/>
      <c r="Z664" s="8"/>
      <c r="AA664" s="8"/>
      <c r="AB664" s="8"/>
      <c r="AC664" s="10"/>
      <c r="AD664" s="34"/>
      <c r="AE664" s="34"/>
      <c r="AF664" s="34"/>
      <c r="AG664" s="9"/>
      <c r="AH664" s="8"/>
      <c r="AI664" s="12"/>
    </row>
    <row x14ac:dyDescent="0.25" r="665" customHeight="1" ht="14.25">
      <c r="A665" s="8"/>
      <c r="B665" s="12"/>
      <c r="C665" s="10"/>
      <c r="D665" s="10"/>
      <c r="E665" s="8"/>
      <c r="F665" s="8"/>
      <c r="G665" s="8"/>
      <c r="H665" s="30"/>
      <c r="I665" s="31"/>
      <c r="J665" s="31"/>
      <c r="K665" s="8"/>
      <c r="L665" s="8"/>
      <c r="M665" s="8"/>
      <c r="N665" s="8"/>
      <c r="O665" s="8"/>
      <c r="P665" s="8"/>
      <c r="Q665" s="8"/>
      <c r="R665" s="10"/>
      <c r="S665" s="8"/>
      <c r="T665" s="8"/>
      <c r="U665" s="8"/>
      <c r="V665" s="8"/>
      <c r="W665" s="8"/>
      <c r="X665" s="8"/>
      <c r="Y665" s="8"/>
      <c r="Z665" s="8"/>
      <c r="AA665" s="8"/>
      <c r="AB665" s="8"/>
      <c r="AC665" s="10"/>
      <c r="AD665" s="34"/>
      <c r="AE665" s="34"/>
      <c r="AF665" s="34"/>
      <c r="AG665" s="9"/>
      <c r="AH665" s="8"/>
      <c r="AI665" s="12"/>
    </row>
    <row x14ac:dyDescent="0.25" r="666" customHeight="1" ht="14.25">
      <c r="A666" s="8"/>
      <c r="B666" s="12"/>
      <c r="C666" s="10"/>
      <c r="D666" s="10"/>
      <c r="E666" s="8"/>
      <c r="F666" s="8"/>
      <c r="G666" s="8"/>
      <c r="H666" s="30"/>
      <c r="I666" s="31"/>
      <c r="J666" s="31"/>
      <c r="K666" s="8"/>
      <c r="L666" s="8"/>
      <c r="M666" s="8"/>
      <c r="N666" s="8"/>
      <c r="O666" s="8"/>
      <c r="P666" s="8"/>
      <c r="Q666" s="8"/>
      <c r="R666" s="10"/>
      <c r="S666" s="8"/>
      <c r="T666" s="8"/>
      <c r="U666" s="8"/>
      <c r="V666" s="8"/>
      <c r="W666" s="8"/>
      <c r="X666" s="8"/>
      <c r="Y666" s="8"/>
      <c r="Z666" s="8"/>
      <c r="AA666" s="8"/>
      <c r="AB666" s="8"/>
      <c r="AC666" s="10"/>
      <c r="AD666" s="34"/>
      <c r="AE666" s="34"/>
      <c r="AF666" s="34"/>
      <c r="AG666" s="9"/>
      <c r="AH666" s="8"/>
      <c r="AI666" s="12"/>
    </row>
    <row x14ac:dyDescent="0.25" r="667" customHeight="1" ht="14.25">
      <c r="A667" s="8"/>
      <c r="B667" s="12"/>
      <c r="C667" s="10"/>
      <c r="D667" s="10"/>
      <c r="E667" s="8"/>
      <c r="F667" s="8"/>
      <c r="G667" s="8"/>
      <c r="H667" s="30"/>
      <c r="I667" s="31"/>
      <c r="J667" s="31"/>
      <c r="K667" s="8"/>
      <c r="L667" s="8"/>
      <c r="M667" s="8"/>
      <c r="N667" s="8"/>
      <c r="O667" s="8"/>
      <c r="P667" s="8"/>
      <c r="Q667" s="8"/>
      <c r="R667" s="10"/>
      <c r="S667" s="8"/>
      <c r="T667" s="8"/>
      <c r="U667" s="8"/>
      <c r="V667" s="8"/>
      <c r="W667" s="8"/>
      <c r="X667" s="8"/>
      <c r="Y667" s="8"/>
      <c r="Z667" s="8"/>
      <c r="AA667" s="8"/>
      <c r="AB667" s="8"/>
      <c r="AC667" s="10"/>
      <c r="AD667" s="34"/>
      <c r="AE667" s="34"/>
      <c r="AF667" s="34"/>
      <c r="AG667" s="9"/>
      <c r="AH667" s="8"/>
      <c r="AI667" s="12"/>
    </row>
    <row x14ac:dyDescent="0.25" r="668" customHeight="1" ht="14.25">
      <c r="A668" s="8"/>
      <c r="B668" s="12"/>
      <c r="C668" s="10"/>
      <c r="D668" s="10"/>
      <c r="E668" s="8"/>
      <c r="F668" s="8"/>
      <c r="G668" s="8"/>
      <c r="H668" s="30"/>
      <c r="I668" s="31"/>
      <c r="J668" s="31"/>
      <c r="K668" s="8"/>
      <c r="L668" s="8"/>
      <c r="M668" s="8"/>
      <c r="N668" s="8"/>
      <c r="O668" s="8"/>
      <c r="P668" s="8"/>
      <c r="Q668" s="8"/>
      <c r="R668" s="10"/>
      <c r="S668" s="8"/>
      <c r="T668" s="8"/>
      <c r="U668" s="8"/>
      <c r="V668" s="8"/>
      <c r="W668" s="8"/>
      <c r="X668" s="8"/>
      <c r="Y668" s="8"/>
      <c r="Z668" s="8"/>
      <c r="AA668" s="8"/>
      <c r="AB668" s="8"/>
      <c r="AC668" s="10"/>
      <c r="AD668" s="34"/>
      <c r="AE668" s="34"/>
      <c r="AF668" s="34"/>
      <c r="AG668" s="9"/>
      <c r="AH668" s="8"/>
      <c r="AI668" s="12"/>
    </row>
    <row x14ac:dyDescent="0.25" r="669" customHeight="1" ht="14.25">
      <c r="A669" s="8"/>
      <c r="B669" s="12"/>
      <c r="C669" s="10"/>
      <c r="D669" s="10"/>
      <c r="E669" s="8"/>
      <c r="F669" s="8"/>
      <c r="G669" s="8"/>
      <c r="H669" s="30"/>
      <c r="I669" s="31"/>
      <c r="J669" s="31"/>
      <c r="K669" s="8"/>
      <c r="L669" s="8"/>
      <c r="M669" s="8"/>
      <c r="N669" s="8"/>
      <c r="O669" s="8"/>
      <c r="P669" s="8"/>
      <c r="Q669" s="8"/>
      <c r="R669" s="10"/>
      <c r="S669" s="8"/>
      <c r="T669" s="8"/>
      <c r="U669" s="8"/>
      <c r="V669" s="8"/>
      <c r="W669" s="8"/>
      <c r="X669" s="8"/>
      <c r="Y669" s="8"/>
      <c r="Z669" s="8"/>
      <c r="AA669" s="8"/>
      <c r="AB669" s="8"/>
      <c r="AC669" s="10"/>
      <c r="AD669" s="34"/>
      <c r="AE669" s="34"/>
      <c r="AF669" s="34"/>
      <c r="AG669" s="9"/>
      <c r="AH669" s="8"/>
      <c r="AI669" s="12"/>
    </row>
    <row x14ac:dyDescent="0.25" r="670" customHeight="1" ht="14.25">
      <c r="A670" s="8"/>
      <c r="B670" s="12"/>
      <c r="C670" s="10"/>
      <c r="D670" s="10"/>
      <c r="E670" s="8"/>
      <c r="F670" s="8"/>
      <c r="G670" s="8"/>
      <c r="H670" s="30"/>
      <c r="I670" s="31"/>
      <c r="J670" s="31"/>
      <c r="K670" s="8"/>
      <c r="L670" s="8"/>
      <c r="M670" s="8"/>
      <c r="N670" s="8"/>
      <c r="O670" s="8"/>
      <c r="P670" s="8"/>
      <c r="Q670" s="8"/>
      <c r="R670" s="10"/>
      <c r="S670" s="8"/>
      <c r="T670" s="8"/>
      <c r="U670" s="8"/>
      <c r="V670" s="8"/>
      <c r="W670" s="8"/>
      <c r="X670" s="8"/>
      <c r="Y670" s="8"/>
      <c r="Z670" s="8"/>
      <c r="AA670" s="8"/>
      <c r="AB670" s="8"/>
      <c r="AC670" s="10"/>
      <c r="AD670" s="34"/>
      <c r="AE670" s="34"/>
      <c r="AF670" s="34"/>
      <c r="AG670" s="9"/>
      <c r="AH670" s="8"/>
      <c r="AI670" s="12"/>
    </row>
    <row x14ac:dyDescent="0.25" r="671" customHeight="1" ht="14.25">
      <c r="A671" s="8"/>
      <c r="B671" s="12"/>
      <c r="C671" s="10"/>
      <c r="D671" s="10"/>
      <c r="E671" s="8"/>
      <c r="F671" s="8"/>
      <c r="G671" s="8"/>
      <c r="H671" s="30"/>
      <c r="I671" s="31"/>
      <c r="J671" s="31"/>
      <c r="K671" s="8"/>
      <c r="L671" s="8"/>
      <c r="M671" s="8"/>
      <c r="N671" s="8"/>
      <c r="O671" s="8"/>
      <c r="P671" s="8"/>
      <c r="Q671" s="8"/>
      <c r="R671" s="10"/>
      <c r="S671" s="8"/>
      <c r="T671" s="8"/>
      <c r="U671" s="8"/>
      <c r="V671" s="8"/>
      <c r="W671" s="8"/>
      <c r="X671" s="8"/>
      <c r="Y671" s="8"/>
      <c r="Z671" s="8"/>
      <c r="AA671" s="8"/>
      <c r="AB671" s="8"/>
      <c r="AC671" s="10"/>
      <c r="AD671" s="34"/>
      <c r="AE671" s="34"/>
      <c r="AF671" s="34"/>
      <c r="AG671" s="9"/>
      <c r="AH671" s="8"/>
      <c r="AI671" s="12"/>
    </row>
    <row x14ac:dyDescent="0.25" r="672" customHeight="1" ht="14.25">
      <c r="A672" s="8"/>
      <c r="B672" s="12"/>
      <c r="C672" s="10"/>
      <c r="D672" s="10"/>
      <c r="E672" s="8"/>
      <c r="F672" s="8"/>
      <c r="G672" s="8"/>
      <c r="H672" s="30"/>
      <c r="I672" s="31"/>
      <c r="J672" s="31"/>
      <c r="K672" s="8"/>
      <c r="L672" s="8"/>
      <c r="M672" s="8"/>
      <c r="N672" s="8"/>
      <c r="O672" s="8"/>
      <c r="P672" s="8"/>
      <c r="Q672" s="8"/>
      <c r="R672" s="10"/>
      <c r="S672" s="8"/>
      <c r="T672" s="8"/>
      <c r="U672" s="8"/>
      <c r="V672" s="8"/>
      <c r="W672" s="8"/>
      <c r="X672" s="8"/>
      <c r="Y672" s="8"/>
      <c r="Z672" s="8"/>
      <c r="AA672" s="8"/>
      <c r="AB672" s="8"/>
      <c r="AC672" s="10"/>
      <c r="AD672" s="34"/>
      <c r="AE672" s="34"/>
      <c r="AF672" s="34"/>
      <c r="AG672" s="9"/>
      <c r="AH672" s="8"/>
      <c r="AI672" s="12"/>
    </row>
    <row x14ac:dyDescent="0.25" r="673" customHeight="1" ht="14.25">
      <c r="A673" s="8"/>
      <c r="B673" s="12"/>
      <c r="C673" s="10"/>
      <c r="D673" s="10"/>
      <c r="E673" s="8"/>
      <c r="F673" s="8"/>
      <c r="G673" s="8"/>
      <c r="H673" s="30"/>
      <c r="I673" s="31"/>
      <c r="J673" s="31"/>
      <c r="K673" s="8"/>
      <c r="L673" s="8"/>
      <c r="M673" s="8"/>
      <c r="N673" s="8"/>
      <c r="O673" s="8"/>
      <c r="P673" s="8"/>
      <c r="Q673" s="8"/>
      <c r="R673" s="10"/>
      <c r="S673" s="8"/>
      <c r="T673" s="8"/>
      <c r="U673" s="8"/>
      <c r="V673" s="8"/>
      <c r="W673" s="8"/>
      <c r="X673" s="8"/>
      <c r="Y673" s="8"/>
      <c r="Z673" s="8"/>
      <c r="AA673" s="8"/>
      <c r="AB673" s="8"/>
      <c r="AC673" s="10"/>
      <c r="AD673" s="34"/>
      <c r="AE673" s="34"/>
      <c r="AF673" s="34"/>
      <c r="AG673" s="9"/>
      <c r="AH673" s="8"/>
      <c r="AI673" s="12"/>
    </row>
    <row x14ac:dyDescent="0.25" r="674" customHeight="1" ht="14.25">
      <c r="A674" s="8"/>
      <c r="B674" s="12"/>
      <c r="C674" s="10"/>
      <c r="D674" s="10"/>
      <c r="E674" s="8"/>
      <c r="F674" s="8"/>
      <c r="G674" s="8"/>
      <c r="H674" s="30"/>
      <c r="I674" s="31"/>
      <c r="J674" s="31"/>
      <c r="K674" s="8"/>
      <c r="L674" s="8"/>
      <c r="M674" s="8"/>
      <c r="N674" s="8"/>
      <c r="O674" s="8"/>
      <c r="P674" s="8"/>
      <c r="Q674" s="8"/>
      <c r="R674" s="10"/>
      <c r="S674" s="8"/>
      <c r="T674" s="8"/>
      <c r="U674" s="8"/>
      <c r="V674" s="8"/>
      <c r="W674" s="8"/>
      <c r="X674" s="8"/>
      <c r="Y674" s="8"/>
      <c r="Z674" s="8"/>
      <c r="AA674" s="8"/>
      <c r="AB674" s="8"/>
      <c r="AC674" s="10"/>
      <c r="AD674" s="34"/>
      <c r="AE674" s="34"/>
      <c r="AF674" s="34"/>
      <c r="AG674" s="9"/>
      <c r="AH674" s="8"/>
      <c r="AI674" s="12"/>
    </row>
    <row x14ac:dyDescent="0.25" r="675" customHeight="1" ht="14.25">
      <c r="A675" s="8"/>
      <c r="B675" s="12"/>
      <c r="C675" s="10"/>
      <c r="D675" s="10"/>
      <c r="E675" s="8"/>
      <c r="F675" s="8"/>
      <c r="G675" s="8"/>
      <c r="H675" s="30"/>
      <c r="I675" s="31"/>
      <c r="J675" s="31"/>
      <c r="K675" s="8"/>
      <c r="L675" s="8"/>
      <c r="M675" s="8"/>
      <c r="N675" s="8"/>
      <c r="O675" s="8"/>
      <c r="P675" s="8"/>
      <c r="Q675" s="8"/>
      <c r="R675" s="10"/>
      <c r="S675" s="8"/>
      <c r="T675" s="8"/>
      <c r="U675" s="8"/>
      <c r="V675" s="8"/>
      <c r="W675" s="8"/>
      <c r="X675" s="8"/>
      <c r="Y675" s="8"/>
      <c r="Z675" s="8"/>
      <c r="AA675" s="8"/>
      <c r="AB675" s="8"/>
      <c r="AC675" s="10"/>
      <c r="AD675" s="34"/>
      <c r="AE675" s="34"/>
      <c r="AF675" s="34"/>
      <c r="AG675" s="9"/>
      <c r="AH675" s="8"/>
      <c r="AI675" s="12"/>
    </row>
    <row x14ac:dyDescent="0.25" r="676" customHeight="1" ht="14.25">
      <c r="A676" s="8"/>
      <c r="B676" s="12"/>
      <c r="C676" s="10"/>
      <c r="D676" s="10"/>
      <c r="E676" s="8"/>
      <c r="F676" s="8"/>
      <c r="G676" s="8"/>
      <c r="H676" s="30"/>
      <c r="I676" s="31"/>
      <c r="J676" s="31"/>
      <c r="K676" s="8"/>
      <c r="L676" s="8"/>
      <c r="M676" s="8"/>
      <c r="N676" s="8"/>
      <c r="O676" s="8"/>
      <c r="P676" s="8"/>
      <c r="Q676" s="8"/>
      <c r="R676" s="10"/>
      <c r="S676" s="8"/>
      <c r="T676" s="8"/>
      <c r="U676" s="8"/>
      <c r="V676" s="8"/>
      <c r="W676" s="8"/>
      <c r="X676" s="8"/>
      <c r="Y676" s="8"/>
      <c r="Z676" s="8"/>
      <c r="AA676" s="8"/>
      <c r="AB676" s="8"/>
      <c r="AC676" s="10"/>
      <c r="AD676" s="34"/>
      <c r="AE676" s="34"/>
      <c r="AF676" s="34"/>
      <c r="AG676" s="9"/>
      <c r="AH676" s="8"/>
      <c r="AI676" s="12"/>
    </row>
    <row x14ac:dyDescent="0.25" r="677" customHeight="1" ht="14.25">
      <c r="A677" s="8"/>
      <c r="B677" s="12"/>
      <c r="C677" s="10"/>
      <c r="D677" s="10"/>
      <c r="E677" s="8"/>
      <c r="F677" s="8"/>
      <c r="G677" s="8"/>
      <c r="H677" s="30"/>
      <c r="I677" s="31"/>
      <c r="J677" s="31"/>
      <c r="K677" s="8"/>
      <c r="L677" s="8"/>
      <c r="M677" s="8"/>
      <c r="N677" s="8"/>
      <c r="O677" s="8"/>
      <c r="P677" s="8"/>
      <c r="Q677" s="8"/>
      <c r="R677" s="10"/>
      <c r="S677" s="8"/>
      <c r="T677" s="8"/>
      <c r="U677" s="8"/>
      <c r="V677" s="8"/>
      <c r="W677" s="8"/>
      <c r="X677" s="8"/>
      <c r="Y677" s="8"/>
      <c r="Z677" s="8"/>
      <c r="AA677" s="8"/>
      <c r="AB677" s="8"/>
      <c r="AC677" s="10"/>
      <c r="AD677" s="34"/>
      <c r="AE677" s="34"/>
      <c r="AF677" s="34"/>
      <c r="AG677" s="9"/>
      <c r="AH677" s="8"/>
      <c r="AI677" s="12"/>
    </row>
    <row x14ac:dyDescent="0.25" r="678" customHeight="1" ht="14.25">
      <c r="A678" s="8"/>
      <c r="B678" s="12"/>
      <c r="C678" s="10"/>
      <c r="D678" s="10"/>
      <c r="E678" s="8"/>
      <c r="F678" s="8"/>
      <c r="G678" s="8"/>
      <c r="H678" s="30"/>
      <c r="I678" s="31"/>
      <c r="J678" s="31"/>
      <c r="K678" s="8"/>
      <c r="L678" s="8"/>
      <c r="M678" s="8"/>
      <c r="N678" s="8"/>
      <c r="O678" s="8"/>
      <c r="P678" s="8"/>
      <c r="Q678" s="8"/>
      <c r="R678" s="10"/>
      <c r="S678" s="8"/>
      <c r="T678" s="8"/>
      <c r="U678" s="8"/>
      <c r="V678" s="8"/>
      <c r="W678" s="8"/>
      <c r="X678" s="8"/>
      <c r="Y678" s="8"/>
      <c r="Z678" s="8"/>
      <c r="AA678" s="8"/>
      <c r="AB678" s="8"/>
      <c r="AC678" s="10"/>
      <c r="AD678" s="34"/>
      <c r="AE678" s="34"/>
      <c r="AF678" s="34"/>
      <c r="AG678" s="9"/>
      <c r="AH678" s="8"/>
      <c r="AI678" s="12"/>
    </row>
    <row x14ac:dyDescent="0.25" r="679" customHeight="1" ht="14.25">
      <c r="A679" s="8"/>
      <c r="B679" s="12"/>
      <c r="C679" s="10"/>
      <c r="D679" s="10"/>
      <c r="E679" s="8"/>
      <c r="F679" s="8"/>
      <c r="G679" s="8"/>
      <c r="H679" s="30"/>
      <c r="I679" s="31"/>
      <c r="J679" s="31"/>
      <c r="K679" s="8"/>
      <c r="L679" s="8"/>
      <c r="M679" s="8"/>
      <c r="N679" s="8"/>
      <c r="O679" s="8"/>
      <c r="P679" s="8"/>
      <c r="Q679" s="8"/>
      <c r="R679" s="10"/>
      <c r="S679" s="8"/>
      <c r="T679" s="8"/>
      <c r="U679" s="8"/>
      <c r="V679" s="8"/>
      <c r="W679" s="8"/>
      <c r="X679" s="8"/>
      <c r="Y679" s="8"/>
      <c r="Z679" s="8"/>
      <c r="AA679" s="8"/>
      <c r="AB679" s="8"/>
      <c r="AC679" s="10"/>
      <c r="AD679" s="34"/>
      <c r="AE679" s="34"/>
      <c r="AF679" s="34"/>
      <c r="AG679" s="9"/>
      <c r="AH679" s="8"/>
      <c r="AI679" s="12"/>
    </row>
    <row x14ac:dyDescent="0.25" r="680" customHeight="1" ht="14.25">
      <c r="A680" s="8"/>
      <c r="B680" s="12"/>
      <c r="C680" s="10"/>
      <c r="D680" s="10"/>
      <c r="E680" s="8"/>
      <c r="F680" s="8"/>
      <c r="G680" s="8"/>
      <c r="H680" s="30"/>
      <c r="I680" s="31"/>
      <c r="J680" s="31"/>
      <c r="K680" s="8"/>
      <c r="L680" s="8"/>
      <c r="M680" s="8"/>
      <c r="N680" s="8"/>
      <c r="O680" s="8"/>
      <c r="P680" s="8"/>
      <c r="Q680" s="8"/>
      <c r="R680" s="10"/>
      <c r="S680" s="8"/>
      <c r="T680" s="8"/>
      <c r="U680" s="8"/>
      <c r="V680" s="8"/>
      <c r="W680" s="8"/>
      <c r="X680" s="8"/>
      <c r="Y680" s="8"/>
      <c r="Z680" s="8"/>
      <c r="AA680" s="8"/>
      <c r="AB680" s="8"/>
      <c r="AC680" s="10"/>
      <c r="AD680" s="34"/>
      <c r="AE680" s="34"/>
      <c r="AF680" s="34"/>
      <c r="AG680" s="9"/>
      <c r="AH680" s="8"/>
      <c r="AI680" s="12"/>
    </row>
    <row x14ac:dyDescent="0.25" r="681" customHeight="1" ht="14.25">
      <c r="A681" s="8"/>
      <c r="B681" s="12"/>
      <c r="C681" s="10"/>
      <c r="D681" s="10"/>
      <c r="E681" s="8"/>
      <c r="F681" s="8"/>
      <c r="G681" s="8"/>
      <c r="H681" s="30"/>
      <c r="I681" s="31"/>
      <c r="J681" s="31"/>
      <c r="K681" s="8"/>
      <c r="L681" s="8"/>
      <c r="M681" s="8"/>
      <c r="N681" s="8"/>
      <c r="O681" s="8"/>
      <c r="P681" s="8"/>
      <c r="Q681" s="8"/>
      <c r="R681" s="10"/>
      <c r="S681" s="8"/>
      <c r="T681" s="8"/>
      <c r="U681" s="8"/>
      <c r="V681" s="8"/>
      <c r="W681" s="8"/>
      <c r="X681" s="8"/>
      <c r="Y681" s="8"/>
      <c r="Z681" s="8"/>
      <c r="AA681" s="8"/>
      <c r="AB681" s="8"/>
      <c r="AC681" s="10"/>
      <c r="AD681" s="34"/>
      <c r="AE681" s="34"/>
      <c r="AF681" s="34"/>
      <c r="AG681" s="9"/>
      <c r="AH681" s="8"/>
      <c r="AI681" s="12"/>
    </row>
    <row x14ac:dyDescent="0.25" r="682" customHeight="1" ht="14.25">
      <c r="A682" s="8"/>
      <c r="B682" s="12"/>
      <c r="C682" s="10"/>
      <c r="D682" s="10"/>
      <c r="E682" s="8"/>
      <c r="F682" s="8"/>
      <c r="G682" s="8"/>
      <c r="H682" s="30"/>
      <c r="I682" s="31"/>
      <c r="J682" s="31"/>
      <c r="K682" s="8"/>
      <c r="L682" s="8"/>
      <c r="M682" s="8"/>
      <c r="N682" s="8"/>
      <c r="O682" s="8"/>
      <c r="P682" s="8"/>
      <c r="Q682" s="8"/>
      <c r="R682" s="10"/>
      <c r="S682" s="8"/>
      <c r="T682" s="8"/>
      <c r="U682" s="8"/>
      <c r="V682" s="8"/>
      <c r="W682" s="8"/>
      <c r="X682" s="8"/>
      <c r="Y682" s="8"/>
      <c r="Z682" s="8"/>
      <c r="AA682" s="8"/>
      <c r="AB682" s="8"/>
      <c r="AC682" s="10"/>
      <c r="AD682" s="34"/>
      <c r="AE682" s="34"/>
      <c r="AF682" s="34"/>
      <c r="AG682" s="9"/>
      <c r="AH682" s="8"/>
      <c r="AI682" s="12"/>
    </row>
    <row x14ac:dyDescent="0.25" r="683" customHeight="1" ht="14.25">
      <c r="A683" s="8"/>
      <c r="B683" s="12"/>
      <c r="C683" s="10"/>
      <c r="D683" s="10"/>
      <c r="E683" s="8"/>
      <c r="F683" s="8"/>
      <c r="G683" s="8"/>
      <c r="H683" s="30"/>
      <c r="I683" s="31"/>
      <c r="J683" s="31"/>
      <c r="K683" s="8"/>
      <c r="L683" s="8"/>
      <c r="M683" s="8"/>
      <c r="N683" s="8"/>
      <c r="O683" s="8"/>
      <c r="P683" s="8"/>
      <c r="Q683" s="8"/>
      <c r="R683" s="10"/>
      <c r="S683" s="8"/>
      <c r="T683" s="8"/>
      <c r="U683" s="8"/>
      <c r="V683" s="8"/>
      <c r="W683" s="8"/>
      <c r="X683" s="8"/>
      <c r="Y683" s="8"/>
      <c r="Z683" s="8"/>
      <c r="AA683" s="8"/>
      <c r="AB683" s="8"/>
      <c r="AC683" s="10"/>
      <c r="AD683" s="34"/>
      <c r="AE683" s="34"/>
      <c r="AF683" s="34"/>
      <c r="AG683" s="9"/>
      <c r="AH683" s="8"/>
      <c r="AI683" s="12"/>
    </row>
    <row x14ac:dyDescent="0.25" r="684" customHeight="1" ht="14.25">
      <c r="A684" s="8"/>
      <c r="B684" s="12"/>
      <c r="C684" s="10"/>
      <c r="D684" s="10"/>
      <c r="E684" s="8"/>
      <c r="F684" s="8"/>
      <c r="G684" s="8"/>
      <c r="H684" s="30"/>
      <c r="I684" s="31"/>
      <c r="J684" s="31"/>
      <c r="K684" s="8"/>
      <c r="L684" s="8"/>
      <c r="M684" s="8"/>
      <c r="N684" s="8"/>
      <c r="O684" s="8"/>
      <c r="P684" s="8"/>
      <c r="Q684" s="8"/>
      <c r="R684" s="10"/>
      <c r="S684" s="8"/>
      <c r="T684" s="8"/>
      <c r="U684" s="8"/>
      <c r="V684" s="8"/>
      <c r="W684" s="8"/>
      <c r="X684" s="8"/>
      <c r="Y684" s="8"/>
      <c r="Z684" s="8"/>
      <c r="AA684" s="8"/>
      <c r="AB684" s="8"/>
      <c r="AC684" s="10"/>
      <c r="AD684" s="34"/>
      <c r="AE684" s="34"/>
      <c r="AF684" s="34"/>
      <c r="AG684" s="9"/>
      <c r="AH684" s="8"/>
      <c r="AI684" s="12"/>
    </row>
    <row x14ac:dyDescent="0.25" r="685" customHeight="1" ht="14.25">
      <c r="A685" s="8"/>
      <c r="B685" s="12"/>
      <c r="C685" s="10"/>
      <c r="D685" s="10"/>
      <c r="E685" s="8"/>
      <c r="F685" s="8"/>
      <c r="G685" s="8"/>
      <c r="H685" s="30"/>
      <c r="I685" s="31"/>
      <c r="J685" s="31"/>
      <c r="K685" s="8"/>
      <c r="L685" s="8"/>
      <c r="M685" s="8"/>
      <c r="N685" s="8"/>
      <c r="O685" s="8"/>
      <c r="P685" s="8"/>
      <c r="Q685" s="8"/>
      <c r="R685" s="10"/>
      <c r="S685" s="8"/>
      <c r="T685" s="8"/>
      <c r="U685" s="8"/>
      <c r="V685" s="8"/>
      <c r="W685" s="8"/>
      <c r="X685" s="8"/>
      <c r="Y685" s="8"/>
      <c r="Z685" s="8"/>
      <c r="AA685" s="8"/>
      <c r="AB685" s="8"/>
      <c r="AC685" s="10"/>
      <c r="AD685" s="34"/>
      <c r="AE685" s="34"/>
      <c r="AF685" s="34"/>
      <c r="AG685" s="9"/>
      <c r="AH685" s="8"/>
      <c r="AI685" s="12"/>
    </row>
    <row x14ac:dyDescent="0.25" r="686" customHeight="1" ht="14.25">
      <c r="A686" s="8"/>
      <c r="B686" s="12"/>
      <c r="C686" s="10"/>
      <c r="D686" s="10"/>
      <c r="E686" s="8"/>
      <c r="F686" s="8"/>
      <c r="G686" s="8"/>
      <c r="H686" s="30"/>
      <c r="I686" s="31"/>
      <c r="J686" s="31"/>
      <c r="K686" s="8"/>
      <c r="L686" s="8"/>
      <c r="M686" s="8"/>
      <c r="N686" s="8"/>
      <c r="O686" s="8"/>
      <c r="P686" s="8"/>
      <c r="Q686" s="8"/>
      <c r="R686" s="10"/>
      <c r="S686" s="8"/>
      <c r="T686" s="8"/>
      <c r="U686" s="8"/>
      <c r="V686" s="8"/>
      <c r="W686" s="8"/>
      <c r="X686" s="8"/>
      <c r="Y686" s="8"/>
      <c r="Z686" s="8"/>
      <c r="AA686" s="8"/>
      <c r="AB686" s="8"/>
      <c r="AC686" s="10"/>
      <c r="AD686" s="34"/>
      <c r="AE686" s="34"/>
      <c r="AF686" s="34"/>
      <c r="AG686" s="9"/>
      <c r="AH686" s="8"/>
      <c r="AI686" s="12"/>
    </row>
    <row x14ac:dyDescent="0.25" r="687" customHeight="1" ht="14.25">
      <c r="A687" s="8"/>
      <c r="B687" s="12"/>
      <c r="C687" s="10"/>
      <c r="D687" s="10"/>
      <c r="E687" s="8"/>
      <c r="F687" s="8"/>
      <c r="G687" s="8"/>
      <c r="H687" s="30"/>
      <c r="I687" s="31"/>
      <c r="J687" s="31"/>
      <c r="K687" s="8"/>
      <c r="L687" s="8"/>
      <c r="M687" s="8"/>
      <c r="N687" s="8"/>
      <c r="O687" s="8"/>
      <c r="P687" s="8"/>
      <c r="Q687" s="8"/>
      <c r="R687" s="10"/>
      <c r="S687" s="8"/>
      <c r="T687" s="8"/>
      <c r="U687" s="8"/>
      <c r="V687" s="8"/>
      <c r="W687" s="8"/>
      <c r="X687" s="8"/>
      <c r="Y687" s="8"/>
      <c r="Z687" s="8"/>
      <c r="AA687" s="8"/>
      <c r="AB687" s="8"/>
      <c r="AC687" s="10"/>
      <c r="AD687" s="34"/>
      <c r="AE687" s="34"/>
      <c r="AF687" s="34"/>
      <c r="AG687" s="9"/>
      <c r="AH687" s="8"/>
      <c r="AI687" s="12"/>
    </row>
    <row x14ac:dyDescent="0.25" r="688" customHeight="1" ht="14.25">
      <c r="A688" s="8"/>
      <c r="B688" s="12"/>
      <c r="C688" s="10"/>
      <c r="D688" s="10"/>
      <c r="E688" s="8"/>
      <c r="F688" s="8"/>
      <c r="G688" s="8"/>
      <c r="H688" s="30"/>
      <c r="I688" s="31"/>
      <c r="J688" s="31"/>
      <c r="K688" s="8"/>
      <c r="L688" s="8"/>
      <c r="M688" s="8"/>
      <c r="N688" s="8"/>
      <c r="O688" s="8"/>
      <c r="P688" s="8"/>
      <c r="Q688" s="8"/>
      <c r="R688" s="10"/>
      <c r="S688" s="8"/>
      <c r="T688" s="8"/>
      <c r="U688" s="8"/>
      <c r="V688" s="8"/>
      <c r="W688" s="8"/>
      <c r="X688" s="8"/>
      <c r="Y688" s="8"/>
      <c r="Z688" s="8"/>
      <c r="AA688" s="8"/>
      <c r="AB688" s="8"/>
      <c r="AC688" s="10"/>
      <c r="AD688" s="34"/>
      <c r="AE688" s="34"/>
      <c r="AF688" s="34"/>
      <c r="AG688" s="9"/>
      <c r="AH688" s="8"/>
      <c r="AI688" s="12"/>
    </row>
    <row x14ac:dyDescent="0.25" r="689" customHeight="1" ht="14.25">
      <c r="A689" s="8"/>
      <c r="B689" s="12"/>
      <c r="C689" s="10"/>
      <c r="D689" s="10"/>
      <c r="E689" s="8"/>
      <c r="F689" s="8"/>
      <c r="G689" s="8"/>
      <c r="H689" s="30"/>
      <c r="I689" s="31"/>
      <c r="J689" s="31"/>
      <c r="K689" s="8"/>
      <c r="L689" s="8"/>
      <c r="M689" s="8"/>
      <c r="N689" s="8"/>
      <c r="O689" s="8"/>
      <c r="P689" s="8"/>
      <c r="Q689" s="8"/>
      <c r="R689" s="10"/>
      <c r="S689" s="8"/>
      <c r="T689" s="8"/>
      <c r="U689" s="8"/>
      <c r="V689" s="8"/>
      <c r="W689" s="8"/>
      <c r="X689" s="8"/>
      <c r="Y689" s="8"/>
      <c r="Z689" s="8"/>
      <c r="AA689" s="8"/>
      <c r="AB689" s="8"/>
      <c r="AC689" s="10"/>
      <c r="AD689" s="34"/>
      <c r="AE689" s="34"/>
      <c r="AF689" s="34"/>
      <c r="AG689" s="9"/>
      <c r="AH689" s="8"/>
      <c r="AI689" s="12"/>
    </row>
    <row x14ac:dyDescent="0.25" r="690" customHeight="1" ht="14.25">
      <c r="A690" s="8"/>
      <c r="B690" s="12"/>
      <c r="C690" s="10"/>
      <c r="D690" s="10"/>
      <c r="E690" s="8"/>
      <c r="F690" s="8"/>
      <c r="G690" s="8"/>
      <c r="H690" s="30"/>
      <c r="I690" s="31"/>
      <c r="J690" s="31"/>
      <c r="K690" s="8"/>
      <c r="L690" s="8"/>
      <c r="M690" s="8"/>
      <c r="N690" s="8"/>
      <c r="O690" s="8"/>
      <c r="P690" s="8"/>
      <c r="Q690" s="8"/>
      <c r="R690" s="10"/>
      <c r="S690" s="8"/>
      <c r="T690" s="8"/>
      <c r="U690" s="8"/>
      <c r="V690" s="8"/>
      <c r="W690" s="8"/>
      <c r="X690" s="8"/>
      <c r="Y690" s="8"/>
      <c r="Z690" s="8"/>
      <c r="AA690" s="8"/>
      <c r="AB690" s="8"/>
      <c r="AC690" s="10"/>
      <c r="AD690" s="34"/>
      <c r="AE690" s="34"/>
      <c r="AF690" s="34"/>
      <c r="AG690" s="9"/>
      <c r="AH690" s="8"/>
      <c r="AI690" s="12"/>
    </row>
    <row x14ac:dyDescent="0.25" r="691" customHeight="1" ht="14.25">
      <c r="A691" s="8"/>
      <c r="B691" s="12"/>
      <c r="C691" s="10"/>
      <c r="D691" s="10"/>
      <c r="E691" s="8"/>
      <c r="F691" s="8"/>
      <c r="G691" s="8"/>
      <c r="H691" s="30"/>
      <c r="I691" s="31"/>
      <c r="J691" s="31"/>
      <c r="K691" s="8"/>
      <c r="L691" s="8"/>
      <c r="M691" s="8"/>
      <c r="N691" s="8"/>
      <c r="O691" s="8"/>
      <c r="P691" s="8"/>
      <c r="Q691" s="8"/>
      <c r="R691" s="10"/>
      <c r="S691" s="8"/>
      <c r="T691" s="8"/>
      <c r="U691" s="8"/>
      <c r="V691" s="8"/>
      <c r="W691" s="8"/>
      <c r="X691" s="8"/>
      <c r="Y691" s="8"/>
      <c r="Z691" s="8"/>
      <c r="AA691" s="8"/>
      <c r="AB691" s="8"/>
      <c r="AC691" s="10"/>
      <c r="AD691" s="34"/>
      <c r="AE691" s="34"/>
      <c r="AF691" s="34"/>
      <c r="AG691" s="9"/>
      <c r="AH691" s="8"/>
      <c r="AI691" s="12"/>
    </row>
    <row x14ac:dyDescent="0.25" r="692" customHeight="1" ht="14.25">
      <c r="A692" s="8"/>
      <c r="B692" s="12"/>
      <c r="C692" s="10"/>
      <c r="D692" s="10"/>
      <c r="E692" s="8"/>
      <c r="F692" s="8"/>
      <c r="G692" s="8"/>
      <c r="H692" s="30"/>
      <c r="I692" s="31"/>
      <c r="J692" s="31"/>
      <c r="K692" s="8"/>
      <c r="L692" s="8"/>
      <c r="M692" s="8"/>
      <c r="N692" s="8"/>
      <c r="O692" s="8"/>
      <c r="P692" s="8"/>
      <c r="Q692" s="8"/>
      <c r="R692" s="10"/>
      <c r="S692" s="8"/>
      <c r="T692" s="8"/>
      <c r="U692" s="8"/>
      <c r="V692" s="8"/>
      <c r="W692" s="8"/>
      <c r="X692" s="8"/>
      <c r="Y692" s="8"/>
      <c r="Z692" s="8"/>
      <c r="AA692" s="8"/>
      <c r="AB692" s="8"/>
      <c r="AC692" s="10"/>
      <c r="AD692" s="34"/>
      <c r="AE692" s="34"/>
      <c r="AF692" s="34"/>
      <c r="AG692" s="9"/>
      <c r="AH692" s="8"/>
      <c r="AI692" s="12"/>
    </row>
    <row x14ac:dyDescent="0.25" r="693" customHeight="1" ht="14.25">
      <c r="A693" s="8"/>
      <c r="B693" s="12"/>
      <c r="C693" s="10"/>
      <c r="D693" s="10"/>
      <c r="E693" s="8"/>
      <c r="F693" s="8"/>
      <c r="G693" s="8"/>
      <c r="H693" s="30"/>
      <c r="I693" s="31"/>
      <c r="J693" s="31"/>
      <c r="K693" s="8"/>
      <c r="L693" s="8"/>
      <c r="M693" s="8"/>
      <c r="N693" s="8"/>
      <c r="O693" s="8"/>
      <c r="P693" s="8"/>
      <c r="Q693" s="8"/>
      <c r="R693" s="10"/>
      <c r="S693" s="8"/>
      <c r="T693" s="8"/>
      <c r="U693" s="8"/>
      <c r="V693" s="8"/>
      <c r="W693" s="8"/>
      <c r="X693" s="8"/>
      <c r="Y693" s="8"/>
      <c r="Z693" s="8"/>
      <c r="AA693" s="8"/>
      <c r="AB693" s="8"/>
      <c r="AC693" s="10"/>
      <c r="AD693" s="34"/>
      <c r="AE693" s="34"/>
      <c r="AF693" s="34"/>
      <c r="AG693" s="9"/>
      <c r="AH693" s="8"/>
      <c r="AI693" s="12"/>
    </row>
    <row x14ac:dyDescent="0.25" r="694" customHeight="1" ht="14.25">
      <c r="A694" s="8"/>
      <c r="B694" s="12"/>
      <c r="C694" s="10"/>
      <c r="D694" s="10"/>
      <c r="E694" s="8"/>
      <c r="F694" s="8"/>
      <c r="G694" s="8"/>
      <c r="H694" s="30"/>
      <c r="I694" s="31"/>
      <c r="J694" s="31"/>
      <c r="K694" s="8"/>
      <c r="L694" s="8"/>
      <c r="M694" s="8"/>
      <c r="N694" s="8"/>
      <c r="O694" s="8"/>
      <c r="P694" s="8"/>
      <c r="Q694" s="8"/>
      <c r="R694" s="10"/>
      <c r="S694" s="8"/>
      <c r="T694" s="8"/>
      <c r="U694" s="8"/>
      <c r="V694" s="8"/>
      <c r="W694" s="8"/>
      <c r="X694" s="8"/>
      <c r="Y694" s="8"/>
      <c r="Z694" s="8"/>
      <c r="AA694" s="8"/>
      <c r="AB694" s="8"/>
      <c r="AC694" s="10"/>
      <c r="AD694" s="34"/>
      <c r="AE694" s="34"/>
      <c r="AF694" s="34"/>
      <c r="AG694" s="9"/>
      <c r="AH694" s="8"/>
      <c r="AI694" s="12"/>
    </row>
    <row x14ac:dyDescent="0.25" r="695" customHeight="1" ht="14.25">
      <c r="A695" s="8"/>
      <c r="B695" s="12"/>
      <c r="C695" s="10"/>
      <c r="D695" s="10"/>
      <c r="E695" s="8"/>
      <c r="F695" s="8"/>
      <c r="G695" s="8"/>
      <c r="H695" s="30"/>
      <c r="I695" s="31"/>
      <c r="J695" s="31"/>
      <c r="K695" s="8"/>
      <c r="L695" s="8"/>
      <c r="M695" s="8"/>
      <c r="N695" s="8"/>
      <c r="O695" s="8"/>
      <c r="P695" s="8"/>
      <c r="Q695" s="8"/>
      <c r="R695" s="10"/>
      <c r="S695" s="8"/>
      <c r="T695" s="8"/>
      <c r="U695" s="8"/>
      <c r="V695" s="8"/>
      <c r="W695" s="8"/>
      <c r="X695" s="8"/>
      <c r="Y695" s="8"/>
      <c r="Z695" s="8"/>
      <c r="AA695" s="8"/>
      <c r="AB695" s="8"/>
      <c r="AC695" s="10"/>
      <c r="AD695" s="34"/>
      <c r="AE695" s="34"/>
      <c r="AF695" s="34"/>
      <c r="AG695" s="9"/>
      <c r="AH695" s="8"/>
      <c r="AI695" s="12"/>
    </row>
    <row x14ac:dyDescent="0.25" r="696" customHeight="1" ht="14.25">
      <c r="A696" s="8"/>
      <c r="B696" s="12"/>
      <c r="C696" s="10"/>
      <c r="D696" s="10"/>
      <c r="E696" s="8"/>
      <c r="F696" s="8"/>
      <c r="G696" s="8"/>
      <c r="H696" s="30"/>
      <c r="I696" s="31"/>
      <c r="J696" s="31"/>
      <c r="K696" s="8"/>
      <c r="L696" s="8"/>
      <c r="M696" s="8"/>
      <c r="N696" s="8"/>
      <c r="O696" s="8"/>
      <c r="P696" s="8"/>
      <c r="Q696" s="8"/>
      <c r="R696" s="10"/>
      <c r="S696" s="8"/>
      <c r="T696" s="8"/>
      <c r="U696" s="8"/>
      <c r="V696" s="8"/>
      <c r="W696" s="8"/>
      <c r="X696" s="8"/>
      <c r="Y696" s="8"/>
      <c r="Z696" s="8"/>
      <c r="AA696" s="8"/>
      <c r="AB696" s="8"/>
      <c r="AC696" s="10"/>
      <c r="AD696" s="34"/>
      <c r="AE696" s="34"/>
      <c r="AF696" s="34"/>
      <c r="AG696" s="9"/>
      <c r="AH696" s="8"/>
      <c r="AI696" s="12"/>
    </row>
    <row x14ac:dyDescent="0.25" r="697" customHeight="1" ht="14.25">
      <c r="A697" s="8"/>
      <c r="B697" s="12"/>
      <c r="C697" s="10"/>
      <c r="D697" s="10"/>
      <c r="E697" s="8"/>
      <c r="F697" s="8"/>
      <c r="G697" s="8"/>
      <c r="H697" s="30"/>
      <c r="I697" s="31"/>
      <c r="J697" s="31"/>
      <c r="K697" s="8"/>
      <c r="L697" s="8"/>
      <c r="M697" s="8"/>
      <c r="N697" s="8"/>
      <c r="O697" s="8"/>
      <c r="P697" s="8"/>
      <c r="Q697" s="8"/>
      <c r="R697" s="10"/>
      <c r="S697" s="8"/>
      <c r="T697" s="8"/>
      <c r="U697" s="8"/>
      <c r="V697" s="8"/>
      <c r="W697" s="8"/>
      <c r="X697" s="8"/>
      <c r="Y697" s="8"/>
      <c r="Z697" s="8"/>
      <c r="AA697" s="8"/>
      <c r="AB697" s="8"/>
      <c r="AC697" s="10"/>
      <c r="AD697" s="34"/>
      <c r="AE697" s="34"/>
      <c r="AF697" s="34"/>
      <c r="AG697" s="9"/>
      <c r="AH697" s="8"/>
      <c r="AI697" s="12"/>
    </row>
    <row x14ac:dyDescent="0.25" r="698" customHeight="1" ht="14.25">
      <c r="A698" s="8"/>
      <c r="B698" s="12"/>
      <c r="C698" s="10"/>
      <c r="D698" s="10"/>
      <c r="E698" s="8"/>
      <c r="F698" s="8"/>
      <c r="G698" s="8"/>
      <c r="H698" s="30"/>
      <c r="I698" s="31"/>
      <c r="J698" s="31"/>
      <c r="K698" s="8"/>
      <c r="L698" s="8"/>
      <c r="M698" s="8"/>
      <c r="N698" s="8"/>
      <c r="O698" s="8"/>
      <c r="P698" s="8"/>
      <c r="Q698" s="8"/>
      <c r="R698" s="10"/>
      <c r="S698" s="8"/>
      <c r="T698" s="8"/>
      <c r="U698" s="8"/>
      <c r="V698" s="8"/>
      <c r="W698" s="8"/>
      <c r="X698" s="8"/>
      <c r="Y698" s="8"/>
      <c r="Z698" s="8"/>
      <c r="AA698" s="8"/>
      <c r="AB698" s="8"/>
      <c r="AC698" s="10"/>
      <c r="AD698" s="34"/>
      <c r="AE698" s="34"/>
      <c r="AF698" s="34"/>
      <c r="AG698" s="9"/>
      <c r="AH698" s="8"/>
      <c r="AI698" s="12"/>
    </row>
    <row x14ac:dyDescent="0.25" r="699" customHeight="1" ht="14.25">
      <c r="A699" s="8"/>
      <c r="B699" s="12"/>
      <c r="C699" s="10"/>
      <c r="D699" s="10"/>
      <c r="E699" s="8"/>
      <c r="F699" s="8"/>
      <c r="G699" s="8"/>
      <c r="H699" s="30"/>
      <c r="I699" s="31"/>
      <c r="J699" s="31"/>
      <c r="K699" s="8"/>
      <c r="L699" s="8"/>
      <c r="M699" s="8"/>
      <c r="N699" s="8"/>
      <c r="O699" s="8"/>
      <c r="P699" s="8"/>
      <c r="Q699" s="8"/>
      <c r="R699" s="10"/>
      <c r="S699" s="8"/>
      <c r="T699" s="8"/>
      <c r="U699" s="8"/>
      <c r="V699" s="8"/>
      <c r="W699" s="8"/>
      <c r="X699" s="8"/>
      <c r="Y699" s="8"/>
      <c r="Z699" s="8"/>
      <c r="AA699" s="8"/>
      <c r="AB699" s="8"/>
      <c r="AC699" s="10"/>
      <c r="AD699" s="34"/>
      <c r="AE699" s="34"/>
      <c r="AF699" s="34"/>
      <c r="AG699" s="9"/>
      <c r="AH699" s="8"/>
      <c r="AI699" s="12"/>
    </row>
    <row x14ac:dyDescent="0.25" r="700" customHeight="1" ht="14.25">
      <c r="A700" s="8"/>
      <c r="B700" s="12"/>
      <c r="C700" s="10"/>
      <c r="D700" s="10"/>
      <c r="E700" s="8"/>
      <c r="F700" s="8"/>
      <c r="G700" s="8"/>
      <c r="H700" s="30"/>
      <c r="I700" s="31"/>
      <c r="J700" s="31"/>
      <c r="K700" s="8"/>
      <c r="L700" s="8"/>
      <c r="M700" s="8"/>
      <c r="N700" s="8"/>
      <c r="O700" s="8"/>
      <c r="P700" s="8"/>
      <c r="Q700" s="8"/>
      <c r="R700" s="10"/>
      <c r="S700" s="8"/>
      <c r="T700" s="8"/>
      <c r="U700" s="8"/>
      <c r="V700" s="8"/>
      <c r="W700" s="8"/>
      <c r="X700" s="8"/>
      <c r="Y700" s="8"/>
      <c r="Z700" s="8"/>
      <c r="AA700" s="8"/>
      <c r="AB700" s="8"/>
      <c r="AC700" s="10"/>
      <c r="AD700" s="34"/>
      <c r="AE700" s="34"/>
      <c r="AF700" s="34"/>
      <c r="AG700" s="9"/>
      <c r="AH700" s="8"/>
      <c r="AI700" s="12"/>
    </row>
    <row x14ac:dyDescent="0.25" r="701" customHeight="1" ht="14.25">
      <c r="A701" s="8"/>
      <c r="B701" s="12"/>
      <c r="C701" s="10"/>
      <c r="D701" s="10"/>
      <c r="E701" s="8"/>
      <c r="F701" s="8"/>
      <c r="G701" s="8"/>
      <c r="H701" s="30"/>
      <c r="I701" s="31"/>
      <c r="J701" s="31"/>
      <c r="K701" s="8"/>
      <c r="L701" s="8"/>
      <c r="M701" s="8"/>
      <c r="N701" s="8"/>
      <c r="O701" s="8"/>
      <c r="P701" s="8"/>
      <c r="Q701" s="8"/>
      <c r="R701" s="10"/>
      <c r="S701" s="8"/>
      <c r="T701" s="8"/>
      <c r="U701" s="8"/>
      <c r="V701" s="8"/>
      <c r="W701" s="8"/>
      <c r="X701" s="8"/>
      <c r="Y701" s="8"/>
      <c r="Z701" s="8"/>
      <c r="AA701" s="8"/>
      <c r="AB701" s="8"/>
      <c r="AC701" s="10"/>
      <c r="AD701" s="34"/>
      <c r="AE701" s="34"/>
      <c r="AF701" s="34"/>
      <c r="AG701" s="9"/>
      <c r="AH701" s="8"/>
      <c r="AI701" s="12"/>
    </row>
    <row x14ac:dyDescent="0.25" r="702" customHeight="1" ht="14.25">
      <c r="A702" s="8"/>
      <c r="B702" s="12"/>
      <c r="C702" s="10"/>
      <c r="D702" s="10"/>
      <c r="E702" s="8"/>
      <c r="F702" s="8"/>
      <c r="G702" s="8"/>
      <c r="H702" s="30"/>
      <c r="I702" s="31"/>
      <c r="J702" s="31"/>
      <c r="K702" s="8"/>
      <c r="L702" s="8"/>
      <c r="M702" s="8"/>
      <c r="N702" s="8"/>
      <c r="O702" s="8"/>
      <c r="P702" s="8"/>
      <c r="Q702" s="8"/>
      <c r="R702" s="10"/>
      <c r="S702" s="8"/>
      <c r="T702" s="8"/>
      <c r="U702" s="8"/>
      <c r="V702" s="8"/>
      <c r="W702" s="8"/>
      <c r="X702" s="8"/>
      <c r="Y702" s="8"/>
      <c r="Z702" s="8"/>
      <c r="AA702" s="8"/>
      <c r="AB702" s="8"/>
      <c r="AC702" s="10"/>
      <c r="AD702" s="34"/>
      <c r="AE702" s="34"/>
      <c r="AF702" s="34"/>
      <c r="AG702" s="9"/>
      <c r="AH702" s="8"/>
      <c r="AI702" s="12"/>
    </row>
    <row x14ac:dyDescent="0.25" r="703" customHeight="1" ht="14.25">
      <c r="A703" s="8"/>
      <c r="B703" s="12"/>
      <c r="C703" s="10"/>
      <c r="D703" s="10"/>
      <c r="E703" s="8"/>
      <c r="F703" s="8"/>
      <c r="G703" s="8"/>
      <c r="H703" s="30"/>
      <c r="I703" s="31"/>
      <c r="J703" s="31"/>
      <c r="K703" s="8"/>
      <c r="L703" s="8"/>
      <c r="M703" s="8"/>
      <c r="N703" s="8"/>
      <c r="O703" s="8"/>
      <c r="P703" s="8"/>
      <c r="Q703" s="8"/>
      <c r="R703" s="10"/>
      <c r="S703" s="8"/>
      <c r="T703" s="8"/>
      <c r="U703" s="8"/>
      <c r="V703" s="8"/>
      <c r="W703" s="8"/>
      <c r="X703" s="8"/>
      <c r="Y703" s="8"/>
      <c r="Z703" s="8"/>
      <c r="AA703" s="8"/>
      <c r="AB703" s="8"/>
      <c r="AC703" s="10"/>
      <c r="AD703" s="34"/>
      <c r="AE703" s="34"/>
      <c r="AF703" s="34"/>
      <c r="AG703" s="9"/>
      <c r="AH703" s="8"/>
      <c r="AI703" s="12"/>
    </row>
    <row x14ac:dyDescent="0.25" r="704" customHeight="1" ht="14.25">
      <c r="A704" s="8"/>
      <c r="B704" s="12"/>
      <c r="C704" s="10"/>
      <c r="D704" s="10"/>
      <c r="E704" s="8"/>
      <c r="F704" s="8"/>
      <c r="G704" s="8"/>
      <c r="H704" s="30"/>
      <c r="I704" s="31"/>
      <c r="J704" s="31"/>
      <c r="K704" s="8"/>
      <c r="L704" s="8"/>
      <c r="M704" s="8"/>
      <c r="N704" s="8"/>
      <c r="O704" s="8"/>
      <c r="P704" s="8"/>
      <c r="Q704" s="8"/>
      <c r="R704" s="10"/>
      <c r="S704" s="8"/>
      <c r="T704" s="8"/>
      <c r="U704" s="8"/>
      <c r="V704" s="8"/>
      <c r="W704" s="8"/>
      <c r="X704" s="8"/>
      <c r="Y704" s="8"/>
      <c r="Z704" s="8"/>
      <c r="AA704" s="8"/>
      <c r="AB704" s="8"/>
      <c r="AC704" s="10"/>
      <c r="AD704" s="34"/>
      <c r="AE704" s="34"/>
      <c r="AF704" s="34"/>
      <c r="AG704" s="9"/>
      <c r="AH704" s="8"/>
      <c r="AI704" s="12"/>
    </row>
    <row x14ac:dyDescent="0.25" r="705" customHeight="1" ht="14.25">
      <c r="A705" s="8"/>
      <c r="B705" s="12"/>
      <c r="C705" s="10"/>
      <c r="D705" s="10"/>
      <c r="E705" s="8"/>
      <c r="F705" s="8"/>
      <c r="G705" s="8"/>
      <c r="H705" s="30"/>
      <c r="I705" s="31"/>
      <c r="J705" s="31"/>
      <c r="K705" s="8"/>
      <c r="L705" s="8"/>
      <c r="M705" s="8"/>
      <c r="N705" s="8"/>
      <c r="O705" s="8"/>
      <c r="P705" s="8"/>
      <c r="Q705" s="8"/>
      <c r="R705" s="10"/>
      <c r="S705" s="8"/>
      <c r="T705" s="8"/>
      <c r="U705" s="8"/>
      <c r="V705" s="8"/>
      <c r="W705" s="8"/>
      <c r="X705" s="8"/>
      <c r="Y705" s="8"/>
      <c r="Z705" s="8"/>
      <c r="AA705" s="8"/>
      <c r="AB705" s="8"/>
      <c r="AC705" s="10"/>
      <c r="AD705" s="34"/>
      <c r="AE705" s="34"/>
      <c r="AF705" s="34"/>
      <c r="AG705" s="9"/>
      <c r="AH705" s="8"/>
      <c r="AI705" s="12"/>
    </row>
    <row x14ac:dyDescent="0.25" r="706" customHeight="1" ht="14.25">
      <c r="A706" s="8"/>
      <c r="B706" s="12"/>
      <c r="C706" s="10"/>
      <c r="D706" s="10"/>
      <c r="E706" s="8"/>
      <c r="F706" s="8"/>
      <c r="G706" s="8"/>
      <c r="H706" s="30"/>
      <c r="I706" s="31"/>
      <c r="J706" s="31"/>
      <c r="K706" s="8"/>
      <c r="L706" s="8"/>
      <c r="M706" s="8"/>
      <c r="N706" s="8"/>
      <c r="O706" s="8"/>
      <c r="P706" s="8"/>
      <c r="Q706" s="8"/>
      <c r="R706" s="10"/>
      <c r="S706" s="8"/>
      <c r="T706" s="8"/>
      <c r="U706" s="8"/>
      <c r="V706" s="8"/>
      <c r="W706" s="8"/>
      <c r="X706" s="8"/>
      <c r="Y706" s="8"/>
      <c r="Z706" s="8"/>
      <c r="AA706" s="8"/>
      <c r="AB706" s="8"/>
      <c r="AC706" s="10"/>
      <c r="AD706" s="34"/>
      <c r="AE706" s="34"/>
      <c r="AF706" s="34"/>
      <c r="AG706" s="9"/>
      <c r="AH706" s="8"/>
      <c r="AI706" s="12"/>
    </row>
    <row x14ac:dyDescent="0.25" r="707" customHeight="1" ht="14.25">
      <c r="A707" s="8"/>
      <c r="B707" s="12"/>
      <c r="C707" s="10"/>
      <c r="D707" s="10"/>
      <c r="E707" s="8"/>
      <c r="F707" s="8"/>
      <c r="G707" s="8"/>
      <c r="H707" s="30"/>
      <c r="I707" s="31"/>
      <c r="J707" s="31"/>
      <c r="K707" s="8"/>
      <c r="L707" s="8"/>
      <c r="M707" s="8"/>
      <c r="N707" s="8"/>
      <c r="O707" s="8"/>
      <c r="P707" s="8"/>
      <c r="Q707" s="8"/>
      <c r="R707" s="10"/>
      <c r="S707" s="8"/>
      <c r="T707" s="8"/>
      <c r="U707" s="8"/>
      <c r="V707" s="8"/>
      <c r="W707" s="8"/>
      <c r="X707" s="8"/>
      <c r="Y707" s="8"/>
      <c r="Z707" s="8"/>
      <c r="AA707" s="8"/>
      <c r="AB707" s="8"/>
      <c r="AC707" s="10"/>
      <c r="AD707" s="34"/>
      <c r="AE707" s="34"/>
      <c r="AF707" s="34"/>
      <c r="AG707" s="9"/>
      <c r="AH707" s="8"/>
      <c r="AI707" s="12"/>
    </row>
    <row x14ac:dyDescent="0.25" r="708" customHeight="1" ht="14.25">
      <c r="A708" s="8"/>
      <c r="B708" s="12"/>
      <c r="C708" s="10"/>
      <c r="D708" s="10"/>
      <c r="E708" s="8"/>
      <c r="F708" s="8"/>
      <c r="G708" s="8"/>
      <c r="H708" s="30"/>
      <c r="I708" s="31"/>
      <c r="J708" s="31"/>
      <c r="K708" s="8"/>
      <c r="L708" s="8"/>
      <c r="M708" s="8"/>
      <c r="N708" s="8"/>
      <c r="O708" s="8"/>
      <c r="P708" s="8"/>
      <c r="Q708" s="8"/>
      <c r="R708" s="10"/>
      <c r="S708" s="8"/>
      <c r="T708" s="8"/>
      <c r="U708" s="8"/>
      <c r="V708" s="8"/>
      <c r="W708" s="8"/>
      <c r="X708" s="8"/>
      <c r="Y708" s="8"/>
      <c r="Z708" s="8"/>
      <c r="AA708" s="8"/>
      <c r="AB708" s="8"/>
      <c r="AC708" s="10"/>
      <c r="AD708" s="34"/>
      <c r="AE708" s="34"/>
      <c r="AF708" s="34"/>
      <c r="AG708" s="9"/>
      <c r="AH708" s="8"/>
      <c r="AI708" s="12"/>
    </row>
    <row x14ac:dyDescent="0.25" r="709" customHeight="1" ht="14.25">
      <c r="A709" s="8"/>
      <c r="B709" s="12"/>
      <c r="C709" s="10"/>
      <c r="D709" s="10"/>
      <c r="E709" s="8"/>
      <c r="F709" s="8"/>
      <c r="G709" s="8"/>
      <c r="H709" s="30"/>
      <c r="I709" s="31"/>
      <c r="J709" s="31"/>
      <c r="K709" s="8"/>
      <c r="L709" s="8"/>
      <c r="M709" s="8"/>
      <c r="N709" s="8"/>
      <c r="O709" s="8"/>
      <c r="P709" s="8"/>
      <c r="Q709" s="8"/>
      <c r="R709" s="10"/>
      <c r="S709" s="8"/>
      <c r="T709" s="8"/>
      <c r="U709" s="8"/>
      <c r="V709" s="8"/>
      <c r="W709" s="8"/>
      <c r="X709" s="8"/>
      <c r="Y709" s="8"/>
      <c r="Z709" s="8"/>
      <c r="AA709" s="8"/>
      <c r="AB709" s="8"/>
      <c r="AC709" s="10"/>
      <c r="AD709" s="34"/>
      <c r="AE709" s="34"/>
      <c r="AF709" s="34"/>
      <c r="AG709" s="9"/>
      <c r="AH709" s="8"/>
      <c r="AI709" s="12"/>
    </row>
    <row x14ac:dyDescent="0.25" r="710" customHeight="1" ht="14.25">
      <c r="A710" s="8"/>
      <c r="B710" s="12"/>
      <c r="C710" s="10"/>
      <c r="D710" s="10"/>
      <c r="E710" s="8"/>
      <c r="F710" s="8"/>
      <c r="G710" s="8"/>
      <c r="H710" s="30"/>
      <c r="I710" s="31"/>
      <c r="J710" s="31"/>
      <c r="K710" s="8"/>
      <c r="L710" s="8"/>
      <c r="M710" s="8"/>
      <c r="N710" s="8"/>
      <c r="O710" s="8"/>
      <c r="P710" s="8"/>
      <c r="Q710" s="8"/>
      <c r="R710" s="10"/>
      <c r="S710" s="8"/>
      <c r="T710" s="8"/>
      <c r="U710" s="8"/>
      <c r="V710" s="8"/>
      <c r="W710" s="8"/>
      <c r="X710" s="8"/>
      <c r="Y710" s="8"/>
      <c r="Z710" s="8"/>
      <c r="AA710" s="8"/>
      <c r="AB710" s="8"/>
      <c r="AC710" s="10"/>
      <c r="AD710" s="34"/>
      <c r="AE710" s="34"/>
      <c r="AF710" s="34"/>
      <c r="AG710" s="9"/>
      <c r="AH710" s="8"/>
      <c r="AI710" s="12"/>
    </row>
    <row x14ac:dyDescent="0.25" r="711" customHeight="1" ht="14.25">
      <c r="A711" s="8"/>
      <c r="B711" s="12"/>
      <c r="C711" s="10"/>
      <c r="D711" s="10"/>
      <c r="E711" s="8"/>
      <c r="F711" s="8"/>
      <c r="G711" s="8"/>
      <c r="H711" s="30"/>
      <c r="I711" s="31"/>
      <c r="J711" s="31"/>
      <c r="K711" s="8"/>
      <c r="L711" s="8"/>
      <c r="M711" s="8"/>
      <c r="N711" s="8"/>
      <c r="O711" s="8"/>
      <c r="P711" s="8"/>
      <c r="Q711" s="8"/>
      <c r="R711" s="10"/>
      <c r="S711" s="8"/>
      <c r="T711" s="8"/>
      <c r="U711" s="8"/>
      <c r="V711" s="8"/>
      <c r="W711" s="8"/>
      <c r="X711" s="8"/>
      <c r="Y711" s="8"/>
      <c r="Z711" s="8"/>
      <c r="AA711" s="8"/>
      <c r="AB711" s="8"/>
      <c r="AC711" s="10"/>
      <c r="AD711" s="34"/>
      <c r="AE711" s="34"/>
      <c r="AF711" s="34"/>
      <c r="AG711" s="9"/>
      <c r="AH711" s="8"/>
      <c r="AI711" s="12"/>
    </row>
    <row x14ac:dyDescent="0.25" r="712" customHeight="1" ht="14.25">
      <c r="A712" s="8"/>
      <c r="B712" s="12"/>
      <c r="C712" s="10"/>
      <c r="D712" s="10"/>
      <c r="E712" s="8"/>
      <c r="F712" s="8"/>
      <c r="G712" s="8"/>
      <c r="H712" s="30"/>
      <c r="I712" s="31"/>
      <c r="J712" s="31"/>
      <c r="K712" s="8"/>
      <c r="L712" s="8"/>
      <c r="M712" s="8"/>
      <c r="N712" s="8"/>
      <c r="O712" s="8"/>
      <c r="P712" s="8"/>
      <c r="Q712" s="8"/>
      <c r="R712" s="10"/>
      <c r="S712" s="8"/>
      <c r="T712" s="8"/>
      <c r="U712" s="8"/>
      <c r="V712" s="8"/>
      <c r="W712" s="8"/>
      <c r="X712" s="8"/>
      <c r="Y712" s="8"/>
      <c r="Z712" s="8"/>
      <c r="AA712" s="8"/>
      <c r="AB712" s="8"/>
      <c r="AC712" s="10"/>
      <c r="AD712" s="34"/>
      <c r="AE712" s="34"/>
      <c r="AF712" s="34"/>
      <c r="AG712" s="9"/>
      <c r="AH712" s="8"/>
      <c r="AI712" s="12"/>
    </row>
    <row x14ac:dyDescent="0.25" r="713" customHeight="1" ht="14.25">
      <c r="A713" s="8"/>
      <c r="B713" s="12"/>
      <c r="C713" s="10"/>
      <c r="D713" s="10"/>
      <c r="E713" s="8"/>
      <c r="F713" s="8"/>
      <c r="G713" s="8"/>
      <c r="H713" s="30"/>
      <c r="I713" s="31"/>
      <c r="J713" s="31"/>
      <c r="K713" s="8"/>
      <c r="L713" s="8"/>
      <c r="M713" s="8"/>
      <c r="N713" s="8"/>
      <c r="O713" s="8"/>
      <c r="P713" s="8"/>
      <c r="Q713" s="8"/>
      <c r="R713" s="10"/>
      <c r="S713" s="8"/>
      <c r="T713" s="8"/>
      <c r="U713" s="8"/>
      <c r="V713" s="8"/>
      <c r="W713" s="8"/>
      <c r="X713" s="8"/>
      <c r="Y713" s="8"/>
      <c r="Z713" s="8"/>
      <c r="AA713" s="8"/>
      <c r="AB713" s="8"/>
      <c r="AC713" s="10"/>
      <c r="AD713" s="34"/>
      <c r="AE713" s="34"/>
      <c r="AF713" s="34"/>
      <c r="AG713" s="9"/>
      <c r="AH713" s="8"/>
      <c r="AI713" s="12"/>
    </row>
    <row x14ac:dyDescent="0.25" r="714" customHeight="1" ht="14.25">
      <c r="A714" s="8"/>
      <c r="B714" s="12"/>
      <c r="C714" s="10"/>
      <c r="D714" s="10"/>
      <c r="E714" s="8"/>
      <c r="F714" s="8"/>
      <c r="G714" s="8"/>
      <c r="H714" s="30"/>
      <c r="I714" s="31"/>
      <c r="J714" s="31"/>
      <c r="K714" s="8"/>
      <c r="L714" s="8"/>
      <c r="M714" s="8"/>
      <c r="N714" s="8"/>
      <c r="O714" s="8"/>
      <c r="P714" s="8"/>
      <c r="Q714" s="8"/>
      <c r="R714" s="10"/>
      <c r="S714" s="8"/>
      <c r="T714" s="8"/>
      <c r="U714" s="8"/>
      <c r="V714" s="8"/>
      <c r="W714" s="8"/>
      <c r="X714" s="8"/>
      <c r="Y714" s="8"/>
      <c r="Z714" s="8"/>
      <c r="AA714" s="8"/>
      <c r="AB714" s="8"/>
      <c r="AC714" s="10"/>
      <c r="AD714" s="34"/>
      <c r="AE714" s="34"/>
      <c r="AF714" s="34"/>
      <c r="AG714" s="9"/>
      <c r="AH714" s="8"/>
      <c r="AI714" s="12"/>
    </row>
    <row x14ac:dyDescent="0.25" r="715" customHeight="1" ht="14.25">
      <c r="A715" s="8"/>
      <c r="B715" s="12"/>
      <c r="C715" s="10"/>
      <c r="D715" s="10"/>
      <c r="E715" s="8"/>
      <c r="F715" s="8"/>
      <c r="G715" s="8"/>
      <c r="H715" s="30"/>
      <c r="I715" s="31"/>
      <c r="J715" s="31"/>
      <c r="K715" s="8"/>
      <c r="L715" s="8"/>
      <c r="M715" s="8"/>
      <c r="N715" s="8"/>
      <c r="O715" s="8"/>
      <c r="P715" s="8"/>
      <c r="Q715" s="8"/>
      <c r="R715" s="10"/>
      <c r="S715" s="8"/>
      <c r="T715" s="8"/>
      <c r="U715" s="8"/>
      <c r="V715" s="8"/>
      <c r="W715" s="8"/>
      <c r="X715" s="8"/>
      <c r="Y715" s="8"/>
      <c r="Z715" s="8"/>
      <c r="AA715" s="8"/>
      <c r="AB715" s="8"/>
      <c r="AC715" s="10"/>
      <c r="AD715" s="34"/>
      <c r="AE715" s="34"/>
      <c r="AF715" s="34"/>
      <c r="AG715" s="9"/>
      <c r="AH715" s="8"/>
      <c r="AI715" s="12"/>
    </row>
    <row x14ac:dyDescent="0.25" r="716" customHeight="1" ht="14.25">
      <c r="A716" s="8"/>
      <c r="B716" s="12"/>
      <c r="C716" s="10"/>
      <c r="D716" s="10"/>
      <c r="E716" s="8"/>
      <c r="F716" s="8"/>
      <c r="G716" s="8"/>
      <c r="H716" s="30"/>
      <c r="I716" s="31"/>
      <c r="J716" s="31"/>
      <c r="K716" s="8"/>
      <c r="L716" s="8"/>
      <c r="M716" s="8"/>
      <c r="N716" s="8"/>
      <c r="O716" s="8"/>
      <c r="P716" s="8"/>
      <c r="Q716" s="8"/>
      <c r="R716" s="10"/>
      <c r="S716" s="8"/>
      <c r="T716" s="8"/>
      <c r="U716" s="8"/>
      <c r="V716" s="8"/>
      <c r="W716" s="8"/>
      <c r="X716" s="8"/>
      <c r="Y716" s="8"/>
      <c r="Z716" s="8"/>
      <c r="AA716" s="8"/>
      <c r="AB716" s="8"/>
      <c r="AC716" s="10"/>
      <c r="AD716" s="34"/>
      <c r="AE716" s="34"/>
      <c r="AF716" s="34"/>
      <c r="AG716" s="9"/>
      <c r="AH716" s="8"/>
      <c r="AI716" s="12"/>
    </row>
    <row x14ac:dyDescent="0.25" r="717" customHeight="1" ht="14.25">
      <c r="A717" s="8"/>
      <c r="B717" s="12"/>
      <c r="C717" s="10"/>
      <c r="D717" s="10"/>
      <c r="E717" s="8"/>
      <c r="F717" s="8"/>
      <c r="G717" s="8"/>
      <c r="H717" s="30"/>
      <c r="I717" s="31"/>
      <c r="J717" s="31"/>
      <c r="K717" s="8"/>
      <c r="L717" s="8"/>
      <c r="M717" s="8"/>
      <c r="N717" s="8"/>
      <c r="O717" s="8"/>
      <c r="P717" s="8"/>
      <c r="Q717" s="8"/>
      <c r="R717" s="10"/>
      <c r="S717" s="8"/>
      <c r="T717" s="8"/>
      <c r="U717" s="8"/>
      <c r="V717" s="8"/>
      <c r="W717" s="8"/>
      <c r="X717" s="8"/>
      <c r="Y717" s="8"/>
      <c r="Z717" s="8"/>
      <c r="AA717" s="8"/>
      <c r="AB717" s="8"/>
      <c r="AC717" s="10"/>
      <c r="AD717" s="34"/>
      <c r="AE717" s="34"/>
      <c r="AF717" s="34"/>
      <c r="AG717" s="9"/>
      <c r="AH717" s="8"/>
      <c r="AI717" s="12"/>
    </row>
    <row x14ac:dyDescent="0.25" r="718" customHeight="1" ht="14.25">
      <c r="A718" s="8"/>
      <c r="B718" s="12"/>
      <c r="C718" s="10"/>
      <c r="D718" s="10"/>
      <c r="E718" s="8"/>
      <c r="F718" s="8"/>
      <c r="G718" s="8"/>
      <c r="H718" s="30"/>
      <c r="I718" s="31"/>
      <c r="J718" s="31"/>
      <c r="K718" s="8"/>
      <c r="L718" s="8"/>
      <c r="M718" s="8"/>
      <c r="N718" s="8"/>
      <c r="O718" s="8"/>
      <c r="P718" s="8"/>
      <c r="Q718" s="8"/>
      <c r="R718" s="10"/>
      <c r="S718" s="8"/>
      <c r="T718" s="8"/>
      <c r="U718" s="8"/>
      <c r="V718" s="8"/>
      <c r="W718" s="8"/>
      <c r="X718" s="8"/>
      <c r="Y718" s="8"/>
      <c r="Z718" s="8"/>
      <c r="AA718" s="8"/>
      <c r="AB718" s="8"/>
      <c r="AC718" s="10"/>
      <c r="AD718" s="34"/>
      <c r="AE718" s="34"/>
      <c r="AF718" s="34"/>
      <c r="AG718" s="9"/>
      <c r="AH718" s="8"/>
      <c r="AI718" s="12"/>
    </row>
    <row x14ac:dyDescent="0.25" r="719" customHeight="1" ht="14.25">
      <c r="A719" s="8"/>
      <c r="B719" s="12"/>
      <c r="C719" s="10"/>
      <c r="D719" s="10"/>
      <c r="E719" s="8"/>
      <c r="F719" s="8"/>
      <c r="G719" s="8"/>
      <c r="H719" s="30"/>
      <c r="I719" s="31"/>
      <c r="J719" s="31"/>
      <c r="K719" s="8"/>
      <c r="L719" s="8"/>
      <c r="M719" s="8"/>
      <c r="N719" s="8"/>
      <c r="O719" s="8"/>
      <c r="P719" s="8"/>
      <c r="Q719" s="8"/>
      <c r="R719" s="10"/>
      <c r="S719" s="8"/>
      <c r="T719" s="8"/>
      <c r="U719" s="8"/>
      <c r="V719" s="8"/>
      <c r="W719" s="8"/>
      <c r="X719" s="8"/>
      <c r="Y719" s="8"/>
      <c r="Z719" s="8"/>
      <c r="AA719" s="8"/>
      <c r="AB719" s="8"/>
      <c r="AC719" s="10"/>
      <c r="AD719" s="34"/>
      <c r="AE719" s="34"/>
      <c r="AF719" s="34"/>
      <c r="AG719" s="9"/>
      <c r="AH719" s="8"/>
      <c r="AI719" s="12"/>
    </row>
    <row x14ac:dyDescent="0.25" r="720" customHeight="1" ht="14.25">
      <c r="A720" s="8"/>
      <c r="B720" s="12"/>
      <c r="C720" s="10"/>
      <c r="D720" s="10"/>
      <c r="E720" s="8"/>
      <c r="F720" s="8"/>
      <c r="G720" s="8"/>
      <c r="H720" s="30"/>
      <c r="I720" s="31"/>
      <c r="J720" s="31"/>
      <c r="K720" s="8"/>
      <c r="L720" s="8"/>
      <c r="M720" s="8"/>
      <c r="N720" s="8"/>
      <c r="O720" s="8"/>
      <c r="P720" s="8"/>
      <c r="Q720" s="8"/>
      <c r="R720" s="10"/>
      <c r="S720" s="8"/>
      <c r="T720" s="8"/>
      <c r="U720" s="8"/>
      <c r="V720" s="8"/>
      <c r="W720" s="8"/>
      <c r="X720" s="8"/>
      <c r="Y720" s="8"/>
      <c r="Z720" s="8"/>
      <c r="AA720" s="8"/>
      <c r="AB720" s="8"/>
      <c r="AC720" s="10"/>
      <c r="AD720" s="34"/>
      <c r="AE720" s="34"/>
      <c r="AF720" s="34"/>
      <c r="AG720" s="9"/>
      <c r="AH720" s="8"/>
      <c r="AI720" s="12"/>
    </row>
    <row x14ac:dyDescent="0.25" r="721" customHeight="1" ht="14.25">
      <c r="A721" s="8"/>
      <c r="B721" s="12"/>
      <c r="C721" s="10"/>
      <c r="D721" s="10"/>
      <c r="E721" s="8"/>
      <c r="F721" s="8"/>
      <c r="G721" s="8"/>
      <c r="H721" s="30"/>
      <c r="I721" s="31"/>
      <c r="J721" s="31"/>
      <c r="K721" s="8"/>
      <c r="L721" s="8"/>
      <c r="M721" s="8"/>
      <c r="N721" s="8"/>
      <c r="O721" s="8"/>
      <c r="P721" s="8"/>
      <c r="Q721" s="8"/>
      <c r="R721" s="10"/>
      <c r="S721" s="8"/>
      <c r="T721" s="8"/>
      <c r="U721" s="8"/>
      <c r="V721" s="8"/>
      <c r="W721" s="8"/>
      <c r="X721" s="8"/>
      <c r="Y721" s="8"/>
      <c r="Z721" s="8"/>
      <c r="AA721" s="8"/>
      <c r="AB721" s="8"/>
      <c r="AC721" s="10"/>
      <c r="AD721" s="34"/>
      <c r="AE721" s="34"/>
      <c r="AF721" s="34"/>
      <c r="AG721" s="9"/>
      <c r="AH721" s="8"/>
      <c r="AI721" s="12"/>
    </row>
    <row x14ac:dyDescent="0.25" r="722" customHeight="1" ht="14.25">
      <c r="A722" s="8"/>
      <c r="B722" s="12"/>
      <c r="C722" s="10"/>
      <c r="D722" s="10"/>
      <c r="E722" s="8"/>
      <c r="F722" s="8"/>
      <c r="G722" s="8"/>
      <c r="H722" s="30"/>
      <c r="I722" s="31"/>
      <c r="J722" s="31"/>
      <c r="K722" s="8"/>
      <c r="L722" s="8"/>
      <c r="M722" s="8"/>
      <c r="N722" s="8"/>
      <c r="O722" s="8"/>
      <c r="P722" s="8"/>
      <c r="Q722" s="8"/>
      <c r="R722" s="10"/>
      <c r="S722" s="8"/>
      <c r="T722" s="8"/>
      <c r="U722" s="8"/>
      <c r="V722" s="8"/>
      <c r="W722" s="8"/>
      <c r="X722" s="8"/>
      <c r="Y722" s="8"/>
      <c r="Z722" s="8"/>
      <c r="AA722" s="8"/>
      <c r="AB722" s="8"/>
      <c r="AC722" s="10"/>
      <c r="AD722" s="34"/>
      <c r="AE722" s="34"/>
      <c r="AF722" s="34"/>
      <c r="AG722" s="9"/>
      <c r="AH722" s="8"/>
      <c r="AI722" s="12"/>
    </row>
    <row x14ac:dyDescent="0.25" r="723" customHeight="1" ht="14.25">
      <c r="A723" s="8"/>
      <c r="B723" s="12"/>
      <c r="C723" s="10"/>
      <c r="D723" s="10"/>
      <c r="E723" s="8"/>
      <c r="F723" s="8"/>
      <c r="G723" s="8"/>
      <c r="H723" s="30"/>
      <c r="I723" s="31"/>
      <c r="J723" s="31"/>
      <c r="K723" s="8"/>
      <c r="L723" s="8"/>
      <c r="M723" s="8"/>
      <c r="N723" s="8"/>
      <c r="O723" s="8"/>
      <c r="P723" s="8"/>
      <c r="Q723" s="8"/>
      <c r="R723" s="10"/>
      <c r="S723" s="8"/>
      <c r="T723" s="8"/>
      <c r="U723" s="8"/>
      <c r="V723" s="8"/>
      <c r="W723" s="8"/>
      <c r="X723" s="8"/>
      <c r="Y723" s="8"/>
      <c r="Z723" s="8"/>
      <c r="AA723" s="8"/>
      <c r="AB723" s="8"/>
      <c r="AC723" s="10"/>
      <c r="AD723" s="34"/>
      <c r="AE723" s="34"/>
      <c r="AF723" s="34"/>
      <c r="AG723" s="9"/>
      <c r="AH723" s="8"/>
      <c r="AI723" s="12"/>
    </row>
    <row x14ac:dyDescent="0.25" r="724" customHeight="1" ht="14.25">
      <c r="A724" s="8"/>
      <c r="B724" s="12"/>
      <c r="C724" s="10"/>
      <c r="D724" s="10"/>
      <c r="E724" s="8"/>
      <c r="F724" s="8"/>
      <c r="G724" s="8"/>
      <c r="H724" s="30"/>
      <c r="I724" s="31"/>
      <c r="J724" s="31"/>
      <c r="K724" s="8"/>
      <c r="L724" s="8"/>
      <c r="M724" s="8"/>
      <c r="N724" s="8"/>
      <c r="O724" s="8"/>
      <c r="P724" s="8"/>
      <c r="Q724" s="8"/>
      <c r="R724" s="10"/>
      <c r="S724" s="8"/>
      <c r="T724" s="8"/>
      <c r="U724" s="8"/>
      <c r="V724" s="8"/>
      <c r="W724" s="8"/>
      <c r="X724" s="8"/>
      <c r="Y724" s="8"/>
      <c r="Z724" s="8"/>
      <c r="AA724" s="8"/>
      <c r="AB724" s="8"/>
      <c r="AC724" s="10"/>
      <c r="AD724" s="34"/>
      <c r="AE724" s="34"/>
      <c r="AF724" s="34"/>
      <c r="AG724" s="9"/>
      <c r="AH724" s="8"/>
      <c r="AI724" s="12"/>
    </row>
    <row x14ac:dyDescent="0.25" r="725" customHeight="1" ht="14.25">
      <c r="A725" s="8"/>
      <c r="B725" s="12"/>
      <c r="C725" s="10"/>
      <c r="D725" s="10"/>
      <c r="E725" s="8"/>
      <c r="F725" s="8"/>
      <c r="G725" s="8"/>
      <c r="H725" s="30"/>
      <c r="I725" s="31"/>
      <c r="J725" s="31"/>
      <c r="K725" s="8"/>
      <c r="L725" s="8"/>
      <c r="M725" s="8"/>
      <c r="N725" s="8"/>
      <c r="O725" s="8"/>
      <c r="P725" s="8"/>
      <c r="Q725" s="8"/>
      <c r="R725" s="10"/>
      <c r="S725" s="8"/>
      <c r="T725" s="8"/>
      <c r="U725" s="8"/>
      <c r="V725" s="8"/>
      <c r="W725" s="8"/>
      <c r="X725" s="8"/>
      <c r="Y725" s="8"/>
      <c r="Z725" s="8"/>
      <c r="AA725" s="8"/>
      <c r="AB725" s="8"/>
      <c r="AC725" s="10"/>
      <c r="AD725" s="34"/>
      <c r="AE725" s="34"/>
      <c r="AF725" s="34"/>
      <c r="AG725" s="9"/>
      <c r="AH725" s="8"/>
      <c r="AI725" s="12"/>
    </row>
    <row x14ac:dyDescent="0.25" r="726" customHeight="1" ht="14.25">
      <c r="A726" s="8"/>
      <c r="B726" s="12"/>
      <c r="C726" s="10"/>
      <c r="D726" s="10"/>
      <c r="E726" s="8"/>
      <c r="F726" s="8"/>
      <c r="G726" s="8"/>
      <c r="H726" s="30"/>
      <c r="I726" s="31"/>
      <c r="J726" s="31"/>
      <c r="K726" s="8"/>
      <c r="L726" s="8"/>
      <c r="M726" s="8"/>
      <c r="N726" s="8"/>
      <c r="O726" s="8"/>
      <c r="P726" s="8"/>
      <c r="Q726" s="8"/>
      <c r="R726" s="10"/>
      <c r="S726" s="8"/>
      <c r="T726" s="8"/>
      <c r="U726" s="8"/>
      <c r="V726" s="8"/>
      <c r="W726" s="8"/>
      <c r="X726" s="8"/>
      <c r="Y726" s="8"/>
      <c r="Z726" s="8"/>
      <c r="AA726" s="8"/>
      <c r="AB726" s="8"/>
      <c r="AC726" s="10"/>
      <c r="AD726" s="34"/>
      <c r="AE726" s="34"/>
      <c r="AF726" s="34"/>
      <c r="AG726" s="9"/>
      <c r="AH726" s="8"/>
      <c r="AI726" s="12"/>
    </row>
    <row x14ac:dyDescent="0.25" r="727" customHeight="1" ht="14.25">
      <c r="A727" s="8"/>
      <c r="B727" s="12"/>
      <c r="C727" s="10"/>
      <c r="D727" s="10"/>
      <c r="E727" s="8"/>
      <c r="F727" s="8"/>
      <c r="G727" s="8"/>
      <c r="H727" s="30"/>
      <c r="I727" s="31"/>
      <c r="J727" s="31"/>
      <c r="K727" s="8"/>
      <c r="L727" s="8"/>
      <c r="M727" s="8"/>
      <c r="N727" s="8"/>
      <c r="O727" s="8"/>
      <c r="P727" s="8"/>
      <c r="Q727" s="8"/>
      <c r="R727" s="10"/>
      <c r="S727" s="8"/>
      <c r="T727" s="8"/>
      <c r="U727" s="8"/>
      <c r="V727" s="8"/>
      <c r="W727" s="8"/>
      <c r="X727" s="8"/>
      <c r="Y727" s="8"/>
      <c r="Z727" s="8"/>
      <c r="AA727" s="8"/>
      <c r="AB727" s="8"/>
      <c r="AC727" s="10"/>
      <c r="AD727" s="34"/>
      <c r="AE727" s="34"/>
      <c r="AF727" s="34"/>
      <c r="AG727" s="9"/>
      <c r="AH727" s="8"/>
      <c r="AI727" s="12"/>
    </row>
    <row x14ac:dyDescent="0.25" r="728" customHeight="1" ht="14.25">
      <c r="A728" s="8"/>
      <c r="B728" s="12"/>
      <c r="C728" s="10"/>
      <c r="D728" s="10"/>
      <c r="E728" s="8"/>
      <c r="F728" s="8"/>
      <c r="G728" s="8"/>
      <c r="H728" s="30"/>
      <c r="I728" s="31"/>
      <c r="J728" s="31"/>
      <c r="K728" s="8"/>
      <c r="L728" s="8"/>
      <c r="M728" s="8"/>
      <c r="N728" s="8"/>
      <c r="O728" s="8"/>
      <c r="P728" s="8"/>
      <c r="Q728" s="8"/>
      <c r="R728" s="10"/>
      <c r="S728" s="8"/>
      <c r="T728" s="8"/>
      <c r="U728" s="8"/>
      <c r="V728" s="8"/>
      <c r="W728" s="8"/>
      <c r="X728" s="8"/>
      <c r="Y728" s="8"/>
      <c r="Z728" s="8"/>
      <c r="AA728" s="8"/>
      <c r="AB728" s="8"/>
      <c r="AC728" s="10"/>
      <c r="AD728" s="34"/>
      <c r="AE728" s="34"/>
      <c r="AF728" s="34"/>
      <c r="AG728" s="9"/>
      <c r="AH728" s="8"/>
      <c r="AI728" s="12"/>
    </row>
    <row x14ac:dyDescent="0.25" r="729" customHeight="1" ht="14.25">
      <c r="A729" s="8"/>
      <c r="B729" s="12"/>
      <c r="C729" s="10"/>
      <c r="D729" s="10"/>
      <c r="E729" s="8"/>
      <c r="F729" s="8"/>
      <c r="G729" s="8"/>
      <c r="H729" s="30"/>
      <c r="I729" s="31"/>
      <c r="J729" s="31"/>
      <c r="K729" s="8"/>
      <c r="L729" s="8"/>
      <c r="M729" s="8"/>
      <c r="N729" s="8"/>
      <c r="O729" s="8"/>
      <c r="P729" s="8"/>
      <c r="Q729" s="8"/>
      <c r="R729" s="10"/>
      <c r="S729" s="8"/>
      <c r="T729" s="8"/>
      <c r="U729" s="8"/>
      <c r="V729" s="8"/>
      <c r="W729" s="8"/>
      <c r="X729" s="8"/>
      <c r="Y729" s="8"/>
      <c r="Z729" s="8"/>
      <c r="AA729" s="8"/>
      <c r="AB729" s="8"/>
      <c r="AC729" s="10"/>
      <c r="AD729" s="34"/>
      <c r="AE729" s="34"/>
      <c r="AF729" s="34"/>
      <c r="AG729" s="9"/>
      <c r="AH729" s="8"/>
      <c r="AI729" s="12"/>
    </row>
    <row x14ac:dyDescent="0.25" r="730" customHeight="1" ht="14.25">
      <c r="A730" s="8"/>
      <c r="B730" s="12"/>
      <c r="C730" s="10"/>
      <c r="D730" s="10"/>
      <c r="E730" s="8"/>
      <c r="F730" s="8"/>
      <c r="G730" s="8"/>
      <c r="H730" s="30"/>
      <c r="I730" s="31"/>
      <c r="J730" s="31"/>
      <c r="K730" s="8"/>
      <c r="L730" s="8"/>
      <c r="M730" s="8"/>
      <c r="N730" s="8"/>
      <c r="O730" s="8"/>
      <c r="P730" s="8"/>
      <c r="Q730" s="8"/>
      <c r="R730" s="10"/>
      <c r="S730" s="8"/>
      <c r="T730" s="8"/>
      <c r="U730" s="8"/>
      <c r="V730" s="8"/>
      <c r="W730" s="8"/>
      <c r="X730" s="8"/>
      <c r="Y730" s="8"/>
      <c r="Z730" s="8"/>
      <c r="AA730" s="8"/>
      <c r="AB730" s="8"/>
      <c r="AC730" s="10"/>
      <c r="AD730" s="34"/>
      <c r="AE730" s="34"/>
      <c r="AF730" s="34"/>
      <c r="AG730" s="9"/>
      <c r="AH730" s="8"/>
      <c r="AI730" s="12"/>
    </row>
    <row x14ac:dyDescent="0.25" r="731" customHeight="1" ht="14.25">
      <c r="A731" s="8"/>
      <c r="B731" s="12"/>
      <c r="C731" s="10"/>
      <c r="D731" s="10"/>
      <c r="E731" s="8"/>
      <c r="F731" s="8"/>
      <c r="G731" s="8"/>
      <c r="H731" s="30"/>
      <c r="I731" s="31"/>
      <c r="J731" s="31"/>
      <c r="K731" s="8"/>
      <c r="L731" s="8"/>
      <c r="M731" s="8"/>
      <c r="N731" s="8"/>
      <c r="O731" s="8"/>
      <c r="P731" s="8"/>
      <c r="Q731" s="8"/>
      <c r="R731" s="10"/>
      <c r="S731" s="8"/>
      <c r="T731" s="8"/>
      <c r="U731" s="8"/>
      <c r="V731" s="8"/>
      <c r="W731" s="8"/>
      <c r="X731" s="8"/>
      <c r="Y731" s="8"/>
      <c r="Z731" s="8"/>
      <c r="AA731" s="8"/>
      <c r="AB731" s="8"/>
      <c r="AC731" s="10"/>
      <c r="AD731" s="34"/>
      <c r="AE731" s="34"/>
      <c r="AF731" s="34"/>
      <c r="AG731" s="9"/>
      <c r="AH731" s="8"/>
      <c r="AI731" s="12"/>
    </row>
    <row x14ac:dyDescent="0.25" r="732" customHeight="1" ht="14.25">
      <c r="A732" s="8"/>
      <c r="B732" s="12"/>
      <c r="C732" s="10"/>
      <c r="D732" s="10"/>
      <c r="E732" s="8"/>
      <c r="F732" s="8"/>
      <c r="G732" s="8"/>
      <c r="H732" s="30"/>
      <c r="I732" s="31"/>
      <c r="J732" s="31"/>
      <c r="K732" s="8"/>
      <c r="L732" s="8"/>
      <c r="M732" s="8"/>
      <c r="N732" s="8"/>
      <c r="O732" s="8"/>
      <c r="P732" s="8"/>
      <c r="Q732" s="8"/>
      <c r="R732" s="10"/>
      <c r="S732" s="8"/>
      <c r="T732" s="8"/>
      <c r="U732" s="8"/>
      <c r="V732" s="8"/>
      <c r="W732" s="8"/>
      <c r="X732" s="8"/>
      <c r="Y732" s="8"/>
      <c r="Z732" s="8"/>
      <c r="AA732" s="8"/>
      <c r="AB732" s="8"/>
      <c r="AC732" s="10"/>
      <c r="AD732" s="34"/>
      <c r="AE732" s="34"/>
      <c r="AF732" s="34"/>
      <c r="AG732" s="9"/>
      <c r="AH732" s="8"/>
      <c r="AI732" s="12"/>
    </row>
    <row x14ac:dyDescent="0.25" r="733" customHeight="1" ht="14.25">
      <c r="A733" s="8"/>
      <c r="B733" s="12"/>
      <c r="C733" s="10"/>
      <c r="D733" s="10"/>
      <c r="E733" s="8"/>
      <c r="F733" s="8"/>
      <c r="G733" s="8"/>
      <c r="H733" s="30"/>
      <c r="I733" s="31"/>
      <c r="J733" s="31"/>
      <c r="K733" s="8"/>
      <c r="L733" s="8"/>
      <c r="M733" s="8"/>
      <c r="N733" s="8"/>
      <c r="O733" s="8"/>
      <c r="P733" s="8"/>
      <c r="Q733" s="8"/>
      <c r="R733" s="10"/>
      <c r="S733" s="8"/>
      <c r="T733" s="8"/>
      <c r="U733" s="8"/>
      <c r="V733" s="8"/>
      <c r="W733" s="8"/>
      <c r="X733" s="8"/>
      <c r="Y733" s="8"/>
      <c r="Z733" s="8"/>
      <c r="AA733" s="8"/>
      <c r="AB733" s="8"/>
      <c r="AC733" s="10"/>
      <c r="AD733" s="34"/>
      <c r="AE733" s="34"/>
      <c r="AF733" s="34"/>
      <c r="AG733" s="9"/>
      <c r="AH733" s="8"/>
      <c r="AI733" s="12"/>
    </row>
    <row x14ac:dyDescent="0.25" r="734" customHeight="1" ht="14.25">
      <c r="A734" s="8"/>
      <c r="B734" s="12"/>
      <c r="C734" s="10"/>
      <c r="D734" s="10"/>
      <c r="E734" s="8"/>
      <c r="F734" s="8"/>
      <c r="G734" s="8"/>
      <c r="H734" s="30"/>
      <c r="I734" s="31"/>
      <c r="J734" s="31"/>
      <c r="K734" s="8"/>
      <c r="L734" s="8"/>
      <c r="M734" s="8"/>
      <c r="N734" s="8"/>
      <c r="O734" s="8"/>
      <c r="P734" s="8"/>
      <c r="Q734" s="8"/>
      <c r="R734" s="10"/>
      <c r="S734" s="8"/>
      <c r="T734" s="8"/>
      <c r="U734" s="8"/>
      <c r="V734" s="8"/>
      <c r="W734" s="8"/>
      <c r="X734" s="8"/>
      <c r="Y734" s="8"/>
      <c r="Z734" s="8"/>
      <c r="AA734" s="8"/>
      <c r="AB734" s="8"/>
      <c r="AC734" s="10"/>
      <c r="AD734" s="34"/>
      <c r="AE734" s="34"/>
      <c r="AF734" s="34"/>
      <c r="AG734" s="9"/>
      <c r="AH734" s="8"/>
      <c r="AI734" s="12"/>
    </row>
    <row x14ac:dyDescent="0.25" r="735" customHeight="1" ht="14.25">
      <c r="A735" s="8"/>
      <c r="B735" s="12"/>
      <c r="C735" s="10"/>
      <c r="D735" s="10"/>
      <c r="E735" s="8"/>
      <c r="F735" s="8"/>
      <c r="G735" s="8"/>
      <c r="H735" s="30"/>
      <c r="I735" s="31"/>
      <c r="J735" s="31"/>
      <c r="K735" s="8"/>
      <c r="L735" s="8"/>
      <c r="M735" s="8"/>
      <c r="N735" s="8"/>
      <c r="O735" s="8"/>
      <c r="P735" s="8"/>
      <c r="Q735" s="8"/>
      <c r="R735" s="10"/>
      <c r="S735" s="8"/>
      <c r="T735" s="8"/>
      <c r="U735" s="8"/>
      <c r="V735" s="8"/>
      <c r="W735" s="8"/>
      <c r="X735" s="8"/>
      <c r="Y735" s="8"/>
      <c r="Z735" s="8"/>
      <c r="AA735" s="8"/>
      <c r="AB735" s="8"/>
      <c r="AC735" s="10"/>
      <c r="AD735" s="34"/>
      <c r="AE735" s="34"/>
      <c r="AF735" s="34"/>
      <c r="AG735" s="9"/>
      <c r="AH735" s="8"/>
      <c r="AI735" s="12"/>
    </row>
    <row x14ac:dyDescent="0.25" r="736" customHeight="1" ht="14.25">
      <c r="A736" s="8"/>
      <c r="B736" s="12"/>
      <c r="C736" s="10"/>
      <c r="D736" s="10"/>
      <c r="E736" s="8"/>
      <c r="F736" s="8"/>
      <c r="G736" s="8"/>
      <c r="H736" s="30"/>
      <c r="I736" s="31"/>
      <c r="J736" s="31"/>
      <c r="K736" s="8"/>
      <c r="L736" s="8"/>
      <c r="M736" s="8"/>
      <c r="N736" s="8"/>
      <c r="O736" s="8"/>
      <c r="P736" s="8"/>
      <c r="Q736" s="8"/>
      <c r="R736" s="10"/>
      <c r="S736" s="8"/>
      <c r="T736" s="8"/>
      <c r="U736" s="8"/>
      <c r="V736" s="8"/>
      <c r="W736" s="8"/>
      <c r="X736" s="8"/>
      <c r="Y736" s="8"/>
      <c r="Z736" s="8"/>
      <c r="AA736" s="8"/>
      <c r="AB736" s="8"/>
      <c r="AC736" s="10"/>
      <c r="AD736" s="34"/>
      <c r="AE736" s="34"/>
      <c r="AF736" s="34"/>
      <c r="AG736" s="9"/>
      <c r="AH736" s="8"/>
      <c r="AI736" s="12"/>
    </row>
    <row x14ac:dyDescent="0.25" r="737" customHeight="1" ht="14.25">
      <c r="A737" s="8"/>
      <c r="B737" s="12"/>
      <c r="C737" s="10"/>
      <c r="D737" s="10"/>
      <c r="E737" s="8"/>
      <c r="F737" s="8"/>
      <c r="G737" s="8"/>
      <c r="H737" s="30"/>
      <c r="I737" s="31"/>
      <c r="J737" s="31"/>
      <c r="K737" s="8"/>
      <c r="L737" s="8"/>
      <c r="M737" s="8"/>
      <c r="N737" s="8"/>
      <c r="O737" s="8"/>
      <c r="P737" s="8"/>
      <c r="Q737" s="8"/>
      <c r="R737" s="10"/>
      <c r="S737" s="8"/>
      <c r="T737" s="8"/>
      <c r="U737" s="8"/>
      <c r="V737" s="8"/>
      <c r="W737" s="8"/>
      <c r="X737" s="8"/>
      <c r="Y737" s="8"/>
      <c r="Z737" s="8"/>
      <c r="AA737" s="8"/>
      <c r="AB737" s="8"/>
      <c r="AC737" s="10"/>
      <c r="AD737" s="34"/>
      <c r="AE737" s="34"/>
      <c r="AF737" s="34"/>
      <c r="AG737" s="9"/>
      <c r="AH737" s="8"/>
      <c r="AI737" s="12"/>
    </row>
    <row x14ac:dyDescent="0.25" r="738" customHeight="1" ht="14.25">
      <c r="A738" s="8"/>
      <c r="B738" s="12"/>
      <c r="C738" s="10"/>
      <c r="D738" s="10"/>
      <c r="E738" s="8"/>
      <c r="F738" s="8"/>
      <c r="G738" s="8"/>
      <c r="H738" s="30"/>
      <c r="I738" s="31"/>
      <c r="J738" s="31"/>
      <c r="K738" s="8"/>
      <c r="L738" s="8"/>
      <c r="M738" s="8"/>
      <c r="N738" s="8"/>
      <c r="O738" s="8"/>
      <c r="P738" s="8"/>
      <c r="Q738" s="8"/>
      <c r="R738" s="10"/>
      <c r="S738" s="8"/>
      <c r="T738" s="8"/>
      <c r="U738" s="8"/>
      <c r="V738" s="8"/>
      <c r="W738" s="8"/>
      <c r="X738" s="8"/>
      <c r="Y738" s="8"/>
      <c r="Z738" s="8"/>
      <c r="AA738" s="8"/>
      <c r="AB738" s="8"/>
      <c r="AC738" s="10"/>
      <c r="AD738" s="34"/>
      <c r="AE738" s="34"/>
      <c r="AF738" s="34"/>
      <c r="AG738" s="9"/>
      <c r="AH738" s="8"/>
      <c r="AI738" s="12"/>
    </row>
    <row x14ac:dyDescent="0.25" r="739" customHeight="1" ht="14.25">
      <c r="A739" s="8"/>
      <c r="B739" s="12"/>
      <c r="C739" s="10"/>
      <c r="D739" s="10"/>
      <c r="E739" s="8"/>
      <c r="F739" s="8"/>
      <c r="G739" s="8"/>
      <c r="H739" s="30"/>
      <c r="I739" s="31"/>
      <c r="J739" s="31"/>
      <c r="K739" s="8"/>
      <c r="L739" s="8"/>
      <c r="M739" s="8"/>
      <c r="N739" s="8"/>
      <c r="O739" s="8"/>
      <c r="P739" s="8"/>
      <c r="Q739" s="8"/>
      <c r="R739" s="10"/>
      <c r="S739" s="8"/>
      <c r="T739" s="8"/>
      <c r="U739" s="8"/>
      <c r="V739" s="8"/>
      <c r="W739" s="8"/>
      <c r="X739" s="8"/>
      <c r="Y739" s="8"/>
      <c r="Z739" s="8"/>
      <c r="AA739" s="8"/>
      <c r="AB739" s="8"/>
      <c r="AC739" s="10"/>
      <c r="AD739" s="34"/>
      <c r="AE739" s="34"/>
      <c r="AF739" s="34"/>
      <c r="AG739" s="9"/>
      <c r="AH739" s="8"/>
      <c r="AI739" s="12"/>
    </row>
    <row x14ac:dyDescent="0.25" r="740" customHeight="1" ht="14.25">
      <c r="A740" s="8"/>
      <c r="B740" s="12"/>
      <c r="C740" s="10"/>
      <c r="D740" s="10"/>
      <c r="E740" s="8"/>
      <c r="F740" s="8"/>
      <c r="G740" s="8"/>
      <c r="H740" s="30"/>
      <c r="I740" s="31"/>
      <c r="J740" s="31"/>
      <c r="K740" s="8"/>
      <c r="L740" s="8"/>
      <c r="M740" s="8"/>
      <c r="N740" s="8"/>
      <c r="O740" s="8"/>
      <c r="P740" s="8"/>
      <c r="Q740" s="8"/>
      <c r="R740" s="10"/>
      <c r="S740" s="8"/>
      <c r="T740" s="8"/>
      <c r="U740" s="8"/>
      <c r="V740" s="8"/>
      <c r="W740" s="8"/>
      <c r="X740" s="8"/>
      <c r="Y740" s="8"/>
      <c r="Z740" s="8"/>
      <c r="AA740" s="8"/>
      <c r="AB740" s="8"/>
      <c r="AC740" s="10"/>
      <c r="AD740" s="34"/>
      <c r="AE740" s="34"/>
      <c r="AF740" s="34"/>
      <c r="AG740" s="9"/>
      <c r="AH740" s="8"/>
      <c r="AI740" s="12"/>
    </row>
    <row x14ac:dyDescent="0.25" r="741" customHeight="1" ht="14.25">
      <c r="A741" s="8"/>
      <c r="B741" s="12"/>
      <c r="C741" s="10"/>
      <c r="D741" s="10"/>
      <c r="E741" s="8"/>
      <c r="F741" s="8"/>
      <c r="G741" s="8"/>
      <c r="H741" s="30"/>
      <c r="I741" s="31"/>
      <c r="J741" s="31"/>
      <c r="K741" s="8"/>
      <c r="L741" s="8"/>
      <c r="M741" s="8"/>
      <c r="N741" s="8"/>
      <c r="O741" s="8"/>
      <c r="P741" s="8"/>
      <c r="Q741" s="8"/>
      <c r="R741" s="10"/>
      <c r="S741" s="8"/>
      <c r="T741" s="8"/>
      <c r="U741" s="8"/>
      <c r="V741" s="8"/>
      <c r="W741" s="8"/>
      <c r="X741" s="8"/>
      <c r="Y741" s="8"/>
      <c r="Z741" s="8"/>
      <c r="AA741" s="8"/>
      <c r="AB741" s="8"/>
      <c r="AC741" s="10"/>
      <c r="AD741" s="34"/>
      <c r="AE741" s="34"/>
      <c r="AF741" s="34"/>
      <c r="AG741" s="9"/>
      <c r="AH741" s="8"/>
      <c r="AI741" s="12"/>
    </row>
    <row x14ac:dyDescent="0.25" r="742" customHeight="1" ht="14.25">
      <c r="A742" s="8"/>
      <c r="B742" s="12"/>
      <c r="C742" s="10"/>
      <c r="D742" s="10"/>
      <c r="E742" s="8"/>
      <c r="F742" s="8"/>
      <c r="G742" s="8"/>
      <c r="H742" s="30"/>
      <c r="I742" s="31"/>
      <c r="J742" s="31"/>
      <c r="K742" s="8"/>
      <c r="L742" s="8"/>
      <c r="M742" s="8"/>
      <c r="N742" s="8"/>
      <c r="O742" s="8"/>
      <c r="P742" s="8"/>
      <c r="Q742" s="8"/>
      <c r="R742" s="10"/>
      <c r="S742" s="8"/>
      <c r="T742" s="8"/>
      <c r="U742" s="8"/>
      <c r="V742" s="8"/>
      <c r="W742" s="8"/>
      <c r="X742" s="8"/>
      <c r="Y742" s="8"/>
      <c r="Z742" s="8"/>
      <c r="AA742" s="8"/>
      <c r="AB742" s="8"/>
      <c r="AC742" s="10"/>
      <c r="AD742" s="34"/>
      <c r="AE742" s="34"/>
      <c r="AF742" s="34"/>
      <c r="AG742" s="9"/>
      <c r="AH742" s="8"/>
      <c r="AI742" s="12"/>
    </row>
    <row x14ac:dyDescent="0.25" r="743" customHeight="1" ht="14.25">
      <c r="A743" s="8"/>
      <c r="B743" s="12"/>
      <c r="C743" s="10"/>
      <c r="D743" s="10"/>
      <c r="E743" s="8"/>
      <c r="F743" s="8"/>
      <c r="G743" s="8"/>
      <c r="H743" s="30"/>
      <c r="I743" s="31"/>
      <c r="J743" s="31"/>
      <c r="K743" s="8"/>
      <c r="L743" s="8"/>
      <c r="M743" s="8"/>
      <c r="N743" s="8"/>
      <c r="O743" s="8"/>
      <c r="P743" s="8"/>
      <c r="Q743" s="8"/>
      <c r="R743" s="10"/>
      <c r="S743" s="8"/>
      <c r="T743" s="8"/>
      <c r="U743" s="8"/>
      <c r="V743" s="8"/>
      <c r="W743" s="8"/>
      <c r="X743" s="8"/>
      <c r="Y743" s="8"/>
      <c r="Z743" s="8"/>
      <c r="AA743" s="8"/>
      <c r="AB743" s="8"/>
      <c r="AC743" s="10"/>
      <c r="AD743" s="34"/>
      <c r="AE743" s="34"/>
      <c r="AF743" s="34"/>
      <c r="AG743" s="9"/>
      <c r="AH743" s="8"/>
      <c r="AI743" s="12"/>
    </row>
    <row x14ac:dyDescent="0.25" r="744" customHeight="1" ht="14.25">
      <c r="A744" s="8"/>
      <c r="B744" s="12"/>
      <c r="C744" s="10"/>
      <c r="D744" s="10"/>
      <c r="E744" s="8"/>
      <c r="F744" s="8"/>
      <c r="G744" s="8"/>
      <c r="H744" s="30"/>
      <c r="I744" s="31"/>
      <c r="J744" s="31"/>
      <c r="K744" s="8"/>
      <c r="L744" s="8"/>
      <c r="M744" s="8"/>
      <c r="N744" s="8"/>
      <c r="O744" s="8"/>
      <c r="P744" s="8"/>
      <c r="Q744" s="8"/>
      <c r="R744" s="10"/>
      <c r="S744" s="8"/>
      <c r="T744" s="8"/>
      <c r="U744" s="8"/>
      <c r="V744" s="8"/>
      <c r="W744" s="8"/>
      <c r="X744" s="8"/>
      <c r="Y744" s="8"/>
      <c r="Z744" s="8"/>
      <c r="AA744" s="8"/>
      <c r="AB744" s="8"/>
      <c r="AC744" s="10"/>
      <c r="AD744" s="34"/>
      <c r="AE744" s="34"/>
      <c r="AF744" s="34"/>
      <c r="AG744" s="9"/>
      <c r="AH744" s="8"/>
      <c r="AI744" s="12"/>
    </row>
    <row x14ac:dyDescent="0.25" r="745" customHeight="1" ht="14.25">
      <c r="A745" s="8"/>
      <c r="B745" s="12"/>
      <c r="C745" s="10"/>
      <c r="D745" s="10"/>
      <c r="E745" s="8"/>
      <c r="F745" s="8"/>
      <c r="G745" s="8"/>
      <c r="H745" s="30"/>
      <c r="I745" s="31"/>
      <c r="J745" s="31"/>
      <c r="K745" s="8"/>
      <c r="L745" s="8"/>
      <c r="M745" s="8"/>
      <c r="N745" s="8"/>
      <c r="O745" s="8"/>
      <c r="P745" s="8"/>
      <c r="Q745" s="8"/>
      <c r="R745" s="10"/>
      <c r="S745" s="8"/>
      <c r="T745" s="8"/>
      <c r="U745" s="8"/>
      <c r="V745" s="8"/>
      <c r="W745" s="8"/>
      <c r="X745" s="8"/>
      <c r="Y745" s="8"/>
      <c r="Z745" s="8"/>
      <c r="AA745" s="8"/>
      <c r="AB745" s="8"/>
      <c r="AC745" s="10"/>
      <c r="AD745" s="34"/>
      <c r="AE745" s="34"/>
      <c r="AF745" s="34"/>
      <c r="AG745" s="9"/>
      <c r="AH745" s="8"/>
      <c r="AI745" s="12"/>
    </row>
    <row x14ac:dyDescent="0.25" r="746" customHeight="1" ht="14.25">
      <c r="A746" s="8"/>
      <c r="B746" s="12"/>
      <c r="C746" s="10"/>
      <c r="D746" s="10"/>
      <c r="E746" s="8"/>
      <c r="F746" s="8"/>
      <c r="G746" s="8"/>
      <c r="H746" s="30"/>
      <c r="I746" s="31"/>
      <c r="J746" s="31"/>
      <c r="K746" s="8"/>
      <c r="L746" s="8"/>
      <c r="M746" s="8"/>
      <c r="N746" s="8"/>
      <c r="O746" s="8"/>
      <c r="P746" s="8"/>
      <c r="Q746" s="8"/>
      <c r="R746" s="10"/>
      <c r="S746" s="8"/>
      <c r="T746" s="8"/>
      <c r="U746" s="8"/>
      <c r="V746" s="8"/>
      <c r="W746" s="8"/>
      <c r="X746" s="8"/>
      <c r="Y746" s="8"/>
      <c r="Z746" s="8"/>
      <c r="AA746" s="8"/>
      <c r="AB746" s="8"/>
      <c r="AC746" s="10"/>
      <c r="AD746" s="34"/>
      <c r="AE746" s="34"/>
      <c r="AF746" s="34"/>
      <c r="AG746" s="9"/>
      <c r="AH746" s="8"/>
      <c r="AI746" s="12"/>
    </row>
    <row x14ac:dyDescent="0.25" r="747" customHeight="1" ht="14.25">
      <c r="A747" s="8"/>
      <c r="B747" s="12"/>
      <c r="C747" s="10"/>
      <c r="D747" s="10"/>
      <c r="E747" s="8"/>
      <c r="F747" s="8"/>
      <c r="G747" s="8"/>
      <c r="H747" s="30"/>
      <c r="I747" s="31"/>
      <c r="J747" s="31"/>
      <c r="K747" s="8"/>
      <c r="L747" s="8"/>
      <c r="M747" s="8"/>
      <c r="N747" s="8"/>
      <c r="O747" s="8"/>
      <c r="P747" s="8"/>
      <c r="Q747" s="8"/>
      <c r="R747" s="10"/>
      <c r="S747" s="8"/>
      <c r="T747" s="8"/>
      <c r="U747" s="8"/>
      <c r="V747" s="8"/>
      <c r="W747" s="8"/>
      <c r="X747" s="8"/>
      <c r="Y747" s="8"/>
      <c r="Z747" s="8"/>
      <c r="AA747" s="8"/>
      <c r="AB747" s="8"/>
      <c r="AC747" s="10"/>
      <c r="AD747" s="34"/>
      <c r="AE747" s="34"/>
      <c r="AF747" s="34"/>
      <c r="AG747" s="9"/>
      <c r="AH747" s="8"/>
      <c r="AI747" s="12"/>
    </row>
    <row x14ac:dyDescent="0.25" r="748" customHeight="1" ht="14.25">
      <c r="A748" s="8"/>
      <c r="B748" s="12"/>
      <c r="C748" s="10"/>
      <c r="D748" s="10"/>
      <c r="E748" s="8"/>
      <c r="F748" s="8"/>
      <c r="G748" s="8"/>
      <c r="H748" s="30"/>
      <c r="I748" s="31"/>
      <c r="J748" s="31"/>
      <c r="K748" s="8"/>
      <c r="L748" s="8"/>
      <c r="M748" s="8"/>
      <c r="N748" s="8"/>
      <c r="O748" s="8"/>
      <c r="P748" s="8"/>
      <c r="Q748" s="8"/>
      <c r="R748" s="10"/>
      <c r="S748" s="8"/>
      <c r="T748" s="8"/>
      <c r="U748" s="8"/>
      <c r="V748" s="8"/>
      <c r="W748" s="8"/>
      <c r="X748" s="8"/>
      <c r="Y748" s="8"/>
      <c r="Z748" s="8"/>
      <c r="AA748" s="8"/>
      <c r="AB748" s="8"/>
      <c r="AC748" s="10"/>
      <c r="AD748" s="34"/>
      <c r="AE748" s="34"/>
      <c r="AF748" s="34"/>
      <c r="AG748" s="9"/>
      <c r="AH748" s="8"/>
      <c r="AI748" s="12"/>
    </row>
    <row x14ac:dyDescent="0.25" r="749" customHeight="1" ht="14.25">
      <c r="A749" s="8"/>
      <c r="B749" s="12"/>
      <c r="C749" s="10"/>
      <c r="D749" s="10"/>
      <c r="E749" s="8"/>
      <c r="F749" s="8"/>
      <c r="G749" s="8"/>
      <c r="H749" s="30"/>
      <c r="I749" s="31"/>
      <c r="J749" s="31"/>
      <c r="K749" s="8"/>
      <c r="L749" s="8"/>
      <c r="M749" s="8"/>
      <c r="N749" s="8"/>
      <c r="O749" s="8"/>
      <c r="P749" s="8"/>
      <c r="Q749" s="8"/>
      <c r="R749" s="10"/>
      <c r="S749" s="8"/>
      <c r="T749" s="8"/>
      <c r="U749" s="8"/>
      <c r="V749" s="8"/>
      <c r="W749" s="8"/>
      <c r="X749" s="8"/>
      <c r="Y749" s="8"/>
      <c r="Z749" s="8"/>
      <c r="AA749" s="8"/>
      <c r="AB749" s="8"/>
      <c r="AC749" s="10"/>
      <c r="AD749" s="34"/>
      <c r="AE749" s="34"/>
      <c r="AF749" s="34"/>
      <c r="AG749" s="9"/>
      <c r="AH749" s="8"/>
      <c r="AI749" s="12"/>
    </row>
    <row x14ac:dyDescent="0.25" r="750" customHeight="1" ht="14.25">
      <c r="A750" s="8"/>
      <c r="B750" s="12"/>
      <c r="C750" s="10"/>
      <c r="D750" s="10"/>
      <c r="E750" s="8"/>
      <c r="F750" s="8"/>
      <c r="G750" s="8"/>
      <c r="H750" s="30"/>
      <c r="I750" s="31"/>
      <c r="J750" s="31"/>
      <c r="K750" s="8"/>
      <c r="L750" s="8"/>
      <c r="M750" s="8"/>
      <c r="N750" s="8"/>
      <c r="O750" s="8"/>
      <c r="P750" s="8"/>
      <c r="Q750" s="8"/>
      <c r="R750" s="10"/>
      <c r="S750" s="8"/>
      <c r="T750" s="8"/>
      <c r="U750" s="8"/>
      <c r="V750" s="8"/>
      <c r="W750" s="8"/>
      <c r="X750" s="8"/>
      <c r="Y750" s="8"/>
      <c r="Z750" s="8"/>
      <c r="AA750" s="8"/>
      <c r="AB750" s="8"/>
      <c r="AC750" s="10"/>
      <c r="AD750" s="34"/>
      <c r="AE750" s="34"/>
      <c r="AF750" s="34"/>
      <c r="AG750" s="9"/>
      <c r="AH750" s="8"/>
      <c r="AI750" s="12"/>
    </row>
    <row x14ac:dyDescent="0.25" r="751" customHeight="1" ht="14.25">
      <c r="A751" s="8"/>
      <c r="B751" s="12"/>
      <c r="C751" s="10"/>
      <c r="D751" s="10"/>
      <c r="E751" s="8"/>
      <c r="F751" s="8"/>
      <c r="G751" s="8"/>
      <c r="H751" s="30"/>
      <c r="I751" s="31"/>
      <c r="J751" s="31"/>
      <c r="K751" s="8"/>
      <c r="L751" s="8"/>
      <c r="M751" s="8"/>
      <c r="N751" s="8"/>
      <c r="O751" s="8"/>
      <c r="P751" s="8"/>
      <c r="Q751" s="8"/>
      <c r="R751" s="10"/>
      <c r="S751" s="8"/>
      <c r="T751" s="8"/>
      <c r="U751" s="8"/>
      <c r="V751" s="8"/>
      <c r="W751" s="8"/>
      <c r="X751" s="8"/>
      <c r="Y751" s="8"/>
      <c r="Z751" s="8"/>
      <c r="AA751" s="8"/>
      <c r="AB751" s="8"/>
      <c r="AC751" s="10"/>
      <c r="AD751" s="34"/>
      <c r="AE751" s="34"/>
      <c r="AF751" s="34"/>
      <c r="AG751" s="9"/>
      <c r="AH751" s="8"/>
      <c r="AI751" s="12"/>
    </row>
    <row x14ac:dyDescent="0.25" r="752" customHeight="1" ht="14.25">
      <c r="A752" s="8"/>
      <c r="B752" s="12"/>
      <c r="C752" s="10"/>
      <c r="D752" s="10"/>
      <c r="E752" s="8"/>
      <c r="F752" s="8"/>
      <c r="G752" s="8"/>
      <c r="H752" s="30"/>
      <c r="I752" s="31"/>
      <c r="J752" s="31"/>
      <c r="K752" s="8"/>
      <c r="L752" s="8"/>
      <c r="M752" s="8"/>
      <c r="N752" s="8"/>
      <c r="O752" s="8"/>
      <c r="P752" s="8"/>
      <c r="Q752" s="8"/>
      <c r="R752" s="10"/>
      <c r="S752" s="8"/>
      <c r="T752" s="8"/>
      <c r="U752" s="8"/>
      <c r="V752" s="8"/>
      <c r="W752" s="8"/>
      <c r="X752" s="8"/>
      <c r="Y752" s="8"/>
      <c r="Z752" s="8"/>
      <c r="AA752" s="8"/>
      <c r="AB752" s="8"/>
      <c r="AC752" s="10"/>
      <c r="AD752" s="34"/>
      <c r="AE752" s="34"/>
      <c r="AF752" s="34"/>
      <c r="AG752" s="9"/>
      <c r="AH752" s="8"/>
      <c r="AI752" s="12"/>
    </row>
    <row x14ac:dyDescent="0.25" r="753" customHeight="1" ht="14.25">
      <c r="A753" s="8"/>
      <c r="B753" s="12"/>
      <c r="C753" s="10"/>
      <c r="D753" s="10"/>
      <c r="E753" s="8"/>
      <c r="F753" s="8"/>
      <c r="G753" s="8"/>
      <c r="H753" s="30"/>
      <c r="I753" s="31"/>
      <c r="J753" s="31"/>
      <c r="K753" s="8"/>
      <c r="L753" s="8"/>
      <c r="M753" s="8"/>
      <c r="N753" s="8"/>
      <c r="O753" s="8"/>
      <c r="P753" s="8"/>
      <c r="Q753" s="8"/>
      <c r="R753" s="10"/>
      <c r="S753" s="8"/>
      <c r="T753" s="8"/>
      <c r="U753" s="8"/>
      <c r="V753" s="8"/>
      <c r="W753" s="8"/>
      <c r="X753" s="8"/>
      <c r="Y753" s="8"/>
      <c r="Z753" s="8"/>
      <c r="AA753" s="8"/>
      <c r="AB753" s="8"/>
      <c r="AC753" s="10"/>
      <c r="AD753" s="34"/>
      <c r="AE753" s="34"/>
      <c r="AF753" s="34"/>
      <c r="AG753" s="9"/>
      <c r="AH753" s="8"/>
      <c r="AI753" s="12"/>
    </row>
    <row x14ac:dyDescent="0.25" r="754" customHeight="1" ht="14.25">
      <c r="A754" s="8"/>
      <c r="B754" s="12"/>
      <c r="C754" s="10"/>
      <c r="D754" s="10"/>
      <c r="E754" s="8"/>
      <c r="F754" s="8"/>
      <c r="G754" s="8"/>
      <c r="H754" s="30"/>
      <c r="I754" s="31"/>
      <c r="J754" s="31"/>
      <c r="K754" s="8"/>
      <c r="L754" s="8"/>
      <c r="M754" s="8"/>
      <c r="N754" s="8"/>
      <c r="O754" s="8"/>
      <c r="P754" s="8"/>
      <c r="Q754" s="8"/>
      <c r="R754" s="10"/>
      <c r="S754" s="8"/>
      <c r="T754" s="8"/>
      <c r="U754" s="8"/>
      <c r="V754" s="8"/>
      <c r="W754" s="8"/>
      <c r="X754" s="8"/>
      <c r="Y754" s="8"/>
      <c r="Z754" s="8"/>
      <c r="AA754" s="8"/>
      <c r="AB754" s="8"/>
      <c r="AC754" s="10"/>
      <c r="AD754" s="34"/>
      <c r="AE754" s="34"/>
      <c r="AF754" s="34"/>
      <c r="AG754" s="9"/>
      <c r="AH754" s="8"/>
      <c r="AI754" s="12"/>
    </row>
    <row x14ac:dyDescent="0.25" r="755" customHeight="1" ht="14.25">
      <c r="A755" s="8"/>
      <c r="B755" s="12"/>
      <c r="C755" s="10"/>
      <c r="D755" s="10"/>
      <c r="E755" s="8"/>
      <c r="F755" s="8"/>
      <c r="G755" s="8"/>
      <c r="H755" s="30"/>
      <c r="I755" s="31"/>
      <c r="J755" s="31"/>
      <c r="K755" s="8"/>
      <c r="L755" s="8"/>
      <c r="M755" s="8"/>
      <c r="N755" s="8"/>
      <c r="O755" s="8"/>
      <c r="P755" s="8"/>
      <c r="Q755" s="8"/>
      <c r="R755" s="10"/>
      <c r="S755" s="8"/>
      <c r="T755" s="8"/>
      <c r="U755" s="8"/>
      <c r="V755" s="8"/>
      <c r="W755" s="8"/>
      <c r="X755" s="8"/>
      <c r="Y755" s="8"/>
      <c r="Z755" s="8"/>
      <c r="AA755" s="8"/>
      <c r="AB755" s="8"/>
      <c r="AC755" s="10"/>
      <c r="AD755" s="34"/>
      <c r="AE755" s="34"/>
      <c r="AF755" s="34"/>
      <c r="AG755" s="9"/>
      <c r="AH755" s="8"/>
      <c r="AI755" s="12"/>
    </row>
    <row x14ac:dyDescent="0.25" r="756" customHeight="1" ht="14.25">
      <c r="A756" s="8"/>
      <c r="B756" s="12"/>
      <c r="C756" s="10"/>
      <c r="D756" s="10"/>
      <c r="E756" s="8"/>
      <c r="F756" s="8"/>
      <c r="G756" s="8"/>
      <c r="H756" s="30"/>
      <c r="I756" s="31"/>
      <c r="J756" s="31"/>
      <c r="K756" s="8"/>
      <c r="L756" s="8"/>
      <c r="M756" s="8"/>
      <c r="N756" s="8"/>
      <c r="O756" s="8"/>
      <c r="P756" s="8"/>
      <c r="Q756" s="8"/>
      <c r="R756" s="10"/>
      <c r="S756" s="8"/>
      <c r="T756" s="8"/>
      <c r="U756" s="8"/>
      <c r="V756" s="8"/>
      <c r="W756" s="8"/>
      <c r="X756" s="8"/>
      <c r="Y756" s="8"/>
      <c r="Z756" s="8"/>
      <c r="AA756" s="8"/>
      <c r="AB756" s="8"/>
      <c r="AC756" s="10"/>
      <c r="AD756" s="34"/>
      <c r="AE756" s="34"/>
      <c r="AF756" s="34"/>
      <c r="AG756" s="9"/>
      <c r="AH756" s="8"/>
      <c r="AI756" s="12"/>
    </row>
    <row x14ac:dyDescent="0.25" r="757" customHeight="1" ht="14.25">
      <c r="A757" s="8"/>
      <c r="B757" s="12"/>
      <c r="C757" s="10"/>
      <c r="D757" s="10"/>
      <c r="E757" s="8"/>
      <c r="F757" s="8"/>
      <c r="G757" s="8"/>
      <c r="H757" s="30"/>
      <c r="I757" s="31"/>
      <c r="J757" s="31"/>
      <c r="K757" s="8"/>
      <c r="L757" s="8"/>
      <c r="M757" s="8"/>
      <c r="N757" s="8"/>
      <c r="O757" s="8"/>
      <c r="P757" s="8"/>
      <c r="Q757" s="8"/>
      <c r="R757" s="10"/>
      <c r="S757" s="8"/>
      <c r="T757" s="8"/>
      <c r="U757" s="8"/>
      <c r="V757" s="8"/>
      <c r="W757" s="8"/>
      <c r="X757" s="8"/>
      <c r="Y757" s="8"/>
      <c r="Z757" s="8"/>
      <c r="AA757" s="8"/>
      <c r="AB757" s="8"/>
      <c r="AC757" s="10"/>
      <c r="AD757" s="34"/>
      <c r="AE757" s="34"/>
      <c r="AF757" s="34"/>
      <c r="AG757" s="9"/>
      <c r="AH757" s="8"/>
      <c r="AI757" s="12"/>
    </row>
    <row x14ac:dyDescent="0.25" r="758" customHeight="1" ht="14.25">
      <c r="A758" s="8"/>
      <c r="B758" s="12"/>
      <c r="C758" s="10"/>
      <c r="D758" s="10"/>
      <c r="E758" s="8"/>
      <c r="F758" s="8"/>
      <c r="G758" s="8"/>
      <c r="H758" s="30"/>
      <c r="I758" s="31"/>
      <c r="J758" s="31"/>
      <c r="K758" s="8"/>
      <c r="L758" s="8"/>
      <c r="M758" s="8"/>
      <c r="N758" s="8"/>
      <c r="O758" s="8"/>
      <c r="P758" s="8"/>
      <c r="Q758" s="8"/>
      <c r="R758" s="10"/>
      <c r="S758" s="8"/>
      <c r="T758" s="8"/>
      <c r="U758" s="8"/>
      <c r="V758" s="8"/>
      <c r="W758" s="8"/>
      <c r="X758" s="8"/>
      <c r="Y758" s="8"/>
      <c r="Z758" s="8"/>
      <c r="AA758" s="8"/>
      <c r="AB758" s="8"/>
      <c r="AC758" s="10"/>
      <c r="AD758" s="34"/>
      <c r="AE758" s="34"/>
      <c r="AF758" s="34"/>
      <c r="AG758" s="9"/>
      <c r="AH758" s="8"/>
      <c r="AI758" s="12"/>
    </row>
    <row x14ac:dyDescent="0.25" r="759" customHeight="1" ht="14.25">
      <c r="A759" s="8"/>
      <c r="B759" s="12"/>
      <c r="C759" s="10"/>
      <c r="D759" s="10"/>
      <c r="E759" s="8"/>
      <c r="F759" s="8"/>
      <c r="G759" s="8"/>
      <c r="H759" s="30"/>
      <c r="I759" s="31"/>
      <c r="J759" s="31"/>
      <c r="K759" s="8"/>
      <c r="L759" s="8"/>
      <c r="M759" s="8"/>
      <c r="N759" s="8"/>
      <c r="O759" s="8"/>
      <c r="P759" s="8"/>
      <c r="Q759" s="8"/>
      <c r="R759" s="10"/>
      <c r="S759" s="8"/>
      <c r="T759" s="8"/>
      <c r="U759" s="8"/>
      <c r="V759" s="8"/>
      <c r="W759" s="8"/>
      <c r="X759" s="8"/>
      <c r="Y759" s="8"/>
      <c r="Z759" s="8"/>
      <c r="AA759" s="8"/>
      <c r="AB759" s="8"/>
      <c r="AC759" s="10"/>
      <c r="AD759" s="34"/>
      <c r="AE759" s="34"/>
      <c r="AF759" s="34"/>
      <c r="AG759" s="9"/>
      <c r="AH759" s="8"/>
      <c r="AI759" s="12"/>
    </row>
    <row x14ac:dyDescent="0.25" r="760" customHeight="1" ht="14.25">
      <c r="A760" s="8"/>
      <c r="B760" s="12"/>
      <c r="C760" s="10"/>
      <c r="D760" s="10"/>
      <c r="E760" s="8"/>
      <c r="F760" s="8"/>
      <c r="G760" s="8"/>
      <c r="H760" s="30"/>
      <c r="I760" s="31"/>
      <c r="J760" s="31"/>
      <c r="K760" s="8"/>
      <c r="L760" s="8"/>
      <c r="M760" s="8"/>
      <c r="N760" s="8"/>
      <c r="O760" s="8"/>
      <c r="P760" s="8"/>
      <c r="Q760" s="8"/>
      <c r="R760" s="10"/>
      <c r="S760" s="8"/>
      <c r="T760" s="8"/>
      <c r="U760" s="8"/>
      <c r="V760" s="8"/>
      <c r="W760" s="8"/>
      <c r="X760" s="8"/>
      <c r="Y760" s="8"/>
      <c r="Z760" s="8"/>
      <c r="AA760" s="8"/>
      <c r="AB760" s="8"/>
      <c r="AC760" s="10"/>
      <c r="AD760" s="34"/>
      <c r="AE760" s="34"/>
      <c r="AF760" s="34"/>
      <c r="AG760" s="9"/>
      <c r="AH760" s="8"/>
      <c r="AI760" s="12"/>
    </row>
    <row x14ac:dyDescent="0.25" r="761" customHeight="1" ht="14.25">
      <c r="A761" s="8"/>
      <c r="B761" s="12"/>
      <c r="C761" s="10"/>
      <c r="D761" s="10"/>
      <c r="E761" s="8"/>
      <c r="F761" s="8"/>
      <c r="G761" s="8"/>
      <c r="H761" s="30"/>
      <c r="I761" s="31"/>
      <c r="J761" s="31"/>
      <c r="K761" s="8"/>
      <c r="L761" s="8"/>
      <c r="M761" s="8"/>
      <c r="N761" s="8"/>
      <c r="O761" s="8"/>
      <c r="P761" s="8"/>
      <c r="Q761" s="8"/>
      <c r="R761" s="10"/>
      <c r="S761" s="8"/>
      <c r="T761" s="8"/>
      <c r="U761" s="8"/>
      <c r="V761" s="8"/>
      <c r="W761" s="8"/>
      <c r="X761" s="8"/>
      <c r="Y761" s="8"/>
      <c r="Z761" s="8"/>
      <c r="AA761" s="8"/>
      <c r="AB761" s="8"/>
      <c r="AC761" s="10"/>
      <c r="AD761" s="34"/>
      <c r="AE761" s="34"/>
      <c r="AF761" s="34"/>
      <c r="AG761" s="9"/>
      <c r="AH761" s="8"/>
      <c r="AI761" s="12"/>
    </row>
    <row x14ac:dyDescent="0.25" r="762" customHeight="1" ht="14.25">
      <c r="A762" s="8"/>
      <c r="B762" s="12"/>
      <c r="C762" s="10"/>
      <c r="D762" s="10"/>
      <c r="E762" s="8"/>
      <c r="F762" s="8"/>
      <c r="G762" s="8"/>
      <c r="H762" s="30"/>
      <c r="I762" s="31"/>
      <c r="J762" s="31"/>
      <c r="K762" s="8"/>
      <c r="L762" s="8"/>
      <c r="M762" s="8"/>
      <c r="N762" s="8"/>
      <c r="O762" s="8"/>
      <c r="P762" s="8"/>
      <c r="Q762" s="8"/>
      <c r="R762" s="10"/>
      <c r="S762" s="8"/>
      <c r="T762" s="8"/>
      <c r="U762" s="8"/>
      <c r="V762" s="8"/>
      <c r="W762" s="8"/>
      <c r="X762" s="8"/>
      <c r="Y762" s="8"/>
      <c r="Z762" s="8"/>
      <c r="AA762" s="8"/>
      <c r="AB762" s="8"/>
      <c r="AC762" s="10"/>
      <c r="AD762" s="34"/>
      <c r="AE762" s="34"/>
      <c r="AF762" s="34"/>
      <c r="AG762" s="9"/>
      <c r="AH762" s="8"/>
      <c r="AI762" s="12"/>
    </row>
    <row x14ac:dyDescent="0.25" r="763" customHeight="1" ht="14.25">
      <c r="A763" s="8"/>
      <c r="B763" s="12"/>
      <c r="C763" s="10"/>
      <c r="D763" s="10"/>
      <c r="E763" s="8"/>
      <c r="F763" s="8"/>
      <c r="G763" s="8"/>
      <c r="H763" s="30"/>
      <c r="I763" s="31"/>
      <c r="J763" s="31"/>
      <c r="K763" s="8"/>
      <c r="L763" s="8"/>
      <c r="M763" s="8"/>
      <c r="N763" s="8"/>
      <c r="O763" s="8"/>
      <c r="P763" s="8"/>
      <c r="Q763" s="8"/>
      <c r="R763" s="10"/>
      <c r="S763" s="8"/>
      <c r="T763" s="8"/>
      <c r="U763" s="8"/>
      <c r="V763" s="8"/>
      <c r="W763" s="8"/>
      <c r="X763" s="8"/>
      <c r="Y763" s="8"/>
      <c r="Z763" s="8"/>
      <c r="AA763" s="8"/>
      <c r="AB763" s="8"/>
      <c r="AC763" s="10"/>
      <c r="AD763" s="34"/>
      <c r="AE763" s="34"/>
      <c r="AF763" s="34"/>
      <c r="AG763" s="9"/>
      <c r="AH763" s="8"/>
      <c r="AI763" s="12"/>
    </row>
    <row x14ac:dyDescent="0.25" r="764" customHeight="1" ht="14.25">
      <c r="A764" s="8"/>
      <c r="B764" s="12"/>
      <c r="C764" s="10"/>
      <c r="D764" s="10"/>
      <c r="E764" s="8"/>
      <c r="F764" s="8"/>
      <c r="G764" s="8"/>
      <c r="H764" s="30"/>
      <c r="I764" s="31"/>
      <c r="J764" s="31"/>
      <c r="K764" s="8"/>
      <c r="L764" s="8"/>
      <c r="M764" s="8"/>
      <c r="N764" s="8"/>
      <c r="O764" s="8"/>
      <c r="P764" s="8"/>
      <c r="Q764" s="8"/>
      <c r="R764" s="10"/>
      <c r="S764" s="8"/>
      <c r="T764" s="8"/>
      <c r="U764" s="8"/>
      <c r="V764" s="8"/>
      <c r="W764" s="8"/>
      <c r="X764" s="8"/>
      <c r="Y764" s="8"/>
      <c r="Z764" s="8"/>
      <c r="AA764" s="8"/>
      <c r="AB764" s="8"/>
      <c r="AC764" s="10"/>
      <c r="AD764" s="34"/>
      <c r="AE764" s="34"/>
      <c r="AF764" s="34"/>
      <c r="AG764" s="9"/>
      <c r="AH764" s="8"/>
      <c r="AI764" s="12"/>
    </row>
    <row x14ac:dyDescent="0.25" r="765" customHeight="1" ht="14.25">
      <c r="A765" s="8"/>
      <c r="B765" s="12"/>
      <c r="C765" s="10"/>
      <c r="D765" s="10"/>
      <c r="E765" s="8"/>
      <c r="F765" s="8"/>
      <c r="G765" s="8"/>
      <c r="H765" s="30"/>
      <c r="I765" s="31"/>
      <c r="J765" s="31"/>
      <c r="K765" s="8"/>
      <c r="L765" s="8"/>
      <c r="M765" s="8"/>
      <c r="N765" s="8"/>
      <c r="O765" s="8"/>
      <c r="P765" s="8"/>
      <c r="Q765" s="8"/>
      <c r="R765" s="10"/>
      <c r="S765" s="8"/>
      <c r="T765" s="8"/>
      <c r="U765" s="8"/>
      <c r="V765" s="8"/>
      <c r="W765" s="8"/>
      <c r="X765" s="8"/>
      <c r="Y765" s="8"/>
      <c r="Z765" s="8"/>
      <c r="AA765" s="8"/>
      <c r="AB765" s="8"/>
      <c r="AC765" s="10"/>
      <c r="AD765" s="34"/>
      <c r="AE765" s="34"/>
      <c r="AF765" s="34"/>
      <c r="AG765" s="9"/>
      <c r="AH765" s="8"/>
      <c r="AI765" s="12"/>
    </row>
    <row x14ac:dyDescent="0.25" r="766" customHeight="1" ht="14.25">
      <c r="A766" s="8"/>
      <c r="B766" s="12"/>
      <c r="C766" s="10"/>
      <c r="D766" s="10"/>
      <c r="E766" s="8"/>
      <c r="F766" s="8"/>
      <c r="G766" s="8"/>
      <c r="H766" s="30"/>
      <c r="I766" s="31"/>
      <c r="J766" s="31"/>
      <c r="K766" s="8"/>
      <c r="L766" s="8"/>
      <c r="M766" s="8"/>
      <c r="N766" s="8"/>
      <c r="O766" s="8"/>
      <c r="P766" s="8"/>
      <c r="Q766" s="8"/>
      <c r="R766" s="10"/>
      <c r="S766" s="8"/>
      <c r="T766" s="8"/>
      <c r="U766" s="8"/>
      <c r="V766" s="8"/>
      <c r="W766" s="8"/>
      <c r="X766" s="8"/>
      <c r="Y766" s="8"/>
      <c r="Z766" s="8"/>
      <c r="AA766" s="8"/>
      <c r="AB766" s="8"/>
      <c r="AC766" s="10"/>
      <c r="AD766" s="34"/>
      <c r="AE766" s="34"/>
      <c r="AF766" s="34"/>
      <c r="AG766" s="9"/>
      <c r="AH766" s="8"/>
      <c r="AI766" s="12"/>
    </row>
    <row x14ac:dyDescent="0.25" r="767" customHeight="1" ht="14.25">
      <c r="A767" s="8"/>
      <c r="B767" s="12"/>
      <c r="C767" s="10"/>
      <c r="D767" s="10"/>
      <c r="E767" s="8"/>
      <c r="F767" s="8"/>
      <c r="G767" s="8"/>
      <c r="H767" s="30"/>
      <c r="I767" s="31"/>
      <c r="J767" s="31"/>
      <c r="K767" s="8"/>
      <c r="L767" s="8"/>
      <c r="M767" s="8"/>
      <c r="N767" s="8"/>
      <c r="O767" s="8"/>
      <c r="P767" s="8"/>
      <c r="Q767" s="8"/>
      <c r="R767" s="10"/>
      <c r="S767" s="8"/>
      <c r="T767" s="8"/>
      <c r="U767" s="8"/>
      <c r="V767" s="8"/>
      <c r="W767" s="8"/>
      <c r="X767" s="8"/>
      <c r="Y767" s="8"/>
      <c r="Z767" s="8"/>
      <c r="AA767" s="8"/>
      <c r="AB767" s="8"/>
      <c r="AC767" s="10"/>
      <c r="AD767" s="34"/>
      <c r="AE767" s="34"/>
      <c r="AF767" s="34"/>
      <c r="AG767" s="9"/>
      <c r="AH767" s="8"/>
      <c r="AI767" s="12"/>
    </row>
    <row x14ac:dyDescent="0.25" r="768" customHeight="1" ht="14.25">
      <c r="A768" s="8"/>
      <c r="B768" s="12"/>
      <c r="C768" s="10"/>
      <c r="D768" s="10"/>
      <c r="E768" s="8"/>
      <c r="F768" s="8"/>
      <c r="G768" s="8"/>
      <c r="H768" s="30"/>
      <c r="I768" s="31"/>
      <c r="J768" s="31"/>
      <c r="K768" s="8"/>
      <c r="L768" s="8"/>
      <c r="M768" s="8"/>
      <c r="N768" s="8"/>
      <c r="O768" s="8"/>
      <c r="P768" s="8"/>
      <c r="Q768" s="8"/>
      <c r="R768" s="10"/>
      <c r="S768" s="8"/>
      <c r="T768" s="8"/>
      <c r="U768" s="8"/>
      <c r="V768" s="8"/>
      <c r="W768" s="8"/>
      <c r="X768" s="8"/>
      <c r="Y768" s="8"/>
      <c r="Z768" s="8"/>
      <c r="AA768" s="8"/>
      <c r="AB768" s="8"/>
      <c r="AC768" s="10"/>
      <c r="AD768" s="34"/>
      <c r="AE768" s="34"/>
      <c r="AF768" s="34"/>
      <c r="AG768" s="9"/>
      <c r="AH768" s="8"/>
      <c r="AI768" s="12"/>
    </row>
    <row x14ac:dyDescent="0.25" r="769" customHeight="1" ht="14.25">
      <c r="A769" s="8"/>
      <c r="B769" s="12"/>
      <c r="C769" s="10"/>
      <c r="D769" s="10"/>
      <c r="E769" s="8"/>
      <c r="F769" s="8"/>
      <c r="G769" s="8"/>
      <c r="H769" s="30"/>
      <c r="I769" s="31"/>
      <c r="J769" s="31"/>
      <c r="K769" s="8"/>
      <c r="L769" s="8"/>
      <c r="M769" s="8"/>
      <c r="N769" s="8"/>
      <c r="O769" s="8"/>
      <c r="P769" s="8"/>
      <c r="Q769" s="8"/>
      <c r="R769" s="10"/>
      <c r="S769" s="8"/>
      <c r="T769" s="8"/>
      <c r="U769" s="8"/>
      <c r="V769" s="8"/>
      <c r="W769" s="8"/>
      <c r="X769" s="8"/>
      <c r="Y769" s="8"/>
      <c r="Z769" s="8"/>
      <c r="AA769" s="8"/>
      <c r="AB769" s="8"/>
      <c r="AC769" s="10"/>
      <c r="AD769" s="34"/>
      <c r="AE769" s="34"/>
      <c r="AF769" s="34"/>
      <c r="AG769" s="9"/>
      <c r="AH769" s="8"/>
      <c r="AI769" s="12"/>
    </row>
    <row x14ac:dyDescent="0.25" r="770" customHeight="1" ht="14.25">
      <c r="A770" s="8"/>
      <c r="B770" s="12"/>
      <c r="C770" s="10"/>
      <c r="D770" s="10"/>
      <c r="E770" s="8"/>
      <c r="F770" s="8"/>
      <c r="G770" s="8"/>
      <c r="H770" s="30"/>
      <c r="I770" s="31"/>
      <c r="J770" s="31"/>
      <c r="K770" s="8"/>
      <c r="L770" s="8"/>
      <c r="M770" s="8"/>
      <c r="N770" s="8"/>
      <c r="O770" s="8"/>
      <c r="P770" s="8"/>
      <c r="Q770" s="8"/>
      <c r="R770" s="10"/>
      <c r="S770" s="8"/>
      <c r="T770" s="8"/>
      <c r="U770" s="8"/>
      <c r="V770" s="8"/>
      <c r="W770" s="8"/>
      <c r="X770" s="8"/>
      <c r="Y770" s="8"/>
      <c r="Z770" s="8"/>
      <c r="AA770" s="8"/>
      <c r="AB770" s="8"/>
      <c r="AC770" s="10"/>
      <c r="AD770" s="34"/>
      <c r="AE770" s="34"/>
      <c r="AF770" s="34"/>
      <c r="AG770" s="9"/>
      <c r="AH770" s="8"/>
      <c r="AI770" s="12"/>
    </row>
    <row x14ac:dyDescent="0.25" r="771" customHeight="1" ht="14.25">
      <c r="A771" s="8"/>
      <c r="B771" s="12"/>
      <c r="C771" s="10"/>
      <c r="D771" s="10"/>
      <c r="E771" s="8"/>
      <c r="F771" s="8"/>
      <c r="G771" s="8"/>
      <c r="H771" s="30"/>
      <c r="I771" s="31"/>
      <c r="J771" s="31"/>
      <c r="K771" s="8"/>
      <c r="L771" s="8"/>
      <c r="M771" s="8"/>
      <c r="N771" s="8"/>
      <c r="O771" s="8"/>
      <c r="P771" s="8"/>
      <c r="Q771" s="8"/>
      <c r="R771" s="10"/>
      <c r="S771" s="8"/>
      <c r="T771" s="8"/>
      <c r="U771" s="8"/>
      <c r="V771" s="8"/>
      <c r="W771" s="8"/>
      <c r="X771" s="8"/>
      <c r="Y771" s="8"/>
      <c r="Z771" s="8"/>
      <c r="AA771" s="8"/>
      <c r="AB771" s="8"/>
      <c r="AC771" s="10"/>
      <c r="AD771" s="34"/>
      <c r="AE771" s="34"/>
      <c r="AF771" s="34"/>
      <c r="AG771" s="9"/>
      <c r="AH771" s="8"/>
      <c r="AI771" s="12"/>
    </row>
    <row x14ac:dyDescent="0.25" r="772" customHeight="1" ht="14.25">
      <c r="A772" s="8"/>
      <c r="B772" s="12"/>
      <c r="C772" s="10"/>
      <c r="D772" s="10"/>
      <c r="E772" s="8"/>
      <c r="F772" s="8"/>
      <c r="G772" s="8"/>
      <c r="H772" s="30"/>
      <c r="I772" s="31"/>
      <c r="J772" s="31"/>
      <c r="K772" s="8"/>
      <c r="L772" s="8"/>
      <c r="M772" s="8"/>
      <c r="N772" s="8"/>
      <c r="O772" s="8"/>
      <c r="P772" s="8"/>
      <c r="Q772" s="8"/>
      <c r="R772" s="10"/>
      <c r="S772" s="8"/>
      <c r="T772" s="8"/>
      <c r="U772" s="8"/>
      <c r="V772" s="8"/>
      <c r="W772" s="8"/>
      <c r="X772" s="8"/>
      <c r="Y772" s="8"/>
      <c r="Z772" s="8"/>
      <c r="AA772" s="8"/>
      <c r="AB772" s="8"/>
      <c r="AC772" s="10"/>
      <c r="AD772" s="34"/>
      <c r="AE772" s="34"/>
      <c r="AF772" s="34"/>
      <c r="AG772" s="9"/>
      <c r="AH772" s="8"/>
      <c r="AI772" s="12"/>
    </row>
    <row x14ac:dyDescent="0.25" r="773" customHeight="1" ht="14.25">
      <c r="A773" s="8"/>
      <c r="B773" s="12"/>
      <c r="C773" s="10"/>
      <c r="D773" s="10"/>
      <c r="E773" s="8"/>
      <c r="F773" s="8"/>
      <c r="G773" s="8"/>
      <c r="H773" s="30"/>
      <c r="I773" s="31"/>
      <c r="J773" s="31"/>
      <c r="K773" s="8"/>
      <c r="L773" s="8"/>
      <c r="M773" s="8"/>
      <c r="N773" s="8"/>
      <c r="O773" s="8"/>
      <c r="P773" s="8"/>
      <c r="Q773" s="8"/>
      <c r="R773" s="10"/>
      <c r="S773" s="8"/>
      <c r="T773" s="8"/>
      <c r="U773" s="8"/>
      <c r="V773" s="8"/>
      <c r="W773" s="8"/>
      <c r="X773" s="8"/>
      <c r="Y773" s="8"/>
      <c r="Z773" s="8"/>
      <c r="AA773" s="8"/>
      <c r="AB773" s="8"/>
      <c r="AC773" s="10"/>
      <c r="AD773" s="34"/>
      <c r="AE773" s="34"/>
      <c r="AF773" s="34"/>
      <c r="AG773" s="9"/>
      <c r="AH773" s="8"/>
      <c r="AI773" s="12"/>
    </row>
    <row x14ac:dyDescent="0.25" r="774" customHeight="1" ht="14.25">
      <c r="A774" s="8"/>
      <c r="B774" s="12"/>
      <c r="C774" s="10"/>
      <c r="D774" s="10"/>
      <c r="E774" s="8"/>
      <c r="F774" s="8"/>
      <c r="G774" s="8"/>
      <c r="H774" s="30"/>
      <c r="I774" s="31"/>
      <c r="J774" s="31"/>
      <c r="K774" s="8"/>
      <c r="L774" s="8"/>
      <c r="M774" s="8"/>
      <c r="N774" s="8"/>
      <c r="O774" s="8"/>
      <c r="P774" s="8"/>
      <c r="Q774" s="8"/>
      <c r="R774" s="10"/>
      <c r="S774" s="8"/>
      <c r="T774" s="8"/>
      <c r="U774" s="8"/>
      <c r="V774" s="8"/>
      <c r="W774" s="8"/>
      <c r="X774" s="8"/>
      <c r="Y774" s="8"/>
      <c r="Z774" s="8"/>
      <c r="AA774" s="8"/>
      <c r="AB774" s="8"/>
      <c r="AC774" s="10"/>
      <c r="AD774" s="34"/>
      <c r="AE774" s="34"/>
      <c r="AF774" s="34"/>
      <c r="AG774" s="9"/>
      <c r="AH774" s="8"/>
      <c r="AI774" s="12"/>
    </row>
    <row x14ac:dyDescent="0.25" r="775" customHeight="1" ht="14.25">
      <c r="A775" s="8"/>
      <c r="B775" s="12"/>
      <c r="C775" s="10"/>
      <c r="D775" s="10"/>
      <c r="E775" s="8"/>
      <c r="F775" s="8"/>
      <c r="G775" s="8"/>
      <c r="H775" s="30"/>
      <c r="I775" s="31"/>
      <c r="J775" s="31"/>
      <c r="K775" s="8"/>
      <c r="L775" s="8"/>
      <c r="M775" s="8"/>
      <c r="N775" s="8"/>
      <c r="O775" s="8"/>
      <c r="P775" s="8"/>
      <c r="Q775" s="8"/>
      <c r="R775" s="10"/>
      <c r="S775" s="8"/>
      <c r="T775" s="8"/>
      <c r="U775" s="8"/>
      <c r="V775" s="8"/>
      <c r="W775" s="8"/>
      <c r="X775" s="8"/>
      <c r="Y775" s="8"/>
      <c r="Z775" s="8"/>
      <c r="AA775" s="8"/>
      <c r="AB775" s="8"/>
      <c r="AC775" s="10"/>
      <c r="AD775" s="34"/>
      <c r="AE775" s="34"/>
      <c r="AF775" s="34"/>
      <c r="AG775" s="9"/>
      <c r="AH775" s="8"/>
      <c r="AI775" s="12"/>
    </row>
    <row x14ac:dyDescent="0.25" r="776" customHeight="1" ht="14.25">
      <c r="A776" s="8"/>
      <c r="B776" s="12"/>
      <c r="C776" s="10"/>
      <c r="D776" s="10"/>
      <c r="E776" s="8"/>
      <c r="F776" s="8"/>
      <c r="G776" s="8"/>
      <c r="H776" s="30"/>
      <c r="I776" s="31"/>
      <c r="J776" s="31"/>
      <c r="K776" s="8"/>
      <c r="L776" s="8"/>
      <c r="M776" s="8"/>
      <c r="N776" s="8"/>
      <c r="O776" s="8"/>
      <c r="P776" s="8"/>
      <c r="Q776" s="8"/>
      <c r="R776" s="10"/>
      <c r="S776" s="8"/>
      <c r="T776" s="8"/>
      <c r="U776" s="8"/>
      <c r="V776" s="8"/>
      <c r="W776" s="8"/>
      <c r="X776" s="8"/>
      <c r="Y776" s="8"/>
      <c r="Z776" s="8"/>
      <c r="AA776" s="8"/>
      <c r="AB776" s="8"/>
      <c r="AC776" s="10"/>
      <c r="AD776" s="34"/>
      <c r="AE776" s="34"/>
      <c r="AF776" s="34"/>
      <c r="AG776" s="9"/>
      <c r="AH776" s="8"/>
      <c r="AI776" s="12"/>
    </row>
    <row x14ac:dyDescent="0.25" r="777" customHeight="1" ht="14.25">
      <c r="A777" s="8"/>
      <c r="B777" s="12"/>
      <c r="C777" s="10"/>
      <c r="D777" s="10"/>
      <c r="E777" s="8"/>
      <c r="F777" s="8"/>
      <c r="G777" s="8"/>
      <c r="H777" s="30"/>
      <c r="I777" s="31"/>
      <c r="J777" s="31"/>
      <c r="K777" s="8"/>
      <c r="L777" s="8"/>
      <c r="M777" s="8"/>
      <c r="N777" s="8"/>
      <c r="O777" s="8"/>
      <c r="P777" s="8"/>
      <c r="Q777" s="8"/>
      <c r="R777" s="10"/>
      <c r="S777" s="8"/>
      <c r="T777" s="8"/>
      <c r="U777" s="8"/>
      <c r="V777" s="8"/>
      <c r="W777" s="8"/>
      <c r="X777" s="8"/>
      <c r="Y777" s="8"/>
      <c r="Z777" s="8"/>
      <c r="AA777" s="8"/>
      <c r="AB777" s="8"/>
      <c r="AC777" s="10"/>
      <c r="AD777" s="34"/>
      <c r="AE777" s="34"/>
      <c r="AF777" s="34"/>
      <c r="AG777" s="9"/>
      <c r="AH777" s="8"/>
      <c r="AI777" s="12"/>
    </row>
    <row x14ac:dyDescent="0.25" r="778" customHeight="1" ht="14.25">
      <c r="A778" s="8"/>
      <c r="B778" s="12"/>
      <c r="C778" s="10"/>
      <c r="D778" s="10"/>
      <c r="E778" s="8"/>
      <c r="F778" s="8"/>
      <c r="G778" s="8"/>
      <c r="H778" s="30"/>
      <c r="I778" s="31"/>
      <c r="J778" s="31"/>
      <c r="K778" s="8"/>
      <c r="L778" s="8"/>
      <c r="M778" s="8"/>
      <c r="N778" s="8"/>
      <c r="O778" s="8"/>
      <c r="P778" s="8"/>
      <c r="Q778" s="8"/>
      <c r="R778" s="10"/>
      <c r="S778" s="8"/>
      <c r="T778" s="8"/>
      <c r="U778" s="8"/>
      <c r="V778" s="8"/>
      <c r="W778" s="8"/>
      <c r="X778" s="8"/>
      <c r="Y778" s="8"/>
      <c r="Z778" s="8"/>
      <c r="AA778" s="8"/>
      <c r="AB778" s="8"/>
      <c r="AC778" s="10"/>
      <c r="AD778" s="34"/>
      <c r="AE778" s="34"/>
      <c r="AF778" s="34"/>
      <c r="AG778" s="9"/>
      <c r="AH778" s="8"/>
      <c r="AI778" s="12"/>
    </row>
    <row x14ac:dyDescent="0.25" r="779" customHeight="1" ht="14.25">
      <c r="A779" s="8"/>
      <c r="B779" s="12"/>
      <c r="C779" s="10"/>
      <c r="D779" s="10"/>
      <c r="E779" s="8"/>
      <c r="F779" s="8"/>
      <c r="G779" s="8"/>
      <c r="H779" s="30"/>
      <c r="I779" s="31"/>
      <c r="J779" s="31"/>
      <c r="K779" s="8"/>
      <c r="L779" s="8"/>
      <c r="M779" s="8"/>
      <c r="N779" s="8"/>
      <c r="O779" s="8"/>
      <c r="P779" s="8"/>
      <c r="Q779" s="8"/>
      <c r="R779" s="10"/>
      <c r="S779" s="8"/>
      <c r="T779" s="8"/>
      <c r="U779" s="8"/>
      <c r="V779" s="8"/>
      <c r="W779" s="8"/>
      <c r="X779" s="8"/>
      <c r="Y779" s="8"/>
      <c r="Z779" s="8"/>
      <c r="AA779" s="8"/>
      <c r="AB779" s="8"/>
      <c r="AC779" s="10"/>
      <c r="AD779" s="34"/>
      <c r="AE779" s="34"/>
      <c r="AF779" s="34"/>
      <c r="AG779" s="9"/>
      <c r="AH779" s="8"/>
      <c r="AI779" s="12"/>
    </row>
    <row x14ac:dyDescent="0.25" r="780" customHeight="1" ht="14.25">
      <c r="A780" s="8"/>
      <c r="B780" s="12"/>
      <c r="C780" s="10"/>
      <c r="D780" s="10"/>
      <c r="E780" s="8"/>
      <c r="F780" s="8"/>
      <c r="G780" s="8"/>
      <c r="H780" s="30"/>
      <c r="I780" s="31"/>
      <c r="J780" s="31"/>
      <c r="K780" s="8"/>
      <c r="L780" s="8"/>
      <c r="M780" s="8"/>
      <c r="N780" s="8"/>
      <c r="O780" s="8"/>
      <c r="P780" s="8"/>
      <c r="Q780" s="8"/>
      <c r="R780" s="10"/>
      <c r="S780" s="8"/>
      <c r="T780" s="8"/>
      <c r="U780" s="8"/>
      <c r="V780" s="8"/>
      <c r="W780" s="8"/>
      <c r="X780" s="8"/>
      <c r="Y780" s="8"/>
      <c r="Z780" s="8"/>
      <c r="AA780" s="8"/>
      <c r="AB780" s="8"/>
      <c r="AC780" s="10"/>
      <c r="AD780" s="34"/>
      <c r="AE780" s="34"/>
      <c r="AF780" s="34"/>
      <c r="AG780" s="9"/>
      <c r="AH780" s="8"/>
      <c r="AI780" s="12"/>
    </row>
    <row x14ac:dyDescent="0.25" r="781" customHeight="1" ht="14.25">
      <c r="A781" s="8"/>
      <c r="B781" s="12"/>
      <c r="C781" s="10"/>
      <c r="D781" s="10"/>
      <c r="E781" s="8"/>
      <c r="F781" s="8"/>
      <c r="G781" s="8"/>
      <c r="H781" s="30"/>
      <c r="I781" s="31"/>
      <c r="J781" s="31"/>
      <c r="K781" s="8"/>
      <c r="L781" s="8"/>
      <c r="M781" s="8"/>
      <c r="N781" s="8"/>
      <c r="O781" s="8"/>
      <c r="P781" s="8"/>
      <c r="Q781" s="8"/>
      <c r="R781" s="10"/>
      <c r="S781" s="8"/>
      <c r="T781" s="8"/>
      <c r="U781" s="8"/>
      <c r="V781" s="8"/>
      <c r="W781" s="8"/>
      <c r="X781" s="8"/>
      <c r="Y781" s="8"/>
      <c r="Z781" s="8"/>
      <c r="AA781" s="8"/>
      <c r="AB781" s="8"/>
      <c r="AC781" s="10"/>
      <c r="AD781" s="34"/>
      <c r="AE781" s="34"/>
      <c r="AF781" s="34"/>
      <c r="AG781" s="9"/>
      <c r="AH781" s="8"/>
      <c r="AI781" s="12"/>
    </row>
    <row x14ac:dyDescent="0.25" r="782" customHeight="1" ht="14.25">
      <c r="A782" s="8"/>
      <c r="B782" s="12"/>
      <c r="C782" s="10"/>
      <c r="D782" s="10"/>
      <c r="E782" s="8"/>
      <c r="F782" s="8"/>
      <c r="G782" s="8"/>
      <c r="H782" s="30"/>
      <c r="I782" s="31"/>
      <c r="J782" s="31"/>
      <c r="K782" s="8"/>
      <c r="L782" s="8"/>
      <c r="M782" s="8"/>
      <c r="N782" s="8"/>
      <c r="O782" s="8"/>
      <c r="P782" s="8"/>
      <c r="Q782" s="8"/>
      <c r="R782" s="10"/>
      <c r="S782" s="8"/>
      <c r="T782" s="8"/>
      <c r="U782" s="8"/>
      <c r="V782" s="8"/>
      <c r="W782" s="8"/>
      <c r="X782" s="8"/>
      <c r="Y782" s="8"/>
      <c r="Z782" s="8"/>
      <c r="AA782" s="8"/>
      <c r="AB782" s="8"/>
      <c r="AC782" s="10"/>
      <c r="AD782" s="34"/>
      <c r="AE782" s="34"/>
      <c r="AF782" s="34"/>
      <c r="AG782" s="9"/>
      <c r="AH782" s="8"/>
      <c r="AI782" s="12"/>
    </row>
    <row x14ac:dyDescent="0.25" r="783" customHeight="1" ht="14.25">
      <c r="A783" s="8"/>
      <c r="B783" s="12"/>
      <c r="C783" s="10"/>
      <c r="D783" s="10"/>
      <c r="E783" s="8"/>
      <c r="F783" s="8"/>
      <c r="G783" s="8"/>
      <c r="H783" s="30"/>
      <c r="I783" s="31"/>
      <c r="J783" s="31"/>
      <c r="K783" s="8"/>
      <c r="L783" s="8"/>
      <c r="M783" s="8"/>
      <c r="N783" s="8"/>
      <c r="O783" s="8"/>
      <c r="P783" s="8"/>
      <c r="Q783" s="8"/>
      <c r="R783" s="10"/>
      <c r="S783" s="8"/>
      <c r="T783" s="8"/>
      <c r="U783" s="8"/>
      <c r="V783" s="8"/>
      <c r="W783" s="8"/>
      <c r="X783" s="8"/>
      <c r="Y783" s="8"/>
      <c r="Z783" s="8"/>
      <c r="AA783" s="8"/>
      <c r="AB783" s="8"/>
      <c r="AC783" s="10"/>
      <c r="AD783" s="34"/>
      <c r="AE783" s="34"/>
      <c r="AF783" s="34"/>
      <c r="AG783" s="9"/>
      <c r="AH783" s="8"/>
      <c r="AI783" s="12"/>
    </row>
    <row x14ac:dyDescent="0.25" r="784" customHeight="1" ht="14.25">
      <c r="A784" s="8"/>
      <c r="B784" s="12"/>
      <c r="C784" s="10"/>
      <c r="D784" s="10"/>
      <c r="E784" s="8"/>
      <c r="F784" s="8"/>
      <c r="G784" s="8"/>
      <c r="H784" s="30"/>
      <c r="I784" s="31"/>
      <c r="J784" s="31"/>
      <c r="K784" s="8"/>
      <c r="L784" s="8"/>
      <c r="M784" s="8"/>
      <c r="N784" s="8"/>
      <c r="O784" s="8"/>
      <c r="P784" s="8"/>
      <c r="Q784" s="8"/>
      <c r="R784" s="10"/>
      <c r="S784" s="8"/>
      <c r="T784" s="8"/>
      <c r="U784" s="8"/>
      <c r="V784" s="8"/>
      <c r="W784" s="8"/>
      <c r="X784" s="8"/>
      <c r="Y784" s="8"/>
      <c r="Z784" s="8"/>
      <c r="AA784" s="8"/>
      <c r="AB784" s="8"/>
      <c r="AC784" s="10"/>
      <c r="AD784" s="34"/>
      <c r="AE784" s="34"/>
      <c r="AF784" s="34"/>
      <c r="AG784" s="9"/>
      <c r="AH784" s="8"/>
      <c r="AI784" s="12"/>
    </row>
    <row x14ac:dyDescent="0.25" r="785" customHeight="1" ht="14.25">
      <c r="A785" s="8"/>
      <c r="B785" s="12"/>
      <c r="C785" s="10"/>
      <c r="D785" s="10"/>
      <c r="E785" s="8"/>
      <c r="F785" s="8"/>
      <c r="G785" s="8"/>
      <c r="H785" s="30"/>
      <c r="I785" s="31"/>
      <c r="J785" s="31"/>
      <c r="K785" s="8"/>
      <c r="L785" s="8"/>
      <c r="M785" s="8"/>
      <c r="N785" s="8"/>
      <c r="O785" s="8"/>
      <c r="P785" s="8"/>
      <c r="Q785" s="8"/>
      <c r="R785" s="10"/>
      <c r="S785" s="8"/>
      <c r="T785" s="8"/>
      <c r="U785" s="8"/>
      <c r="V785" s="8"/>
      <c r="W785" s="8"/>
      <c r="X785" s="8"/>
      <c r="Y785" s="8"/>
      <c r="Z785" s="8"/>
      <c r="AA785" s="8"/>
      <c r="AB785" s="8"/>
      <c r="AC785" s="10"/>
      <c r="AD785" s="34"/>
      <c r="AE785" s="34"/>
      <c r="AF785" s="34"/>
      <c r="AG785" s="9"/>
      <c r="AH785" s="8"/>
      <c r="AI785" s="12"/>
    </row>
    <row x14ac:dyDescent="0.25" r="786" customHeight="1" ht="14.25">
      <c r="A786" s="8"/>
      <c r="B786" s="12"/>
      <c r="C786" s="10"/>
      <c r="D786" s="10"/>
      <c r="E786" s="8"/>
      <c r="F786" s="8"/>
      <c r="G786" s="8"/>
      <c r="H786" s="30"/>
      <c r="I786" s="31"/>
      <c r="J786" s="31"/>
      <c r="K786" s="8"/>
      <c r="L786" s="8"/>
      <c r="M786" s="8"/>
      <c r="N786" s="8"/>
      <c r="O786" s="8"/>
      <c r="P786" s="8"/>
      <c r="Q786" s="8"/>
      <c r="R786" s="10"/>
      <c r="S786" s="8"/>
      <c r="T786" s="8"/>
      <c r="U786" s="8"/>
      <c r="V786" s="8"/>
      <c r="W786" s="8"/>
      <c r="X786" s="8"/>
      <c r="Y786" s="8"/>
      <c r="Z786" s="8"/>
      <c r="AA786" s="8"/>
      <c r="AB786" s="8"/>
      <c r="AC786" s="10"/>
      <c r="AD786" s="34"/>
      <c r="AE786" s="34"/>
      <c r="AF786" s="34"/>
      <c r="AG786" s="9"/>
      <c r="AH786" s="8"/>
      <c r="AI786" s="12"/>
    </row>
    <row x14ac:dyDescent="0.25" r="787" customHeight="1" ht="14.25">
      <c r="A787" s="8"/>
      <c r="B787" s="12"/>
      <c r="C787" s="10"/>
      <c r="D787" s="10"/>
      <c r="E787" s="8"/>
      <c r="F787" s="8"/>
      <c r="G787" s="8"/>
      <c r="H787" s="30"/>
      <c r="I787" s="31"/>
      <c r="J787" s="31"/>
      <c r="K787" s="8"/>
      <c r="L787" s="8"/>
      <c r="M787" s="8"/>
      <c r="N787" s="8"/>
      <c r="O787" s="8"/>
      <c r="P787" s="8"/>
      <c r="Q787" s="8"/>
      <c r="R787" s="10"/>
      <c r="S787" s="8"/>
      <c r="T787" s="8"/>
      <c r="U787" s="8"/>
      <c r="V787" s="8"/>
      <c r="W787" s="8"/>
      <c r="X787" s="8"/>
      <c r="Y787" s="8"/>
      <c r="Z787" s="8"/>
      <c r="AA787" s="8"/>
      <c r="AB787" s="8"/>
      <c r="AC787" s="10"/>
      <c r="AD787" s="34"/>
      <c r="AE787" s="34"/>
      <c r="AF787" s="34"/>
      <c r="AG787" s="9"/>
      <c r="AH787" s="8"/>
      <c r="AI787" s="12"/>
    </row>
    <row x14ac:dyDescent="0.25" r="788" customHeight="1" ht="14.25">
      <c r="A788" s="8"/>
      <c r="B788" s="12"/>
      <c r="C788" s="10"/>
      <c r="D788" s="10"/>
      <c r="E788" s="8"/>
      <c r="F788" s="8"/>
      <c r="G788" s="8"/>
      <c r="H788" s="30"/>
      <c r="I788" s="31"/>
      <c r="J788" s="31"/>
      <c r="K788" s="8"/>
      <c r="L788" s="8"/>
      <c r="M788" s="8"/>
      <c r="N788" s="8"/>
      <c r="O788" s="8"/>
      <c r="P788" s="8"/>
      <c r="Q788" s="8"/>
      <c r="R788" s="10"/>
      <c r="S788" s="8"/>
      <c r="T788" s="8"/>
      <c r="U788" s="8"/>
      <c r="V788" s="8"/>
      <c r="W788" s="8"/>
      <c r="X788" s="8"/>
      <c r="Y788" s="8"/>
      <c r="Z788" s="8"/>
      <c r="AA788" s="8"/>
      <c r="AB788" s="8"/>
      <c r="AC788" s="10"/>
      <c r="AD788" s="34"/>
      <c r="AE788" s="34"/>
      <c r="AF788" s="34"/>
      <c r="AG788" s="9"/>
      <c r="AH788" s="8"/>
      <c r="AI788" s="12"/>
    </row>
    <row x14ac:dyDescent="0.25" r="789" customHeight="1" ht="14.25">
      <c r="A789" s="8"/>
      <c r="B789" s="12"/>
      <c r="C789" s="10"/>
      <c r="D789" s="10"/>
      <c r="E789" s="8"/>
      <c r="F789" s="8"/>
      <c r="G789" s="8"/>
      <c r="H789" s="30"/>
      <c r="I789" s="31"/>
      <c r="J789" s="31"/>
      <c r="K789" s="8"/>
      <c r="L789" s="8"/>
      <c r="M789" s="8"/>
      <c r="N789" s="8"/>
      <c r="O789" s="8"/>
      <c r="P789" s="8"/>
      <c r="Q789" s="8"/>
      <c r="R789" s="10"/>
      <c r="S789" s="8"/>
      <c r="T789" s="8"/>
      <c r="U789" s="8"/>
      <c r="V789" s="8"/>
      <c r="W789" s="8"/>
      <c r="X789" s="8"/>
      <c r="Y789" s="8"/>
      <c r="Z789" s="8"/>
      <c r="AA789" s="8"/>
      <c r="AB789" s="8"/>
      <c r="AC789" s="10"/>
      <c r="AD789" s="34"/>
      <c r="AE789" s="34"/>
      <c r="AF789" s="34"/>
      <c r="AG789" s="9"/>
      <c r="AH789" s="8"/>
      <c r="AI789" s="12"/>
    </row>
    <row x14ac:dyDescent="0.25" r="790" customHeight="1" ht="14.25">
      <c r="A790" s="8"/>
      <c r="B790" s="12"/>
      <c r="C790" s="10"/>
      <c r="D790" s="10"/>
      <c r="E790" s="8"/>
      <c r="F790" s="8"/>
      <c r="G790" s="8"/>
      <c r="H790" s="30"/>
      <c r="I790" s="31"/>
      <c r="J790" s="31"/>
      <c r="K790" s="8"/>
      <c r="L790" s="8"/>
      <c r="M790" s="8"/>
      <c r="N790" s="8"/>
      <c r="O790" s="8"/>
      <c r="P790" s="8"/>
      <c r="Q790" s="8"/>
      <c r="R790" s="10"/>
      <c r="S790" s="8"/>
      <c r="T790" s="8"/>
      <c r="U790" s="8"/>
      <c r="V790" s="8"/>
      <c r="W790" s="8"/>
      <c r="X790" s="8"/>
      <c r="Y790" s="8"/>
      <c r="Z790" s="8"/>
      <c r="AA790" s="8"/>
      <c r="AB790" s="8"/>
      <c r="AC790" s="10"/>
      <c r="AD790" s="34"/>
      <c r="AE790" s="34"/>
      <c r="AF790" s="34"/>
      <c r="AG790" s="9"/>
      <c r="AH790" s="8"/>
      <c r="AI790" s="12"/>
    </row>
    <row x14ac:dyDescent="0.25" r="791" customHeight="1" ht="14.25">
      <c r="A791" s="8"/>
      <c r="B791" s="12"/>
      <c r="C791" s="10"/>
      <c r="D791" s="10"/>
      <c r="E791" s="8"/>
      <c r="F791" s="8"/>
      <c r="G791" s="8"/>
      <c r="H791" s="30"/>
      <c r="I791" s="31"/>
      <c r="J791" s="31"/>
      <c r="K791" s="8"/>
      <c r="L791" s="8"/>
      <c r="M791" s="8"/>
      <c r="N791" s="8"/>
      <c r="O791" s="8"/>
      <c r="P791" s="8"/>
      <c r="Q791" s="8"/>
      <c r="R791" s="10"/>
      <c r="S791" s="8"/>
      <c r="T791" s="8"/>
      <c r="U791" s="8"/>
      <c r="V791" s="8"/>
      <c r="W791" s="8"/>
      <c r="X791" s="8"/>
      <c r="Y791" s="8"/>
      <c r="Z791" s="8"/>
      <c r="AA791" s="8"/>
      <c r="AB791" s="8"/>
      <c r="AC791" s="10"/>
      <c r="AD791" s="34"/>
      <c r="AE791" s="34"/>
      <c r="AF791" s="34"/>
      <c r="AG791" s="9"/>
      <c r="AH791" s="8"/>
      <c r="AI791" s="12"/>
    </row>
    <row x14ac:dyDescent="0.25" r="792" customHeight="1" ht="14.25">
      <c r="A792" s="8"/>
      <c r="B792" s="12"/>
      <c r="C792" s="10"/>
      <c r="D792" s="10"/>
      <c r="E792" s="8"/>
      <c r="F792" s="8"/>
      <c r="G792" s="8"/>
      <c r="H792" s="30"/>
      <c r="I792" s="31"/>
      <c r="J792" s="31"/>
      <c r="K792" s="8"/>
      <c r="L792" s="8"/>
      <c r="M792" s="8"/>
      <c r="N792" s="8"/>
      <c r="O792" s="8"/>
      <c r="P792" s="8"/>
      <c r="Q792" s="8"/>
      <c r="R792" s="10"/>
      <c r="S792" s="8"/>
      <c r="T792" s="8"/>
      <c r="U792" s="8"/>
      <c r="V792" s="8"/>
      <c r="W792" s="8"/>
      <c r="X792" s="8"/>
      <c r="Y792" s="8"/>
      <c r="Z792" s="8"/>
      <c r="AA792" s="8"/>
      <c r="AB792" s="8"/>
      <c r="AC792" s="10"/>
      <c r="AD792" s="34"/>
      <c r="AE792" s="34"/>
      <c r="AF792" s="34"/>
      <c r="AG792" s="9"/>
      <c r="AH792" s="8"/>
      <c r="AI792" s="12"/>
    </row>
    <row x14ac:dyDescent="0.25" r="793" customHeight="1" ht="14.25">
      <c r="A793" s="8"/>
      <c r="B793" s="12"/>
      <c r="C793" s="10"/>
      <c r="D793" s="10"/>
      <c r="E793" s="8"/>
      <c r="F793" s="8"/>
      <c r="G793" s="8"/>
      <c r="H793" s="30"/>
      <c r="I793" s="31"/>
      <c r="J793" s="31"/>
      <c r="K793" s="8"/>
      <c r="L793" s="8"/>
      <c r="M793" s="8"/>
      <c r="N793" s="8"/>
      <c r="O793" s="8"/>
      <c r="P793" s="8"/>
      <c r="Q793" s="8"/>
      <c r="R793" s="10"/>
      <c r="S793" s="8"/>
      <c r="T793" s="8"/>
      <c r="U793" s="8"/>
      <c r="V793" s="8"/>
      <c r="W793" s="8"/>
      <c r="X793" s="8"/>
      <c r="Y793" s="8"/>
      <c r="Z793" s="8"/>
      <c r="AA793" s="8"/>
      <c r="AB793" s="8"/>
      <c r="AC793" s="10"/>
      <c r="AD793" s="34"/>
      <c r="AE793" s="34"/>
      <c r="AF793" s="34"/>
      <c r="AG793" s="9"/>
      <c r="AH793" s="8"/>
      <c r="AI793" s="12"/>
    </row>
    <row x14ac:dyDescent="0.25" r="794" customHeight="1" ht="14.25">
      <c r="A794" s="8"/>
      <c r="B794" s="12"/>
      <c r="C794" s="10"/>
      <c r="D794" s="10"/>
      <c r="E794" s="8"/>
      <c r="F794" s="8"/>
      <c r="G794" s="8"/>
      <c r="H794" s="30"/>
      <c r="I794" s="31"/>
      <c r="J794" s="31"/>
      <c r="K794" s="8"/>
      <c r="L794" s="8"/>
      <c r="M794" s="8"/>
      <c r="N794" s="8"/>
      <c r="O794" s="8"/>
      <c r="P794" s="8"/>
      <c r="Q794" s="8"/>
      <c r="R794" s="10"/>
      <c r="S794" s="8"/>
      <c r="T794" s="8"/>
      <c r="U794" s="8"/>
      <c r="V794" s="8"/>
      <c r="W794" s="8"/>
      <c r="X794" s="8"/>
      <c r="Y794" s="8"/>
      <c r="Z794" s="8"/>
      <c r="AA794" s="8"/>
      <c r="AB794" s="8"/>
      <c r="AC794" s="10"/>
      <c r="AD794" s="34"/>
      <c r="AE794" s="34"/>
      <c r="AF794" s="34"/>
      <c r="AG794" s="9"/>
      <c r="AH794" s="8"/>
      <c r="AI794" s="12"/>
    </row>
    <row x14ac:dyDescent="0.25" r="795" customHeight="1" ht="14.25">
      <c r="A795" s="8"/>
      <c r="B795" s="12"/>
      <c r="C795" s="10"/>
      <c r="D795" s="10"/>
      <c r="E795" s="8"/>
      <c r="F795" s="8"/>
      <c r="G795" s="8"/>
      <c r="H795" s="30"/>
      <c r="I795" s="31"/>
      <c r="J795" s="31"/>
      <c r="K795" s="8"/>
      <c r="L795" s="8"/>
      <c r="M795" s="8"/>
      <c r="N795" s="8"/>
      <c r="O795" s="8"/>
      <c r="P795" s="8"/>
      <c r="Q795" s="8"/>
      <c r="R795" s="10"/>
      <c r="S795" s="8"/>
      <c r="T795" s="8"/>
      <c r="U795" s="8"/>
      <c r="V795" s="8"/>
      <c r="W795" s="8"/>
      <c r="X795" s="8"/>
      <c r="Y795" s="8"/>
      <c r="Z795" s="8"/>
      <c r="AA795" s="8"/>
      <c r="AB795" s="8"/>
      <c r="AC795" s="10"/>
      <c r="AD795" s="34"/>
      <c r="AE795" s="34"/>
      <c r="AF795" s="34"/>
      <c r="AG795" s="9"/>
      <c r="AH795" s="8"/>
      <c r="AI795" s="12"/>
    </row>
    <row x14ac:dyDescent="0.25" r="796" customHeight="1" ht="14.25">
      <c r="A796" s="8"/>
      <c r="B796" s="12"/>
      <c r="C796" s="10"/>
      <c r="D796" s="10"/>
      <c r="E796" s="8"/>
      <c r="F796" s="8"/>
      <c r="G796" s="8"/>
      <c r="H796" s="30"/>
      <c r="I796" s="31"/>
      <c r="J796" s="31"/>
      <c r="K796" s="8"/>
      <c r="L796" s="8"/>
      <c r="M796" s="8"/>
      <c r="N796" s="8"/>
      <c r="O796" s="8"/>
      <c r="P796" s="8"/>
      <c r="Q796" s="8"/>
      <c r="R796" s="10"/>
      <c r="S796" s="8"/>
      <c r="T796" s="8"/>
      <c r="U796" s="8"/>
      <c r="V796" s="8"/>
      <c r="W796" s="8"/>
      <c r="X796" s="8"/>
      <c r="Y796" s="8"/>
      <c r="Z796" s="8"/>
      <c r="AA796" s="8"/>
      <c r="AB796" s="8"/>
      <c r="AC796" s="10"/>
      <c r="AD796" s="34"/>
      <c r="AE796" s="34"/>
      <c r="AF796" s="34"/>
      <c r="AG796" s="9"/>
      <c r="AH796" s="8"/>
      <c r="AI796" s="12"/>
    </row>
    <row x14ac:dyDescent="0.25" r="797" customHeight="1" ht="14.25">
      <c r="A797" s="8"/>
      <c r="B797" s="12"/>
      <c r="C797" s="10"/>
      <c r="D797" s="10"/>
      <c r="E797" s="8"/>
      <c r="F797" s="8"/>
      <c r="G797" s="8"/>
      <c r="H797" s="30"/>
      <c r="I797" s="31"/>
      <c r="J797" s="31"/>
      <c r="K797" s="8"/>
      <c r="L797" s="8"/>
      <c r="M797" s="8"/>
      <c r="N797" s="8"/>
      <c r="O797" s="8"/>
      <c r="P797" s="8"/>
      <c r="Q797" s="8"/>
      <c r="R797" s="10"/>
      <c r="S797" s="8"/>
      <c r="T797" s="8"/>
      <c r="U797" s="8"/>
      <c r="V797" s="8"/>
      <c r="W797" s="8"/>
      <c r="X797" s="8"/>
      <c r="Y797" s="8"/>
      <c r="Z797" s="8"/>
      <c r="AA797" s="8"/>
      <c r="AB797" s="8"/>
      <c r="AC797" s="10"/>
      <c r="AD797" s="34"/>
      <c r="AE797" s="34"/>
      <c r="AF797" s="34"/>
      <c r="AG797" s="9"/>
      <c r="AH797" s="8"/>
      <c r="AI797" s="12"/>
    </row>
    <row x14ac:dyDescent="0.25" r="798" customHeight="1" ht="14.25">
      <c r="A798" s="8"/>
      <c r="B798" s="12"/>
      <c r="C798" s="10"/>
      <c r="D798" s="10"/>
      <c r="E798" s="8"/>
      <c r="F798" s="8"/>
      <c r="G798" s="8"/>
      <c r="H798" s="30"/>
      <c r="I798" s="31"/>
      <c r="J798" s="31"/>
      <c r="K798" s="8"/>
      <c r="L798" s="8"/>
      <c r="M798" s="8"/>
      <c r="N798" s="8"/>
      <c r="O798" s="8"/>
      <c r="P798" s="8"/>
      <c r="Q798" s="8"/>
      <c r="R798" s="10"/>
      <c r="S798" s="8"/>
      <c r="T798" s="8"/>
      <c r="U798" s="8"/>
      <c r="V798" s="8"/>
      <c r="W798" s="8"/>
      <c r="X798" s="8"/>
      <c r="Y798" s="8"/>
      <c r="Z798" s="8"/>
      <c r="AA798" s="8"/>
      <c r="AB798" s="8"/>
      <c r="AC798" s="10"/>
      <c r="AD798" s="34"/>
      <c r="AE798" s="34"/>
      <c r="AF798" s="34"/>
      <c r="AG798" s="9"/>
      <c r="AH798" s="8"/>
      <c r="AI798" s="12"/>
    </row>
    <row x14ac:dyDescent="0.25" r="799" customHeight="1" ht="14.25">
      <c r="A799" s="8"/>
      <c r="B799" s="12"/>
      <c r="C799" s="10"/>
      <c r="D799" s="10"/>
      <c r="E799" s="8"/>
      <c r="F799" s="8"/>
      <c r="G799" s="8"/>
      <c r="H799" s="30"/>
      <c r="I799" s="31"/>
      <c r="J799" s="31"/>
      <c r="K799" s="8"/>
      <c r="L799" s="8"/>
      <c r="M799" s="8"/>
      <c r="N799" s="8"/>
      <c r="O799" s="8"/>
      <c r="P799" s="8"/>
      <c r="Q799" s="8"/>
      <c r="R799" s="10"/>
      <c r="S799" s="8"/>
      <c r="T799" s="8"/>
      <c r="U799" s="8"/>
      <c r="V799" s="8"/>
      <c r="W799" s="8"/>
      <c r="X799" s="8"/>
      <c r="Y799" s="8"/>
      <c r="Z799" s="8"/>
      <c r="AA799" s="8"/>
      <c r="AB799" s="8"/>
      <c r="AC799" s="10"/>
      <c r="AD799" s="34"/>
      <c r="AE799" s="34"/>
      <c r="AF799" s="34"/>
      <c r="AG799" s="9"/>
      <c r="AH799" s="8"/>
      <c r="AI799" s="12"/>
    </row>
    <row x14ac:dyDescent="0.25" r="800" customHeight="1" ht="14.25">
      <c r="A800" s="8"/>
      <c r="B800" s="12"/>
      <c r="C800" s="10"/>
      <c r="D800" s="10"/>
      <c r="E800" s="8"/>
      <c r="F800" s="8"/>
      <c r="G800" s="8"/>
      <c r="H800" s="30"/>
      <c r="I800" s="31"/>
      <c r="J800" s="31"/>
      <c r="K800" s="8"/>
      <c r="L800" s="8"/>
      <c r="M800" s="8"/>
      <c r="N800" s="8"/>
      <c r="O800" s="8"/>
      <c r="P800" s="8"/>
      <c r="Q800" s="8"/>
      <c r="R800" s="10"/>
      <c r="S800" s="8"/>
      <c r="T800" s="8"/>
      <c r="U800" s="8"/>
      <c r="V800" s="8"/>
      <c r="W800" s="8"/>
      <c r="X800" s="8"/>
      <c r="Y800" s="8"/>
      <c r="Z800" s="8"/>
      <c r="AA800" s="8"/>
      <c r="AB800" s="8"/>
      <c r="AC800" s="10"/>
      <c r="AD800" s="34"/>
      <c r="AE800" s="34"/>
      <c r="AF800" s="34"/>
      <c r="AG800" s="9"/>
      <c r="AH800" s="8"/>
      <c r="AI800" s="12"/>
    </row>
    <row x14ac:dyDescent="0.25" r="801" customHeight="1" ht="14.25">
      <c r="A801" s="8"/>
      <c r="B801" s="12"/>
      <c r="C801" s="10"/>
      <c r="D801" s="10"/>
      <c r="E801" s="8"/>
      <c r="F801" s="8"/>
      <c r="G801" s="8"/>
      <c r="H801" s="30"/>
      <c r="I801" s="31"/>
      <c r="J801" s="31"/>
      <c r="K801" s="8"/>
      <c r="L801" s="8"/>
      <c r="M801" s="8"/>
      <c r="N801" s="8"/>
      <c r="O801" s="8"/>
      <c r="P801" s="8"/>
      <c r="Q801" s="8"/>
      <c r="R801" s="10"/>
      <c r="S801" s="8"/>
      <c r="T801" s="8"/>
      <c r="U801" s="8"/>
      <c r="V801" s="8"/>
      <c r="W801" s="8"/>
      <c r="X801" s="8"/>
      <c r="Y801" s="8"/>
      <c r="Z801" s="8"/>
      <c r="AA801" s="8"/>
      <c r="AB801" s="8"/>
      <c r="AC801" s="10"/>
      <c r="AD801" s="34"/>
      <c r="AE801" s="34"/>
      <c r="AF801" s="34"/>
      <c r="AG801" s="9"/>
      <c r="AH801" s="8"/>
      <c r="AI801" s="12"/>
    </row>
    <row x14ac:dyDescent="0.25" r="802" customHeight="1" ht="14.25">
      <c r="A802" s="8"/>
      <c r="B802" s="12"/>
      <c r="C802" s="10"/>
      <c r="D802" s="10"/>
      <c r="E802" s="8"/>
      <c r="F802" s="8"/>
      <c r="G802" s="8"/>
      <c r="H802" s="30"/>
      <c r="I802" s="31"/>
      <c r="J802" s="31"/>
      <c r="K802" s="8"/>
      <c r="L802" s="8"/>
      <c r="M802" s="8"/>
      <c r="N802" s="8"/>
      <c r="O802" s="8"/>
      <c r="P802" s="8"/>
      <c r="Q802" s="8"/>
      <c r="R802" s="10"/>
      <c r="S802" s="8"/>
      <c r="T802" s="8"/>
      <c r="U802" s="8"/>
      <c r="V802" s="8"/>
      <c r="W802" s="8"/>
      <c r="X802" s="8"/>
      <c r="Y802" s="8"/>
      <c r="Z802" s="8"/>
      <c r="AA802" s="8"/>
      <c r="AB802" s="8"/>
      <c r="AC802" s="10"/>
      <c r="AD802" s="34"/>
      <c r="AE802" s="34"/>
      <c r="AF802" s="34"/>
      <c r="AG802" s="9"/>
      <c r="AH802" s="8"/>
      <c r="AI802" s="12"/>
    </row>
    <row x14ac:dyDescent="0.25" r="803" customHeight="1" ht="14.25">
      <c r="A803" s="8"/>
      <c r="B803" s="12"/>
      <c r="C803" s="10"/>
      <c r="D803" s="10"/>
      <c r="E803" s="8"/>
      <c r="F803" s="8"/>
      <c r="G803" s="8"/>
      <c r="H803" s="30"/>
      <c r="I803" s="31"/>
      <c r="J803" s="31"/>
      <c r="K803" s="8"/>
      <c r="L803" s="8"/>
      <c r="M803" s="8"/>
      <c r="N803" s="8"/>
      <c r="O803" s="8"/>
      <c r="P803" s="8"/>
      <c r="Q803" s="8"/>
      <c r="R803" s="10"/>
      <c r="S803" s="8"/>
      <c r="T803" s="8"/>
      <c r="U803" s="8"/>
      <c r="V803" s="8"/>
      <c r="W803" s="8"/>
      <c r="X803" s="8"/>
      <c r="Y803" s="8"/>
      <c r="Z803" s="8"/>
      <c r="AA803" s="8"/>
      <c r="AB803" s="8"/>
      <c r="AC803" s="10"/>
      <c r="AD803" s="34"/>
      <c r="AE803" s="34"/>
      <c r="AF803" s="34"/>
      <c r="AG803" s="9"/>
      <c r="AH803" s="8"/>
      <c r="AI803" s="12"/>
    </row>
    <row x14ac:dyDescent="0.25" r="804" customHeight="1" ht="14.25">
      <c r="A804" s="8"/>
      <c r="B804" s="12"/>
      <c r="C804" s="10"/>
      <c r="D804" s="10"/>
      <c r="E804" s="8"/>
      <c r="F804" s="8"/>
      <c r="G804" s="8"/>
      <c r="H804" s="30"/>
      <c r="I804" s="31"/>
      <c r="J804" s="31"/>
      <c r="K804" s="8"/>
      <c r="L804" s="8"/>
      <c r="M804" s="8"/>
      <c r="N804" s="8"/>
      <c r="O804" s="8"/>
      <c r="P804" s="8"/>
      <c r="Q804" s="8"/>
      <c r="R804" s="10"/>
      <c r="S804" s="8"/>
      <c r="T804" s="8"/>
      <c r="U804" s="8"/>
      <c r="V804" s="8"/>
      <c r="W804" s="8"/>
      <c r="X804" s="8"/>
      <c r="Y804" s="8"/>
      <c r="Z804" s="8"/>
      <c r="AA804" s="8"/>
      <c r="AB804" s="8"/>
      <c r="AC804" s="10"/>
      <c r="AD804" s="34"/>
      <c r="AE804" s="34"/>
      <c r="AF804" s="34"/>
      <c r="AG804" s="9"/>
      <c r="AH804" s="8"/>
      <c r="AI804" s="12"/>
    </row>
    <row x14ac:dyDescent="0.25" r="805" customHeight="1" ht="14.25">
      <c r="A805" s="8"/>
      <c r="B805" s="12"/>
      <c r="C805" s="10"/>
      <c r="D805" s="10"/>
      <c r="E805" s="8"/>
      <c r="F805" s="8"/>
      <c r="G805" s="8"/>
      <c r="H805" s="30"/>
      <c r="I805" s="31"/>
      <c r="J805" s="31"/>
      <c r="K805" s="8"/>
      <c r="L805" s="8"/>
      <c r="M805" s="8"/>
      <c r="N805" s="8"/>
      <c r="O805" s="8"/>
      <c r="P805" s="8"/>
      <c r="Q805" s="8"/>
      <c r="R805" s="10"/>
      <c r="S805" s="8"/>
      <c r="T805" s="8"/>
      <c r="U805" s="8"/>
      <c r="V805" s="8"/>
      <c r="W805" s="8"/>
      <c r="X805" s="8"/>
      <c r="Y805" s="8"/>
      <c r="Z805" s="8"/>
      <c r="AA805" s="8"/>
      <c r="AB805" s="8"/>
      <c r="AC805" s="10"/>
      <c r="AD805" s="34"/>
      <c r="AE805" s="34"/>
      <c r="AF805" s="34"/>
      <c r="AG805" s="9"/>
      <c r="AH805" s="8"/>
      <c r="AI805" s="12"/>
    </row>
    <row x14ac:dyDescent="0.25" r="806" customHeight="1" ht="14.25">
      <c r="A806" s="8"/>
      <c r="B806" s="12"/>
      <c r="C806" s="10"/>
      <c r="D806" s="10"/>
      <c r="E806" s="8"/>
      <c r="F806" s="8"/>
      <c r="G806" s="8"/>
      <c r="H806" s="30"/>
      <c r="I806" s="31"/>
      <c r="J806" s="31"/>
      <c r="K806" s="8"/>
      <c r="L806" s="8"/>
      <c r="M806" s="8"/>
      <c r="N806" s="8"/>
      <c r="O806" s="8"/>
      <c r="P806" s="8"/>
      <c r="Q806" s="8"/>
      <c r="R806" s="10"/>
      <c r="S806" s="8"/>
      <c r="T806" s="8"/>
      <c r="U806" s="8"/>
      <c r="V806" s="8"/>
      <c r="W806" s="8"/>
      <c r="X806" s="8"/>
      <c r="Y806" s="8"/>
      <c r="Z806" s="8"/>
      <c r="AA806" s="8"/>
      <c r="AB806" s="8"/>
      <c r="AC806" s="10"/>
      <c r="AD806" s="34"/>
      <c r="AE806" s="34"/>
      <c r="AF806" s="34"/>
      <c r="AG806" s="9"/>
      <c r="AH806" s="8"/>
      <c r="AI806" s="12"/>
    </row>
    <row x14ac:dyDescent="0.25" r="807" customHeight="1" ht="14.25">
      <c r="A807" s="8"/>
      <c r="B807" s="12"/>
      <c r="C807" s="10"/>
      <c r="D807" s="10"/>
      <c r="E807" s="8"/>
      <c r="F807" s="8"/>
      <c r="G807" s="8"/>
      <c r="H807" s="30"/>
      <c r="I807" s="31"/>
      <c r="J807" s="31"/>
      <c r="K807" s="8"/>
      <c r="L807" s="8"/>
      <c r="M807" s="8"/>
      <c r="N807" s="8"/>
      <c r="O807" s="8"/>
      <c r="P807" s="8"/>
      <c r="Q807" s="8"/>
      <c r="R807" s="10"/>
      <c r="S807" s="8"/>
      <c r="T807" s="8"/>
      <c r="U807" s="8"/>
      <c r="V807" s="8"/>
      <c r="W807" s="8"/>
      <c r="X807" s="8"/>
      <c r="Y807" s="8"/>
      <c r="Z807" s="8"/>
      <c r="AA807" s="8"/>
      <c r="AB807" s="8"/>
      <c r="AC807" s="10"/>
      <c r="AD807" s="34"/>
      <c r="AE807" s="34"/>
      <c r="AF807" s="34"/>
      <c r="AG807" s="9"/>
      <c r="AH807" s="8"/>
      <c r="AI807" s="12"/>
    </row>
    <row x14ac:dyDescent="0.25" r="808" customHeight="1" ht="14.25">
      <c r="A808" s="8"/>
      <c r="B808" s="12"/>
      <c r="C808" s="10"/>
      <c r="D808" s="10"/>
      <c r="E808" s="8"/>
      <c r="F808" s="8"/>
      <c r="G808" s="8"/>
      <c r="H808" s="30"/>
      <c r="I808" s="31"/>
      <c r="J808" s="31"/>
      <c r="K808" s="8"/>
      <c r="L808" s="8"/>
      <c r="M808" s="8"/>
      <c r="N808" s="8"/>
      <c r="O808" s="8"/>
      <c r="P808" s="8"/>
      <c r="Q808" s="8"/>
      <c r="R808" s="10"/>
      <c r="S808" s="8"/>
      <c r="T808" s="8"/>
      <c r="U808" s="8"/>
      <c r="V808" s="8"/>
      <c r="W808" s="8"/>
      <c r="X808" s="8"/>
      <c r="Y808" s="8"/>
      <c r="Z808" s="8"/>
      <c r="AA808" s="8"/>
      <c r="AB808" s="8"/>
      <c r="AC808" s="10"/>
      <c r="AD808" s="34"/>
      <c r="AE808" s="34"/>
      <c r="AF808" s="34"/>
      <c r="AG808" s="9"/>
      <c r="AH808" s="8"/>
      <c r="AI808" s="12"/>
    </row>
    <row x14ac:dyDescent="0.25" r="809" customHeight="1" ht="14.25">
      <c r="A809" s="8"/>
      <c r="B809" s="12"/>
      <c r="C809" s="10"/>
      <c r="D809" s="10"/>
      <c r="E809" s="8"/>
      <c r="F809" s="8"/>
      <c r="G809" s="8"/>
      <c r="H809" s="30"/>
      <c r="I809" s="31"/>
      <c r="J809" s="31"/>
      <c r="K809" s="8"/>
      <c r="L809" s="8"/>
      <c r="M809" s="8"/>
      <c r="N809" s="8"/>
      <c r="O809" s="8"/>
      <c r="P809" s="8"/>
      <c r="Q809" s="8"/>
      <c r="R809" s="10"/>
      <c r="S809" s="8"/>
      <c r="T809" s="8"/>
      <c r="U809" s="8"/>
      <c r="V809" s="8"/>
      <c r="W809" s="8"/>
      <c r="X809" s="8"/>
      <c r="Y809" s="8"/>
      <c r="Z809" s="8"/>
      <c r="AA809" s="8"/>
      <c r="AB809" s="8"/>
      <c r="AC809" s="10"/>
      <c r="AD809" s="34"/>
      <c r="AE809" s="34"/>
      <c r="AF809" s="34"/>
      <c r="AG809" s="9"/>
      <c r="AH809" s="8"/>
      <c r="AI809" s="12"/>
    </row>
    <row x14ac:dyDescent="0.25" r="810" customHeight="1" ht="14.25">
      <c r="A810" s="8"/>
      <c r="B810" s="12"/>
      <c r="C810" s="10"/>
      <c r="D810" s="10"/>
      <c r="E810" s="8"/>
      <c r="F810" s="8"/>
      <c r="G810" s="8"/>
      <c r="H810" s="30"/>
      <c r="I810" s="31"/>
      <c r="J810" s="31"/>
      <c r="K810" s="8"/>
      <c r="L810" s="8"/>
      <c r="M810" s="8"/>
      <c r="N810" s="8"/>
      <c r="O810" s="8"/>
      <c r="P810" s="8"/>
      <c r="Q810" s="8"/>
      <c r="R810" s="10"/>
      <c r="S810" s="8"/>
      <c r="T810" s="8"/>
      <c r="U810" s="8"/>
      <c r="V810" s="8"/>
      <c r="W810" s="8"/>
      <c r="X810" s="8"/>
      <c r="Y810" s="8"/>
      <c r="Z810" s="8"/>
      <c r="AA810" s="8"/>
      <c r="AB810" s="8"/>
      <c r="AC810" s="10"/>
      <c r="AD810" s="34"/>
      <c r="AE810" s="34"/>
      <c r="AF810" s="34"/>
      <c r="AG810" s="9"/>
      <c r="AH810" s="8"/>
      <c r="AI810" s="12"/>
    </row>
    <row x14ac:dyDescent="0.25" r="811" customHeight="1" ht="14.25">
      <c r="A811" s="8"/>
      <c r="B811" s="12"/>
      <c r="C811" s="10"/>
      <c r="D811" s="10"/>
      <c r="E811" s="8"/>
      <c r="F811" s="8"/>
      <c r="G811" s="8"/>
      <c r="H811" s="30"/>
      <c r="I811" s="31"/>
      <c r="J811" s="31"/>
      <c r="K811" s="8"/>
      <c r="L811" s="8"/>
      <c r="M811" s="8"/>
      <c r="N811" s="8"/>
      <c r="O811" s="8"/>
      <c r="P811" s="8"/>
      <c r="Q811" s="8"/>
      <c r="R811" s="10"/>
      <c r="S811" s="8"/>
      <c r="T811" s="8"/>
      <c r="U811" s="8"/>
      <c r="V811" s="8"/>
      <c r="W811" s="8"/>
      <c r="X811" s="8"/>
      <c r="Y811" s="8"/>
      <c r="Z811" s="8"/>
      <c r="AA811" s="8"/>
      <c r="AB811" s="8"/>
      <c r="AC811" s="10"/>
      <c r="AD811" s="34"/>
      <c r="AE811" s="34"/>
      <c r="AF811" s="34"/>
      <c r="AG811" s="9"/>
      <c r="AH811" s="8"/>
      <c r="AI811" s="12"/>
    </row>
    <row x14ac:dyDescent="0.25" r="812" customHeight="1" ht="14.25">
      <c r="A812" s="8"/>
      <c r="B812" s="12"/>
      <c r="C812" s="10"/>
      <c r="D812" s="10"/>
      <c r="E812" s="8"/>
      <c r="F812" s="8"/>
      <c r="G812" s="8"/>
      <c r="H812" s="30"/>
      <c r="I812" s="31"/>
      <c r="J812" s="31"/>
      <c r="K812" s="8"/>
      <c r="L812" s="8"/>
      <c r="M812" s="8"/>
      <c r="N812" s="8"/>
      <c r="O812" s="8"/>
      <c r="P812" s="8"/>
      <c r="Q812" s="8"/>
      <c r="R812" s="10"/>
      <c r="S812" s="8"/>
      <c r="T812" s="8"/>
      <c r="U812" s="8"/>
      <c r="V812" s="8"/>
      <c r="W812" s="8"/>
      <c r="X812" s="8"/>
      <c r="Y812" s="8"/>
      <c r="Z812" s="8"/>
      <c r="AA812" s="8"/>
      <c r="AB812" s="8"/>
      <c r="AC812" s="10"/>
      <c r="AD812" s="34"/>
      <c r="AE812" s="34"/>
      <c r="AF812" s="34"/>
      <c r="AG812" s="9"/>
      <c r="AH812" s="8"/>
      <c r="AI812" s="12"/>
    </row>
    <row x14ac:dyDescent="0.25" r="813" customHeight="1" ht="14.25">
      <c r="A813" s="8"/>
      <c r="B813" s="12"/>
      <c r="C813" s="10"/>
      <c r="D813" s="10"/>
      <c r="E813" s="8"/>
      <c r="F813" s="8"/>
      <c r="G813" s="8"/>
      <c r="H813" s="30"/>
      <c r="I813" s="31"/>
      <c r="J813" s="31"/>
      <c r="K813" s="8"/>
      <c r="L813" s="8"/>
      <c r="M813" s="8"/>
      <c r="N813" s="8"/>
      <c r="O813" s="8"/>
      <c r="P813" s="8"/>
      <c r="Q813" s="8"/>
      <c r="R813" s="10"/>
      <c r="S813" s="8"/>
      <c r="T813" s="8"/>
      <c r="U813" s="8"/>
      <c r="V813" s="8"/>
      <c r="W813" s="8"/>
      <c r="X813" s="8"/>
      <c r="Y813" s="8"/>
      <c r="Z813" s="8"/>
      <c r="AA813" s="8"/>
      <c r="AB813" s="8"/>
      <c r="AC813" s="10"/>
      <c r="AD813" s="34"/>
      <c r="AE813" s="34"/>
      <c r="AF813" s="34"/>
      <c r="AG813" s="9"/>
      <c r="AH813" s="8"/>
      <c r="AI813" s="12"/>
    </row>
    <row x14ac:dyDescent="0.25" r="814" customHeight="1" ht="14.25">
      <c r="A814" s="8"/>
      <c r="B814" s="12"/>
      <c r="C814" s="10"/>
      <c r="D814" s="10"/>
      <c r="E814" s="8"/>
      <c r="F814" s="8"/>
      <c r="G814" s="8"/>
      <c r="H814" s="30"/>
      <c r="I814" s="31"/>
      <c r="J814" s="31"/>
      <c r="K814" s="8"/>
      <c r="L814" s="8"/>
      <c r="M814" s="8"/>
      <c r="N814" s="8"/>
      <c r="O814" s="8"/>
      <c r="P814" s="8"/>
      <c r="Q814" s="8"/>
      <c r="R814" s="10"/>
      <c r="S814" s="8"/>
      <c r="T814" s="8"/>
      <c r="U814" s="8"/>
      <c r="V814" s="8"/>
      <c r="W814" s="8"/>
      <c r="X814" s="8"/>
      <c r="Y814" s="8"/>
      <c r="Z814" s="8"/>
      <c r="AA814" s="8"/>
      <c r="AB814" s="8"/>
      <c r="AC814" s="10"/>
      <c r="AD814" s="34"/>
      <c r="AE814" s="34"/>
      <c r="AF814" s="34"/>
      <c r="AG814" s="9"/>
      <c r="AH814" s="8"/>
      <c r="AI814" s="12"/>
    </row>
    <row x14ac:dyDescent="0.25" r="815" customHeight="1" ht="14.25">
      <c r="A815" s="8"/>
      <c r="B815" s="12"/>
      <c r="C815" s="10"/>
      <c r="D815" s="10"/>
      <c r="E815" s="8"/>
      <c r="F815" s="8"/>
      <c r="G815" s="8"/>
      <c r="H815" s="30"/>
      <c r="I815" s="31"/>
      <c r="J815" s="31"/>
      <c r="K815" s="8"/>
      <c r="L815" s="8"/>
      <c r="M815" s="8"/>
      <c r="N815" s="8"/>
      <c r="O815" s="8"/>
      <c r="P815" s="8"/>
      <c r="Q815" s="8"/>
      <c r="R815" s="10"/>
      <c r="S815" s="8"/>
      <c r="T815" s="8"/>
      <c r="U815" s="8"/>
      <c r="V815" s="8"/>
      <c r="W815" s="8"/>
      <c r="X815" s="8"/>
      <c r="Y815" s="8"/>
      <c r="Z815" s="8"/>
      <c r="AA815" s="8"/>
      <c r="AB815" s="8"/>
      <c r="AC815" s="10"/>
      <c r="AD815" s="34"/>
      <c r="AE815" s="34"/>
      <c r="AF815" s="34"/>
      <c r="AG815" s="9"/>
      <c r="AH815" s="8"/>
      <c r="AI815" s="12"/>
    </row>
    <row x14ac:dyDescent="0.25" r="816" customHeight="1" ht="14.25">
      <c r="A816" s="8"/>
      <c r="B816" s="12"/>
      <c r="C816" s="10"/>
      <c r="D816" s="10"/>
      <c r="E816" s="8"/>
      <c r="F816" s="8"/>
      <c r="G816" s="8"/>
      <c r="H816" s="30"/>
      <c r="I816" s="31"/>
      <c r="J816" s="31"/>
      <c r="K816" s="8"/>
      <c r="L816" s="8"/>
      <c r="M816" s="8"/>
      <c r="N816" s="8"/>
      <c r="O816" s="8"/>
      <c r="P816" s="8"/>
      <c r="Q816" s="8"/>
      <c r="R816" s="10"/>
      <c r="S816" s="8"/>
      <c r="T816" s="8"/>
      <c r="U816" s="8"/>
      <c r="V816" s="8"/>
      <c r="W816" s="8"/>
      <c r="X816" s="8"/>
      <c r="Y816" s="8"/>
      <c r="Z816" s="8"/>
      <c r="AA816" s="8"/>
      <c r="AB816" s="8"/>
      <c r="AC816" s="10"/>
      <c r="AD816" s="34"/>
      <c r="AE816" s="34"/>
      <c r="AF816" s="34"/>
      <c r="AG816" s="9"/>
      <c r="AH816" s="8"/>
      <c r="AI816" s="12"/>
    </row>
    <row x14ac:dyDescent="0.25" r="817" customHeight="1" ht="14.25">
      <c r="A817" s="8"/>
      <c r="B817" s="12"/>
      <c r="C817" s="10"/>
      <c r="D817" s="10"/>
      <c r="E817" s="8"/>
      <c r="F817" s="8"/>
      <c r="G817" s="8"/>
      <c r="H817" s="30"/>
      <c r="I817" s="31"/>
      <c r="J817" s="31"/>
      <c r="K817" s="8"/>
      <c r="L817" s="8"/>
      <c r="M817" s="8"/>
      <c r="N817" s="8"/>
      <c r="O817" s="8"/>
      <c r="P817" s="8"/>
      <c r="Q817" s="8"/>
      <c r="R817" s="10"/>
      <c r="S817" s="8"/>
      <c r="T817" s="8"/>
      <c r="U817" s="8"/>
      <c r="V817" s="8"/>
      <c r="W817" s="8"/>
      <c r="X817" s="8"/>
      <c r="Y817" s="8"/>
      <c r="Z817" s="8"/>
      <c r="AA817" s="8"/>
      <c r="AB817" s="8"/>
      <c r="AC817" s="10"/>
      <c r="AD817" s="34"/>
      <c r="AE817" s="34"/>
      <c r="AF817" s="34"/>
      <c r="AG817" s="9"/>
      <c r="AH817" s="8"/>
      <c r="AI817" s="12"/>
    </row>
    <row x14ac:dyDescent="0.25" r="818" customHeight="1" ht="14.25">
      <c r="A818" s="8"/>
      <c r="B818" s="12"/>
      <c r="C818" s="10"/>
      <c r="D818" s="10"/>
      <c r="E818" s="8"/>
      <c r="F818" s="8"/>
      <c r="G818" s="8"/>
      <c r="H818" s="30"/>
      <c r="I818" s="31"/>
      <c r="J818" s="31"/>
      <c r="K818" s="8"/>
      <c r="L818" s="8"/>
      <c r="M818" s="8"/>
      <c r="N818" s="8"/>
      <c r="O818" s="8"/>
      <c r="P818" s="8"/>
      <c r="Q818" s="8"/>
      <c r="R818" s="10"/>
      <c r="S818" s="8"/>
      <c r="T818" s="8"/>
      <c r="U818" s="8"/>
      <c r="V818" s="8"/>
      <c r="W818" s="8"/>
      <c r="X818" s="8"/>
      <c r="Y818" s="8"/>
      <c r="Z818" s="8"/>
      <c r="AA818" s="8"/>
      <c r="AB818" s="8"/>
      <c r="AC818" s="10"/>
      <c r="AD818" s="34"/>
      <c r="AE818" s="34"/>
      <c r="AF818" s="34"/>
      <c r="AG818" s="9"/>
      <c r="AH818" s="8"/>
      <c r="AI818" s="12"/>
    </row>
    <row x14ac:dyDescent="0.25" r="819" customHeight="1" ht="14.25">
      <c r="A819" s="8"/>
      <c r="B819" s="12"/>
      <c r="C819" s="10"/>
      <c r="D819" s="10"/>
      <c r="E819" s="8"/>
      <c r="F819" s="8"/>
      <c r="G819" s="8"/>
      <c r="H819" s="30"/>
      <c r="I819" s="31"/>
      <c r="J819" s="31"/>
      <c r="K819" s="8"/>
      <c r="L819" s="8"/>
      <c r="M819" s="8"/>
      <c r="N819" s="8"/>
      <c r="O819" s="8"/>
      <c r="P819" s="8"/>
      <c r="Q819" s="8"/>
      <c r="R819" s="10"/>
      <c r="S819" s="8"/>
      <c r="T819" s="8"/>
      <c r="U819" s="8"/>
      <c r="V819" s="8"/>
      <c r="W819" s="8"/>
      <c r="X819" s="8"/>
      <c r="Y819" s="8"/>
      <c r="Z819" s="8"/>
      <c r="AA819" s="8"/>
      <c r="AB819" s="8"/>
      <c r="AC819" s="10"/>
      <c r="AD819" s="34"/>
      <c r="AE819" s="34"/>
      <c r="AF819" s="34"/>
      <c r="AG819" s="9"/>
      <c r="AH819" s="8"/>
      <c r="AI819" s="12"/>
    </row>
    <row x14ac:dyDescent="0.25" r="820" customHeight="1" ht="14.25">
      <c r="A820" s="8"/>
      <c r="B820" s="12"/>
      <c r="C820" s="10"/>
      <c r="D820" s="10"/>
      <c r="E820" s="8"/>
      <c r="F820" s="8"/>
      <c r="G820" s="8"/>
      <c r="H820" s="30"/>
      <c r="I820" s="31"/>
      <c r="J820" s="31"/>
      <c r="K820" s="8"/>
      <c r="L820" s="8"/>
      <c r="M820" s="8"/>
      <c r="N820" s="8"/>
      <c r="O820" s="8"/>
      <c r="P820" s="8"/>
      <c r="Q820" s="8"/>
      <c r="R820" s="10"/>
      <c r="S820" s="8"/>
      <c r="T820" s="8"/>
      <c r="U820" s="8"/>
      <c r="V820" s="8"/>
      <c r="W820" s="8"/>
      <c r="X820" s="8"/>
      <c r="Y820" s="8"/>
      <c r="Z820" s="8"/>
      <c r="AA820" s="8"/>
      <c r="AB820" s="8"/>
      <c r="AC820" s="10"/>
      <c r="AD820" s="34"/>
      <c r="AE820" s="34"/>
      <c r="AF820" s="34"/>
      <c r="AG820" s="9"/>
      <c r="AH820" s="8"/>
      <c r="AI820" s="12"/>
    </row>
    <row x14ac:dyDescent="0.25" r="821" customHeight="1" ht="14.25">
      <c r="A821" s="8"/>
      <c r="B821" s="12"/>
      <c r="C821" s="10"/>
      <c r="D821" s="10"/>
      <c r="E821" s="8"/>
      <c r="F821" s="8"/>
      <c r="G821" s="8"/>
      <c r="H821" s="30"/>
      <c r="I821" s="31"/>
      <c r="J821" s="31"/>
      <c r="K821" s="8"/>
      <c r="L821" s="8"/>
      <c r="M821" s="8"/>
      <c r="N821" s="8"/>
      <c r="O821" s="8"/>
      <c r="P821" s="8"/>
      <c r="Q821" s="8"/>
      <c r="R821" s="10"/>
      <c r="S821" s="8"/>
      <c r="T821" s="8"/>
      <c r="U821" s="8"/>
      <c r="V821" s="8"/>
      <c r="W821" s="8"/>
      <c r="X821" s="8"/>
      <c r="Y821" s="8"/>
      <c r="Z821" s="8"/>
      <c r="AA821" s="8"/>
      <c r="AB821" s="8"/>
      <c r="AC821" s="10"/>
      <c r="AD821" s="34"/>
      <c r="AE821" s="34"/>
      <c r="AF821" s="34"/>
      <c r="AG821" s="9"/>
      <c r="AH821" s="8"/>
      <c r="AI821" s="12"/>
    </row>
    <row x14ac:dyDescent="0.25" r="822" customHeight="1" ht="14.25">
      <c r="A822" s="8"/>
      <c r="B822" s="12"/>
      <c r="C822" s="10"/>
      <c r="D822" s="10"/>
      <c r="E822" s="8"/>
      <c r="F822" s="8"/>
      <c r="G822" s="8"/>
      <c r="H822" s="30"/>
      <c r="I822" s="31"/>
      <c r="J822" s="31"/>
      <c r="K822" s="8"/>
      <c r="L822" s="8"/>
      <c r="M822" s="8"/>
      <c r="N822" s="8"/>
      <c r="O822" s="8"/>
      <c r="P822" s="8"/>
      <c r="Q822" s="8"/>
      <c r="R822" s="10"/>
      <c r="S822" s="8"/>
      <c r="T822" s="8"/>
      <c r="U822" s="8"/>
      <c r="V822" s="8"/>
      <c r="W822" s="8"/>
      <c r="X822" s="8"/>
      <c r="Y822" s="8"/>
      <c r="Z822" s="8"/>
      <c r="AA822" s="8"/>
      <c r="AB822" s="8"/>
      <c r="AC822" s="10"/>
      <c r="AD822" s="34"/>
      <c r="AE822" s="34"/>
      <c r="AF822" s="34"/>
      <c r="AG822" s="9"/>
      <c r="AH822" s="8"/>
      <c r="AI822" s="12"/>
    </row>
    <row x14ac:dyDescent="0.25" r="823" customHeight="1" ht="14.25">
      <c r="A823" s="8"/>
      <c r="B823" s="12"/>
      <c r="C823" s="10"/>
      <c r="D823" s="10"/>
      <c r="E823" s="8"/>
      <c r="F823" s="8"/>
      <c r="G823" s="8"/>
      <c r="H823" s="30"/>
      <c r="I823" s="31"/>
      <c r="J823" s="31"/>
      <c r="K823" s="8"/>
      <c r="L823" s="8"/>
      <c r="M823" s="8"/>
      <c r="N823" s="8"/>
      <c r="O823" s="8"/>
      <c r="P823" s="8"/>
      <c r="Q823" s="8"/>
      <c r="R823" s="10"/>
      <c r="S823" s="8"/>
      <c r="T823" s="8"/>
      <c r="U823" s="8"/>
      <c r="V823" s="8"/>
      <c r="W823" s="8"/>
      <c r="X823" s="8"/>
      <c r="Y823" s="8"/>
      <c r="Z823" s="8"/>
      <c r="AA823" s="8"/>
      <c r="AB823" s="8"/>
      <c r="AC823" s="10"/>
      <c r="AD823" s="34"/>
      <c r="AE823" s="34"/>
      <c r="AF823" s="34"/>
      <c r="AG823" s="9"/>
      <c r="AH823" s="8"/>
      <c r="AI823" s="12"/>
    </row>
    <row x14ac:dyDescent="0.25" r="824" customHeight="1" ht="14.25">
      <c r="A824" s="8"/>
      <c r="B824" s="12"/>
      <c r="C824" s="10"/>
      <c r="D824" s="10"/>
      <c r="E824" s="8"/>
      <c r="F824" s="8"/>
      <c r="G824" s="8"/>
      <c r="H824" s="30"/>
      <c r="I824" s="31"/>
      <c r="J824" s="31"/>
      <c r="K824" s="8"/>
      <c r="L824" s="8"/>
      <c r="M824" s="8"/>
      <c r="N824" s="8"/>
      <c r="O824" s="8"/>
      <c r="P824" s="8"/>
      <c r="Q824" s="8"/>
      <c r="R824" s="10"/>
      <c r="S824" s="8"/>
      <c r="T824" s="8"/>
      <c r="U824" s="8"/>
      <c r="V824" s="8"/>
      <c r="W824" s="8"/>
      <c r="X824" s="8"/>
      <c r="Y824" s="8"/>
      <c r="Z824" s="8"/>
      <c r="AA824" s="8"/>
      <c r="AB824" s="8"/>
      <c r="AC824" s="10"/>
      <c r="AD824" s="34"/>
      <c r="AE824" s="34"/>
      <c r="AF824" s="34"/>
      <c r="AG824" s="9"/>
      <c r="AH824" s="8"/>
      <c r="AI824" s="12"/>
    </row>
    <row x14ac:dyDescent="0.25" r="825" customHeight="1" ht="14.25">
      <c r="A825" s="8"/>
      <c r="B825" s="12"/>
      <c r="C825" s="10"/>
      <c r="D825" s="10"/>
      <c r="E825" s="8"/>
      <c r="F825" s="8"/>
      <c r="G825" s="8"/>
      <c r="H825" s="30"/>
      <c r="I825" s="31"/>
      <c r="J825" s="31"/>
      <c r="K825" s="8"/>
      <c r="L825" s="8"/>
      <c r="M825" s="8"/>
      <c r="N825" s="8"/>
      <c r="O825" s="8"/>
      <c r="P825" s="8"/>
      <c r="Q825" s="8"/>
      <c r="R825" s="10"/>
      <c r="S825" s="8"/>
      <c r="T825" s="8"/>
      <c r="U825" s="8"/>
      <c r="V825" s="8"/>
      <c r="W825" s="8"/>
      <c r="X825" s="8"/>
      <c r="Y825" s="8"/>
      <c r="Z825" s="8"/>
      <c r="AA825" s="8"/>
      <c r="AB825" s="8"/>
      <c r="AC825" s="10"/>
      <c r="AD825" s="34"/>
      <c r="AE825" s="34"/>
      <c r="AF825" s="34"/>
      <c r="AG825" s="9"/>
      <c r="AH825" s="8"/>
      <c r="AI825" s="12"/>
    </row>
    <row x14ac:dyDescent="0.25" r="826" customHeight="1" ht="14.25">
      <c r="A826" s="8"/>
      <c r="B826" s="12"/>
      <c r="C826" s="10"/>
      <c r="D826" s="10"/>
      <c r="E826" s="8"/>
      <c r="F826" s="8"/>
      <c r="G826" s="8"/>
      <c r="H826" s="30"/>
      <c r="I826" s="31"/>
      <c r="J826" s="31"/>
      <c r="K826" s="8"/>
      <c r="L826" s="8"/>
      <c r="M826" s="8"/>
      <c r="N826" s="8"/>
      <c r="O826" s="8"/>
      <c r="P826" s="8"/>
      <c r="Q826" s="8"/>
      <c r="R826" s="10"/>
      <c r="S826" s="8"/>
      <c r="T826" s="8"/>
      <c r="U826" s="8"/>
      <c r="V826" s="8"/>
      <c r="W826" s="8"/>
      <c r="X826" s="8"/>
      <c r="Y826" s="8"/>
      <c r="Z826" s="8"/>
      <c r="AA826" s="8"/>
      <c r="AB826" s="8"/>
      <c r="AC826" s="10"/>
      <c r="AD826" s="34"/>
      <c r="AE826" s="34"/>
      <c r="AF826" s="34"/>
      <c r="AG826" s="9"/>
      <c r="AH826" s="8"/>
      <c r="AI826" s="12"/>
    </row>
    <row x14ac:dyDescent="0.25" r="827" customHeight="1" ht="14.25">
      <c r="A827" s="8"/>
      <c r="B827" s="12"/>
      <c r="C827" s="10"/>
      <c r="D827" s="10"/>
      <c r="E827" s="8"/>
      <c r="F827" s="8"/>
      <c r="G827" s="8"/>
      <c r="H827" s="30"/>
      <c r="I827" s="31"/>
      <c r="J827" s="31"/>
      <c r="K827" s="8"/>
      <c r="L827" s="8"/>
      <c r="M827" s="8"/>
      <c r="N827" s="8"/>
      <c r="O827" s="8"/>
      <c r="P827" s="8"/>
      <c r="Q827" s="8"/>
      <c r="R827" s="10"/>
      <c r="S827" s="8"/>
      <c r="T827" s="8"/>
      <c r="U827" s="8"/>
      <c r="V827" s="8"/>
      <c r="W827" s="8"/>
      <c r="X827" s="8"/>
      <c r="Y827" s="8"/>
      <c r="Z827" s="8"/>
      <c r="AA827" s="8"/>
      <c r="AB827" s="8"/>
      <c r="AC827" s="10"/>
      <c r="AD827" s="34"/>
      <c r="AE827" s="34"/>
      <c r="AF827" s="34"/>
      <c r="AG827" s="9"/>
      <c r="AH827" s="8"/>
      <c r="AI827" s="12"/>
    </row>
    <row x14ac:dyDescent="0.25" r="828" customHeight="1" ht="14.25">
      <c r="A828" s="8"/>
      <c r="B828" s="12"/>
      <c r="C828" s="10"/>
      <c r="D828" s="10"/>
      <c r="E828" s="8"/>
      <c r="F828" s="8"/>
      <c r="G828" s="8"/>
      <c r="H828" s="30"/>
      <c r="I828" s="31"/>
      <c r="J828" s="31"/>
      <c r="K828" s="8"/>
      <c r="L828" s="8"/>
      <c r="M828" s="8"/>
      <c r="N828" s="8"/>
      <c r="O828" s="8"/>
      <c r="P828" s="8"/>
      <c r="Q828" s="8"/>
      <c r="R828" s="10"/>
      <c r="S828" s="8"/>
      <c r="T828" s="8"/>
      <c r="U828" s="8"/>
      <c r="V828" s="8"/>
      <c r="W828" s="8"/>
      <c r="X828" s="8"/>
      <c r="Y828" s="8"/>
      <c r="Z828" s="8"/>
      <c r="AA828" s="8"/>
      <c r="AB828" s="8"/>
      <c r="AC828" s="10"/>
      <c r="AD828" s="34"/>
      <c r="AE828" s="34"/>
      <c r="AF828" s="34"/>
      <c r="AG828" s="9"/>
      <c r="AH828" s="8"/>
      <c r="AI828" s="12"/>
    </row>
    <row x14ac:dyDescent="0.25" r="829" customHeight="1" ht="14.25">
      <c r="A829" s="8"/>
      <c r="B829" s="12"/>
      <c r="C829" s="10"/>
      <c r="D829" s="10"/>
      <c r="E829" s="8"/>
      <c r="F829" s="8"/>
      <c r="G829" s="8"/>
      <c r="H829" s="30"/>
      <c r="I829" s="31"/>
      <c r="J829" s="31"/>
      <c r="K829" s="8"/>
      <c r="L829" s="8"/>
      <c r="M829" s="8"/>
      <c r="N829" s="8"/>
      <c r="O829" s="8"/>
      <c r="P829" s="8"/>
      <c r="Q829" s="8"/>
      <c r="R829" s="10"/>
      <c r="S829" s="8"/>
      <c r="T829" s="8"/>
      <c r="U829" s="8"/>
      <c r="V829" s="8"/>
      <c r="W829" s="8"/>
      <c r="X829" s="8"/>
      <c r="Y829" s="8"/>
      <c r="Z829" s="8"/>
      <c r="AA829" s="8"/>
      <c r="AB829" s="8"/>
      <c r="AC829" s="10"/>
      <c r="AD829" s="34"/>
      <c r="AE829" s="34"/>
      <c r="AF829" s="34"/>
      <c r="AG829" s="9"/>
      <c r="AH829" s="8"/>
      <c r="AI829" s="12"/>
    </row>
    <row x14ac:dyDescent="0.25" r="830" customHeight="1" ht="14.25">
      <c r="A830" s="8"/>
      <c r="B830" s="12"/>
      <c r="C830" s="10"/>
      <c r="D830" s="10"/>
      <c r="E830" s="8"/>
      <c r="F830" s="8"/>
      <c r="G830" s="8"/>
      <c r="H830" s="30"/>
      <c r="I830" s="31"/>
      <c r="J830" s="31"/>
      <c r="K830" s="8"/>
      <c r="L830" s="8"/>
      <c r="M830" s="8"/>
      <c r="N830" s="8"/>
      <c r="O830" s="8"/>
      <c r="P830" s="8"/>
      <c r="Q830" s="8"/>
      <c r="R830" s="10"/>
      <c r="S830" s="8"/>
      <c r="T830" s="8"/>
      <c r="U830" s="8"/>
      <c r="V830" s="8"/>
      <c r="W830" s="8"/>
      <c r="X830" s="8"/>
      <c r="Y830" s="8"/>
      <c r="Z830" s="8"/>
      <c r="AA830" s="8"/>
      <c r="AB830" s="8"/>
      <c r="AC830" s="10"/>
      <c r="AD830" s="34"/>
      <c r="AE830" s="34"/>
      <c r="AF830" s="34"/>
      <c r="AG830" s="9"/>
      <c r="AH830" s="8"/>
      <c r="AI830" s="12"/>
    </row>
    <row x14ac:dyDescent="0.25" r="831" customHeight="1" ht="14.25">
      <c r="A831" s="8"/>
      <c r="B831" s="12"/>
      <c r="C831" s="10"/>
      <c r="D831" s="10"/>
      <c r="E831" s="8"/>
      <c r="F831" s="8"/>
      <c r="G831" s="8"/>
      <c r="H831" s="30"/>
      <c r="I831" s="31"/>
      <c r="J831" s="31"/>
      <c r="K831" s="8"/>
      <c r="L831" s="8"/>
      <c r="M831" s="8"/>
      <c r="N831" s="8"/>
      <c r="O831" s="8"/>
      <c r="P831" s="8"/>
      <c r="Q831" s="8"/>
      <c r="R831" s="10"/>
      <c r="S831" s="8"/>
      <c r="T831" s="8"/>
      <c r="U831" s="8"/>
      <c r="V831" s="8"/>
      <c r="W831" s="8"/>
      <c r="X831" s="8"/>
      <c r="Y831" s="8"/>
      <c r="Z831" s="8"/>
      <c r="AA831" s="8"/>
      <c r="AB831" s="8"/>
      <c r="AC831" s="10"/>
      <c r="AD831" s="34"/>
      <c r="AE831" s="34"/>
      <c r="AF831" s="34"/>
      <c r="AG831" s="9"/>
      <c r="AH831" s="8"/>
      <c r="AI831" s="12"/>
    </row>
    <row x14ac:dyDescent="0.25" r="832" customHeight="1" ht="14.25">
      <c r="A832" s="8"/>
      <c r="B832" s="12"/>
      <c r="C832" s="10"/>
      <c r="D832" s="10"/>
      <c r="E832" s="8"/>
      <c r="F832" s="8"/>
      <c r="G832" s="8"/>
      <c r="H832" s="30"/>
      <c r="I832" s="31"/>
      <c r="J832" s="31"/>
      <c r="K832" s="8"/>
      <c r="L832" s="8"/>
      <c r="M832" s="8"/>
      <c r="N832" s="8"/>
      <c r="O832" s="8"/>
      <c r="P832" s="8"/>
      <c r="Q832" s="8"/>
      <c r="R832" s="10"/>
      <c r="S832" s="8"/>
      <c r="T832" s="8"/>
      <c r="U832" s="8"/>
      <c r="V832" s="8"/>
      <c r="W832" s="8"/>
      <c r="X832" s="8"/>
      <c r="Y832" s="8"/>
      <c r="Z832" s="8"/>
      <c r="AA832" s="8"/>
      <c r="AB832" s="8"/>
      <c r="AC832" s="10"/>
      <c r="AD832" s="34"/>
      <c r="AE832" s="34"/>
      <c r="AF832" s="34"/>
      <c r="AG832" s="9"/>
      <c r="AH832" s="8"/>
      <c r="AI832" s="12"/>
    </row>
    <row x14ac:dyDescent="0.25" r="833" customHeight="1" ht="14.25">
      <c r="A833" s="8"/>
      <c r="B833" s="12"/>
      <c r="C833" s="10"/>
      <c r="D833" s="10"/>
      <c r="E833" s="8"/>
      <c r="F833" s="8"/>
      <c r="G833" s="8"/>
      <c r="H833" s="30"/>
      <c r="I833" s="31"/>
      <c r="J833" s="31"/>
      <c r="K833" s="8"/>
      <c r="L833" s="8"/>
      <c r="M833" s="8"/>
      <c r="N833" s="8"/>
      <c r="O833" s="8"/>
      <c r="P833" s="8"/>
      <c r="Q833" s="8"/>
      <c r="R833" s="10"/>
      <c r="S833" s="8"/>
      <c r="T833" s="8"/>
      <c r="U833" s="8"/>
      <c r="V833" s="8"/>
      <c r="W833" s="8"/>
      <c r="X833" s="8"/>
      <c r="Y833" s="8"/>
      <c r="Z833" s="8"/>
      <c r="AA833" s="8"/>
      <c r="AB833" s="8"/>
      <c r="AC833" s="10"/>
      <c r="AD833" s="34"/>
      <c r="AE833" s="34"/>
      <c r="AF833" s="34"/>
      <c r="AG833" s="9"/>
      <c r="AH833" s="8"/>
      <c r="AI833" s="12"/>
    </row>
    <row x14ac:dyDescent="0.25" r="834" customHeight="1" ht="14.25">
      <c r="A834" s="8"/>
      <c r="B834" s="12"/>
      <c r="C834" s="10"/>
      <c r="D834" s="10"/>
      <c r="E834" s="8"/>
      <c r="F834" s="8"/>
      <c r="G834" s="8"/>
      <c r="H834" s="30"/>
      <c r="I834" s="31"/>
      <c r="J834" s="31"/>
      <c r="K834" s="8"/>
      <c r="L834" s="8"/>
      <c r="M834" s="8"/>
      <c r="N834" s="8"/>
      <c r="O834" s="8"/>
      <c r="P834" s="8"/>
      <c r="Q834" s="8"/>
      <c r="R834" s="10"/>
      <c r="S834" s="8"/>
      <c r="T834" s="8"/>
      <c r="U834" s="8"/>
      <c r="V834" s="8"/>
      <c r="W834" s="8"/>
      <c r="X834" s="8"/>
      <c r="Y834" s="8"/>
      <c r="Z834" s="8"/>
      <c r="AA834" s="8"/>
      <c r="AB834" s="8"/>
      <c r="AC834" s="10"/>
      <c r="AD834" s="34"/>
      <c r="AE834" s="34"/>
      <c r="AF834" s="34"/>
      <c r="AG834" s="9"/>
      <c r="AH834" s="8"/>
      <c r="AI834" s="12"/>
    </row>
    <row x14ac:dyDescent="0.25" r="835" customHeight="1" ht="14.25">
      <c r="A835" s="8"/>
      <c r="B835" s="12"/>
      <c r="C835" s="10"/>
      <c r="D835" s="10"/>
      <c r="E835" s="8"/>
      <c r="F835" s="8"/>
      <c r="G835" s="8"/>
      <c r="H835" s="30"/>
      <c r="I835" s="31"/>
      <c r="J835" s="31"/>
      <c r="K835" s="8"/>
      <c r="L835" s="8"/>
      <c r="M835" s="8"/>
      <c r="N835" s="8"/>
      <c r="O835" s="8"/>
      <c r="P835" s="8"/>
      <c r="Q835" s="8"/>
      <c r="R835" s="10"/>
      <c r="S835" s="8"/>
      <c r="T835" s="8"/>
      <c r="U835" s="8"/>
      <c r="V835" s="8"/>
      <c r="W835" s="8"/>
      <c r="X835" s="8"/>
      <c r="Y835" s="8"/>
      <c r="Z835" s="8"/>
      <c r="AA835" s="8"/>
      <c r="AB835" s="8"/>
      <c r="AC835" s="10"/>
      <c r="AD835" s="34"/>
      <c r="AE835" s="34"/>
      <c r="AF835" s="34"/>
      <c r="AG835" s="9"/>
      <c r="AH835" s="8"/>
      <c r="AI835" s="12"/>
    </row>
    <row x14ac:dyDescent="0.25" r="836" customHeight="1" ht="14.25">
      <c r="A836" s="8"/>
      <c r="B836" s="12"/>
      <c r="C836" s="10"/>
      <c r="D836" s="10"/>
      <c r="E836" s="8"/>
      <c r="F836" s="8"/>
      <c r="G836" s="8"/>
      <c r="H836" s="30"/>
      <c r="I836" s="31"/>
      <c r="J836" s="31"/>
      <c r="K836" s="8"/>
      <c r="L836" s="8"/>
      <c r="M836" s="8"/>
      <c r="N836" s="8"/>
      <c r="O836" s="8"/>
      <c r="P836" s="8"/>
      <c r="Q836" s="8"/>
      <c r="R836" s="10"/>
      <c r="S836" s="8"/>
      <c r="T836" s="8"/>
      <c r="U836" s="8"/>
      <c r="V836" s="8"/>
      <c r="W836" s="8"/>
      <c r="X836" s="8"/>
      <c r="Y836" s="8"/>
      <c r="Z836" s="8"/>
      <c r="AA836" s="8"/>
      <c r="AB836" s="8"/>
      <c r="AC836" s="10"/>
      <c r="AD836" s="34"/>
      <c r="AE836" s="34"/>
      <c r="AF836" s="34"/>
      <c r="AG836" s="9"/>
      <c r="AH836" s="8"/>
      <c r="AI836" s="12"/>
    </row>
    <row x14ac:dyDescent="0.25" r="837" customHeight="1" ht="14.25">
      <c r="A837" s="8"/>
      <c r="B837" s="12"/>
      <c r="C837" s="10"/>
      <c r="D837" s="10"/>
      <c r="E837" s="8"/>
      <c r="F837" s="8"/>
      <c r="G837" s="8"/>
      <c r="H837" s="30"/>
      <c r="I837" s="31"/>
      <c r="J837" s="31"/>
      <c r="K837" s="8"/>
      <c r="L837" s="8"/>
      <c r="M837" s="8"/>
      <c r="N837" s="8"/>
      <c r="O837" s="8"/>
      <c r="P837" s="8"/>
      <c r="Q837" s="8"/>
      <c r="R837" s="10"/>
      <c r="S837" s="8"/>
      <c r="T837" s="8"/>
      <c r="U837" s="8"/>
      <c r="V837" s="8"/>
      <c r="W837" s="8"/>
      <c r="X837" s="8"/>
      <c r="Y837" s="8"/>
      <c r="Z837" s="8"/>
      <c r="AA837" s="8"/>
      <c r="AB837" s="8"/>
      <c r="AC837" s="10"/>
      <c r="AD837" s="34"/>
      <c r="AE837" s="34"/>
      <c r="AF837" s="34"/>
      <c r="AG837" s="9"/>
      <c r="AH837" s="8"/>
      <c r="AI837" s="12"/>
    </row>
    <row x14ac:dyDescent="0.25" r="838" customHeight="1" ht="14.25">
      <c r="A838" s="8"/>
      <c r="B838" s="12"/>
      <c r="C838" s="10"/>
      <c r="D838" s="10"/>
      <c r="E838" s="8"/>
      <c r="F838" s="8"/>
      <c r="G838" s="8"/>
      <c r="H838" s="30"/>
      <c r="I838" s="31"/>
      <c r="J838" s="31"/>
      <c r="K838" s="8"/>
      <c r="L838" s="8"/>
      <c r="M838" s="8"/>
      <c r="N838" s="8"/>
      <c r="O838" s="8"/>
      <c r="P838" s="8"/>
      <c r="Q838" s="8"/>
      <c r="R838" s="10"/>
      <c r="S838" s="8"/>
      <c r="T838" s="8"/>
      <c r="U838" s="8"/>
      <c r="V838" s="8"/>
      <c r="W838" s="8"/>
      <c r="X838" s="8"/>
      <c r="Y838" s="8"/>
      <c r="Z838" s="8"/>
      <c r="AA838" s="8"/>
      <c r="AB838" s="8"/>
      <c r="AC838" s="10"/>
      <c r="AD838" s="34"/>
      <c r="AE838" s="34"/>
      <c r="AF838" s="34"/>
      <c r="AG838" s="9"/>
      <c r="AH838" s="8"/>
      <c r="AI838" s="12"/>
    </row>
    <row x14ac:dyDescent="0.25" r="839" customHeight="1" ht="14.25">
      <c r="A839" s="8"/>
      <c r="B839" s="12"/>
      <c r="C839" s="10"/>
      <c r="D839" s="10"/>
      <c r="E839" s="8"/>
      <c r="F839" s="8"/>
      <c r="G839" s="8"/>
      <c r="H839" s="30"/>
      <c r="I839" s="31"/>
      <c r="J839" s="31"/>
      <c r="K839" s="8"/>
      <c r="L839" s="8"/>
      <c r="M839" s="8"/>
      <c r="N839" s="8"/>
      <c r="O839" s="8"/>
      <c r="P839" s="8"/>
      <c r="Q839" s="8"/>
      <c r="R839" s="10"/>
      <c r="S839" s="8"/>
      <c r="T839" s="8"/>
      <c r="U839" s="8"/>
      <c r="V839" s="8"/>
      <c r="W839" s="8"/>
      <c r="X839" s="8"/>
      <c r="Y839" s="8"/>
      <c r="Z839" s="8"/>
      <c r="AA839" s="8"/>
      <c r="AB839" s="8"/>
      <c r="AC839" s="10"/>
      <c r="AD839" s="34"/>
      <c r="AE839" s="34"/>
      <c r="AF839" s="34"/>
      <c r="AG839" s="9"/>
      <c r="AH839" s="8"/>
      <c r="AI839" s="12"/>
    </row>
    <row x14ac:dyDescent="0.25" r="840" customHeight="1" ht="14.25">
      <c r="A840" s="8"/>
      <c r="B840" s="12"/>
      <c r="C840" s="10"/>
      <c r="D840" s="10"/>
      <c r="E840" s="8"/>
      <c r="F840" s="8"/>
      <c r="G840" s="8"/>
      <c r="H840" s="30"/>
      <c r="I840" s="31"/>
      <c r="J840" s="31"/>
      <c r="K840" s="8"/>
      <c r="L840" s="8"/>
      <c r="M840" s="8"/>
      <c r="N840" s="8"/>
      <c r="O840" s="8"/>
      <c r="P840" s="8"/>
      <c r="Q840" s="8"/>
      <c r="R840" s="10"/>
      <c r="S840" s="8"/>
      <c r="T840" s="8"/>
      <c r="U840" s="8"/>
      <c r="V840" s="8"/>
      <c r="W840" s="8"/>
      <c r="X840" s="8"/>
      <c r="Y840" s="8"/>
      <c r="Z840" s="8"/>
      <c r="AA840" s="8"/>
      <c r="AB840" s="8"/>
      <c r="AC840" s="10"/>
      <c r="AD840" s="34"/>
      <c r="AE840" s="34"/>
      <c r="AF840" s="34"/>
      <c r="AG840" s="9"/>
      <c r="AH840" s="8"/>
      <c r="AI840" s="12"/>
    </row>
    <row x14ac:dyDescent="0.25" r="841" customHeight="1" ht="14.25">
      <c r="A841" s="8"/>
      <c r="B841" s="12"/>
      <c r="C841" s="10"/>
      <c r="D841" s="10"/>
      <c r="E841" s="8"/>
      <c r="F841" s="8"/>
      <c r="G841" s="8"/>
      <c r="H841" s="30"/>
      <c r="I841" s="31"/>
      <c r="J841" s="31"/>
      <c r="K841" s="8"/>
      <c r="L841" s="8"/>
      <c r="M841" s="8"/>
      <c r="N841" s="8"/>
      <c r="O841" s="8"/>
      <c r="P841" s="8"/>
      <c r="Q841" s="8"/>
      <c r="R841" s="10"/>
      <c r="S841" s="8"/>
      <c r="T841" s="8"/>
      <c r="U841" s="8"/>
      <c r="V841" s="8"/>
      <c r="W841" s="8"/>
      <c r="X841" s="8"/>
      <c r="Y841" s="8"/>
      <c r="Z841" s="8"/>
      <c r="AA841" s="8"/>
      <c r="AB841" s="8"/>
      <c r="AC841" s="10"/>
      <c r="AD841" s="34"/>
      <c r="AE841" s="34"/>
      <c r="AF841" s="34"/>
      <c r="AG841" s="9"/>
      <c r="AH841" s="8"/>
      <c r="AI841" s="12"/>
    </row>
    <row x14ac:dyDescent="0.25" r="842" customHeight="1" ht="14.25">
      <c r="A842" s="8"/>
      <c r="B842" s="12"/>
      <c r="C842" s="10"/>
      <c r="D842" s="10"/>
      <c r="E842" s="8"/>
      <c r="F842" s="8"/>
      <c r="G842" s="8"/>
      <c r="H842" s="30"/>
      <c r="I842" s="31"/>
      <c r="J842" s="31"/>
      <c r="K842" s="8"/>
      <c r="L842" s="8"/>
      <c r="M842" s="8"/>
      <c r="N842" s="8"/>
      <c r="O842" s="8"/>
      <c r="P842" s="8"/>
      <c r="Q842" s="8"/>
      <c r="R842" s="10"/>
      <c r="S842" s="8"/>
      <c r="T842" s="8"/>
      <c r="U842" s="8"/>
      <c r="V842" s="8"/>
      <c r="W842" s="8"/>
      <c r="X842" s="8"/>
      <c r="Y842" s="8"/>
      <c r="Z842" s="8"/>
      <c r="AA842" s="8"/>
      <c r="AB842" s="8"/>
      <c r="AC842" s="10"/>
      <c r="AD842" s="34"/>
      <c r="AE842" s="34"/>
      <c r="AF842" s="34"/>
      <c r="AG842" s="9"/>
      <c r="AH842" s="8"/>
      <c r="AI842" s="12"/>
    </row>
    <row x14ac:dyDescent="0.25" r="843" customHeight="1" ht="14.25">
      <c r="A843" s="8"/>
      <c r="B843" s="12"/>
      <c r="C843" s="10"/>
      <c r="D843" s="10"/>
      <c r="E843" s="8"/>
      <c r="F843" s="8"/>
      <c r="G843" s="8"/>
      <c r="H843" s="30"/>
      <c r="I843" s="31"/>
      <c r="J843" s="31"/>
      <c r="K843" s="8"/>
      <c r="L843" s="8"/>
      <c r="M843" s="8"/>
      <c r="N843" s="8"/>
      <c r="O843" s="8"/>
      <c r="P843" s="8"/>
      <c r="Q843" s="8"/>
      <c r="R843" s="10"/>
      <c r="S843" s="8"/>
      <c r="T843" s="8"/>
      <c r="U843" s="8"/>
      <c r="V843" s="8"/>
      <c r="W843" s="8"/>
      <c r="X843" s="8"/>
      <c r="Y843" s="8"/>
      <c r="Z843" s="8"/>
      <c r="AA843" s="8"/>
      <c r="AB843" s="8"/>
      <c r="AC843" s="10"/>
      <c r="AD843" s="34"/>
      <c r="AE843" s="34"/>
      <c r="AF843" s="34"/>
      <c r="AG843" s="9"/>
      <c r="AH843" s="8"/>
      <c r="AI843" s="12"/>
    </row>
    <row x14ac:dyDescent="0.25" r="844" customHeight="1" ht="14.25">
      <c r="A844" s="8"/>
      <c r="B844" s="12"/>
      <c r="C844" s="10"/>
      <c r="D844" s="10"/>
      <c r="E844" s="8"/>
      <c r="F844" s="8"/>
      <c r="G844" s="8"/>
      <c r="H844" s="30"/>
      <c r="I844" s="31"/>
      <c r="J844" s="31"/>
      <c r="K844" s="8"/>
      <c r="L844" s="8"/>
      <c r="M844" s="8"/>
      <c r="N844" s="8"/>
      <c r="O844" s="8"/>
      <c r="P844" s="8"/>
      <c r="Q844" s="8"/>
      <c r="R844" s="10"/>
      <c r="S844" s="8"/>
      <c r="T844" s="8"/>
      <c r="U844" s="8"/>
      <c r="V844" s="8"/>
      <c r="W844" s="8"/>
      <c r="X844" s="8"/>
      <c r="Y844" s="8"/>
      <c r="Z844" s="8"/>
      <c r="AA844" s="8"/>
      <c r="AB844" s="8"/>
      <c r="AC844" s="10"/>
      <c r="AD844" s="34"/>
      <c r="AE844" s="34"/>
      <c r="AF844" s="34"/>
      <c r="AG844" s="9"/>
      <c r="AH844" s="8"/>
      <c r="AI844" s="12"/>
    </row>
    <row x14ac:dyDescent="0.25" r="845" customHeight="1" ht="14.25">
      <c r="A845" s="8"/>
      <c r="B845" s="12"/>
      <c r="C845" s="10"/>
      <c r="D845" s="10"/>
      <c r="E845" s="8"/>
      <c r="F845" s="8"/>
      <c r="G845" s="8"/>
      <c r="H845" s="30"/>
      <c r="I845" s="31"/>
      <c r="J845" s="31"/>
      <c r="K845" s="8"/>
      <c r="L845" s="8"/>
      <c r="M845" s="8"/>
      <c r="N845" s="8"/>
      <c r="O845" s="8"/>
      <c r="P845" s="8"/>
      <c r="Q845" s="8"/>
      <c r="R845" s="10"/>
      <c r="S845" s="8"/>
      <c r="T845" s="8"/>
      <c r="U845" s="8"/>
      <c r="V845" s="8"/>
      <c r="W845" s="8"/>
      <c r="X845" s="8"/>
      <c r="Y845" s="8"/>
      <c r="Z845" s="8"/>
      <c r="AA845" s="8"/>
      <c r="AB845" s="8"/>
      <c r="AC845" s="10"/>
      <c r="AD845" s="34"/>
      <c r="AE845" s="34"/>
      <c r="AF845" s="34"/>
      <c r="AG845" s="9"/>
      <c r="AH845" s="8"/>
      <c r="AI845" s="12"/>
    </row>
    <row x14ac:dyDescent="0.25" r="846" customHeight="1" ht="14.25">
      <c r="A846" s="8"/>
      <c r="B846" s="12"/>
      <c r="C846" s="10"/>
      <c r="D846" s="10"/>
      <c r="E846" s="8"/>
      <c r="F846" s="8"/>
      <c r="G846" s="8"/>
      <c r="H846" s="30"/>
      <c r="I846" s="31"/>
      <c r="J846" s="31"/>
      <c r="K846" s="8"/>
      <c r="L846" s="8"/>
      <c r="M846" s="8"/>
      <c r="N846" s="8"/>
      <c r="O846" s="8"/>
      <c r="P846" s="8"/>
      <c r="Q846" s="8"/>
      <c r="R846" s="10"/>
      <c r="S846" s="8"/>
      <c r="T846" s="8"/>
      <c r="U846" s="8"/>
      <c r="V846" s="8"/>
      <c r="W846" s="8"/>
      <c r="X846" s="8"/>
      <c r="Y846" s="8"/>
      <c r="Z846" s="8"/>
      <c r="AA846" s="8"/>
      <c r="AB846" s="8"/>
      <c r="AC846" s="10"/>
      <c r="AD846" s="34"/>
      <c r="AE846" s="34"/>
      <c r="AF846" s="34"/>
      <c r="AG846" s="9"/>
      <c r="AH846" s="8"/>
      <c r="AI846" s="12"/>
    </row>
    <row x14ac:dyDescent="0.25" r="847" customHeight="1" ht="14.25">
      <c r="A847" s="8"/>
      <c r="B847" s="12"/>
      <c r="C847" s="10"/>
      <c r="D847" s="10"/>
      <c r="E847" s="8"/>
      <c r="F847" s="8"/>
      <c r="G847" s="8"/>
      <c r="H847" s="30"/>
      <c r="I847" s="31"/>
      <c r="J847" s="31"/>
      <c r="K847" s="8"/>
      <c r="L847" s="8"/>
      <c r="M847" s="8"/>
      <c r="N847" s="8"/>
      <c r="O847" s="8"/>
      <c r="P847" s="8"/>
      <c r="Q847" s="8"/>
      <c r="R847" s="10"/>
      <c r="S847" s="8"/>
      <c r="T847" s="8"/>
      <c r="U847" s="8"/>
      <c r="V847" s="8"/>
      <c r="W847" s="8"/>
      <c r="X847" s="8"/>
      <c r="Y847" s="8"/>
      <c r="Z847" s="8"/>
      <c r="AA847" s="8"/>
      <c r="AB847" s="8"/>
      <c r="AC847" s="10"/>
      <c r="AD847" s="34"/>
      <c r="AE847" s="34"/>
      <c r="AF847" s="34"/>
      <c r="AG847" s="9"/>
      <c r="AH847" s="8"/>
      <c r="AI847" s="12"/>
    </row>
    <row x14ac:dyDescent="0.25" r="848" customHeight="1" ht="14.25">
      <c r="A848" s="8"/>
      <c r="B848" s="12"/>
      <c r="C848" s="10"/>
      <c r="D848" s="10"/>
      <c r="E848" s="8"/>
      <c r="F848" s="8"/>
      <c r="G848" s="8"/>
      <c r="H848" s="30"/>
      <c r="I848" s="31"/>
      <c r="J848" s="31"/>
      <c r="K848" s="8"/>
      <c r="L848" s="8"/>
      <c r="M848" s="8"/>
      <c r="N848" s="8"/>
      <c r="O848" s="8"/>
      <c r="P848" s="8"/>
      <c r="Q848" s="8"/>
      <c r="R848" s="10"/>
      <c r="S848" s="8"/>
      <c r="T848" s="8"/>
      <c r="U848" s="8"/>
      <c r="V848" s="8"/>
      <c r="W848" s="8"/>
      <c r="X848" s="8"/>
      <c r="Y848" s="8"/>
      <c r="Z848" s="8"/>
      <c r="AA848" s="8"/>
      <c r="AB848" s="8"/>
      <c r="AC848" s="10"/>
      <c r="AD848" s="34"/>
      <c r="AE848" s="34"/>
      <c r="AF848" s="34"/>
      <c r="AG848" s="9"/>
      <c r="AH848" s="8"/>
      <c r="AI848" s="12"/>
    </row>
    <row x14ac:dyDescent="0.25" r="849" customHeight="1" ht="14.25">
      <c r="A849" s="8"/>
      <c r="B849" s="12"/>
      <c r="C849" s="10"/>
      <c r="D849" s="10"/>
      <c r="E849" s="8"/>
      <c r="F849" s="8"/>
      <c r="G849" s="8"/>
      <c r="H849" s="30"/>
      <c r="I849" s="31"/>
      <c r="J849" s="31"/>
      <c r="K849" s="8"/>
      <c r="L849" s="8"/>
      <c r="M849" s="8"/>
      <c r="N849" s="8"/>
      <c r="O849" s="8"/>
      <c r="P849" s="8"/>
      <c r="Q849" s="8"/>
      <c r="R849" s="10"/>
      <c r="S849" s="8"/>
      <c r="T849" s="8"/>
      <c r="U849" s="8"/>
      <c r="V849" s="8"/>
      <c r="W849" s="8"/>
      <c r="X849" s="8"/>
      <c r="Y849" s="8"/>
      <c r="Z849" s="8"/>
      <c r="AA849" s="8"/>
      <c r="AB849" s="8"/>
      <c r="AC849" s="10"/>
      <c r="AD849" s="34"/>
      <c r="AE849" s="34"/>
      <c r="AF849" s="34"/>
      <c r="AG849" s="9"/>
      <c r="AH849" s="8"/>
      <c r="AI849" s="12"/>
    </row>
    <row x14ac:dyDescent="0.25" r="850" customHeight="1" ht="14.25">
      <c r="A850" s="8"/>
      <c r="B850" s="12"/>
      <c r="C850" s="10"/>
      <c r="D850" s="10"/>
      <c r="E850" s="8"/>
      <c r="F850" s="8"/>
      <c r="G850" s="8"/>
      <c r="H850" s="30"/>
      <c r="I850" s="31"/>
      <c r="J850" s="31"/>
      <c r="K850" s="8"/>
      <c r="L850" s="8"/>
      <c r="M850" s="8"/>
      <c r="N850" s="8"/>
      <c r="O850" s="8"/>
      <c r="P850" s="8"/>
      <c r="Q850" s="8"/>
      <c r="R850" s="10"/>
      <c r="S850" s="8"/>
      <c r="T850" s="8"/>
      <c r="U850" s="8"/>
      <c r="V850" s="8"/>
      <c r="W850" s="8"/>
      <c r="X850" s="8"/>
      <c r="Y850" s="8"/>
      <c r="Z850" s="8"/>
      <c r="AA850" s="8"/>
      <c r="AB850" s="8"/>
      <c r="AC850" s="10"/>
      <c r="AD850" s="34"/>
      <c r="AE850" s="34"/>
      <c r="AF850" s="34"/>
      <c r="AG850" s="9"/>
      <c r="AH850" s="8"/>
      <c r="AI850" s="12"/>
    </row>
    <row x14ac:dyDescent="0.25" r="851" customHeight="1" ht="14.25">
      <c r="A851" s="8"/>
      <c r="B851" s="12"/>
      <c r="C851" s="10"/>
      <c r="D851" s="10"/>
      <c r="E851" s="8"/>
      <c r="F851" s="8"/>
      <c r="G851" s="8"/>
      <c r="H851" s="30"/>
      <c r="I851" s="31"/>
      <c r="J851" s="31"/>
      <c r="K851" s="8"/>
      <c r="L851" s="8"/>
      <c r="M851" s="8"/>
      <c r="N851" s="8"/>
      <c r="O851" s="8"/>
      <c r="P851" s="8"/>
      <c r="Q851" s="8"/>
      <c r="R851" s="10"/>
      <c r="S851" s="8"/>
      <c r="T851" s="8"/>
      <c r="U851" s="8"/>
      <c r="V851" s="8"/>
      <c r="W851" s="8"/>
      <c r="X851" s="8"/>
      <c r="Y851" s="8"/>
      <c r="Z851" s="8"/>
      <c r="AA851" s="8"/>
      <c r="AB851" s="8"/>
      <c r="AC851" s="10"/>
      <c r="AD851" s="34"/>
      <c r="AE851" s="34"/>
      <c r="AF851" s="34"/>
      <c r="AG851" s="9"/>
      <c r="AH851" s="8"/>
      <c r="AI851" s="12"/>
    </row>
    <row x14ac:dyDescent="0.25" r="852" customHeight="1" ht="14.25">
      <c r="A852" s="8"/>
      <c r="B852" s="12"/>
      <c r="C852" s="10"/>
      <c r="D852" s="10"/>
      <c r="E852" s="8"/>
      <c r="F852" s="8"/>
      <c r="G852" s="8"/>
      <c r="H852" s="30"/>
      <c r="I852" s="31"/>
      <c r="J852" s="31"/>
      <c r="K852" s="8"/>
      <c r="L852" s="8"/>
      <c r="M852" s="8"/>
      <c r="N852" s="8"/>
      <c r="O852" s="8"/>
      <c r="P852" s="8"/>
      <c r="Q852" s="8"/>
      <c r="R852" s="10"/>
      <c r="S852" s="8"/>
      <c r="T852" s="8"/>
      <c r="U852" s="8"/>
      <c r="V852" s="8"/>
      <c r="W852" s="8"/>
      <c r="X852" s="8"/>
      <c r="Y852" s="8"/>
      <c r="Z852" s="8"/>
      <c r="AA852" s="8"/>
      <c r="AB852" s="8"/>
      <c r="AC852" s="10"/>
      <c r="AD852" s="34"/>
      <c r="AE852" s="34"/>
      <c r="AF852" s="34"/>
      <c r="AG852" s="9"/>
      <c r="AH852" s="8"/>
      <c r="AI852" s="12"/>
    </row>
    <row x14ac:dyDescent="0.25" r="853" customHeight="1" ht="14.25">
      <c r="A853" s="8"/>
      <c r="B853" s="12"/>
      <c r="C853" s="10"/>
      <c r="D853" s="10"/>
      <c r="E853" s="8"/>
      <c r="F853" s="8"/>
      <c r="G853" s="8"/>
      <c r="H853" s="30"/>
      <c r="I853" s="31"/>
      <c r="J853" s="31"/>
      <c r="K853" s="8"/>
      <c r="L853" s="8"/>
      <c r="M853" s="8"/>
      <c r="N853" s="8"/>
      <c r="O853" s="8"/>
      <c r="P853" s="8"/>
      <c r="Q853" s="8"/>
      <c r="R853" s="10"/>
      <c r="S853" s="8"/>
      <c r="T853" s="8"/>
      <c r="U853" s="8"/>
      <c r="V853" s="8"/>
      <c r="W853" s="8"/>
      <c r="X853" s="8"/>
      <c r="Y853" s="8"/>
      <c r="Z853" s="8"/>
      <c r="AA853" s="8"/>
      <c r="AB853" s="8"/>
      <c r="AC853" s="10"/>
      <c r="AD853" s="34"/>
      <c r="AE853" s="34"/>
      <c r="AF853" s="34"/>
      <c r="AG853" s="9"/>
      <c r="AH853" s="8"/>
      <c r="AI853" s="12"/>
    </row>
    <row x14ac:dyDescent="0.25" r="854" customHeight="1" ht="14.25">
      <c r="A854" s="8"/>
      <c r="B854" s="12"/>
      <c r="C854" s="10"/>
      <c r="D854" s="10"/>
      <c r="E854" s="8"/>
      <c r="F854" s="8"/>
      <c r="G854" s="8"/>
      <c r="H854" s="30"/>
      <c r="I854" s="31"/>
      <c r="J854" s="31"/>
      <c r="K854" s="8"/>
      <c r="L854" s="8"/>
      <c r="M854" s="8"/>
      <c r="N854" s="8"/>
      <c r="O854" s="8"/>
      <c r="P854" s="8"/>
      <c r="Q854" s="8"/>
      <c r="R854" s="10"/>
      <c r="S854" s="8"/>
      <c r="T854" s="8"/>
      <c r="U854" s="8"/>
      <c r="V854" s="8"/>
      <c r="W854" s="8"/>
      <c r="X854" s="8"/>
      <c r="Y854" s="8"/>
      <c r="Z854" s="8"/>
      <c r="AA854" s="8"/>
      <c r="AB854" s="8"/>
      <c r="AC854" s="10"/>
      <c r="AD854" s="34"/>
      <c r="AE854" s="34"/>
      <c r="AF854" s="34"/>
      <c r="AG854" s="9"/>
      <c r="AH854" s="8"/>
      <c r="AI854" s="12"/>
    </row>
    <row x14ac:dyDescent="0.25" r="855" customHeight="1" ht="14.25">
      <c r="A855" s="8"/>
      <c r="B855" s="12"/>
      <c r="C855" s="10"/>
      <c r="D855" s="10"/>
      <c r="E855" s="8"/>
      <c r="F855" s="8"/>
      <c r="G855" s="8"/>
      <c r="H855" s="30"/>
      <c r="I855" s="31"/>
      <c r="J855" s="31"/>
      <c r="K855" s="8"/>
      <c r="L855" s="8"/>
      <c r="M855" s="8"/>
      <c r="N855" s="8"/>
      <c r="O855" s="8"/>
      <c r="P855" s="8"/>
      <c r="Q855" s="8"/>
      <c r="R855" s="10"/>
      <c r="S855" s="8"/>
      <c r="T855" s="8"/>
      <c r="U855" s="8"/>
      <c r="V855" s="8"/>
      <c r="W855" s="8"/>
      <c r="X855" s="8"/>
      <c r="Y855" s="8"/>
      <c r="Z855" s="8"/>
      <c r="AA855" s="8"/>
      <c r="AB855" s="8"/>
      <c r="AC855" s="10"/>
      <c r="AD855" s="34"/>
      <c r="AE855" s="34"/>
      <c r="AF855" s="34"/>
      <c r="AG855" s="9"/>
      <c r="AH855" s="8"/>
      <c r="AI855" s="12"/>
    </row>
    <row x14ac:dyDescent="0.25" r="856" customHeight="1" ht="14.25">
      <c r="A856" s="8"/>
      <c r="B856" s="12"/>
      <c r="C856" s="10"/>
      <c r="D856" s="10"/>
      <c r="E856" s="8"/>
      <c r="F856" s="8"/>
      <c r="G856" s="8"/>
      <c r="H856" s="30"/>
      <c r="I856" s="31"/>
      <c r="J856" s="31"/>
      <c r="K856" s="8"/>
      <c r="L856" s="8"/>
      <c r="M856" s="8"/>
      <c r="N856" s="8"/>
      <c r="O856" s="8"/>
      <c r="P856" s="8"/>
      <c r="Q856" s="8"/>
      <c r="R856" s="10"/>
      <c r="S856" s="8"/>
      <c r="T856" s="8"/>
      <c r="U856" s="8"/>
      <c r="V856" s="8"/>
      <c r="W856" s="8"/>
      <c r="X856" s="8"/>
      <c r="Y856" s="8"/>
      <c r="Z856" s="8"/>
      <c r="AA856" s="8"/>
      <c r="AB856" s="8"/>
      <c r="AC856" s="10"/>
      <c r="AD856" s="34"/>
      <c r="AE856" s="34"/>
      <c r="AF856" s="34"/>
      <c r="AG856" s="9"/>
      <c r="AH856" s="8"/>
      <c r="AI856" s="12"/>
    </row>
    <row x14ac:dyDescent="0.25" r="857" customHeight="1" ht="14.25">
      <c r="A857" s="8"/>
      <c r="B857" s="12"/>
      <c r="C857" s="10"/>
      <c r="D857" s="10"/>
      <c r="E857" s="8"/>
      <c r="F857" s="8"/>
      <c r="G857" s="8"/>
      <c r="H857" s="30"/>
      <c r="I857" s="31"/>
      <c r="J857" s="31"/>
      <c r="K857" s="8"/>
      <c r="L857" s="8"/>
      <c r="M857" s="8"/>
      <c r="N857" s="8"/>
      <c r="O857" s="8"/>
      <c r="P857" s="8"/>
      <c r="Q857" s="8"/>
      <c r="R857" s="10"/>
      <c r="S857" s="8"/>
      <c r="T857" s="8"/>
      <c r="U857" s="8"/>
      <c r="V857" s="8"/>
      <c r="W857" s="8"/>
      <c r="X857" s="8"/>
      <c r="Y857" s="8"/>
      <c r="Z857" s="8"/>
      <c r="AA857" s="8"/>
      <c r="AB857" s="8"/>
      <c r="AC857" s="10"/>
      <c r="AD857" s="34"/>
      <c r="AE857" s="34"/>
      <c r="AF857" s="34"/>
      <c r="AG857" s="9"/>
      <c r="AH857" s="8"/>
      <c r="AI857" s="12"/>
    </row>
    <row x14ac:dyDescent="0.25" r="858" customHeight="1" ht="14.25">
      <c r="A858" s="8"/>
      <c r="B858" s="12"/>
      <c r="C858" s="10"/>
      <c r="D858" s="10"/>
      <c r="E858" s="8"/>
      <c r="F858" s="8"/>
      <c r="G858" s="8"/>
      <c r="H858" s="30"/>
      <c r="I858" s="31"/>
      <c r="J858" s="31"/>
      <c r="K858" s="8"/>
      <c r="L858" s="8"/>
      <c r="M858" s="8"/>
      <c r="N858" s="8"/>
      <c r="O858" s="8"/>
      <c r="P858" s="8"/>
      <c r="Q858" s="8"/>
      <c r="R858" s="10"/>
      <c r="S858" s="8"/>
      <c r="T858" s="8"/>
      <c r="U858" s="8"/>
      <c r="V858" s="8"/>
      <c r="W858" s="8"/>
      <c r="X858" s="8"/>
      <c r="Y858" s="8"/>
      <c r="Z858" s="8"/>
      <c r="AA858" s="8"/>
      <c r="AB858" s="8"/>
      <c r="AC858" s="10"/>
      <c r="AD858" s="34"/>
      <c r="AE858" s="34"/>
      <c r="AF858" s="34"/>
      <c r="AG858" s="9"/>
      <c r="AH858" s="8"/>
      <c r="AI858" s="12"/>
    </row>
    <row x14ac:dyDescent="0.25" r="859" customHeight="1" ht="14.25">
      <c r="A859" s="8"/>
      <c r="B859" s="12"/>
      <c r="C859" s="10"/>
      <c r="D859" s="10"/>
      <c r="E859" s="8"/>
      <c r="F859" s="8"/>
      <c r="G859" s="8"/>
      <c r="H859" s="30"/>
      <c r="I859" s="31"/>
      <c r="J859" s="31"/>
      <c r="K859" s="8"/>
      <c r="L859" s="8"/>
      <c r="M859" s="8"/>
      <c r="N859" s="8"/>
      <c r="O859" s="8"/>
      <c r="P859" s="8"/>
      <c r="Q859" s="8"/>
      <c r="R859" s="10"/>
      <c r="S859" s="8"/>
      <c r="T859" s="8"/>
      <c r="U859" s="8"/>
      <c r="V859" s="8"/>
      <c r="W859" s="8"/>
      <c r="X859" s="8"/>
      <c r="Y859" s="8"/>
      <c r="Z859" s="8"/>
      <c r="AA859" s="8"/>
      <c r="AB859" s="8"/>
      <c r="AC859" s="10"/>
      <c r="AD859" s="34"/>
      <c r="AE859" s="34"/>
      <c r="AF859" s="34"/>
      <c r="AG859" s="9"/>
      <c r="AH859" s="8"/>
      <c r="AI859" s="12"/>
    </row>
    <row x14ac:dyDescent="0.25" r="860" customHeight="1" ht="14.25">
      <c r="A860" s="8"/>
      <c r="B860" s="12"/>
      <c r="C860" s="10"/>
      <c r="D860" s="10"/>
      <c r="E860" s="8"/>
      <c r="F860" s="8"/>
      <c r="G860" s="8"/>
      <c r="H860" s="30"/>
      <c r="I860" s="31"/>
      <c r="J860" s="31"/>
      <c r="K860" s="8"/>
      <c r="L860" s="8"/>
      <c r="M860" s="8"/>
      <c r="N860" s="8"/>
      <c r="O860" s="8"/>
      <c r="P860" s="8"/>
      <c r="Q860" s="8"/>
      <c r="R860" s="10"/>
      <c r="S860" s="8"/>
      <c r="T860" s="8"/>
      <c r="U860" s="8"/>
      <c r="V860" s="8"/>
      <c r="W860" s="8"/>
      <c r="X860" s="8"/>
      <c r="Y860" s="8"/>
      <c r="Z860" s="8"/>
      <c r="AA860" s="8"/>
      <c r="AB860" s="8"/>
      <c r="AC860" s="10"/>
      <c r="AD860" s="34"/>
      <c r="AE860" s="34"/>
      <c r="AF860" s="34"/>
      <c r="AG860" s="9"/>
      <c r="AH860" s="8"/>
      <c r="AI860" s="12"/>
    </row>
    <row x14ac:dyDescent="0.25" r="861" customHeight="1" ht="14.25">
      <c r="A861" s="8"/>
      <c r="B861" s="12"/>
      <c r="C861" s="10"/>
      <c r="D861" s="10"/>
      <c r="E861" s="8"/>
      <c r="F861" s="8"/>
      <c r="G861" s="8"/>
      <c r="H861" s="30"/>
      <c r="I861" s="31"/>
      <c r="J861" s="31"/>
      <c r="K861" s="8"/>
      <c r="L861" s="8"/>
      <c r="M861" s="8"/>
      <c r="N861" s="8"/>
      <c r="O861" s="8"/>
      <c r="P861" s="8"/>
      <c r="Q861" s="8"/>
      <c r="R861" s="10"/>
      <c r="S861" s="8"/>
      <c r="T861" s="8"/>
      <c r="U861" s="8"/>
      <c r="V861" s="8"/>
      <c r="W861" s="8"/>
      <c r="X861" s="8"/>
      <c r="Y861" s="8"/>
      <c r="Z861" s="8"/>
      <c r="AA861" s="8"/>
      <c r="AB861" s="8"/>
      <c r="AC861" s="10"/>
      <c r="AD861" s="34"/>
      <c r="AE861" s="34"/>
      <c r="AF861" s="34"/>
      <c r="AG861" s="9"/>
      <c r="AH861" s="8"/>
      <c r="AI861" s="12"/>
    </row>
    <row x14ac:dyDescent="0.25" r="862" customHeight="1" ht="14.25">
      <c r="A862" s="8"/>
      <c r="B862" s="12"/>
      <c r="C862" s="10"/>
      <c r="D862" s="10"/>
      <c r="E862" s="8"/>
      <c r="F862" s="8"/>
      <c r="G862" s="8"/>
      <c r="H862" s="30"/>
      <c r="I862" s="31"/>
      <c r="J862" s="31"/>
      <c r="K862" s="8"/>
      <c r="L862" s="8"/>
      <c r="M862" s="8"/>
      <c r="N862" s="8"/>
      <c r="O862" s="8"/>
      <c r="P862" s="8"/>
      <c r="Q862" s="8"/>
      <c r="R862" s="10"/>
      <c r="S862" s="8"/>
      <c r="T862" s="8"/>
      <c r="U862" s="8"/>
      <c r="V862" s="8"/>
      <c r="W862" s="8"/>
      <c r="X862" s="8"/>
      <c r="Y862" s="8"/>
      <c r="Z862" s="8"/>
      <c r="AA862" s="8"/>
      <c r="AB862" s="8"/>
      <c r="AC862" s="10"/>
      <c r="AD862" s="34"/>
      <c r="AE862" s="34"/>
      <c r="AF862" s="34"/>
      <c r="AG862" s="9"/>
      <c r="AH862" s="8"/>
      <c r="AI862" s="12"/>
    </row>
    <row x14ac:dyDescent="0.25" r="863" customHeight="1" ht="14.25">
      <c r="A863" s="8"/>
      <c r="B863" s="12"/>
      <c r="C863" s="10"/>
      <c r="D863" s="10"/>
      <c r="E863" s="8"/>
      <c r="F863" s="8"/>
      <c r="G863" s="8"/>
      <c r="H863" s="30"/>
      <c r="I863" s="31"/>
      <c r="J863" s="31"/>
      <c r="K863" s="8"/>
      <c r="L863" s="8"/>
      <c r="M863" s="8"/>
      <c r="N863" s="8"/>
      <c r="O863" s="8"/>
      <c r="P863" s="8"/>
      <c r="Q863" s="8"/>
      <c r="R863" s="10"/>
      <c r="S863" s="8"/>
      <c r="T863" s="8"/>
      <c r="U863" s="8"/>
      <c r="V863" s="8"/>
      <c r="W863" s="8"/>
      <c r="X863" s="8"/>
      <c r="Y863" s="8"/>
      <c r="Z863" s="8"/>
      <c r="AA863" s="8"/>
      <c r="AB863" s="8"/>
      <c r="AC863" s="10"/>
      <c r="AD863" s="34"/>
      <c r="AE863" s="34"/>
      <c r="AF863" s="34"/>
      <c r="AG863" s="9"/>
      <c r="AH863" s="8"/>
      <c r="AI863" s="12"/>
    </row>
    <row x14ac:dyDescent="0.25" r="864" customHeight="1" ht="14.25">
      <c r="A864" s="8"/>
      <c r="B864" s="12"/>
      <c r="C864" s="10"/>
      <c r="D864" s="10"/>
      <c r="E864" s="8"/>
      <c r="F864" s="8"/>
      <c r="G864" s="8"/>
      <c r="H864" s="30"/>
      <c r="I864" s="31"/>
      <c r="J864" s="31"/>
      <c r="K864" s="8"/>
      <c r="L864" s="8"/>
      <c r="M864" s="8"/>
      <c r="N864" s="8"/>
      <c r="O864" s="8"/>
      <c r="P864" s="8"/>
      <c r="Q864" s="8"/>
      <c r="R864" s="10"/>
      <c r="S864" s="8"/>
      <c r="T864" s="8"/>
      <c r="U864" s="8"/>
      <c r="V864" s="8"/>
      <c r="W864" s="8"/>
      <c r="X864" s="8"/>
      <c r="Y864" s="8"/>
      <c r="Z864" s="8"/>
      <c r="AA864" s="8"/>
      <c r="AB864" s="8"/>
      <c r="AC864" s="10"/>
      <c r="AD864" s="34"/>
      <c r="AE864" s="34"/>
      <c r="AF864" s="34"/>
      <c r="AG864" s="9"/>
      <c r="AH864" s="8"/>
      <c r="AI864" s="12"/>
    </row>
    <row x14ac:dyDescent="0.25" r="865" customHeight="1" ht="14.25">
      <c r="A865" s="8"/>
      <c r="B865" s="12"/>
      <c r="C865" s="10"/>
      <c r="D865" s="10"/>
      <c r="E865" s="8"/>
      <c r="F865" s="8"/>
      <c r="G865" s="8"/>
      <c r="H865" s="30"/>
      <c r="I865" s="31"/>
      <c r="J865" s="31"/>
      <c r="K865" s="8"/>
      <c r="L865" s="8"/>
      <c r="M865" s="8"/>
      <c r="N865" s="8"/>
      <c r="O865" s="8"/>
      <c r="P865" s="8"/>
      <c r="Q865" s="8"/>
      <c r="R865" s="10"/>
      <c r="S865" s="8"/>
      <c r="T865" s="8"/>
      <c r="U865" s="8"/>
      <c r="V865" s="8"/>
      <c r="W865" s="8"/>
      <c r="X865" s="8"/>
      <c r="Y865" s="8"/>
      <c r="Z865" s="8"/>
      <c r="AA865" s="8"/>
      <c r="AB865" s="8"/>
      <c r="AC865" s="10"/>
      <c r="AD865" s="34"/>
      <c r="AE865" s="34"/>
      <c r="AF865" s="34"/>
      <c r="AG865" s="9"/>
      <c r="AH865" s="8"/>
      <c r="AI865" s="12"/>
    </row>
    <row x14ac:dyDescent="0.25" r="866" customHeight="1" ht="14.25">
      <c r="A866" s="8"/>
      <c r="B866" s="12"/>
      <c r="C866" s="10"/>
      <c r="D866" s="10"/>
      <c r="E866" s="8"/>
      <c r="F866" s="8"/>
      <c r="G866" s="8"/>
      <c r="H866" s="30"/>
      <c r="I866" s="31"/>
      <c r="J866" s="31"/>
      <c r="K866" s="8"/>
      <c r="L866" s="8"/>
      <c r="M866" s="8"/>
      <c r="N866" s="8"/>
      <c r="O866" s="8"/>
      <c r="P866" s="8"/>
      <c r="Q866" s="8"/>
      <c r="R866" s="10"/>
      <c r="S866" s="8"/>
      <c r="T866" s="8"/>
      <c r="U866" s="8"/>
      <c r="V866" s="8"/>
      <c r="W866" s="8"/>
      <c r="X866" s="8"/>
      <c r="Y866" s="8"/>
      <c r="Z866" s="8"/>
      <c r="AA866" s="8"/>
      <c r="AB866" s="8"/>
      <c r="AC866" s="10"/>
      <c r="AD866" s="34"/>
      <c r="AE866" s="34"/>
      <c r="AF866" s="34"/>
      <c r="AG866" s="9"/>
      <c r="AH866" s="8"/>
      <c r="AI866" s="12"/>
    </row>
    <row x14ac:dyDescent="0.25" r="867" customHeight="1" ht="14.25">
      <c r="A867" s="8"/>
      <c r="B867" s="12"/>
      <c r="C867" s="10"/>
      <c r="D867" s="10"/>
      <c r="E867" s="8"/>
      <c r="F867" s="8"/>
      <c r="G867" s="8"/>
      <c r="H867" s="30"/>
      <c r="I867" s="31"/>
      <c r="J867" s="31"/>
      <c r="K867" s="8"/>
      <c r="L867" s="8"/>
      <c r="M867" s="8"/>
      <c r="N867" s="8"/>
      <c r="O867" s="8"/>
      <c r="P867" s="8"/>
      <c r="Q867" s="8"/>
      <c r="R867" s="10"/>
      <c r="S867" s="8"/>
      <c r="T867" s="8"/>
      <c r="U867" s="8"/>
      <c r="V867" s="8"/>
      <c r="W867" s="8"/>
      <c r="X867" s="8"/>
      <c r="Y867" s="8"/>
      <c r="Z867" s="8"/>
      <c r="AA867" s="8"/>
      <c r="AB867" s="8"/>
      <c r="AC867" s="10"/>
      <c r="AD867" s="34"/>
      <c r="AE867" s="34"/>
      <c r="AF867" s="34"/>
      <c r="AG867" s="9"/>
      <c r="AH867" s="8"/>
      <c r="AI867" s="12"/>
    </row>
    <row x14ac:dyDescent="0.25" r="868" customHeight="1" ht="14.25">
      <c r="A868" s="8"/>
      <c r="B868" s="12"/>
      <c r="C868" s="10"/>
      <c r="D868" s="10"/>
      <c r="E868" s="8"/>
      <c r="F868" s="8"/>
      <c r="G868" s="8"/>
      <c r="H868" s="30"/>
      <c r="I868" s="31"/>
      <c r="J868" s="31"/>
      <c r="K868" s="8"/>
      <c r="L868" s="8"/>
      <c r="M868" s="8"/>
      <c r="N868" s="8"/>
      <c r="O868" s="8"/>
      <c r="P868" s="8"/>
      <c r="Q868" s="8"/>
      <c r="R868" s="10"/>
      <c r="S868" s="8"/>
      <c r="T868" s="8"/>
      <c r="U868" s="8"/>
      <c r="V868" s="8"/>
      <c r="W868" s="8"/>
      <c r="X868" s="8"/>
      <c r="Y868" s="8"/>
      <c r="Z868" s="8"/>
      <c r="AA868" s="8"/>
      <c r="AB868" s="8"/>
      <c r="AC868" s="10"/>
      <c r="AD868" s="34"/>
      <c r="AE868" s="34"/>
      <c r="AF868" s="34"/>
      <c r="AG868" s="9"/>
      <c r="AH868" s="8"/>
      <c r="AI868" s="12"/>
    </row>
    <row x14ac:dyDescent="0.25" r="869" customHeight="1" ht="14.25">
      <c r="A869" s="8"/>
      <c r="B869" s="12"/>
      <c r="C869" s="10"/>
      <c r="D869" s="10"/>
      <c r="E869" s="8"/>
      <c r="F869" s="8"/>
      <c r="G869" s="8"/>
      <c r="H869" s="30"/>
      <c r="I869" s="31"/>
      <c r="J869" s="31"/>
      <c r="K869" s="8"/>
      <c r="L869" s="8"/>
      <c r="M869" s="8"/>
      <c r="N869" s="8"/>
      <c r="O869" s="8"/>
      <c r="P869" s="8"/>
      <c r="Q869" s="8"/>
      <c r="R869" s="10"/>
      <c r="S869" s="8"/>
      <c r="T869" s="8"/>
      <c r="U869" s="8"/>
      <c r="V869" s="8"/>
      <c r="W869" s="8"/>
      <c r="X869" s="8"/>
      <c r="Y869" s="8"/>
      <c r="Z869" s="8"/>
      <c r="AA869" s="8"/>
      <c r="AB869" s="8"/>
      <c r="AC869" s="10"/>
      <c r="AD869" s="34"/>
      <c r="AE869" s="34"/>
      <c r="AF869" s="34"/>
      <c r="AG869" s="9"/>
      <c r="AH869" s="8"/>
      <c r="AI869" s="12"/>
    </row>
    <row x14ac:dyDescent="0.25" r="870" customHeight="1" ht="14.25">
      <c r="A870" s="8"/>
      <c r="B870" s="12"/>
      <c r="C870" s="10"/>
      <c r="D870" s="10"/>
      <c r="E870" s="8"/>
      <c r="F870" s="8"/>
      <c r="G870" s="8"/>
      <c r="H870" s="30"/>
      <c r="I870" s="31"/>
      <c r="J870" s="31"/>
      <c r="K870" s="8"/>
      <c r="L870" s="8"/>
      <c r="M870" s="8"/>
      <c r="N870" s="8"/>
      <c r="O870" s="8"/>
      <c r="P870" s="8"/>
      <c r="Q870" s="8"/>
      <c r="R870" s="10"/>
      <c r="S870" s="8"/>
      <c r="T870" s="8"/>
      <c r="U870" s="8"/>
      <c r="V870" s="8"/>
      <c r="W870" s="8"/>
      <c r="X870" s="8"/>
      <c r="Y870" s="8"/>
      <c r="Z870" s="8"/>
      <c r="AA870" s="8"/>
      <c r="AB870" s="8"/>
      <c r="AC870" s="10"/>
      <c r="AD870" s="34"/>
      <c r="AE870" s="34"/>
      <c r="AF870" s="34"/>
      <c r="AG870" s="9"/>
      <c r="AH870" s="8"/>
      <c r="AI870" s="12"/>
    </row>
    <row x14ac:dyDescent="0.25" r="871" customHeight="1" ht="14.25">
      <c r="A871" s="8"/>
      <c r="B871" s="12"/>
      <c r="C871" s="10"/>
      <c r="D871" s="10"/>
      <c r="E871" s="8"/>
      <c r="F871" s="8"/>
      <c r="G871" s="8"/>
      <c r="H871" s="30"/>
      <c r="I871" s="31"/>
      <c r="J871" s="31"/>
      <c r="K871" s="8"/>
      <c r="L871" s="8"/>
      <c r="M871" s="8"/>
      <c r="N871" s="8"/>
      <c r="O871" s="8"/>
      <c r="P871" s="8"/>
      <c r="Q871" s="8"/>
      <c r="R871" s="10"/>
      <c r="S871" s="8"/>
      <c r="T871" s="8"/>
      <c r="U871" s="8"/>
      <c r="V871" s="8"/>
      <c r="W871" s="8"/>
      <c r="X871" s="8"/>
      <c r="Y871" s="8"/>
      <c r="Z871" s="8"/>
      <c r="AA871" s="8"/>
      <c r="AB871" s="8"/>
      <c r="AC871" s="10"/>
      <c r="AD871" s="34"/>
      <c r="AE871" s="34"/>
      <c r="AF871" s="34"/>
      <c r="AG871" s="9"/>
      <c r="AH871" s="8"/>
      <c r="AI871" s="12"/>
    </row>
    <row x14ac:dyDescent="0.25" r="872" customHeight="1" ht="14.25">
      <c r="A872" s="8"/>
      <c r="B872" s="12"/>
      <c r="C872" s="10"/>
      <c r="D872" s="10"/>
      <c r="E872" s="8"/>
      <c r="F872" s="8"/>
      <c r="G872" s="8"/>
      <c r="H872" s="30"/>
      <c r="I872" s="31"/>
      <c r="J872" s="31"/>
      <c r="K872" s="8"/>
      <c r="L872" s="8"/>
      <c r="M872" s="8"/>
      <c r="N872" s="8"/>
      <c r="O872" s="8"/>
      <c r="P872" s="8"/>
      <c r="Q872" s="8"/>
      <c r="R872" s="10"/>
      <c r="S872" s="8"/>
      <c r="T872" s="8"/>
      <c r="U872" s="8"/>
      <c r="V872" s="8"/>
      <c r="W872" s="8"/>
      <c r="X872" s="8"/>
      <c r="Y872" s="8"/>
      <c r="Z872" s="8"/>
      <c r="AA872" s="8"/>
      <c r="AB872" s="8"/>
      <c r="AC872" s="10"/>
      <c r="AD872" s="34"/>
      <c r="AE872" s="34"/>
      <c r="AF872" s="34"/>
      <c r="AG872" s="9"/>
      <c r="AH872" s="8"/>
      <c r="AI872" s="12"/>
    </row>
    <row x14ac:dyDescent="0.25" r="873" customHeight="1" ht="14.25">
      <c r="A873" s="8"/>
      <c r="B873" s="12"/>
      <c r="C873" s="10"/>
      <c r="D873" s="10"/>
      <c r="E873" s="8"/>
      <c r="F873" s="8"/>
      <c r="G873" s="8"/>
      <c r="H873" s="30"/>
      <c r="I873" s="31"/>
      <c r="J873" s="31"/>
      <c r="K873" s="8"/>
      <c r="L873" s="8"/>
      <c r="M873" s="8"/>
      <c r="N873" s="8"/>
      <c r="O873" s="8"/>
      <c r="P873" s="8"/>
      <c r="Q873" s="8"/>
      <c r="R873" s="10"/>
      <c r="S873" s="8"/>
      <c r="T873" s="8"/>
      <c r="U873" s="8"/>
      <c r="V873" s="8"/>
      <c r="W873" s="8"/>
      <c r="X873" s="8"/>
      <c r="Y873" s="8"/>
      <c r="Z873" s="8"/>
      <c r="AA873" s="8"/>
      <c r="AB873" s="8"/>
      <c r="AC873" s="10"/>
      <c r="AD873" s="34"/>
      <c r="AE873" s="34"/>
      <c r="AF873" s="34"/>
      <c r="AG873" s="9"/>
      <c r="AH873" s="8"/>
      <c r="AI873" s="12"/>
    </row>
    <row x14ac:dyDescent="0.25" r="874" customHeight="1" ht="14.25">
      <c r="A874" s="8"/>
      <c r="B874" s="12"/>
      <c r="C874" s="10"/>
      <c r="D874" s="10"/>
      <c r="E874" s="8"/>
      <c r="F874" s="8"/>
      <c r="G874" s="8"/>
      <c r="H874" s="30"/>
      <c r="I874" s="31"/>
      <c r="J874" s="31"/>
      <c r="K874" s="8"/>
      <c r="L874" s="8"/>
      <c r="M874" s="8"/>
      <c r="N874" s="8"/>
      <c r="O874" s="8"/>
      <c r="P874" s="8"/>
      <c r="Q874" s="8"/>
      <c r="R874" s="10"/>
      <c r="S874" s="8"/>
      <c r="T874" s="8"/>
      <c r="U874" s="8"/>
      <c r="V874" s="8"/>
      <c r="W874" s="8"/>
      <c r="X874" s="8"/>
      <c r="Y874" s="8"/>
      <c r="Z874" s="8"/>
      <c r="AA874" s="8"/>
      <c r="AB874" s="8"/>
      <c r="AC874" s="10"/>
      <c r="AD874" s="34"/>
      <c r="AE874" s="34"/>
      <c r="AF874" s="34"/>
      <c r="AG874" s="9"/>
      <c r="AH874" s="8"/>
      <c r="AI874" s="12"/>
    </row>
    <row x14ac:dyDescent="0.25" r="875" customHeight="1" ht="14.25">
      <c r="A875" s="8"/>
      <c r="B875" s="12"/>
      <c r="C875" s="10"/>
      <c r="D875" s="10"/>
      <c r="E875" s="8"/>
      <c r="F875" s="8"/>
      <c r="G875" s="8"/>
      <c r="H875" s="30"/>
      <c r="I875" s="31"/>
      <c r="J875" s="31"/>
      <c r="K875" s="8"/>
      <c r="L875" s="8"/>
      <c r="M875" s="8"/>
      <c r="N875" s="8"/>
      <c r="O875" s="8"/>
      <c r="P875" s="8"/>
      <c r="Q875" s="8"/>
      <c r="R875" s="10"/>
      <c r="S875" s="8"/>
      <c r="T875" s="8"/>
      <c r="U875" s="8"/>
      <c r="V875" s="8"/>
      <c r="W875" s="8"/>
      <c r="X875" s="8"/>
      <c r="Y875" s="8"/>
      <c r="Z875" s="8"/>
      <c r="AA875" s="8"/>
      <c r="AB875" s="8"/>
      <c r="AC875" s="10"/>
      <c r="AD875" s="34"/>
      <c r="AE875" s="34"/>
      <c r="AF875" s="34"/>
      <c r="AG875" s="9"/>
      <c r="AH875" s="8"/>
      <c r="AI875" s="12"/>
    </row>
    <row x14ac:dyDescent="0.25" r="876" customHeight="1" ht="14.25">
      <c r="A876" s="8"/>
      <c r="B876" s="12"/>
      <c r="C876" s="10"/>
      <c r="D876" s="10"/>
      <c r="E876" s="8"/>
      <c r="F876" s="8"/>
      <c r="G876" s="8"/>
      <c r="H876" s="30"/>
      <c r="I876" s="31"/>
      <c r="J876" s="31"/>
      <c r="K876" s="8"/>
      <c r="L876" s="8"/>
      <c r="M876" s="8"/>
      <c r="N876" s="8"/>
      <c r="O876" s="8"/>
      <c r="P876" s="8"/>
      <c r="Q876" s="8"/>
      <c r="R876" s="10"/>
      <c r="S876" s="8"/>
      <c r="T876" s="8"/>
      <c r="U876" s="8"/>
      <c r="V876" s="8"/>
      <c r="W876" s="8"/>
      <c r="X876" s="8"/>
      <c r="Y876" s="8"/>
      <c r="Z876" s="8"/>
      <c r="AA876" s="8"/>
      <c r="AB876" s="8"/>
      <c r="AC876" s="10"/>
      <c r="AD876" s="34"/>
      <c r="AE876" s="34"/>
      <c r="AF876" s="34"/>
      <c r="AG876" s="9"/>
      <c r="AH876" s="8"/>
      <c r="AI876" s="12"/>
    </row>
    <row x14ac:dyDescent="0.25" r="877" customHeight="1" ht="14.25">
      <c r="A877" s="8"/>
      <c r="B877" s="12"/>
      <c r="C877" s="10"/>
      <c r="D877" s="10"/>
      <c r="E877" s="8"/>
      <c r="F877" s="8"/>
      <c r="G877" s="8"/>
      <c r="H877" s="30"/>
      <c r="I877" s="31"/>
      <c r="J877" s="31"/>
      <c r="K877" s="8"/>
      <c r="L877" s="8"/>
      <c r="M877" s="8"/>
      <c r="N877" s="8"/>
      <c r="O877" s="8"/>
      <c r="P877" s="8"/>
      <c r="Q877" s="8"/>
      <c r="R877" s="10"/>
      <c r="S877" s="8"/>
      <c r="T877" s="8"/>
      <c r="U877" s="8"/>
      <c r="V877" s="8"/>
      <c r="W877" s="8"/>
      <c r="X877" s="8"/>
      <c r="Y877" s="8"/>
      <c r="Z877" s="8"/>
      <c r="AA877" s="8"/>
      <c r="AB877" s="8"/>
      <c r="AC877" s="10"/>
      <c r="AD877" s="34"/>
      <c r="AE877" s="34"/>
      <c r="AF877" s="34"/>
      <c r="AG877" s="9"/>
      <c r="AH877" s="8"/>
      <c r="AI877" s="12"/>
    </row>
    <row x14ac:dyDescent="0.25" r="878" customHeight="1" ht="14.25">
      <c r="A878" s="8"/>
      <c r="B878" s="12"/>
      <c r="C878" s="10"/>
      <c r="D878" s="10"/>
      <c r="E878" s="8"/>
      <c r="F878" s="8"/>
      <c r="G878" s="8"/>
      <c r="H878" s="30"/>
      <c r="I878" s="31"/>
      <c r="J878" s="31"/>
      <c r="K878" s="8"/>
      <c r="L878" s="8"/>
      <c r="M878" s="8"/>
      <c r="N878" s="8"/>
      <c r="O878" s="8"/>
      <c r="P878" s="8"/>
      <c r="Q878" s="8"/>
      <c r="R878" s="10"/>
      <c r="S878" s="8"/>
      <c r="T878" s="8"/>
      <c r="U878" s="8"/>
      <c r="V878" s="8"/>
      <c r="W878" s="8"/>
      <c r="X878" s="8"/>
      <c r="Y878" s="8"/>
      <c r="Z878" s="8"/>
      <c r="AA878" s="8"/>
      <c r="AB878" s="8"/>
      <c r="AC878" s="10"/>
      <c r="AD878" s="34"/>
      <c r="AE878" s="34"/>
      <c r="AF878" s="34"/>
      <c r="AG878" s="9"/>
      <c r="AH878" s="8"/>
      <c r="AI878" s="12"/>
    </row>
    <row x14ac:dyDescent="0.25" r="879" customHeight="1" ht="14.25">
      <c r="A879" s="8"/>
      <c r="B879" s="12"/>
      <c r="C879" s="10"/>
      <c r="D879" s="10"/>
      <c r="E879" s="8"/>
      <c r="F879" s="8"/>
      <c r="G879" s="8"/>
      <c r="H879" s="30"/>
      <c r="I879" s="31"/>
      <c r="J879" s="31"/>
      <c r="K879" s="8"/>
      <c r="L879" s="8"/>
      <c r="M879" s="8"/>
      <c r="N879" s="8"/>
      <c r="O879" s="8"/>
      <c r="P879" s="8"/>
      <c r="Q879" s="8"/>
      <c r="R879" s="10"/>
      <c r="S879" s="8"/>
      <c r="T879" s="8"/>
      <c r="U879" s="8"/>
      <c r="V879" s="8"/>
      <c r="W879" s="8"/>
      <c r="X879" s="8"/>
      <c r="Y879" s="8"/>
      <c r="Z879" s="8"/>
      <c r="AA879" s="8"/>
      <c r="AB879" s="8"/>
      <c r="AC879" s="10"/>
      <c r="AD879" s="34"/>
      <c r="AE879" s="34"/>
      <c r="AF879" s="34"/>
      <c r="AG879" s="9"/>
      <c r="AH879" s="8"/>
      <c r="AI879" s="12"/>
    </row>
    <row x14ac:dyDescent="0.25" r="880" customHeight="1" ht="14.25">
      <c r="A880" s="8"/>
      <c r="B880" s="12"/>
      <c r="C880" s="10"/>
      <c r="D880" s="10"/>
      <c r="E880" s="8"/>
      <c r="F880" s="8"/>
      <c r="G880" s="8"/>
      <c r="H880" s="30"/>
      <c r="I880" s="31"/>
      <c r="J880" s="31"/>
      <c r="K880" s="8"/>
      <c r="L880" s="8"/>
      <c r="M880" s="8"/>
      <c r="N880" s="8"/>
      <c r="O880" s="8"/>
      <c r="P880" s="8"/>
      <c r="Q880" s="8"/>
      <c r="R880" s="10"/>
      <c r="S880" s="8"/>
      <c r="T880" s="8"/>
      <c r="U880" s="8"/>
      <c r="V880" s="8"/>
      <c r="W880" s="8"/>
      <c r="X880" s="8"/>
      <c r="Y880" s="8"/>
      <c r="Z880" s="8"/>
      <c r="AA880" s="8"/>
      <c r="AB880" s="8"/>
      <c r="AC880" s="10"/>
      <c r="AD880" s="34"/>
      <c r="AE880" s="34"/>
      <c r="AF880" s="34"/>
      <c r="AG880" s="9"/>
      <c r="AH880" s="8"/>
      <c r="AI880" s="12"/>
    </row>
    <row x14ac:dyDescent="0.25" r="881" customHeight="1" ht="14.25">
      <c r="A881" s="8"/>
      <c r="B881" s="12"/>
      <c r="C881" s="10"/>
      <c r="D881" s="10"/>
      <c r="E881" s="8"/>
      <c r="F881" s="8"/>
      <c r="G881" s="8"/>
      <c r="H881" s="30"/>
      <c r="I881" s="31"/>
      <c r="J881" s="31"/>
      <c r="K881" s="8"/>
      <c r="L881" s="8"/>
      <c r="M881" s="8"/>
      <c r="N881" s="8"/>
      <c r="O881" s="8"/>
      <c r="P881" s="8"/>
      <c r="Q881" s="8"/>
      <c r="R881" s="10"/>
      <c r="S881" s="8"/>
      <c r="T881" s="8"/>
      <c r="U881" s="8"/>
      <c r="V881" s="8"/>
      <c r="W881" s="8"/>
      <c r="X881" s="8"/>
      <c r="Y881" s="8"/>
      <c r="Z881" s="8"/>
      <c r="AA881" s="8"/>
      <c r="AB881" s="8"/>
      <c r="AC881" s="10"/>
      <c r="AD881" s="34"/>
      <c r="AE881" s="34"/>
      <c r="AF881" s="34"/>
      <c r="AG881" s="9"/>
      <c r="AH881" s="8"/>
      <c r="AI881" s="12"/>
    </row>
    <row x14ac:dyDescent="0.25" r="882" customHeight="1" ht="14.25">
      <c r="A882" s="8"/>
      <c r="B882" s="12"/>
      <c r="C882" s="10"/>
      <c r="D882" s="10"/>
      <c r="E882" s="8"/>
      <c r="F882" s="8"/>
      <c r="G882" s="8"/>
      <c r="H882" s="30"/>
      <c r="I882" s="31"/>
      <c r="J882" s="31"/>
      <c r="K882" s="8"/>
      <c r="L882" s="8"/>
      <c r="M882" s="8"/>
      <c r="N882" s="8"/>
      <c r="O882" s="8"/>
      <c r="P882" s="8"/>
      <c r="Q882" s="8"/>
      <c r="R882" s="10"/>
      <c r="S882" s="8"/>
      <c r="T882" s="8"/>
      <c r="U882" s="8"/>
      <c r="V882" s="8"/>
      <c r="W882" s="8"/>
      <c r="X882" s="8"/>
      <c r="Y882" s="8"/>
      <c r="Z882" s="8"/>
      <c r="AA882" s="8"/>
      <c r="AB882" s="8"/>
      <c r="AC882" s="10"/>
      <c r="AD882" s="34"/>
      <c r="AE882" s="34"/>
      <c r="AF882" s="34"/>
      <c r="AG882" s="9"/>
      <c r="AH882" s="8"/>
      <c r="AI882" s="12"/>
    </row>
    <row x14ac:dyDescent="0.25" r="883" customHeight="1" ht="14.25">
      <c r="A883" s="8"/>
      <c r="B883" s="12"/>
      <c r="C883" s="10"/>
      <c r="D883" s="10"/>
      <c r="E883" s="8"/>
      <c r="F883" s="8"/>
      <c r="G883" s="8"/>
      <c r="H883" s="30"/>
      <c r="I883" s="31"/>
      <c r="J883" s="31"/>
      <c r="K883" s="8"/>
      <c r="L883" s="8"/>
      <c r="M883" s="8"/>
      <c r="N883" s="8"/>
      <c r="O883" s="8"/>
      <c r="P883" s="8"/>
      <c r="Q883" s="8"/>
      <c r="R883" s="10"/>
      <c r="S883" s="8"/>
      <c r="T883" s="8"/>
      <c r="U883" s="8"/>
      <c r="V883" s="8"/>
      <c r="W883" s="8"/>
      <c r="X883" s="8"/>
      <c r="Y883" s="8"/>
      <c r="Z883" s="8"/>
      <c r="AA883" s="8"/>
      <c r="AB883" s="8"/>
      <c r="AC883" s="10"/>
      <c r="AD883" s="34"/>
      <c r="AE883" s="34"/>
      <c r="AF883" s="34"/>
      <c r="AG883" s="9"/>
      <c r="AH883" s="8"/>
      <c r="AI883" s="12"/>
    </row>
    <row x14ac:dyDescent="0.25" r="884" customHeight="1" ht="14.25">
      <c r="A884" s="8"/>
      <c r="B884" s="12"/>
      <c r="C884" s="10"/>
      <c r="D884" s="10"/>
      <c r="E884" s="8"/>
      <c r="F884" s="8"/>
      <c r="G884" s="8"/>
      <c r="H884" s="30"/>
      <c r="I884" s="31"/>
      <c r="J884" s="31"/>
      <c r="K884" s="8"/>
      <c r="L884" s="8"/>
      <c r="M884" s="8"/>
      <c r="N884" s="8"/>
      <c r="O884" s="8"/>
      <c r="P884" s="8"/>
      <c r="Q884" s="8"/>
      <c r="R884" s="10"/>
      <c r="S884" s="8"/>
      <c r="T884" s="8"/>
      <c r="U884" s="8"/>
      <c r="V884" s="8"/>
      <c r="W884" s="8"/>
      <c r="X884" s="8"/>
      <c r="Y884" s="8"/>
      <c r="Z884" s="8"/>
      <c r="AA884" s="8"/>
      <c r="AB884" s="8"/>
      <c r="AC884" s="10"/>
      <c r="AD884" s="34"/>
      <c r="AE884" s="34"/>
      <c r="AF884" s="34"/>
      <c r="AG884" s="9"/>
      <c r="AH884" s="8"/>
      <c r="AI884" s="12"/>
    </row>
    <row x14ac:dyDescent="0.25" r="885" customHeight="1" ht="14.25">
      <c r="A885" s="8"/>
      <c r="B885" s="12"/>
      <c r="C885" s="10"/>
      <c r="D885" s="10"/>
      <c r="E885" s="8"/>
      <c r="F885" s="8"/>
      <c r="G885" s="8"/>
      <c r="H885" s="30"/>
      <c r="I885" s="31"/>
      <c r="J885" s="31"/>
      <c r="K885" s="8"/>
      <c r="L885" s="8"/>
      <c r="M885" s="8"/>
      <c r="N885" s="8"/>
      <c r="O885" s="8"/>
      <c r="P885" s="8"/>
      <c r="Q885" s="8"/>
      <c r="R885" s="10"/>
      <c r="S885" s="8"/>
      <c r="T885" s="8"/>
      <c r="U885" s="8"/>
      <c r="V885" s="8"/>
      <c r="W885" s="8"/>
      <c r="X885" s="8"/>
      <c r="Y885" s="8"/>
      <c r="Z885" s="8"/>
      <c r="AA885" s="8"/>
      <c r="AB885" s="8"/>
      <c r="AC885" s="10"/>
      <c r="AD885" s="34"/>
      <c r="AE885" s="34"/>
      <c r="AF885" s="34"/>
      <c r="AG885" s="9"/>
      <c r="AH885" s="8"/>
      <c r="AI885" s="12"/>
    </row>
    <row x14ac:dyDescent="0.25" r="886" customHeight="1" ht="14.25">
      <c r="A886" s="8"/>
      <c r="B886" s="12"/>
      <c r="C886" s="10"/>
      <c r="D886" s="10"/>
      <c r="E886" s="8"/>
      <c r="F886" s="8"/>
      <c r="G886" s="8"/>
      <c r="H886" s="30"/>
      <c r="I886" s="31"/>
      <c r="J886" s="31"/>
      <c r="K886" s="8"/>
      <c r="L886" s="8"/>
      <c r="M886" s="8"/>
      <c r="N886" s="8"/>
      <c r="O886" s="8"/>
      <c r="P886" s="8"/>
      <c r="Q886" s="8"/>
      <c r="R886" s="10"/>
      <c r="S886" s="8"/>
      <c r="T886" s="8"/>
      <c r="U886" s="8"/>
      <c r="V886" s="8"/>
      <c r="W886" s="8"/>
      <c r="X886" s="8"/>
      <c r="Y886" s="8"/>
      <c r="Z886" s="8"/>
      <c r="AA886" s="8"/>
      <c r="AB886" s="8"/>
      <c r="AC886" s="10"/>
      <c r="AD886" s="34"/>
      <c r="AE886" s="34"/>
      <c r="AF886" s="34"/>
      <c r="AG886" s="9"/>
      <c r="AH886" s="8"/>
      <c r="AI886" s="12"/>
    </row>
    <row x14ac:dyDescent="0.25" r="887" customHeight="1" ht="14.25">
      <c r="A887" s="8"/>
      <c r="B887" s="12"/>
      <c r="C887" s="10"/>
      <c r="D887" s="10"/>
      <c r="E887" s="8"/>
      <c r="F887" s="8"/>
      <c r="G887" s="8"/>
      <c r="H887" s="30"/>
      <c r="I887" s="31"/>
      <c r="J887" s="31"/>
      <c r="K887" s="8"/>
      <c r="L887" s="8"/>
      <c r="M887" s="8"/>
      <c r="N887" s="8"/>
      <c r="O887" s="8"/>
      <c r="P887" s="8"/>
      <c r="Q887" s="8"/>
      <c r="R887" s="10"/>
      <c r="S887" s="8"/>
      <c r="T887" s="8"/>
      <c r="U887" s="8"/>
      <c r="V887" s="8"/>
      <c r="W887" s="8"/>
      <c r="X887" s="8"/>
      <c r="Y887" s="8"/>
      <c r="Z887" s="8"/>
      <c r="AA887" s="8"/>
      <c r="AB887" s="8"/>
      <c r="AC887" s="10"/>
      <c r="AD887" s="34"/>
      <c r="AE887" s="34"/>
      <c r="AF887" s="34"/>
      <c r="AG887" s="9"/>
      <c r="AH887" s="8"/>
      <c r="AI887" s="12"/>
    </row>
    <row x14ac:dyDescent="0.25" r="888" customHeight="1" ht="14.25">
      <c r="A888" s="8"/>
      <c r="B888" s="12"/>
      <c r="C888" s="10"/>
      <c r="D888" s="10"/>
      <c r="E888" s="8"/>
      <c r="F888" s="8"/>
      <c r="G888" s="8"/>
      <c r="H888" s="30"/>
      <c r="I888" s="31"/>
      <c r="J888" s="31"/>
      <c r="K888" s="8"/>
      <c r="L888" s="8"/>
      <c r="M888" s="8"/>
      <c r="N888" s="8"/>
      <c r="O888" s="8"/>
      <c r="P888" s="8"/>
      <c r="Q888" s="8"/>
      <c r="R888" s="10"/>
      <c r="S888" s="8"/>
      <c r="T888" s="8"/>
      <c r="U888" s="8"/>
      <c r="V888" s="8"/>
      <c r="W888" s="8"/>
      <c r="X888" s="8"/>
      <c r="Y888" s="8"/>
      <c r="Z888" s="8"/>
      <c r="AA888" s="8"/>
      <c r="AB888" s="8"/>
      <c r="AC888" s="10"/>
      <c r="AD888" s="34"/>
      <c r="AE888" s="34"/>
      <c r="AF888" s="34"/>
      <c r="AG888" s="9"/>
      <c r="AH888" s="8"/>
      <c r="AI888" s="12"/>
    </row>
    <row x14ac:dyDescent="0.25" r="889" customHeight="1" ht="14.25">
      <c r="A889" s="8"/>
      <c r="B889" s="12"/>
      <c r="C889" s="10"/>
      <c r="D889" s="10"/>
      <c r="E889" s="8"/>
      <c r="F889" s="8"/>
      <c r="G889" s="8"/>
      <c r="H889" s="30"/>
      <c r="I889" s="31"/>
      <c r="J889" s="31"/>
      <c r="K889" s="8"/>
      <c r="L889" s="8"/>
      <c r="M889" s="8"/>
      <c r="N889" s="8"/>
      <c r="O889" s="8"/>
      <c r="P889" s="8"/>
      <c r="Q889" s="8"/>
      <c r="R889" s="10"/>
      <c r="S889" s="8"/>
      <c r="T889" s="8"/>
      <c r="U889" s="8"/>
      <c r="V889" s="8"/>
      <c r="W889" s="8"/>
      <c r="X889" s="8"/>
      <c r="Y889" s="8"/>
      <c r="Z889" s="8"/>
      <c r="AA889" s="8"/>
      <c r="AB889" s="8"/>
      <c r="AC889" s="10"/>
      <c r="AD889" s="34"/>
      <c r="AE889" s="34"/>
      <c r="AF889" s="34"/>
      <c r="AG889" s="9"/>
      <c r="AH889" s="8"/>
      <c r="AI889" s="12"/>
    </row>
    <row x14ac:dyDescent="0.25" r="890" customHeight="1" ht="14.25">
      <c r="A890" s="8"/>
      <c r="B890" s="12"/>
      <c r="C890" s="10"/>
      <c r="D890" s="10"/>
      <c r="E890" s="8"/>
      <c r="F890" s="8"/>
      <c r="G890" s="8"/>
      <c r="H890" s="30"/>
      <c r="I890" s="31"/>
      <c r="J890" s="31"/>
      <c r="K890" s="8"/>
      <c r="L890" s="8"/>
      <c r="M890" s="8"/>
      <c r="N890" s="8"/>
      <c r="O890" s="8"/>
      <c r="P890" s="8"/>
      <c r="Q890" s="8"/>
      <c r="R890" s="10"/>
      <c r="S890" s="8"/>
      <c r="T890" s="8"/>
      <c r="U890" s="8"/>
      <c r="V890" s="8"/>
      <c r="W890" s="8"/>
      <c r="X890" s="8"/>
      <c r="Y890" s="8"/>
      <c r="Z890" s="8"/>
      <c r="AA890" s="8"/>
      <c r="AB890" s="8"/>
      <c r="AC890" s="10"/>
      <c r="AD890" s="34"/>
      <c r="AE890" s="34"/>
      <c r="AF890" s="34"/>
      <c r="AG890" s="9"/>
      <c r="AH890" s="8"/>
      <c r="AI890" s="12"/>
    </row>
    <row x14ac:dyDescent="0.25" r="891" customHeight="1" ht="14.25">
      <c r="A891" s="8"/>
      <c r="B891" s="12"/>
      <c r="C891" s="10"/>
      <c r="D891" s="10"/>
      <c r="E891" s="8"/>
      <c r="F891" s="8"/>
      <c r="G891" s="8"/>
      <c r="H891" s="30"/>
      <c r="I891" s="31"/>
      <c r="J891" s="31"/>
      <c r="K891" s="8"/>
      <c r="L891" s="8"/>
      <c r="M891" s="8"/>
      <c r="N891" s="8"/>
      <c r="O891" s="8"/>
      <c r="P891" s="8"/>
      <c r="Q891" s="8"/>
      <c r="R891" s="10"/>
      <c r="S891" s="8"/>
      <c r="T891" s="8"/>
      <c r="U891" s="8"/>
      <c r="V891" s="8"/>
      <c r="W891" s="8"/>
      <c r="X891" s="8"/>
      <c r="Y891" s="8"/>
      <c r="Z891" s="8"/>
      <c r="AA891" s="8"/>
      <c r="AB891" s="8"/>
      <c r="AC891" s="10"/>
      <c r="AD891" s="34"/>
      <c r="AE891" s="34"/>
      <c r="AF891" s="34"/>
      <c r="AG891" s="9"/>
      <c r="AH891" s="8"/>
      <c r="AI891" s="12"/>
    </row>
    <row x14ac:dyDescent="0.25" r="892" customHeight="1" ht="14.25">
      <c r="A892" s="8"/>
      <c r="B892" s="12"/>
      <c r="C892" s="10"/>
      <c r="D892" s="10"/>
      <c r="E892" s="8"/>
      <c r="F892" s="8"/>
      <c r="G892" s="8"/>
      <c r="H892" s="30"/>
      <c r="I892" s="31"/>
      <c r="J892" s="31"/>
      <c r="K892" s="8"/>
      <c r="L892" s="8"/>
      <c r="M892" s="8"/>
      <c r="N892" s="8"/>
      <c r="O892" s="8"/>
      <c r="P892" s="8"/>
      <c r="Q892" s="8"/>
      <c r="R892" s="10"/>
      <c r="S892" s="8"/>
      <c r="T892" s="8"/>
      <c r="U892" s="8"/>
      <c r="V892" s="8"/>
      <c r="W892" s="8"/>
      <c r="X892" s="8"/>
      <c r="Y892" s="8"/>
      <c r="Z892" s="8"/>
      <c r="AA892" s="8"/>
      <c r="AB892" s="8"/>
      <c r="AC892" s="10"/>
      <c r="AD892" s="34"/>
      <c r="AE892" s="34"/>
      <c r="AF892" s="34"/>
      <c r="AG892" s="9"/>
      <c r="AH892" s="8"/>
      <c r="AI892" s="12"/>
    </row>
    <row x14ac:dyDescent="0.25" r="893" customHeight="1" ht="14.25">
      <c r="A893" s="8"/>
      <c r="B893" s="12"/>
      <c r="C893" s="10"/>
      <c r="D893" s="10"/>
      <c r="E893" s="8"/>
      <c r="F893" s="8"/>
      <c r="G893" s="8"/>
      <c r="H893" s="30"/>
      <c r="I893" s="31"/>
      <c r="J893" s="31"/>
      <c r="K893" s="8"/>
      <c r="L893" s="8"/>
      <c r="M893" s="8"/>
      <c r="N893" s="8"/>
      <c r="O893" s="8"/>
      <c r="P893" s="8"/>
      <c r="Q893" s="8"/>
      <c r="R893" s="10"/>
      <c r="S893" s="8"/>
      <c r="T893" s="8"/>
      <c r="U893" s="8"/>
      <c r="V893" s="8"/>
      <c r="W893" s="8"/>
      <c r="X893" s="8"/>
      <c r="Y893" s="8"/>
      <c r="Z893" s="8"/>
      <c r="AA893" s="8"/>
      <c r="AB893" s="8"/>
      <c r="AC893" s="10"/>
      <c r="AD893" s="34"/>
      <c r="AE893" s="34"/>
      <c r="AF893" s="34"/>
      <c r="AG893" s="9"/>
      <c r="AH893" s="8"/>
      <c r="AI893" s="12"/>
    </row>
    <row x14ac:dyDescent="0.25" r="894" customHeight="1" ht="14.25">
      <c r="A894" s="8"/>
      <c r="B894" s="12"/>
      <c r="C894" s="10"/>
      <c r="D894" s="10"/>
      <c r="E894" s="8"/>
      <c r="F894" s="8"/>
      <c r="G894" s="8"/>
      <c r="H894" s="30"/>
      <c r="I894" s="31"/>
      <c r="J894" s="31"/>
      <c r="K894" s="8"/>
      <c r="L894" s="8"/>
      <c r="M894" s="8"/>
      <c r="N894" s="8"/>
      <c r="O894" s="8"/>
      <c r="P894" s="8"/>
      <c r="Q894" s="8"/>
      <c r="R894" s="10"/>
      <c r="S894" s="8"/>
      <c r="T894" s="8"/>
      <c r="U894" s="8"/>
      <c r="V894" s="8"/>
      <c r="W894" s="8"/>
      <c r="X894" s="8"/>
      <c r="Y894" s="8"/>
      <c r="Z894" s="8"/>
      <c r="AA894" s="8"/>
      <c r="AB894" s="8"/>
      <c r="AC894" s="10"/>
      <c r="AD894" s="34"/>
      <c r="AE894" s="34"/>
      <c r="AF894" s="34"/>
      <c r="AG894" s="9"/>
      <c r="AH894" s="8"/>
      <c r="AI894" s="12"/>
    </row>
    <row x14ac:dyDescent="0.25" r="895" customHeight="1" ht="14.25">
      <c r="A895" s="8"/>
      <c r="B895" s="12"/>
      <c r="C895" s="10"/>
      <c r="D895" s="10"/>
      <c r="E895" s="8"/>
      <c r="F895" s="8"/>
      <c r="G895" s="8"/>
      <c r="H895" s="30"/>
      <c r="I895" s="31"/>
      <c r="J895" s="31"/>
      <c r="K895" s="8"/>
      <c r="L895" s="8"/>
      <c r="M895" s="8"/>
      <c r="N895" s="8"/>
      <c r="O895" s="8"/>
      <c r="P895" s="8"/>
      <c r="Q895" s="8"/>
      <c r="R895" s="10"/>
      <c r="S895" s="8"/>
      <c r="T895" s="8"/>
      <c r="U895" s="8"/>
      <c r="V895" s="8"/>
      <c r="W895" s="8"/>
      <c r="X895" s="8"/>
      <c r="Y895" s="8"/>
      <c r="Z895" s="8"/>
      <c r="AA895" s="8"/>
      <c r="AB895" s="8"/>
      <c r="AC895" s="10"/>
      <c r="AD895" s="34"/>
      <c r="AE895" s="34"/>
      <c r="AF895" s="34"/>
      <c r="AG895" s="9"/>
      <c r="AH895" s="8"/>
      <c r="AI895" s="12"/>
    </row>
    <row x14ac:dyDescent="0.25" r="896" customHeight="1" ht="14.25">
      <c r="A896" s="8"/>
      <c r="B896" s="12"/>
      <c r="C896" s="10"/>
      <c r="D896" s="10"/>
      <c r="E896" s="8"/>
      <c r="F896" s="8"/>
      <c r="G896" s="8"/>
      <c r="H896" s="30"/>
      <c r="I896" s="31"/>
      <c r="J896" s="31"/>
      <c r="K896" s="8"/>
      <c r="L896" s="8"/>
      <c r="M896" s="8"/>
      <c r="N896" s="8"/>
      <c r="O896" s="8"/>
      <c r="P896" s="8"/>
      <c r="Q896" s="8"/>
      <c r="R896" s="10"/>
      <c r="S896" s="8"/>
      <c r="T896" s="8"/>
      <c r="U896" s="8"/>
      <c r="V896" s="8"/>
      <c r="W896" s="8"/>
      <c r="X896" s="8"/>
      <c r="Y896" s="8"/>
      <c r="Z896" s="8"/>
      <c r="AA896" s="8"/>
      <c r="AB896" s="8"/>
      <c r="AC896" s="10"/>
      <c r="AD896" s="34"/>
      <c r="AE896" s="34"/>
      <c r="AF896" s="34"/>
      <c r="AG896" s="9"/>
      <c r="AH896" s="8"/>
      <c r="AI896" s="12"/>
    </row>
    <row x14ac:dyDescent="0.25" r="897" customHeight="1" ht="14.25">
      <c r="A897" s="8"/>
      <c r="B897" s="12"/>
      <c r="C897" s="10"/>
      <c r="D897" s="10"/>
      <c r="E897" s="8"/>
      <c r="F897" s="8"/>
      <c r="G897" s="8"/>
      <c r="H897" s="30"/>
      <c r="I897" s="31"/>
      <c r="J897" s="31"/>
      <c r="K897" s="8"/>
      <c r="L897" s="8"/>
      <c r="M897" s="8"/>
      <c r="N897" s="8"/>
      <c r="O897" s="8"/>
      <c r="P897" s="8"/>
      <c r="Q897" s="8"/>
      <c r="R897" s="10"/>
      <c r="S897" s="8"/>
      <c r="T897" s="8"/>
      <c r="U897" s="8"/>
      <c r="V897" s="8"/>
      <c r="W897" s="8"/>
      <c r="X897" s="8"/>
      <c r="Y897" s="8"/>
      <c r="Z897" s="8"/>
      <c r="AA897" s="8"/>
      <c r="AB897" s="8"/>
      <c r="AC897" s="10"/>
      <c r="AD897" s="34"/>
      <c r="AE897" s="34"/>
      <c r="AF897" s="34"/>
      <c r="AG897" s="9"/>
      <c r="AH897" s="8"/>
      <c r="AI897" s="12"/>
    </row>
    <row x14ac:dyDescent="0.25" r="898" customHeight="1" ht="14.25">
      <c r="A898" s="8"/>
      <c r="B898" s="12"/>
      <c r="C898" s="10"/>
      <c r="D898" s="10"/>
      <c r="E898" s="8"/>
      <c r="F898" s="8"/>
      <c r="G898" s="8"/>
      <c r="H898" s="30"/>
      <c r="I898" s="31"/>
      <c r="J898" s="31"/>
      <c r="K898" s="8"/>
      <c r="L898" s="8"/>
      <c r="M898" s="8"/>
      <c r="N898" s="8"/>
      <c r="O898" s="8"/>
      <c r="P898" s="8"/>
      <c r="Q898" s="8"/>
      <c r="R898" s="10"/>
      <c r="S898" s="8"/>
      <c r="T898" s="8"/>
      <c r="U898" s="8"/>
      <c r="V898" s="8"/>
      <c r="W898" s="8"/>
      <c r="X898" s="8"/>
      <c r="Y898" s="8"/>
      <c r="Z898" s="8"/>
      <c r="AA898" s="8"/>
      <c r="AB898" s="8"/>
      <c r="AC898" s="10"/>
      <c r="AD898" s="34"/>
      <c r="AE898" s="34"/>
      <c r="AF898" s="34"/>
      <c r="AG898" s="9"/>
      <c r="AH898" s="8"/>
      <c r="AI898" s="12"/>
    </row>
    <row x14ac:dyDescent="0.25" r="899" customHeight="1" ht="14.25">
      <c r="A899" s="8"/>
      <c r="B899" s="12"/>
      <c r="C899" s="10"/>
      <c r="D899" s="10"/>
      <c r="E899" s="8"/>
      <c r="F899" s="8"/>
      <c r="G899" s="8"/>
      <c r="H899" s="30"/>
      <c r="I899" s="31"/>
      <c r="J899" s="31"/>
      <c r="K899" s="8"/>
      <c r="L899" s="8"/>
      <c r="M899" s="8"/>
      <c r="N899" s="8"/>
      <c r="O899" s="8"/>
      <c r="P899" s="8"/>
      <c r="Q899" s="8"/>
      <c r="R899" s="10"/>
      <c r="S899" s="8"/>
      <c r="T899" s="8"/>
      <c r="U899" s="8"/>
      <c r="V899" s="8"/>
      <c r="W899" s="8"/>
      <c r="X899" s="8"/>
      <c r="Y899" s="8"/>
      <c r="Z899" s="8"/>
      <c r="AA899" s="8"/>
      <c r="AB899" s="8"/>
      <c r="AC899" s="10"/>
      <c r="AD899" s="34"/>
      <c r="AE899" s="34"/>
      <c r="AF899" s="34"/>
      <c r="AG899" s="9"/>
      <c r="AH899" s="8"/>
      <c r="AI899" s="12"/>
    </row>
    <row x14ac:dyDescent="0.25" r="900" customHeight="1" ht="14.25">
      <c r="A900" s="8"/>
      <c r="B900" s="12"/>
      <c r="C900" s="10"/>
      <c r="D900" s="10"/>
      <c r="E900" s="8"/>
      <c r="F900" s="8"/>
      <c r="G900" s="8"/>
      <c r="H900" s="30"/>
      <c r="I900" s="31"/>
      <c r="J900" s="31"/>
      <c r="K900" s="8"/>
      <c r="L900" s="8"/>
      <c r="M900" s="8"/>
      <c r="N900" s="8"/>
      <c r="O900" s="8"/>
      <c r="P900" s="8"/>
      <c r="Q900" s="8"/>
      <c r="R900" s="10"/>
      <c r="S900" s="8"/>
      <c r="T900" s="8"/>
      <c r="U900" s="8"/>
      <c r="V900" s="8"/>
      <c r="W900" s="8"/>
      <c r="X900" s="8"/>
      <c r="Y900" s="8"/>
      <c r="Z900" s="8"/>
      <c r="AA900" s="8"/>
      <c r="AB900" s="8"/>
      <c r="AC900" s="10"/>
      <c r="AD900" s="34"/>
      <c r="AE900" s="34"/>
      <c r="AF900" s="34"/>
      <c r="AG900" s="9"/>
      <c r="AH900" s="8"/>
      <c r="AI900" s="12"/>
    </row>
    <row x14ac:dyDescent="0.25" r="901" customHeight="1" ht="14.25">
      <c r="A901" s="8"/>
      <c r="B901" s="12"/>
      <c r="C901" s="10"/>
      <c r="D901" s="10"/>
      <c r="E901" s="8"/>
      <c r="F901" s="8"/>
      <c r="G901" s="8"/>
      <c r="H901" s="30"/>
      <c r="I901" s="31"/>
      <c r="J901" s="31"/>
      <c r="K901" s="8"/>
      <c r="L901" s="8"/>
      <c r="M901" s="8"/>
      <c r="N901" s="8"/>
      <c r="O901" s="8"/>
      <c r="P901" s="8"/>
      <c r="Q901" s="8"/>
      <c r="R901" s="10"/>
      <c r="S901" s="8"/>
      <c r="T901" s="8"/>
      <c r="U901" s="8"/>
      <c r="V901" s="8"/>
      <c r="W901" s="8"/>
      <c r="X901" s="8"/>
      <c r="Y901" s="8"/>
      <c r="Z901" s="8"/>
      <c r="AA901" s="8"/>
      <c r="AB901" s="8"/>
      <c r="AC901" s="10"/>
      <c r="AD901" s="34"/>
      <c r="AE901" s="34"/>
      <c r="AF901" s="34"/>
      <c r="AG901" s="9"/>
      <c r="AH901" s="8"/>
      <c r="AI901" s="12"/>
    </row>
    <row x14ac:dyDescent="0.25" r="902" customHeight="1" ht="14.25">
      <c r="A902" s="8"/>
      <c r="B902" s="12"/>
      <c r="C902" s="10"/>
      <c r="D902" s="10"/>
      <c r="E902" s="8"/>
      <c r="F902" s="8"/>
      <c r="G902" s="8"/>
      <c r="H902" s="30"/>
      <c r="I902" s="31"/>
      <c r="J902" s="31"/>
      <c r="K902" s="8"/>
      <c r="L902" s="8"/>
      <c r="M902" s="8"/>
      <c r="N902" s="8"/>
      <c r="O902" s="8"/>
      <c r="P902" s="8"/>
      <c r="Q902" s="8"/>
      <c r="R902" s="10"/>
      <c r="S902" s="8"/>
      <c r="T902" s="8"/>
      <c r="U902" s="8"/>
      <c r="V902" s="8"/>
      <c r="W902" s="8"/>
      <c r="X902" s="8"/>
      <c r="Y902" s="8"/>
      <c r="Z902" s="8"/>
      <c r="AA902" s="8"/>
      <c r="AB902" s="8"/>
      <c r="AC902" s="10"/>
      <c r="AD902" s="34"/>
      <c r="AE902" s="34"/>
      <c r="AF902" s="34"/>
      <c r="AG902" s="9"/>
      <c r="AH902" s="8"/>
      <c r="AI902" s="12"/>
    </row>
    <row x14ac:dyDescent="0.25" r="903" customHeight="1" ht="14.25">
      <c r="A903" s="8"/>
      <c r="B903" s="12"/>
      <c r="C903" s="10"/>
      <c r="D903" s="10"/>
      <c r="E903" s="8"/>
      <c r="F903" s="8"/>
      <c r="G903" s="8"/>
      <c r="H903" s="30"/>
      <c r="I903" s="31"/>
      <c r="J903" s="31"/>
      <c r="K903" s="8"/>
      <c r="L903" s="8"/>
      <c r="M903" s="8"/>
      <c r="N903" s="8"/>
      <c r="O903" s="8"/>
      <c r="P903" s="8"/>
      <c r="Q903" s="8"/>
      <c r="R903" s="10"/>
      <c r="S903" s="8"/>
      <c r="T903" s="8"/>
      <c r="U903" s="8"/>
      <c r="V903" s="8"/>
      <c r="W903" s="8"/>
      <c r="X903" s="8"/>
      <c r="Y903" s="8"/>
      <c r="Z903" s="8"/>
      <c r="AA903" s="8"/>
      <c r="AB903" s="8"/>
      <c r="AC903" s="10"/>
      <c r="AD903" s="34"/>
      <c r="AE903" s="34"/>
      <c r="AF903" s="34"/>
      <c r="AG903" s="9"/>
      <c r="AH903" s="8"/>
      <c r="AI903" s="12"/>
    </row>
    <row x14ac:dyDescent="0.25" r="904" customHeight="1" ht="14.25">
      <c r="A904" s="8"/>
      <c r="B904" s="12"/>
      <c r="C904" s="10"/>
      <c r="D904" s="10"/>
      <c r="E904" s="8"/>
      <c r="F904" s="8"/>
      <c r="G904" s="8"/>
      <c r="H904" s="30"/>
      <c r="I904" s="31"/>
      <c r="J904" s="31"/>
      <c r="K904" s="8"/>
      <c r="L904" s="8"/>
      <c r="M904" s="8"/>
      <c r="N904" s="8"/>
      <c r="O904" s="8"/>
      <c r="P904" s="8"/>
      <c r="Q904" s="8"/>
      <c r="R904" s="10"/>
      <c r="S904" s="8"/>
      <c r="T904" s="8"/>
      <c r="U904" s="8"/>
      <c r="V904" s="8"/>
      <c r="W904" s="8"/>
      <c r="X904" s="8"/>
      <c r="Y904" s="8"/>
      <c r="Z904" s="8"/>
      <c r="AA904" s="8"/>
      <c r="AB904" s="8"/>
      <c r="AC904" s="10"/>
      <c r="AD904" s="34"/>
      <c r="AE904" s="34"/>
      <c r="AF904" s="34"/>
      <c r="AG904" s="9"/>
      <c r="AH904" s="8"/>
      <c r="AI904" s="12"/>
    </row>
    <row x14ac:dyDescent="0.25" r="905" customHeight="1" ht="14.25">
      <c r="A905" s="8"/>
      <c r="B905" s="12"/>
      <c r="C905" s="10"/>
      <c r="D905" s="10"/>
      <c r="E905" s="8"/>
      <c r="F905" s="8"/>
      <c r="G905" s="8"/>
      <c r="H905" s="30"/>
      <c r="I905" s="31"/>
      <c r="J905" s="31"/>
      <c r="K905" s="8"/>
      <c r="L905" s="8"/>
      <c r="M905" s="8"/>
      <c r="N905" s="8"/>
      <c r="O905" s="8"/>
      <c r="P905" s="8"/>
      <c r="Q905" s="8"/>
      <c r="R905" s="10"/>
      <c r="S905" s="8"/>
      <c r="T905" s="8"/>
      <c r="U905" s="8"/>
      <c r="V905" s="8"/>
      <c r="W905" s="8"/>
      <c r="X905" s="8"/>
      <c r="Y905" s="8"/>
      <c r="Z905" s="8"/>
      <c r="AA905" s="8"/>
      <c r="AB905" s="8"/>
      <c r="AC905" s="10"/>
      <c r="AD905" s="34"/>
      <c r="AE905" s="34"/>
      <c r="AF905" s="34"/>
      <c r="AG905" s="9"/>
      <c r="AH905" s="8"/>
      <c r="AI905" s="12"/>
    </row>
    <row x14ac:dyDescent="0.25" r="906" customHeight="1" ht="14.25">
      <c r="A906" s="8"/>
      <c r="B906" s="12"/>
      <c r="C906" s="10"/>
      <c r="D906" s="10"/>
      <c r="E906" s="8"/>
      <c r="F906" s="8"/>
      <c r="G906" s="8"/>
      <c r="H906" s="30"/>
      <c r="I906" s="31"/>
      <c r="J906" s="31"/>
      <c r="K906" s="8"/>
      <c r="L906" s="8"/>
      <c r="M906" s="8"/>
      <c r="N906" s="8"/>
      <c r="O906" s="8"/>
      <c r="P906" s="8"/>
      <c r="Q906" s="8"/>
      <c r="R906" s="10"/>
      <c r="S906" s="8"/>
      <c r="T906" s="8"/>
      <c r="U906" s="8"/>
      <c r="V906" s="8"/>
      <c r="W906" s="8"/>
      <c r="X906" s="8"/>
      <c r="Y906" s="8"/>
      <c r="Z906" s="8"/>
      <c r="AA906" s="8"/>
      <c r="AB906" s="8"/>
      <c r="AC906" s="10"/>
      <c r="AD906" s="34"/>
      <c r="AE906" s="34"/>
      <c r="AF906" s="34"/>
      <c r="AG906" s="9"/>
      <c r="AH906" s="8"/>
      <c r="AI906" s="12"/>
    </row>
    <row x14ac:dyDescent="0.25" r="907" customHeight="1" ht="14.25">
      <c r="A907" s="8"/>
      <c r="B907" s="12"/>
      <c r="C907" s="10"/>
      <c r="D907" s="10"/>
      <c r="E907" s="8"/>
      <c r="F907" s="8"/>
      <c r="G907" s="8"/>
      <c r="H907" s="30"/>
      <c r="I907" s="31"/>
      <c r="J907" s="31"/>
      <c r="K907" s="8"/>
      <c r="L907" s="8"/>
      <c r="M907" s="8"/>
      <c r="N907" s="8"/>
      <c r="O907" s="8"/>
      <c r="P907" s="8"/>
      <c r="Q907" s="8"/>
      <c r="R907" s="10"/>
      <c r="S907" s="8"/>
      <c r="T907" s="8"/>
      <c r="U907" s="8"/>
      <c r="V907" s="8"/>
      <c r="W907" s="8"/>
      <c r="X907" s="8"/>
      <c r="Y907" s="8"/>
      <c r="Z907" s="8"/>
      <c r="AA907" s="8"/>
      <c r="AB907" s="8"/>
      <c r="AC907" s="10"/>
      <c r="AD907" s="34"/>
      <c r="AE907" s="34"/>
      <c r="AF907" s="34"/>
      <c r="AG907" s="9"/>
      <c r="AH907" s="8"/>
      <c r="AI907" s="12"/>
    </row>
    <row x14ac:dyDescent="0.25" r="908" customHeight="1" ht="14.25">
      <c r="A908" s="8"/>
      <c r="B908" s="12"/>
      <c r="C908" s="10"/>
      <c r="D908" s="10"/>
      <c r="E908" s="8"/>
      <c r="F908" s="8"/>
      <c r="G908" s="8"/>
      <c r="H908" s="30"/>
      <c r="I908" s="31"/>
      <c r="J908" s="31"/>
      <c r="K908" s="8"/>
      <c r="L908" s="8"/>
      <c r="M908" s="8"/>
      <c r="N908" s="8"/>
      <c r="O908" s="8"/>
      <c r="P908" s="8"/>
      <c r="Q908" s="8"/>
      <c r="R908" s="10"/>
      <c r="S908" s="8"/>
      <c r="T908" s="8"/>
      <c r="U908" s="8"/>
      <c r="V908" s="8"/>
      <c r="W908" s="8"/>
      <c r="X908" s="8"/>
      <c r="Y908" s="8"/>
      <c r="Z908" s="8"/>
      <c r="AA908" s="8"/>
      <c r="AB908" s="8"/>
      <c r="AC908" s="10"/>
      <c r="AD908" s="34"/>
      <c r="AE908" s="34"/>
      <c r="AF908" s="34"/>
      <c r="AG908" s="9"/>
      <c r="AH908" s="8"/>
      <c r="AI908" s="12"/>
    </row>
    <row x14ac:dyDescent="0.25" r="909" customHeight="1" ht="14.25">
      <c r="A909" s="8"/>
      <c r="B909" s="12"/>
      <c r="C909" s="10"/>
      <c r="D909" s="10"/>
      <c r="E909" s="8"/>
      <c r="F909" s="8"/>
      <c r="G909" s="8"/>
      <c r="H909" s="30"/>
      <c r="I909" s="31"/>
      <c r="J909" s="31"/>
      <c r="K909" s="8"/>
      <c r="L909" s="8"/>
      <c r="M909" s="8"/>
      <c r="N909" s="8"/>
      <c r="O909" s="8"/>
      <c r="P909" s="8"/>
      <c r="Q909" s="8"/>
      <c r="R909" s="10"/>
      <c r="S909" s="8"/>
      <c r="T909" s="8"/>
      <c r="U909" s="8"/>
      <c r="V909" s="8"/>
      <c r="W909" s="8"/>
      <c r="X909" s="8"/>
      <c r="Y909" s="8"/>
      <c r="Z909" s="8"/>
      <c r="AA909" s="8"/>
      <c r="AB909" s="8"/>
      <c r="AC909" s="10"/>
      <c r="AD909" s="34"/>
      <c r="AE909" s="34"/>
      <c r="AF909" s="34"/>
      <c r="AG909" s="9"/>
      <c r="AH909" s="8"/>
      <c r="AI909" s="12"/>
    </row>
    <row x14ac:dyDescent="0.25" r="910" customHeight="1" ht="14.25">
      <c r="A910" s="8"/>
      <c r="B910" s="12"/>
      <c r="C910" s="10"/>
      <c r="D910" s="10"/>
      <c r="E910" s="8"/>
      <c r="F910" s="8"/>
      <c r="G910" s="8"/>
      <c r="H910" s="30"/>
      <c r="I910" s="31"/>
      <c r="J910" s="31"/>
      <c r="K910" s="8"/>
      <c r="L910" s="8"/>
      <c r="M910" s="8"/>
      <c r="N910" s="8"/>
      <c r="O910" s="8"/>
      <c r="P910" s="8"/>
      <c r="Q910" s="8"/>
      <c r="R910" s="10"/>
      <c r="S910" s="8"/>
      <c r="T910" s="8"/>
      <c r="U910" s="8"/>
      <c r="V910" s="8"/>
      <c r="W910" s="8"/>
      <c r="X910" s="8"/>
      <c r="Y910" s="8"/>
      <c r="Z910" s="8"/>
      <c r="AA910" s="8"/>
      <c r="AB910" s="8"/>
      <c r="AC910" s="10"/>
      <c r="AD910" s="34"/>
      <c r="AE910" s="34"/>
      <c r="AF910" s="34"/>
      <c r="AG910" s="9"/>
      <c r="AH910" s="8"/>
      <c r="AI910" s="12"/>
    </row>
    <row x14ac:dyDescent="0.25" r="911" customHeight="1" ht="14.25">
      <c r="A911" s="8"/>
      <c r="B911" s="12"/>
      <c r="C911" s="10"/>
      <c r="D911" s="10"/>
      <c r="E911" s="8"/>
      <c r="F911" s="8"/>
      <c r="G911" s="8"/>
      <c r="H911" s="30"/>
      <c r="I911" s="31"/>
      <c r="J911" s="31"/>
      <c r="K911" s="8"/>
      <c r="L911" s="8"/>
      <c r="M911" s="8"/>
      <c r="N911" s="8"/>
      <c r="O911" s="8"/>
      <c r="P911" s="8"/>
      <c r="Q911" s="8"/>
      <c r="R911" s="10"/>
      <c r="S911" s="8"/>
      <c r="T911" s="8"/>
      <c r="U911" s="8"/>
      <c r="V911" s="8"/>
      <c r="W911" s="8"/>
      <c r="X911" s="8"/>
      <c r="Y911" s="8"/>
      <c r="Z911" s="8"/>
      <c r="AA911" s="8"/>
      <c r="AB911" s="8"/>
      <c r="AC911" s="10"/>
      <c r="AD911" s="34"/>
      <c r="AE911" s="34"/>
      <c r="AF911" s="34"/>
      <c r="AG911" s="9"/>
      <c r="AH911" s="8"/>
      <c r="AI911" s="12"/>
    </row>
    <row x14ac:dyDescent="0.25" r="912" customHeight="1" ht="14.25">
      <c r="A912" s="8"/>
      <c r="B912" s="12"/>
      <c r="C912" s="10"/>
      <c r="D912" s="10"/>
      <c r="E912" s="8"/>
      <c r="F912" s="8"/>
      <c r="G912" s="8"/>
      <c r="H912" s="30"/>
      <c r="I912" s="31"/>
      <c r="J912" s="31"/>
      <c r="K912" s="8"/>
      <c r="L912" s="8"/>
      <c r="M912" s="8"/>
      <c r="N912" s="8"/>
      <c r="O912" s="8"/>
      <c r="P912" s="8"/>
      <c r="Q912" s="8"/>
      <c r="R912" s="10"/>
      <c r="S912" s="8"/>
      <c r="T912" s="8"/>
      <c r="U912" s="8"/>
      <c r="V912" s="8"/>
      <c r="W912" s="8"/>
      <c r="X912" s="8"/>
      <c r="Y912" s="8"/>
      <c r="Z912" s="8"/>
      <c r="AA912" s="8"/>
      <c r="AB912" s="8"/>
      <c r="AC912" s="10"/>
      <c r="AD912" s="34"/>
      <c r="AE912" s="34"/>
      <c r="AF912" s="34"/>
      <c r="AG912" s="9"/>
      <c r="AH912" s="8"/>
      <c r="AI912" s="12"/>
    </row>
    <row x14ac:dyDescent="0.25" r="913" customHeight="1" ht="14.25">
      <c r="A913" s="8"/>
      <c r="B913" s="12"/>
      <c r="C913" s="10"/>
      <c r="D913" s="10"/>
      <c r="E913" s="8"/>
      <c r="F913" s="8"/>
      <c r="G913" s="8"/>
      <c r="H913" s="30"/>
      <c r="I913" s="31"/>
      <c r="J913" s="31"/>
      <c r="K913" s="8"/>
      <c r="L913" s="8"/>
      <c r="M913" s="8"/>
      <c r="N913" s="8"/>
      <c r="O913" s="8"/>
      <c r="P913" s="8"/>
      <c r="Q913" s="8"/>
      <c r="R913" s="10"/>
      <c r="S913" s="8"/>
      <c r="T913" s="8"/>
      <c r="U913" s="8"/>
      <c r="V913" s="8"/>
      <c r="W913" s="8"/>
      <c r="X913" s="8"/>
      <c r="Y913" s="8"/>
      <c r="Z913" s="8"/>
      <c r="AA913" s="8"/>
      <c r="AB913" s="8"/>
      <c r="AC913" s="10"/>
      <c r="AD913" s="34"/>
      <c r="AE913" s="34"/>
      <c r="AF913" s="34"/>
      <c r="AG913" s="9"/>
      <c r="AH913" s="8"/>
      <c r="AI913" s="12"/>
    </row>
    <row x14ac:dyDescent="0.25" r="914" customHeight="1" ht="14.25">
      <c r="A914" s="8"/>
      <c r="B914" s="12"/>
      <c r="C914" s="10"/>
      <c r="D914" s="10"/>
      <c r="E914" s="8"/>
      <c r="F914" s="8"/>
      <c r="G914" s="8"/>
      <c r="H914" s="30"/>
      <c r="I914" s="31"/>
      <c r="J914" s="31"/>
      <c r="K914" s="8"/>
      <c r="L914" s="8"/>
      <c r="M914" s="8"/>
      <c r="N914" s="8"/>
      <c r="O914" s="8"/>
      <c r="P914" s="8"/>
      <c r="Q914" s="8"/>
      <c r="R914" s="10"/>
      <c r="S914" s="8"/>
      <c r="T914" s="8"/>
      <c r="U914" s="8"/>
      <c r="V914" s="8"/>
      <c r="W914" s="8"/>
      <c r="X914" s="8"/>
      <c r="Y914" s="8"/>
      <c r="Z914" s="8"/>
      <c r="AA914" s="8"/>
      <c r="AB914" s="8"/>
      <c r="AC914" s="10"/>
      <c r="AD914" s="34"/>
      <c r="AE914" s="34"/>
      <c r="AF914" s="34"/>
      <c r="AG914" s="9"/>
      <c r="AH914" s="8"/>
      <c r="AI914" s="12"/>
    </row>
    <row x14ac:dyDescent="0.25" r="915" customHeight="1" ht="14.25">
      <c r="A915" s="8"/>
      <c r="B915" s="12"/>
      <c r="C915" s="10"/>
      <c r="D915" s="10"/>
      <c r="E915" s="8"/>
      <c r="F915" s="8"/>
      <c r="G915" s="8"/>
      <c r="H915" s="30"/>
      <c r="I915" s="31"/>
      <c r="J915" s="31"/>
      <c r="K915" s="8"/>
      <c r="L915" s="8"/>
      <c r="M915" s="8"/>
      <c r="N915" s="8"/>
      <c r="O915" s="8"/>
      <c r="P915" s="8"/>
      <c r="Q915" s="8"/>
      <c r="R915" s="10"/>
      <c r="S915" s="8"/>
      <c r="T915" s="8"/>
      <c r="U915" s="8"/>
      <c r="V915" s="8"/>
      <c r="W915" s="8"/>
      <c r="X915" s="8"/>
      <c r="Y915" s="8"/>
      <c r="Z915" s="8"/>
      <c r="AA915" s="8"/>
      <c r="AB915" s="8"/>
      <c r="AC915" s="10"/>
      <c r="AD915" s="34"/>
      <c r="AE915" s="34"/>
      <c r="AF915" s="34"/>
      <c r="AG915" s="9"/>
      <c r="AH915" s="8"/>
      <c r="AI915" s="12"/>
    </row>
    <row x14ac:dyDescent="0.25" r="916" customHeight="1" ht="14.25">
      <c r="A916" s="8"/>
      <c r="B916" s="12"/>
      <c r="C916" s="10"/>
      <c r="D916" s="10"/>
      <c r="E916" s="8"/>
      <c r="F916" s="8"/>
      <c r="G916" s="8"/>
      <c r="H916" s="30"/>
      <c r="I916" s="31"/>
      <c r="J916" s="31"/>
      <c r="K916" s="8"/>
      <c r="L916" s="8"/>
      <c r="M916" s="8"/>
      <c r="N916" s="8"/>
      <c r="O916" s="8"/>
      <c r="P916" s="8"/>
      <c r="Q916" s="8"/>
      <c r="R916" s="10"/>
      <c r="S916" s="8"/>
      <c r="T916" s="8"/>
      <c r="U916" s="8"/>
      <c r="V916" s="8"/>
      <c r="W916" s="8"/>
      <c r="X916" s="8"/>
      <c r="Y916" s="8"/>
      <c r="Z916" s="8"/>
      <c r="AA916" s="8"/>
      <c r="AB916" s="8"/>
      <c r="AC916" s="10"/>
      <c r="AD916" s="34"/>
      <c r="AE916" s="34"/>
      <c r="AF916" s="34"/>
      <c r="AG916" s="9"/>
      <c r="AH916" s="8"/>
      <c r="AI916" s="12"/>
    </row>
    <row x14ac:dyDescent="0.25" r="917" customHeight="1" ht="14.25">
      <c r="A917" s="8"/>
      <c r="B917" s="12"/>
      <c r="C917" s="10"/>
      <c r="D917" s="10"/>
      <c r="E917" s="8"/>
      <c r="F917" s="8"/>
      <c r="G917" s="8"/>
      <c r="H917" s="30"/>
      <c r="I917" s="31"/>
      <c r="J917" s="31"/>
      <c r="K917" s="8"/>
      <c r="L917" s="8"/>
      <c r="M917" s="8"/>
      <c r="N917" s="8"/>
      <c r="O917" s="8"/>
      <c r="P917" s="8"/>
      <c r="Q917" s="8"/>
      <c r="R917" s="10"/>
      <c r="S917" s="8"/>
      <c r="T917" s="8"/>
      <c r="U917" s="8"/>
      <c r="V917" s="8"/>
      <c r="W917" s="8"/>
      <c r="X917" s="8"/>
      <c r="Y917" s="8"/>
      <c r="Z917" s="8"/>
      <c r="AA917" s="8"/>
      <c r="AB917" s="8"/>
      <c r="AC917" s="10"/>
      <c r="AD917" s="34"/>
      <c r="AE917" s="34"/>
      <c r="AF917" s="34"/>
      <c r="AG917" s="9"/>
      <c r="AH917" s="8"/>
      <c r="AI917" s="12"/>
    </row>
    <row x14ac:dyDescent="0.25" r="918" customHeight="1" ht="14.25">
      <c r="A918" s="8"/>
      <c r="B918" s="12"/>
      <c r="C918" s="10"/>
      <c r="D918" s="10"/>
      <c r="E918" s="8"/>
      <c r="F918" s="8"/>
      <c r="G918" s="8"/>
      <c r="H918" s="30"/>
      <c r="I918" s="31"/>
      <c r="J918" s="31"/>
      <c r="K918" s="8"/>
      <c r="L918" s="8"/>
      <c r="M918" s="8"/>
      <c r="N918" s="8"/>
      <c r="O918" s="8"/>
      <c r="P918" s="8"/>
      <c r="Q918" s="8"/>
      <c r="R918" s="10"/>
      <c r="S918" s="8"/>
      <c r="T918" s="8"/>
      <c r="U918" s="8"/>
      <c r="V918" s="8"/>
      <c r="W918" s="8"/>
      <c r="X918" s="8"/>
      <c r="Y918" s="8"/>
      <c r="Z918" s="8"/>
      <c r="AA918" s="8"/>
      <c r="AB918" s="8"/>
      <c r="AC918" s="10"/>
      <c r="AD918" s="34"/>
      <c r="AE918" s="34"/>
      <c r="AF918" s="34"/>
      <c r="AG918" s="9"/>
      <c r="AH918" s="8"/>
      <c r="AI918" s="12"/>
    </row>
    <row x14ac:dyDescent="0.25" r="919" customHeight="1" ht="14.25">
      <c r="A919" s="8"/>
      <c r="B919" s="12"/>
      <c r="C919" s="10"/>
      <c r="D919" s="10"/>
      <c r="E919" s="8"/>
      <c r="F919" s="8"/>
      <c r="G919" s="8"/>
      <c r="H919" s="30"/>
      <c r="I919" s="31"/>
      <c r="J919" s="31"/>
      <c r="K919" s="8"/>
      <c r="L919" s="8"/>
      <c r="M919" s="8"/>
      <c r="N919" s="8"/>
      <c r="O919" s="8"/>
      <c r="P919" s="8"/>
      <c r="Q919" s="8"/>
      <c r="R919" s="10"/>
      <c r="S919" s="8"/>
      <c r="T919" s="8"/>
      <c r="U919" s="8"/>
      <c r="V919" s="8"/>
      <c r="W919" s="8"/>
      <c r="X919" s="8"/>
      <c r="Y919" s="8"/>
      <c r="Z919" s="8"/>
      <c r="AA919" s="8"/>
      <c r="AB919" s="8"/>
      <c r="AC919" s="10"/>
      <c r="AD919" s="34"/>
      <c r="AE919" s="34"/>
      <c r="AF919" s="34"/>
      <c r="AG919" s="9"/>
      <c r="AH919" s="8"/>
      <c r="AI919" s="12"/>
    </row>
    <row x14ac:dyDescent="0.25" r="920" customHeight="1" ht="14.25">
      <c r="A920" s="8"/>
      <c r="B920" s="12"/>
      <c r="C920" s="10"/>
      <c r="D920" s="10"/>
      <c r="E920" s="8"/>
      <c r="F920" s="8"/>
      <c r="G920" s="8"/>
      <c r="H920" s="30"/>
      <c r="I920" s="31"/>
      <c r="J920" s="31"/>
      <c r="K920" s="8"/>
      <c r="L920" s="8"/>
      <c r="M920" s="8"/>
      <c r="N920" s="8"/>
      <c r="O920" s="8"/>
      <c r="P920" s="8"/>
      <c r="Q920" s="8"/>
      <c r="R920" s="10"/>
      <c r="S920" s="8"/>
      <c r="T920" s="8"/>
      <c r="U920" s="8"/>
      <c r="V920" s="8"/>
      <c r="W920" s="8"/>
      <c r="X920" s="8"/>
      <c r="Y920" s="8"/>
      <c r="Z920" s="8"/>
      <c r="AA920" s="8"/>
      <c r="AB920" s="8"/>
      <c r="AC920" s="10"/>
      <c r="AD920" s="34"/>
      <c r="AE920" s="34"/>
      <c r="AF920" s="34"/>
      <c r="AG920" s="9"/>
      <c r="AH920" s="8"/>
      <c r="AI920" s="12"/>
    </row>
    <row x14ac:dyDescent="0.25" r="921" customHeight="1" ht="14.25">
      <c r="A921" s="8"/>
      <c r="B921" s="12"/>
      <c r="C921" s="10"/>
      <c r="D921" s="10"/>
      <c r="E921" s="8"/>
      <c r="F921" s="8"/>
      <c r="G921" s="8"/>
      <c r="H921" s="30"/>
      <c r="I921" s="31"/>
      <c r="J921" s="31"/>
      <c r="K921" s="8"/>
      <c r="L921" s="8"/>
      <c r="M921" s="8"/>
      <c r="N921" s="8"/>
      <c r="O921" s="8"/>
      <c r="P921" s="8"/>
      <c r="Q921" s="8"/>
      <c r="R921" s="10"/>
      <c r="S921" s="8"/>
      <c r="T921" s="8"/>
      <c r="U921" s="8"/>
      <c r="V921" s="8"/>
      <c r="W921" s="8"/>
      <c r="X921" s="8"/>
      <c r="Y921" s="8"/>
      <c r="Z921" s="8"/>
      <c r="AA921" s="8"/>
      <c r="AB921" s="8"/>
      <c r="AC921" s="10"/>
      <c r="AD921" s="34"/>
      <c r="AE921" s="34"/>
      <c r="AF921" s="34"/>
      <c r="AG921" s="9"/>
      <c r="AH921" s="8"/>
      <c r="AI921" s="12"/>
    </row>
    <row x14ac:dyDescent="0.25" r="922" customHeight="1" ht="14.25">
      <c r="A922" s="8"/>
      <c r="B922" s="12"/>
      <c r="C922" s="10"/>
      <c r="D922" s="10"/>
      <c r="E922" s="8"/>
      <c r="F922" s="8"/>
      <c r="G922" s="8"/>
      <c r="H922" s="30"/>
      <c r="I922" s="31"/>
      <c r="J922" s="31"/>
      <c r="K922" s="8"/>
      <c r="L922" s="8"/>
      <c r="M922" s="8"/>
      <c r="N922" s="8"/>
      <c r="O922" s="8"/>
      <c r="P922" s="8"/>
      <c r="Q922" s="8"/>
      <c r="R922" s="10"/>
      <c r="S922" s="8"/>
      <c r="T922" s="8"/>
      <c r="U922" s="8"/>
      <c r="V922" s="8"/>
      <c r="W922" s="8"/>
      <c r="X922" s="8"/>
      <c r="Y922" s="8"/>
      <c r="Z922" s="8"/>
      <c r="AA922" s="8"/>
      <c r="AB922" s="8"/>
      <c r="AC922" s="10"/>
      <c r="AD922" s="34"/>
      <c r="AE922" s="34"/>
      <c r="AF922" s="34"/>
      <c r="AG922" s="9"/>
      <c r="AH922" s="8"/>
      <c r="AI922" s="12"/>
    </row>
    <row x14ac:dyDescent="0.25" r="923" customHeight="1" ht="14.25">
      <c r="A923" s="8"/>
      <c r="B923" s="12"/>
      <c r="C923" s="10"/>
      <c r="D923" s="10"/>
      <c r="E923" s="8"/>
      <c r="F923" s="8"/>
      <c r="G923" s="8"/>
      <c r="H923" s="30"/>
      <c r="I923" s="31"/>
      <c r="J923" s="31"/>
      <c r="K923" s="8"/>
      <c r="L923" s="8"/>
      <c r="M923" s="8"/>
      <c r="N923" s="8"/>
      <c r="O923" s="8"/>
      <c r="P923" s="8"/>
      <c r="Q923" s="8"/>
      <c r="R923" s="10"/>
      <c r="S923" s="8"/>
      <c r="T923" s="8"/>
      <c r="U923" s="8"/>
      <c r="V923" s="8"/>
      <c r="W923" s="8"/>
      <c r="X923" s="8"/>
      <c r="Y923" s="8"/>
      <c r="Z923" s="8"/>
      <c r="AA923" s="8"/>
      <c r="AB923" s="8"/>
      <c r="AC923" s="10"/>
      <c r="AD923" s="34"/>
      <c r="AE923" s="34"/>
      <c r="AF923" s="34"/>
      <c r="AG923" s="9"/>
      <c r="AH923" s="8"/>
      <c r="AI923" s="12"/>
    </row>
    <row x14ac:dyDescent="0.25" r="924" customHeight="1" ht="14.25">
      <c r="A924" s="8"/>
      <c r="B924" s="12"/>
      <c r="C924" s="10"/>
      <c r="D924" s="10"/>
      <c r="E924" s="8"/>
      <c r="F924" s="8"/>
      <c r="G924" s="8"/>
      <c r="H924" s="30"/>
      <c r="I924" s="31"/>
      <c r="J924" s="31"/>
      <c r="K924" s="8"/>
      <c r="L924" s="8"/>
      <c r="M924" s="8"/>
      <c r="N924" s="8"/>
      <c r="O924" s="8"/>
      <c r="P924" s="8"/>
      <c r="Q924" s="8"/>
      <c r="R924" s="10"/>
      <c r="S924" s="8"/>
      <c r="T924" s="8"/>
      <c r="U924" s="8"/>
      <c r="V924" s="8"/>
      <c r="W924" s="8"/>
      <c r="X924" s="8"/>
      <c r="Y924" s="8"/>
      <c r="Z924" s="8"/>
      <c r="AA924" s="8"/>
      <c r="AB924" s="8"/>
      <c r="AC924" s="10"/>
      <c r="AD924" s="34"/>
      <c r="AE924" s="34"/>
      <c r="AF924" s="34"/>
      <c r="AG924" s="9"/>
      <c r="AH924" s="8"/>
      <c r="AI924" s="12"/>
    </row>
    <row x14ac:dyDescent="0.25" r="925" customHeight="1" ht="14.25">
      <c r="A925" s="8"/>
      <c r="B925" s="12"/>
      <c r="C925" s="10"/>
      <c r="D925" s="10"/>
      <c r="E925" s="8"/>
      <c r="F925" s="8"/>
      <c r="G925" s="8"/>
      <c r="H925" s="30"/>
      <c r="I925" s="31"/>
      <c r="J925" s="31"/>
      <c r="K925" s="8"/>
      <c r="L925" s="8"/>
      <c r="M925" s="8"/>
      <c r="N925" s="8"/>
      <c r="O925" s="8"/>
      <c r="P925" s="8"/>
      <c r="Q925" s="8"/>
      <c r="R925" s="10"/>
      <c r="S925" s="8"/>
      <c r="T925" s="8"/>
      <c r="U925" s="8"/>
      <c r="V925" s="8"/>
      <c r="W925" s="8"/>
      <c r="X925" s="8"/>
      <c r="Y925" s="8"/>
      <c r="Z925" s="8"/>
      <c r="AA925" s="8"/>
      <c r="AB925" s="8"/>
      <c r="AC925" s="10"/>
      <c r="AD925" s="34"/>
      <c r="AE925" s="34"/>
      <c r="AF925" s="34"/>
      <c r="AG925" s="9"/>
      <c r="AH925" s="8"/>
      <c r="AI925" s="12"/>
    </row>
    <row x14ac:dyDescent="0.25" r="926" customHeight="1" ht="14.25">
      <c r="A926" s="8"/>
      <c r="B926" s="12"/>
      <c r="C926" s="10"/>
      <c r="D926" s="10"/>
      <c r="E926" s="8"/>
      <c r="F926" s="8"/>
      <c r="G926" s="8"/>
      <c r="H926" s="30"/>
      <c r="I926" s="31"/>
      <c r="J926" s="31"/>
      <c r="K926" s="8"/>
      <c r="L926" s="8"/>
      <c r="M926" s="8"/>
      <c r="N926" s="8"/>
      <c r="O926" s="8"/>
      <c r="P926" s="8"/>
      <c r="Q926" s="8"/>
      <c r="R926" s="10"/>
      <c r="S926" s="8"/>
      <c r="T926" s="8"/>
      <c r="U926" s="8"/>
      <c r="V926" s="8"/>
      <c r="W926" s="8"/>
      <c r="X926" s="8"/>
      <c r="Y926" s="8"/>
      <c r="Z926" s="8"/>
      <c r="AA926" s="8"/>
      <c r="AB926" s="8"/>
      <c r="AC926" s="10"/>
      <c r="AD926" s="34"/>
      <c r="AE926" s="34"/>
      <c r="AF926" s="34"/>
      <c r="AG926" s="9"/>
      <c r="AH926" s="8"/>
      <c r="AI926" s="12"/>
    </row>
    <row x14ac:dyDescent="0.25" r="927" customHeight="1" ht="14.25">
      <c r="A927" s="8"/>
      <c r="B927" s="12"/>
      <c r="C927" s="10"/>
      <c r="D927" s="10"/>
      <c r="E927" s="8"/>
      <c r="F927" s="8"/>
      <c r="G927" s="8"/>
      <c r="H927" s="30"/>
      <c r="I927" s="31"/>
      <c r="J927" s="31"/>
      <c r="K927" s="8"/>
      <c r="L927" s="8"/>
      <c r="M927" s="8"/>
      <c r="N927" s="8"/>
      <c r="O927" s="8"/>
      <c r="P927" s="8"/>
      <c r="Q927" s="8"/>
      <c r="R927" s="10"/>
      <c r="S927" s="8"/>
      <c r="T927" s="8"/>
      <c r="U927" s="8"/>
      <c r="V927" s="8"/>
      <c r="W927" s="8"/>
      <c r="X927" s="8"/>
      <c r="Y927" s="8"/>
      <c r="Z927" s="8"/>
      <c r="AA927" s="8"/>
      <c r="AB927" s="8"/>
      <c r="AC927" s="10"/>
      <c r="AD927" s="34"/>
      <c r="AE927" s="34"/>
      <c r="AF927" s="34"/>
      <c r="AG927" s="9"/>
      <c r="AH927" s="8"/>
      <c r="AI927" s="12"/>
    </row>
    <row x14ac:dyDescent="0.25" r="928" customHeight="1" ht="14.25">
      <c r="A928" s="8"/>
      <c r="B928" s="12"/>
      <c r="C928" s="10"/>
      <c r="D928" s="10"/>
      <c r="E928" s="8"/>
      <c r="F928" s="8"/>
      <c r="G928" s="8"/>
      <c r="H928" s="30"/>
      <c r="I928" s="31"/>
      <c r="J928" s="31"/>
      <c r="K928" s="8"/>
      <c r="L928" s="8"/>
      <c r="M928" s="8"/>
      <c r="N928" s="8"/>
      <c r="O928" s="8"/>
      <c r="P928" s="8"/>
      <c r="Q928" s="8"/>
      <c r="R928" s="10"/>
      <c r="S928" s="8"/>
      <c r="T928" s="8"/>
      <c r="U928" s="8"/>
      <c r="V928" s="8"/>
      <c r="W928" s="8"/>
      <c r="X928" s="8"/>
      <c r="Y928" s="8"/>
      <c r="Z928" s="8"/>
      <c r="AA928" s="8"/>
      <c r="AB928" s="8"/>
      <c r="AC928" s="10"/>
      <c r="AD928" s="34"/>
      <c r="AE928" s="34"/>
      <c r="AF928" s="34"/>
      <c r="AG928" s="9"/>
      <c r="AH928" s="8"/>
      <c r="AI928" s="12"/>
    </row>
    <row x14ac:dyDescent="0.25" r="929" customHeight="1" ht="14.25">
      <c r="A929" s="8"/>
      <c r="B929" s="12"/>
      <c r="C929" s="10"/>
      <c r="D929" s="10"/>
      <c r="E929" s="8"/>
      <c r="F929" s="8"/>
      <c r="G929" s="8"/>
      <c r="H929" s="30"/>
      <c r="I929" s="31"/>
      <c r="J929" s="31"/>
      <c r="K929" s="8"/>
      <c r="L929" s="8"/>
      <c r="M929" s="8"/>
      <c r="N929" s="8"/>
      <c r="O929" s="8"/>
      <c r="P929" s="8"/>
      <c r="Q929" s="8"/>
      <c r="R929" s="10"/>
      <c r="S929" s="8"/>
      <c r="T929" s="8"/>
      <c r="U929" s="8"/>
      <c r="V929" s="8"/>
      <c r="W929" s="8"/>
      <c r="X929" s="8"/>
      <c r="Y929" s="8"/>
      <c r="Z929" s="8"/>
      <c r="AA929" s="8"/>
      <c r="AB929" s="8"/>
      <c r="AC929" s="10"/>
      <c r="AD929" s="34"/>
      <c r="AE929" s="34"/>
      <c r="AF929" s="34"/>
      <c r="AG929" s="9"/>
      <c r="AH929" s="8"/>
      <c r="AI929" s="12"/>
    </row>
    <row x14ac:dyDescent="0.25" r="930" customHeight="1" ht="14.25">
      <c r="A930" s="8"/>
      <c r="B930" s="12"/>
      <c r="C930" s="10"/>
      <c r="D930" s="10"/>
      <c r="E930" s="8"/>
      <c r="F930" s="8"/>
      <c r="G930" s="8"/>
      <c r="H930" s="30"/>
      <c r="I930" s="31"/>
      <c r="J930" s="31"/>
      <c r="K930" s="8"/>
      <c r="L930" s="8"/>
      <c r="M930" s="8"/>
      <c r="N930" s="8"/>
      <c r="O930" s="8"/>
      <c r="P930" s="8"/>
      <c r="Q930" s="8"/>
      <c r="R930" s="10"/>
      <c r="S930" s="8"/>
      <c r="T930" s="8"/>
      <c r="U930" s="8"/>
      <c r="V930" s="8"/>
      <c r="W930" s="8"/>
      <c r="X930" s="8"/>
      <c r="Y930" s="8"/>
      <c r="Z930" s="8"/>
      <c r="AA930" s="8"/>
      <c r="AB930" s="8"/>
      <c r="AC930" s="10"/>
      <c r="AD930" s="34"/>
      <c r="AE930" s="34"/>
      <c r="AF930" s="34"/>
      <c r="AG930" s="9"/>
      <c r="AH930" s="8"/>
      <c r="AI930" s="12"/>
    </row>
    <row x14ac:dyDescent="0.25" r="931" customHeight="1" ht="14.25">
      <c r="A931" s="8"/>
      <c r="B931" s="12"/>
      <c r="C931" s="10"/>
      <c r="D931" s="10"/>
      <c r="E931" s="8"/>
      <c r="F931" s="8"/>
      <c r="G931" s="8"/>
      <c r="H931" s="30"/>
      <c r="I931" s="31"/>
      <c r="J931" s="31"/>
      <c r="K931" s="8"/>
      <c r="L931" s="8"/>
      <c r="M931" s="8"/>
      <c r="N931" s="8"/>
      <c r="O931" s="8"/>
      <c r="P931" s="8"/>
      <c r="Q931" s="8"/>
      <c r="R931" s="10"/>
      <c r="S931" s="8"/>
      <c r="T931" s="8"/>
      <c r="U931" s="8"/>
      <c r="V931" s="8"/>
      <c r="W931" s="8"/>
      <c r="X931" s="8"/>
      <c r="Y931" s="8"/>
      <c r="Z931" s="8"/>
      <c r="AA931" s="8"/>
      <c r="AB931" s="8"/>
      <c r="AC931" s="10"/>
      <c r="AD931" s="34"/>
      <c r="AE931" s="34"/>
      <c r="AF931" s="34"/>
      <c r="AG931" s="9"/>
      <c r="AH931" s="8"/>
      <c r="AI931" s="12"/>
    </row>
    <row x14ac:dyDescent="0.25" r="932" customHeight="1" ht="14.25">
      <c r="A932" s="8"/>
      <c r="B932" s="12"/>
      <c r="C932" s="10"/>
      <c r="D932" s="10"/>
      <c r="E932" s="8"/>
      <c r="F932" s="8"/>
      <c r="G932" s="8"/>
      <c r="H932" s="30"/>
      <c r="I932" s="31"/>
      <c r="J932" s="31"/>
      <c r="K932" s="8"/>
      <c r="L932" s="8"/>
      <c r="M932" s="8"/>
      <c r="N932" s="8"/>
      <c r="O932" s="8"/>
      <c r="P932" s="8"/>
      <c r="Q932" s="8"/>
      <c r="R932" s="10"/>
      <c r="S932" s="8"/>
      <c r="T932" s="8"/>
      <c r="U932" s="8"/>
      <c r="V932" s="8"/>
      <c r="W932" s="8"/>
      <c r="X932" s="8"/>
      <c r="Y932" s="8"/>
      <c r="Z932" s="8"/>
      <c r="AA932" s="8"/>
      <c r="AB932" s="8"/>
      <c r="AC932" s="10"/>
      <c r="AD932" s="34"/>
      <c r="AE932" s="34"/>
      <c r="AF932" s="34"/>
      <c r="AG932" s="9"/>
      <c r="AH932" s="8"/>
      <c r="AI932" s="12"/>
    </row>
    <row x14ac:dyDescent="0.25" r="933" customHeight="1" ht="14.25">
      <c r="A933" s="8"/>
      <c r="B933" s="12"/>
      <c r="C933" s="10"/>
      <c r="D933" s="10"/>
      <c r="E933" s="8"/>
      <c r="F933" s="8"/>
      <c r="G933" s="8"/>
      <c r="H933" s="30"/>
      <c r="I933" s="31"/>
      <c r="J933" s="31"/>
      <c r="K933" s="8"/>
      <c r="L933" s="8"/>
      <c r="M933" s="8"/>
      <c r="N933" s="8"/>
      <c r="O933" s="8"/>
      <c r="P933" s="8"/>
      <c r="Q933" s="8"/>
      <c r="R933" s="10"/>
      <c r="S933" s="8"/>
      <c r="T933" s="8"/>
      <c r="U933" s="8"/>
      <c r="V933" s="8"/>
      <c r="W933" s="8"/>
      <c r="X933" s="8"/>
      <c r="Y933" s="8"/>
      <c r="Z933" s="8"/>
      <c r="AA933" s="8"/>
      <c r="AB933" s="8"/>
      <c r="AC933" s="10"/>
      <c r="AD933" s="34"/>
      <c r="AE933" s="34"/>
      <c r="AF933" s="34"/>
      <c r="AG933" s="9"/>
      <c r="AH933" s="8"/>
      <c r="AI933" s="12"/>
    </row>
    <row x14ac:dyDescent="0.25" r="934" customHeight="1" ht="14.25">
      <c r="A934" s="8"/>
      <c r="B934" s="12"/>
      <c r="C934" s="10"/>
      <c r="D934" s="10"/>
      <c r="E934" s="8"/>
      <c r="F934" s="8"/>
      <c r="G934" s="8"/>
      <c r="H934" s="30"/>
      <c r="I934" s="31"/>
      <c r="J934" s="31"/>
      <c r="K934" s="8"/>
      <c r="L934" s="8"/>
      <c r="M934" s="8"/>
      <c r="N934" s="8"/>
      <c r="O934" s="8"/>
      <c r="P934" s="8"/>
      <c r="Q934" s="8"/>
      <c r="R934" s="10"/>
      <c r="S934" s="8"/>
      <c r="T934" s="8"/>
      <c r="U934" s="8"/>
      <c r="V934" s="8"/>
      <c r="W934" s="8"/>
      <c r="X934" s="8"/>
      <c r="Y934" s="8"/>
      <c r="Z934" s="8"/>
      <c r="AA934" s="8"/>
      <c r="AB934" s="8"/>
      <c r="AC934" s="10"/>
      <c r="AD934" s="34"/>
      <c r="AE934" s="34"/>
      <c r="AF934" s="34"/>
      <c r="AG934" s="9"/>
      <c r="AH934" s="8"/>
      <c r="AI934" s="12"/>
    </row>
    <row x14ac:dyDescent="0.25" r="935" customHeight="1" ht="14.25">
      <c r="A935" s="8"/>
      <c r="B935" s="12"/>
      <c r="C935" s="10"/>
      <c r="D935" s="10"/>
      <c r="E935" s="8"/>
      <c r="F935" s="8"/>
      <c r="G935" s="8"/>
      <c r="H935" s="30"/>
      <c r="I935" s="31"/>
      <c r="J935" s="31"/>
      <c r="K935" s="8"/>
      <c r="L935" s="8"/>
      <c r="M935" s="8"/>
      <c r="N935" s="8"/>
      <c r="O935" s="8"/>
      <c r="P935" s="8"/>
      <c r="Q935" s="8"/>
      <c r="R935" s="10"/>
      <c r="S935" s="8"/>
      <c r="T935" s="8"/>
      <c r="U935" s="8"/>
      <c r="V935" s="8"/>
      <c r="W935" s="8"/>
      <c r="X935" s="8"/>
      <c r="Y935" s="8"/>
      <c r="Z935" s="8"/>
      <c r="AA935" s="8"/>
      <c r="AB935" s="8"/>
      <c r="AC935" s="10"/>
      <c r="AD935" s="34"/>
      <c r="AE935" s="34"/>
      <c r="AF935" s="34"/>
      <c r="AG935" s="9"/>
      <c r="AH935" s="8"/>
      <c r="AI935" s="12"/>
    </row>
    <row x14ac:dyDescent="0.25" r="936" customHeight="1" ht="14.25">
      <c r="A936" s="8"/>
      <c r="B936" s="12"/>
      <c r="C936" s="10"/>
      <c r="D936" s="10"/>
      <c r="E936" s="8"/>
      <c r="F936" s="8"/>
      <c r="G936" s="8"/>
      <c r="H936" s="30"/>
      <c r="I936" s="31"/>
      <c r="J936" s="31"/>
      <c r="K936" s="8"/>
      <c r="L936" s="8"/>
      <c r="M936" s="8"/>
      <c r="N936" s="8"/>
      <c r="O936" s="8"/>
      <c r="P936" s="8"/>
      <c r="Q936" s="8"/>
      <c r="R936" s="10"/>
      <c r="S936" s="8"/>
      <c r="T936" s="8"/>
      <c r="U936" s="8"/>
      <c r="V936" s="8"/>
      <c r="W936" s="8"/>
      <c r="X936" s="8"/>
      <c r="Y936" s="8"/>
      <c r="Z936" s="8"/>
      <c r="AA936" s="8"/>
      <c r="AB936" s="8"/>
      <c r="AC936" s="10"/>
      <c r="AD936" s="34"/>
      <c r="AE936" s="34"/>
      <c r="AF936" s="34"/>
      <c r="AG936" s="9"/>
      <c r="AH936" s="8"/>
      <c r="AI936" s="12"/>
    </row>
    <row x14ac:dyDescent="0.25" r="937" customHeight="1" ht="14.25">
      <c r="A937" s="8"/>
      <c r="B937" s="12"/>
      <c r="C937" s="10"/>
      <c r="D937" s="10"/>
      <c r="E937" s="8"/>
      <c r="F937" s="8"/>
      <c r="G937" s="8"/>
      <c r="H937" s="30"/>
      <c r="I937" s="31"/>
      <c r="J937" s="31"/>
      <c r="K937" s="8"/>
      <c r="L937" s="8"/>
      <c r="M937" s="8"/>
      <c r="N937" s="8"/>
      <c r="O937" s="8"/>
      <c r="P937" s="8"/>
      <c r="Q937" s="8"/>
      <c r="R937" s="10"/>
      <c r="S937" s="8"/>
      <c r="T937" s="8"/>
      <c r="U937" s="8"/>
      <c r="V937" s="8"/>
      <c r="W937" s="8"/>
      <c r="X937" s="8"/>
      <c r="Y937" s="8"/>
      <c r="Z937" s="8"/>
      <c r="AA937" s="8"/>
      <c r="AB937" s="8"/>
      <c r="AC937" s="10"/>
      <c r="AD937" s="34"/>
      <c r="AE937" s="34"/>
      <c r="AF937" s="34"/>
      <c r="AG937" s="9"/>
      <c r="AH937" s="8"/>
      <c r="AI937" s="12"/>
    </row>
    <row x14ac:dyDescent="0.25" r="938" customHeight="1" ht="14.25">
      <c r="A938" s="8"/>
      <c r="B938" s="12"/>
      <c r="C938" s="10"/>
      <c r="D938" s="10"/>
      <c r="E938" s="8"/>
      <c r="F938" s="8"/>
      <c r="G938" s="8"/>
      <c r="H938" s="30"/>
      <c r="I938" s="31"/>
      <c r="J938" s="31"/>
      <c r="K938" s="8"/>
      <c r="L938" s="8"/>
      <c r="M938" s="8"/>
      <c r="N938" s="8"/>
      <c r="O938" s="8"/>
      <c r="P938" s="8"/>
      <c r="Q938" s="8"/>
      <c r="R938" s="10"/>
      <c r="S938" s="8"/>
      <c r="T938" s="8"/>
      <c r="U938" s="8"/>
      <c r="V938" s="8"/>
      <c r="W938" s="8"/>
      <c r="X938" s="8"/>
      <c r="Y938" s="8"/>
      <c r="Z938" s="8"/>
      <c r="AA938" s="8"/>
      <c r="AB938" s="8"/>
      <c r="AC938" s="10"/>
      <c r="AD938" s="34"/>
      <c r="AE938" s="34"/>
      <c r="AF938" s="34"/>
      <c r="AG938" s="9"/>
      <c r="AH938" s="8"/>
      <c r="AI938" s="12"/>
    </row>
    <row x14ac:dyDescent="0.25" r="939" customHeight="1" ht="14.25">
      <c r="A939" s="8"/>
      <c r="B939" s="12"/>
      <c r="C939" s="10"/>
      <c r="D939" s="10"/>
      <c r="E939" s="8"/>
      <c r="F939" s="8"/>
      <c r="G939" s="8"/>
      <c r="H939" s="30"/>
      <c r="I939" s="31"/>
      <c r="J939" s="31"/>
      <c r="K939" s="8"/>
      <c r="L939" s="8"/>
      <c r="M939" s="8"/>
      <c r="N939" s="8"/>
      <c r="O939" s="8"/>
      <c r="P939" s="8"/>
      <c r="Q939" s="8"/>
      <c r="R939" s="10"/>
      <c r="S939" s="8"/>
      <c r="T939" s="8"/>
      <c r="U939" s="8"/>
      <c r="V939" s="8"/>
      <c r="W939" s="8"/>
      <c r="X939" s="8"/>
      <c r="Y939" s="8"/>
      <c r="Z939" s="8"/>
      <c r="AA939" s="8"/>
      <c r="AB939" s="8"/>
      <c r="AC939" s="10"/>
      <c r="AD939" s="34"/>
      <c r="AE939" s="34"/>
      <c r="AF939" s="34"/>
      <c r="AG939" s="9"/>
      <c r="AH939" s="8"/>
      <c r="AI939" s="12"/>
    </row>
    <row x14ac:dyDescent="0.25" r="940" customHeight="1" ht="14.25">
      <c r="A940" s="8"/>
      <c r="B940" s="12"/>
      <c r="C940" s="10"/>
      <c r="D940" s="10"/>
      <c r="E940" s="8"/>
      <c r="F940" s="8"/>
      <c r="G940" s="8"/>
      <c r="H940" s="30"/>
      <c r="I940" s="31"/>
      <c r="J940" s="31"/>
      <c r="K940" s="8"/>
      <c r="L940" s="8"/>
      <c r="M940" s="8"/>
      <c r="N940" s="8"/>
      <c r="O940" s="8"/>
      <c r="P940" s="8"/>
      <c r="Q940" s="8"/>
      <c r="R940" s="10"/>
      <c r="S940" s="8"/>
      <c r="T940" s="8"/>
      <c r="U940" s="8"/>
      <c r="V940" s="8"/>
      <c r="W940" s="8"/>
      <c r="X940" s="8"/>
      <c r="Y940" s="8"/>
      <c r="Z940" s="8"/>
      <c r="AA940" s="8"/>
      <c r="AB940" s="8"/>
      <c r="AC940" s="10"/>
      <c r="AD940" s="34"/>
      <c r="AE940" s="34"/>
      <c r="AF940" s="34"/>
      <c r="AG940" s="9"/>
      <c r="AH940" s="8"/>
      <c r="AI940" s="12"/>
    </row>
    <row x14ac:dyDescent="0.25" r="941" customHeight="1" ht="14.25">
      <c r="A941" s="8"/>
      <c r="B941" s="12"/>
      <c r="C941" s="10"/>
      <c r="D941" s="10"/>
      <c r="E941" s="8"/>
      <c r="F941" s="8"/>
      <c r="G941" s="8"/>
      <c r="H941" s="30"/>
      <c r="I941" s="31"/>
      <c r="J941" s="31"/>
      <c r="K941" s="8"/>
      <c r="L941" s="8"/>
      <c r="M941" s="8"/>
      <c r="N941" s="8"/>
      <c r="O941" s="8"/>
      <c r="P941" s="8"/>
      <c r="Q941" s="8"/>
      <c r="R941" s="10"/>
      <c r="S941" s="8"/>
      <c r="T941" s="8"/>
      <c r="U941" s="8"/>
      <c r="V941" s="8"/>
      <c r="W941" s="8"/>
      <c r="X941" s="8"/>
      <c r="Y941" s="8"/>
      <c r="Z941" s="8"/>
      <c r="AA941" s="8"/>
      <c r="AB941" s="8"/>
      <c r="AC941" s="10"/>
      <c r="AD941" s="34"/>
      <c r="AE941" s="34"/>
      <c r="AF941" s="34"/>
      <c r="AG941" s="9"/>
      <c r="AH941" s="8"/>
      <c r="AI941" s="12"/>
    </row>
    <row x14ac:dyDescent="0.25" r="942" customHeight="1" ht="14.25">
      <c r="A942" s="8"/>
      <c r="B942" s="12"/>
      <c r="C942" s="10"/>
      <c r="D942" s="10"/>
      <c r="E942" s="8"/>
      <c r="F942" s="8"/>
      <c r="G942" s="8"/>
      <c r="H942" s="30"/>
      <c r="I942" s="31"/>
      <c r="J942" s="31"/>
      <c r="K942" s="8"/>
      <c r="L942" s="8"/>
      <c r="M942" s="8"/>
      <c r="N942" s="8"/>
      <c r="O942" s="8"/>
      <c r="P942" s="8"/>
      <c r="Q942" s="8"/>
      <c r="R942" s="10"/>
      <c r="S942" s="8"/>
      <c r="T942" s="8"/>
      <c r="U942" s="8"/>
      <c r="V942" s="8"/>
      <c r="W942" s="8"/>
      <c r="X942" s="8"/>
      <c r="Y942" s="8"/>
      <c r="Z942" s="8"/>
      <c r="AA942" s="8"/>
      <c r="AB942" s="8"/>
      <c r="AC942" s="10"/>
      <c r="AD942" s="34"/>
      <c r="AE942" s="34"/>
      <c r="AF942" s="34"/>
      <c r="AG942" s="9"/>
      <c r="AH942" s="8"/>
      <c r="AI942" s="12"/>
    </row>
    <row x14ac:dyDescent="0.25" r="943" customHeight="1" ht="14.25">
      <c r="A943" s="8"/>
      <c r="B943" s="12"/>
      <c r="C943" s="10"/>
      <c r="D943" s="10"/>
      <c r="E943" s="8"/>
      <c r="F943" s="8"/>
      <c r="G943" s="8"/>
      <c r="H943" s="30"/>
      <c r="I943" s="31"/>
      <c r="J943" s="31"/>
      <c r="K943" s="8"/>
      <c r="L943" s="8"/>
      <c r="M943" s="8"/>
      <c r="N943" s="8"/>
      <c r="O943" s="8"/>
      <c r="P943" s="8"/>
      <c r="Q943" s="8"/>
      <c r="R943" s="10"/>
      <c r="S943" s="8"/>
      <c r="T943" s="8"/>
      <c r="U943" s="8"/>
      <c r="V943" s="8"/>
      <c r="W943" s="8"/>
      <c r="X943" s="8"/>
      <c r="Y943" s="8"/>
      <c r="Z943" s="8"/>
      <c r="AA943" s="8"/>
      <c r="AB943" s="8"/>
      <c r="AC943" s="10"/>
      <c r="AD943" s="34"/>
      <c r="AE943" s="34"/>
      <c r="AF943" s="34"/>
      <c r="AG943" s="9"/>
      <c r="AH943" s="8"/>
      <c r="AI943" s="12"/>
    </row>
    <row x14ac:dyDescent="0.25" r="944" customHeight="1" ht="14.25">
      <c r="A944" s="8"/>
      <c r="B944" s="12"/>
      <c r="C944" s="10"/>
      <c r="D944" s="10"/>
      <c r="E944" s="8"/>
      <c r="F944" s="8"/>
      <c r="G944" s="8"/>
      <c r="H944" s="30"/>
      <c r="I944" s="31"/>
      <c r="J944" s="31"/>
      <c r="K944" s="8"/>
      <c r="L944" s="8"/>
      <c r="M944" s="8"/>
      <c r="N944" s="8"/>
      <c r="O944" s="8"/>
      <c r="P944" s="8"/>
      <c r="Q944" s="8"/>
      <c r="R944" s="10"/>
      <c r="S944" s="8"/>
      <c r="T944" s="8"/>
      <c r="U944" s="8"/>
      <c r="V944" s="8"/>
      <c r="W944" s="8"/>
      <c r="X944" s="8"/>
      <c r="Y944" s="8"/>
      <c r="Z944" s="8"/>
      <c r="AA944" s="8"/>
      <c r="AB944" s="8"/>
      <c r="AC944" s="10"/>
      <c r="AD944" s="34"/>
      <c r="AE944" s="34"/>
      <c r="AF944" s="34"/>
      <c r="AG944" s="9"/>
      <c r="AH944" s="8"/>
      <c r="AI944" s="12"/>
    </row>
    <row x14ac:dyDescent="0.25" r="945" customHeight="1" ht="14.25">
      <c r="A945" s="8"/>
      <c r="B945" s="12"/>
      <c r="C945" s="10"/>
      <c r="D945" s="10"/>
      <c r="E945" s="8"/>
      <c r="F945" s="8"/>
      <c r="G945" s="8"/>
      <c r="H945" s="30"/>
      <c r="I945" s="31"/>
      <c r="J945" s="31"/>
      <c r="K945" s="8"/>
      <c r="L945" s="8"/>
      <c r="M945" s="8"/>
      <c r="N945" s="8"/>
      <c r="O945" s="8"/>
      <c r="P945" s="8"/>
      <c r="Q945" s="8"/>
      <c r="R945" s="10"/>
      <c r="S945" s="8"/>
      <c r="T945" s="8"/>
      <c r="U945" s="8"/>
      <c r="V945" s="8"/>
      <c r="W945" s="8"/>
      <c r="X945" s="8"/>
      <c r="Y945" s="8"/>
      <c r="Z945" s="8"/>
      <c r="AA945" s="8"/>
      <c r="AB945" s="8"/>
      <c r="AC945" s="10"/>
      <c r="AD945" s="34"/>
      <c r="AE945" s="34"/>
      <c r="AF945" s="34"/>
      <c r="AG945" s="9"/>
      <c r="AH945" s="8"/>
      <c r="AI945" s="12"/>
    </row>
    <row x14ac:dyDescent="0.25" r="946" customHeight="1" ht="14.25">
      <c r="A946" s="8"/>
      <c r="B946" s="12"/>
      <c r="C946" s="10"/>
      <c r="D946" s="10"/>
      <c r="E946" s="8"/>
      <c r="F946" s="8"/>
      <c r="G946" s="8"/>
      <c r="H946" s="30"/>
      <c r="I946" s="31"/>
      <c r="J946" s="31"/>
      <c r="K946" s="8"/>
      <c r="L946" s="8"/>
      <c r="M946" s="8"/>
      <c r="N946" s="8"/>
      <c r="O946" s="8"/>
      <c r="P946" s="8"/>
      <c r="Q946" s="8"/>
      <c r="R946" s="10"/>
      <c r="S946" s="8"/>
      <c r="T946" s="8"/>
      <c r="U946" s="8"/>
      <c r="V946" s="8"/>
      <c r="W946" s="8"/>
      <c r="X946" s="8"/>
      <c r="Y946" s="8"/>
      <c r="Z946" s="8"/>
      <c r="AA946" s="8"/>
      <c r="AB946" s="8"/>
      <c r="AC946" s="10"/>
      <c r="AD946" s="34"/>
      <c r="AE946" s="34"/>
      <c r="AF946" s="34"/>
      <c r="AG946" s="9"/>
      <c r="AH946" s="8"/>
      <c r="AI946" s="12"/>
    </row>
    <row x14ac:dyDescent="0.25" r="947" customHeight="1" ht="14.25">
      <c r="A947" s="8"/>
      <c r="B947" s="12"/>
      <c r="C947" s="10"/>
      <c r="D947" s="10"/>
      <c r="E947" s="8"/>
      <c r="F947" s="8"/>
      <c r="G947" s="8"/>
      <c r="H947" s="30"/>
      <c r="I947" s="31"/>
      <c r="J947" s="31"/>
      <c r="K947" s="8"/>
      <c r="L947" s="8"/>
      <c r="M947" s="8"/>
      <c r="N947" s="8"/>
      <c r="O947" s="8"/>
      <c r="P947" s="8"/>
      <c r="Q947" s="8"/>
      <c r="R947" s="10"/>
      <c r="S947" s="8"/>
      <c r="T947" s="8"/>
      <c r="U947" s="8"/>
      <c r="V947" s="8"/>
      <c r="W947" s="8"/>
      <c r="X947" s="8"/>
      <c r="Y947" s="8"/>
      <c r="Z947" s="8"/>
      <c r="AA947" s="8"/>
      <c r="AB947" s="8"/>
      <c r="AC947" s="10"/>
      <c r="AD947" s="34"/>
      <c r="AE947" s="34"/>
      <c r="AF947" s="34"/>
      <c r="AG947" s="9"/>
      <c r="AH947" s="8"/>
      <c r="AI947" s="12"/>
    </row>
    <row x14ac:dyDescent="0.25" r="948" customHeight="1" ht="14.25">
      <c r="A948" s="8"/>
      <c r="B948" s="12"/>
      <c r="C948" s="10"/>
      <c r="D948" s="10"/>
      <c r="E948" s="8"/>
      <c r="F948" s="8"/>
      <c r="G948" s="8"/>
      <c r="H948" s="30"/>
      <c r="I948" s="31"/>
      <c r="J948" s="31"/>
      <c r="K948" s="8"/>
      <c r="L948" s="8"/>
      <c r="M948" s="8"/>
      <c r="N948" s="8"/>
      <c r="O948" s="8"/>
      <c r="P948" s="8"/>
      <c r="Q948" s="8"/>
      <c r="R948" s="10"/>
      <c r="S948" s="8"/>
      <c r="T948" s="8"/>
      <c r="U948" s="8"/>
      <c r="V948" s="8"/>
      <c r="W948" s="8"/>
      <c r="X948" s="8"/>
      <c r="Y948" s="8"/>
      <c r="Z948" s="8"/>
      <c r="AA948" s="8"/>
      <c r="AB948" s="8"/>
      <c r="AC948" s="10"/>
      <c r="AD948" s="34"/>
      <c r="AE948" s="34"/>
      <c r="AF948" s="34"/>
      <c r="AG948" s="9"/>
      <c r="AH948" s="8"/>
      <c r="AI948" s="12"/>
    </row>
    <row x14ac:dyDescent="0.25" r="949" customHeight="1" ht="14.25">
      <c r="A949" s="8"/>
      <c r="B949" s="12"/>
      <c r="C949" s="10"/>
      <c r="D949" s="10"/>
      <c r="E949" s="8"/>
      <c r="F949" s="8"/>
      <c r="G949" s="8"/>
      <c r="H949" s="30"/>
      <c r="I949" s="31"/>
      <c r="J949" s="31"/>
      <c r="K949" s="8"/>
      <c r="L949" s="8"/>
      <c r="M949" s="8"/>
      <c r="N949" s="8"/>
      <c r="O949" s="8"/>
      <c r="P949" s="8"/>
      <c r="Q949" s="8"/>
      <c r="R949" s="10"/>
      <c r="S949" s="8"/>
      <c r="T949" s="8"/>
      <c r="U949" s="8"/>
      <c r="V949" s="8"/>
      <c r="W949" s="8"/>
      <c r="X949" s="8"/>
      <c r="Y949" s="8"/>
      <c r="Z949" s="8"/>
      <c r="AA949" s="8"/>
      <c r="AB949" s="8"/>
      <c r="AC949" s="10"/>
      <c r="AD949" s="34"/>
      <c r="AE949" s="34"/>
      <c r="AF949" s="34"/>
      <c r="AG949" s="9"/>
      <c r="AH949" s="8"/>
      <c r="AI949" s="12"/>
    </row>
    <row x14ac:dyDescent="0.25" r="950" customHeight="1" ht="14.25">
      <c r="A950" s="8"/>
      <c r="B950" s="12"/>
      <c r="C950" s="10"/>
      <c r="D950" s="10"/>
      <c r="E950" s="8"/>
      <c r="F950" s="8"/>
      <c r="G950" s="8"/>
      <c r="H950" s="30"/>
      <c r="I950" s="31"/>
      <c r="J950" s="31"/>
      <c r="K950" s="8"/>
      <c r="L950" s="8"/>
      <c r="M950" s="8"/>
      <c r="N950" s="8"/>
      <c r="O950" s="8"/>
      <c r="P950" s="8"/>
      <c r="Q950" s="8"/>
      <c r="R950" s="10"/>
      <c r="S950" s="8"/>
      <c r="T950" s="8"/>
      <c r="U950" s="8"/>
      <c r="V950" s="8"/>
      <c r="W950" s="8"/>
      <c r="X950" s="8"/>
      <c r="Y950" s="8"/>
      <c r="Z950" s="8"/>
      <c r="AA950" s="8"/>
      <c r="AB950" s="8"/>
      <c r="AC950" s="10"/>
      <c r="AD950" s="34"/>
      <c r="AE950" s="34"/>
      <c r="AF950" s="34"/>
      <c r="AG950" s="9"/>
      <c r="AH950" s="8"/>
      <c r="AI950" s="12"/>
    </row>
    <row x14ac:dyDescent="0.25" r="951" customHeight="1" ht="14.25">
      <c r="A951" s="8"/>
      <c r="B951" s="12"/>
      <c r="C951" s="10"/>
      <c r="D951" s="10"/>
      <c r="E951" s="8"/>
      <c r="F951" s="8"/>
      <c r="G951" s="8"/>
      <c r="H951" s="30"/>
      <c r="I951" s="31"/>
      <c r="J951" s="31"/>
      <c r="K951" s="8"/>
      <c r="L951" s="8"/>
      <c r="M951" s="8"/>
      <c r="N951" s="8"/>
      <c r="O951" s="8"/>
      <c r="P951" s="8"/>
      <c r="Q951" s="8"/>
      <c r="R951" s="10"/>
      <c r="S951" s="8"/>
      <c r="T951" s="8"/>
      <c r="U951" s="8"/>
      <c r="V951" s="8"/>
      <c r="W951" s="8"/>
      <c r="X951" s="8"/>
      <c r="Y951" s="8"/>
      <c r="Z951" s="8"/>
      <c r="AA951" s="8"/>
      <c r="AB951" s="8"/>
      <c r="AC951" s="10"/>
      <c r="AD951" s="34"/>
      <c r="AE951" s="34"/>
      <c r="AF951" s="34"/>
      <c r="AG951" s="9"/>
      <c r="AH951" s="8"/>
      <c r="AI951" s="12"/>
    </row>
    <row x14ac:dyDescent="0.25" r="952" customHeight="1" ht="14.25">
      <c r="A952" s="8"/>
      <c r="B952" s="12"/>
      <c r="C952" s="10"/>
      <c r="D952" s="10"/>
      <c r="E952" s="8"/>
      <c r="F952" s="8"/>
      <c r="G952" s="8"/>
      <c r="H952" s="30"/>
      <c r="I952" s="31"/>
      <c r="J952" s="31"/>
      <c r="K952" s="8"/>
      <c r="L952" s="8"/>
      <c r="M952" s="8"/>
      <c r="N952" s="8"/>
      <c r="O952" s="8"/>
      <c r="P952" s="8"/>
      <c r="Q952" s="8"/>
      <c r="R952" s="10"/>
      <c r="S952" s="8"/>
      <c r="T952" s="8"/>
      <c r="U952" s="8"/>
      <c r="V952" s="8"/>
      <c r="W952" s="8"/>
      <c r="X952" s="8"/>
      <c r="Y952" s="8"/>
      <c r="Z952" s="8"/>
      <c r="AA952" s="8"/>
      <c r="AB952" s="8"/>
      <c r="AC952" s="10"/>
      <c r="AD952" s="34"/>
      <c r="AE952" s="34"/>
      <c r="AF952" s="34"/>
      <c r="AG952" s="9"/>
      <c r="AH952" s="8"/>
      <c r="AI952" s="12"/>
    </row>
    <row x14ac:dyDescent="0.25" r="953" customHeight="1" ht="14.25">
      <c r="A953" s="8"/>
      <c r="B953" s="12"/>
      <c r="C953" s="10"/>
      <c r="D953" s="10"/>
      <c r="E953" s="8"/>
      <c r="F953" s="8"/>
      <c r="G953" s="8"/>
      <c r="H953" s="30"/>
      <c r="I953" s="31"/>
      <c r="J953" s="31"/>
      <c r="K953" s="8"/>
      <c r="L953" s="8"/>
      <c r="M953" s="8"/>
      <c r="N953" s="8"/>
      <c r="O953" s="8"/>
      <c r="P953" s="8"/>
      <c r="Q953" s="8"/>
      <c r="R953" s="10"/>
      <c r="S953" s="8"/>
      <c r="T953" s="8"/>
      <c r="U953" s="8"/>
      <c r="V953" s="8"/>
      <c r="W953" s="8"/>
      <c r="X953" s="8"/>
      <c r="Y953" s="8"/>
      <c r="Z953" s="8"/>
      <c r="AA953" s="8"/>
      <c r="AB953" s="8"/>
      <c r="AC953" s="10"/>
      <c r="AD953" s="34"/>
      <c r="AE953" s="34"/>
      <c r="AF953" s="34"/>
      <c r="AG953" s="9"/>
      <c r="AH953" s="8"/>
      <c r="AI953" s="12"/>
    </row>
    <row x14ac:dyDescent="0.25" r="954" customHeight="1" ht="14.25">
      <c r="A954" s="8"/>
      <c r="B954" s="12"/>
      <c r="C954" s="10"/>
      <c r="D954" s="10"/>
      <c r="E954" s="8"/>
      <c r="F954" s="8"/>
      <c r="G954" s="8"/>
      <c r="H954" s="30"/>
      <c r="I954" s="31"/>
      <c r="J954" s="31"/>
      <c r="K954" s="8"/>
      <c r="L954" s="8"/>
      <c r="M954" s="8"/>
      <c r="N954" s="8"/>
      <c r="O954" s="8"/>
      <c r="P954" s="8"/>
      <c r="Q954" s="8"/>
      <c r="R954" s="10"/>
      <c r="S954" s="8"/>
      <c r="T954" s="8"/>
      <c r="U954" s="8"/>
      <c r="V954" s="8"/>
      <c r="W954" s="8"/>
      <c r="X954" s="8"/>
      <c r="Y954" s="8"/>
      <c r="Z954" s="8"/>
      <c r="AA954" s="8"/>
      <c r="AB954" s="8"/>
      <c r="AC954" s="10"/>
      <c r="AD954" s="34"/>
      <c r="AE954" s="34"/>
      <c r="AF954" s="34"/>
      <c r="AG954" s="9"/>
      <c r="AH954" s="8"/>
      <c r="AI954" s="12"/>
    </row>
    <row x14ac:dyDescent="0.25" r="955" customHeight="1" ht="14.25">
      <c r="A955" s="8"/>
      <c r="B955" s="12"/>
      <c r="C955" s="10"/>
      <c r="D955" s="10"/>
      <c r="E955" s="8"/>
      <c r="F955" s="8"/>
      <c r="G955" s="8"/>
      <c r="H955" s="30"/>
      <c r="I955" s="31"/>
      <c r="J955" s="31"/>
      <c r="K955" s="8"/>
      <c r="L955" s="8"/>
      <c r="M955" s="8"/>
      <c r="N955" s="8"/>
      <c r="O955" s="8"/>
      <c r="P955" s="8"/>
      <c r="Q955" s="8"/>
      <c r="R955" s="10"/>
      <c r="S955" s="8"/>
      <c r="T955" s="8"/>
      <c r="U955" s="8"/>
      <c r="V955" s="8"/>
      <c r="W955" s="8"/>
      <c r="X955" s="8"/>
      <c r="Y955" s="8"/>
      <c r="Z955" s="8"/>
      <c r="AA955" s="8"/>
      <c r="AB955" s="8"/>
      <c r="AC955" s="10"/>
      <c r="AD955" s="34"/>
      <c r="AE955" s="34"/>
      <c r="AF955" s="34"/>
      <c r="AG955" s="9"/>
      <c r="AH955" s="8"/>
      <c r="AI955" s="12"/>
    </row>
    <row x14ac:dyDescent="0.25" r="956" customHeight="1" ht="14.25">
      <c r="A956" s="8"/>
      <c r="B956" s="12"/>
      <c r="C956" s="10"/>
      <c r="D956" s="10"/>
      <c r="E956" s="8"/>
      <c r="F956" s="8"/>
      <c r="G956" s="8"/>
      <c r="H956" s="30"/>
      <c r="I956" s="31"/>
      <c r="J956" s="31"/>
      <c r="K956" s="8"/>
      <c r="L956" s="8"/>
      <c r="M956" s="8"/>
      <c r="N956" s="8"/>
      <c r="O956" s="8"/>
      <c r="P956" s="8"/>
      <c r="Q956" s="8"/>
      <c r="R956" s="10"/>
      <c r="S956" s="8"/>
      <c r="T956" s="8"/>
      <c r="U956" s="8"/>
      <c r="V956" s="8"/>
      <c r="W956" s="8"/>
      <c r="X956" s="8"/>
      <c r="Y956" s="8"/>
      <c r="Z956" s="8"/>
      <c r="AA956" s="8"/>
      <c r="AB956" s="8"/>
      <c r="AC956" s="10"/>
      <c r="AD956" s="34"/>
      <c r="AE956" s="34"/>
      <c r="AF956" s="34"/>
      <c r="AG956" s="9"/>
      <c r="AH956" s="8"/>
      <c r="AI956" s="12"/>
    </row>
    <row x14ac:dyDescent="0.25" r="957" customHeight="1" ht="14.25">
      <c r="A957" s="8"/>
      <c r="B957" s="12"/>
      <c r="C957" s="10"/>
      <c r="D957" s="10"/>
      <c r="E957" s="8"/>
      <c r="F957" s="8"/>
      <c r="G957" s="8"/>
      <c r="H957" s="30"/>
      <c r="I957" s="31"/>
      <c r="J957" s="31"/>
      <c r="K957" s="8"/>
      <c r="L957" s="8"/>
      <c r="M957" s="8"/>
      <c r="N957" s="8"/>
      <c r="O957" s="8"/>
      <c r="P957" s="8"/>
      <c r="Q957" s="8"/>
      <c r="R957" s="10"/>
      <c r="S957" s="8"/>
      <c r="T957" s="8"/>
      <c r="U957" s="8"/>
      <c r="V957" s="8"/>
      <c r="W957" s="8"/>
      <c r="X957" s="8"/>
      <c r="Y957" s="8"/>
      <c r="Z957" s="8"/>
      <c r="AA957" s="8"/>
      <c r="AB957" s="8"/>
      <c r="AC957" s="10"/>
      <c r="AD957" s="34"/>
      <c r="AE957" s="34"/>
      <c r="AF957" s="34"/>
      <c r="AG957" s="9"/>
      <c r="AH957" s="8"/>
      <c r="AI957" s="12"/>
    </row>
    <row x14ac:dyDescent="0.25" r="958" customHeight="1" ht="14.25">
      <c r="A958" s="8"/>
      <c r="B958" s="12"/>
      <c r="C958" s="10"/>
      <c r="D958" s="10"/>
      <c r="E958" s="8"/>
      <c r="F958" s="8"/>
      <c r="G958" s="8"/>
      <c r="H958" s="30"/>
      <c r="I958" s="31"/>
      <c r="J958" s="31"/>
      <c r="K958" s="8"/>
      <c r="L958" s="8"/>
      <c r="M958" s="8"/>
      <c r="N958" s="8"/>
      <c r="O958" s="8"/>
      <c r="P958" s="8"/>
      <c r="Q958" s="8"/>
      <c r="R958" s="10"/>
      <c r="S958" s="8"/>
      <c r="T958" s="8"/>
      <c r="U958" s="8"/>
      <c r="V958" s="8"/>
      <c r="W958" s="8"/>
      <c r="X958" s="8"/>
      <c r="Y958" s="8"/>
      <c r="Z958" s="8"/>
      <c r="AA958" s="8"/>
      <c r="AB958" s="8"/>
      <c r="AC958" s="10"/>
      <c r="AD958" s="34"/>
      <c r="AE958" s="34"/>
      <c r="AF958" s="34"/>
      <c r="AG958" s="9"/>
      <c r="AH958" s="8"/>
      <c r="AI958" s="12"/>
    </row>
    <row x14ac:dyDescent="0.25" r="959" customHeight="1" ht="14.25">
      <c r="A959" s="8"/>
      <c r="B959" s="12"/>
      <c r="C959" s="10"/>
      <c r="D959" s="10"/>
      <c r="E959" s="8"/>
      <c r="F959" s="8"/>
      <c r="G959" s="8"/>
      <c r="H959" s="30"/>
      <c r="I959" s="31"/>
      <c r="J959" s="31"/>
      <c r="K959" s="8"/>
      <c r="L959" s="8"/>
      <c r="M959" s="8"/>
      <c r="N959" s="8"/>
      <c r="O959" s="8"/>
      <c r="P959" s="8"/>
      <c r="Q959" s="8"/>
      <c r="R959" s="10"/>
      <c r="S959" s="8"/>
      <c r="T959" s="8"/>
      <c r="U959" s="8"/>
      <c r="V959" s="8"/>
      <c r="W959" s="8"/>
      <c r="X959" s="8"/>
      <c r="Y959" s="8"/>
      <c r="Z959" s="8"/>
      <c r="AA959" s="8"/>
      <c r="AB959" s="8"/>
      <c r="AC959" s="10"/>
      <c r="AD959" s="34"/>
      <c r="AE959" s="34"/>
      <c r="AF959" s="34"/>
      <c r="AG959" s="9"/>
      <c r="AH959" s="8"/>
      <c r="AI959" s="12"/>
    </row>
    <row x14ac:dyDescent="0.25" r="960" customHeight="1" ht="14.25">
      <c r="A960" s="8"/>
      <c r="B960" s="12"/>
      <c r="C960" s="10"/>
      <c r="D960" s="10"/>
      <c r="E960" s="8"/>
      <c r="F960" s="8"/>
      <c r="G960" s="8"/>
      <c r="H960" s="30"/>
      <c r="I960" s="31"/>
      <c r="J960" s="31"/>
      <c r="K960" s="8"/>
      <c r="L960" s="8"/>
      <c r="M960" s="8"/>
      <c r="N960" s="8"/>
      <c r="O960" s="8"/>
      <c r="P960" s="8"/>
      <c r="Q960" s="8"/>
      <c r="R960" s="10"/>
      <c r="S960" s="8"/>
      <c r="T960" s="8"/>
      <c r="U960" s="8"/>
      <c r="V960" s="8"/>
      <c r="W960" s="8"/>
      <c r="X960" s="8"/>
      <c r="Y960" s="8"/>
      <c r="Z960" s="8"/>
      <c r="AA960" s="8"/>
      <c r="AB960" s="8"/>
      <c r="AC960" s="10"/>
      <c r="AD960" s="34"/>
      <c r="AE960" s="34"/>
      <c r="AF960" s="34"/>
      <c r="AG960" s="9"/>
      <c r="AH960" s="8"/>
      <c r="AI960" s="12"/>
    </row>
    <row x14ac:dyDescent="0.25" r="961" customHeight="1" ht="14.25">
      <c r="A961" s="8"/>
      <c r="B961" s="12"/>
      <c r="C961" s="10"/>
      <c r="D961" s="10"/>
      <c r="E961" s="8"/>
      <c r="F961" s="8"/>
      <c r="G961" s="8"/>
      <c r="H961" s="30"/>
      <c r="I961" s="31"/>
      <c r="J961" s="31"/>
      <c r="K961" s="8"/>
      <c r="L961" s="8"/>
      <c r="M961" s="8"/>
      <c r="N961" s="8"/>
      <c r="O961" s="8"/>
      <c r="P961" s="8"/>
      <c r="Q961" s="8"/>
      <c r="R961" s="10"/>
      <c r="S961" s="8"/>
      <c r="T961" s="8"/>
      <c r="U961" s="8"/>
      <c r="V961" s="8"/>
      <c r="W961" s="8"/>
      <c r="X961" s="8"/>
      <c r="Y961" s="8"/>
      <c r="Z961" s="8"/>
      <c r="AA961" s="8"/>
      <c r="AB961" s="8"/>
      <c r="AC961" s="10"/>
      <c r="AD961" s="34"/>
      <c r="AE961" s="34"/>
      <c r="AF961" s="34"/>
      <c r="AG961" s="9"/>
      <c r="AH961" s="8"/>
      <c r="AI961" s="12"/>
    </row>
    <row x14ac:dyDescent="0.25" r="962" customHeight="1" ht="14.25">
      <c r="A962" s="8"/>
      <c r="B962" s="12"/>
      <c r="C962" s="10"/>
      <c r="D962" s="10"/>
      <c r="E962" s="8"/>
      <c r="F962" s="8"/>
      <c r="G962" s="8"/>
      <c r="H962" s="30"/>
      <c r="I962" s="31"/>
      <c r="J962" s="31"/>
      <c r="K962" s="8"/>
      <c r="L962" s="8"/>
      <c r="M962" s="8"/>
      <c r="N962" s="8"/>
      <c r="O962" s="8"/>
      <c r="P962" s="8"/>
      <c r="Q962" s="8"/>
      <c r="R962" s="10"/>
      <c r="S962" s="8"/>
      <c r="T962" s="8"/>
      <c r="U962" s="8"/>
      <c r="V962" s="8"/>
      <c r="W962" s="8"/>
      <c r="X962" s="8"/>
      <c r="Y962" s="8"/>
      <c r="Z962" s="8"/>
      <c r="AA962" s="8"/>
      <c r="AB962" s="8"/>
      <c r="AC962" s="10"/>
      <c r="AD962" s="34"/>
      <c r="AE962" s="34"/>
      <c r="AF962" s="34"/>
      <c r="AG962" s="9"/>
      <c r="AH962" s="8"/>
      <c r="AI962" s="12"/>
    </row>
    <row x14ac:dyDescent="0.25" r="963" customHeight="1" ht="14.25">
      <c r="A963" s="8"/>
      <c r="B963" s="12"/>
      <c r="C963" s="10"/>
      <c r="D963" s="10"/>
      <c r="E963" s="8"/>
      <c r="F963" s="8"/>
      <c r="G963" s="8"/>
      <c r="H963" s="30"/>
      <c r="I963" s="31"/>
      <c r="J963" s="31"/>
      <c r="K963" s="8"/>
      <c r="L963" s="8"/>
      <c r="M963" s="8"/>
      <c r="N963" s="8"/>
      <c r="O963" s="8"/>
      <c r="P963" s="8"/>
      <c r="Q963" s="8"/>
      <c r="R963" s="10"/>
      <c r="S963" s="8"/>
      <c r="T963" s="8"/>
      <c r="U963" s="8"/>
      <c r="V963" s="8"/>
      <c r="W963" s="8"/>
      <c r="X963" s="8"/>
      <c r="Y963" s="8"/>
      <c r="Z963" s="8"/>
      <c r="AA963" s="8"/>
      <c r="AB963" s="8"/>
      <c r="AC963" s="10"/>
      <c r="AD963" s="34"/>
      <c r="AE963" s="34"/>
      <c r="AF963" s="34"/>
      <c r="AG963" s="9"/>
      <c r="AH963" s="8"/>
      <c r="AI963" s="12"/>
    </row>
    <row x14ac:dyDescent="0.25" r="964" customHeight="1" ht="14.25">
      <c r="A964" s="8"/>
      <c r="B964" s="12"/>
      <c r="C964" s="10"/>
      <c r="D964" s="10"/>
      <c r="E964" s="8"/>
      <c r="F964" s="8"/>
      <c r="G964" s="8"/>
      <c r="H964" s="30"/>
      <c r="I964" s="31"/>
      <c r="J964" s="31"/>
      <c r="K964" s="8"/>
      <c r="L964" s="8"/>
      <c r="M964" s="8"/>
      <c r="N964" s="8"/>
      <c r="O964" s="8"/>
      <c r="P964" s="8"/>
      <c r="Q964" s="8"/>
      <c r="R964" s="10"/>
      <c r="S964" s="8"/>
      <c r="T964" s="8"/>
      <c r="U964" s="8"/>
      <c r="V964" s="8"/>
      <c r="W964" s="8"/>
      <c r="X964" s="8"/>
      <c r="Y964" s="8"/>
      <c r="Z964" s="8"/>
      <c r="AA964" s="8"/>
      <c r="AB964" s="8"/>
      <c r="AC964" s="10"/>
      <c r="AD964" s="34"/>
      <c r="AE964" s="34"/>
      <c r="AF964" s="34"/>
      <c r="AG964" s="9"/>
      <c r="AH964" s="8"/>
      <c r="AI964" s="12"/>
    </row>
    <row x14ac:dyDescent="0.25" r="965" customHeight="1" ht="14.25">
      <c r="A965" s="8"/>
      <c r="B965" s="12"/>
      <c r="C965" s="10"/>
      <c r="D965" s="10"/>
      <c r="E965" s="8"/>
      <c r="F965" s="8"/>
      <c r="G965" s="8"/>
      <c r="H965" s="30"/>
      <c r="I965" s="31"/>
      <c r="J965" s="31"/>
      <c r="K965" s="8"/>
      <c r="L965" s="8"/>
      <c r="M965" s="8"/>
      <c r="N965" s="8"/>
      <c r="O965" s="8"/>
      <c r="P965" s="8"/>
      <c r="Q965" s="8"/>
      <c r="R965" s="10"/>
      <c r="S965" s="8"/>
      <c r="T965" s="8"/>
      <c r="U965" s="8"/>
      <c r="V965" s="8"/>
      <c r="W965" s="8"/>
      <c r="X965" s="8"/>
      <c r="Y965" s="8"/>
      <c r="Z965" s="8"/>
      <c r="AA965" s="8"/>
      <c r="AB965" s="8"/>
      <c r="AC965" s="10"/>
      <c r="AD965" s="34"/>
      <c r="AE965" s="34"/>
      <c r="AF965" s="34"/>
      <c r="AG965" s="9"/>
      <c r="AH965" s="8"/>
      <c r="AI965" s="12"/>
    </row>
    <row x14ac:dyDescent="0.25" r="966" customHeight="1" ht="14.25">
      <c r="A966" s="8"/>
      <c r="B966" s="12"/>
      <c r="C966" s="10"/>
      <c r="D966" s="10"/>
      <c r="E966" s="8"/>
      <c r="F966" s="8"/>
      <c r="G966" s="8"/>
      <c r="H966" s="30"/>
      <c r="I966" s="31"/>
      <c r="J966" s="31"/>
      <c r="K966" s="8"/>
      <c r="L966" s="8"/>
      <c r="M966" s="8"/>
      <c r="N966" s="8"/>
      <c r="O966" s="8"/>
      <c r="P966" s="8"/>
      <c r="Q966" s="8"/>
      <c r="R966" s="10"/>
      <c r="S966" s="8"/>
      <c r="T966" s="8"/>
      <c r="U966" s="8"/>
      <c r="V966" s="8"/>
      <c r="W966" s="8"/>
      <c r="X966" s="8"/>
      <c r="Y966" s="8"/>
      <c r="Z966" s="8"/>
      <c r="AA966" s="8"/>
      <c r="AB966" s="8"/>
      <c r="AC966" s="10"/>
      <c r="AD966" s="34"/>
      <c r="AE966" s="34"/>
      <c r="AF966" s="34"/>
      <c r="AG966" s="9"/>
      <c r="AH966" s="8"/>
      <c r="AI966" s="12"/>
    </row>
    <row x14ac:dyDescent="0.25" r="967" customHeight="1" ht="14.25">
      <c r="A967" s="8"/>
      <c r="B967" s="12"/>
      <c r="C967" s="10"/>
      <c r="D967" s="10"/>
      <c r="E967" s="8"/>
      <c r="F967" s="8"/>
      <c r="G967" s="8"/>
      <c r="H967" s="30"/>
      <c r="I967" s="31"/>
      <c r="J967" s="31"/>
      <c r="K967" s="8"/>
      <c r="L967" s="8"/>
      <c r="M967" s="8"/>
      <c r="N967" s="8"/>
      <c r="O967" s="8"/>
      <c r="P967" s="8"/>
      <c r="Q967" s="8"/>
      <c r="R967" s="10"/>
      <c r="S967" s="8"/>
      <c r="T967" s="8"/>
      <c r="U967" s="8"/>
      <c r="V967" s="8"/>
      <c r="W967" s="8"/>
      <c r="X967" s="8"/>
      <c r="Y967" s="8"/>
      <c r="Z967" s="8"/>
      <c r="AA967" s="8"/>
      <c r="AB967" s="8"/>
      <c r="AC967" s="10"/>
      <c r="AD967" s="34"/>
      <c r="AE967" s="34"/>
      <c r="AF967" s="34"/>
      <c r="AG967" s="9"/>
      <c r="AH967" s="8"/>
      <c r="AI967" s="12"/>
    </row>
    <row x14ac:dyDescent="0.25" r="968" customHeight="1" ht="14.25">
      <c r="A968" s="8"/>
      <c r="B968" s="12"/>
      <c r="C968" s="10"/>
      <c r="D968" s="10"/>
      <c r="E968" s="8"/>
      <c r="F968" s="8"/>
      <c r="G968" s="8"/>
      <c r="H968" s="30"/>
      <c r="I968" s="31"/>
      <c r="J968" s="31"/>
      <c r="K968" s="8"/>
      <c r="L968" s="8"/>
      <c r="M968" s="8"/>
      <c r="N968" s="8"/>
      <c r="O968" s="8"/>
      <c r="P968" s="8"/>
      <c r="Q968" s="8"/>
      <c r="R968" s="10"/>
      <c r="S968" s="8"/>
      <c r="T968" s="8"/>
      <c r="U968" s="8"/>
      <c r="V968" s="8"/>
      <c r="W968" s="8"/>
      <c r="X968" s="8"/>
      <c r="Y968" s="8"/>
      <c r="Z968" s="8"/>
      <c r="AA968" s="8"/>
      <c r="AB968" s="8"/>
      <c r="AC968" s="10"/>
      <c r="AD968" s="34"/>
      <c r="AE968" s="34"/>
      <c r="AF968" s="34"/>
      <c r="AG968" s="9"/>
      <c r="AH968" s="8"/>
      <c r="AI968" s="12"/>
    </row>
    <row x14ac:dyDescent="0.25" r="969" customHeight="1" ht="14.25">
      <c r="A969" s="8"/>
      <c r="B969" s="12"/>
      <c r="C969" s="10"/>
      <c r="D969" s="10"/>
      <c r="E969" s="8"/>
      <c r="F969" s="8"/>
      <c r="G969" s="8"/>
      <c r="H969" s="30"/>
      <c r="I969" s="31"/>
      <c r="J969" s="31"/>
      <c r="K969" s="8"/>
      <c r="L969" s="8"/>
      <c r="M969" s="8"/>
      <c r="N969" s="8"/>
      <c r="O969" s="8"/>
      <c r="P969" s="8"/>
      <c r="Q969" s="8"/>
      <c r="R969" s="10"/>
      <c r="S969" s="8"/>
      <c r="T969" s="8"/>
      <c r="U969" s="8"/>
      <c r="V969" s="8"/>
      <c r="W969" s="8"/>
      <c r="X969" s="8"/>
      <c r="Y969" s="8"/>
      <c r="Z969" s="8"/>
      <c r="AA969" s="8"/>
      <c r="AB969" s="8"/>
      <c r="AC969" s="10"/>
      <c r="AD969" s="34"/>
      <c r="AE969" s="34"/>
      <c r="AF969" s="34"/>
      <c r="AG969" s="9"/>
      <c r="AH969" s="8"/>
      <c r="AI969" s="12"/>
    </row>
    <row x14ac:dyDescent="0.25" r="970" customHeight="1" ht="14.25">
      <c r="A970" s="8"/>
      <c r="B970" s="12"/>
      <c r="C970" s="10"/>
      <c r="D970" s="10"/>
      <c r="E970" s="8"/>
      <c r="F970" s="8"/>
      <c r="G970" s="8"/>
      <c r="H970" s="30"/>
      <c r="I970" s="31"/>
      <c r="J970" s="31"/>
      <c r="K970" s="8"/>
      <c r="L970" s="8"/>
      <c r="M970" s="8"/>
      <c r="N970" s="8"/>
      <c r="O970" s="8"/>
      <c r="P970" s="8"/>
      <c r="Q970" s="8"/>
      <c r="R970" s="10"/>
      <c r="S970" s="8"/>
      <c r="T970" s="8"/>
      <c r="U970" s="8"/>
      <c r="V970" s="8"/>
      <c r="W970" s="8"/>
      <c r="X970" s="8"/>
      <c r="Y970" s="8"/>
      <c r="Z970" s="8"/>
      <c r="AA970" s="8"/>
      <c r="AB970" s="8"/>
      <c r="AC970" s="10"/>
      <c r="AD970" s="34"/>
      <c r="AE970" s="34"/>
      <c r="AF970" s="34"/>
      <c r="AG970" s="9"/>
      <c r="AH970" s="8"/>
      <c r="AI970" s="12"/>
    </row>
    <row x14ac:dyDescent="0.25" r="971" customHeight="1" ht="14.25">
      <c r="A971" s="8"/>
      <c r="B971" s="12"/>
      <c r="C971" s="10"/>
      <c r="D971" s="10"/>
      <c r="E971" s="8"/>
      <c r="F971" s="8"/>
      <c r="G971" s="8"/>
      <c r="H971" s="30"/>
      <c r="I971" s="31"/>
      <c r="J971" s="31"/>
      <c r="K971" s="8"/>
      <c r="L971" s="8"/>
      <c r="M971" s="8"/>
      <c r="N971" s="8"/>
      <c r="O971" s="8"/>
      <c r="P971" s="8"/>
      <c r="Q971" s="8"/>
      <c r="R971" s="10"/>
      <c r="S971" s="8"/>
      <c r="T971" s="8"/>
      <c r="U971" s="8"/>
      <c r="V971" s="8"/>
      <c r="W971" s="8"/>
      <c r="X971" s="8"/>
      <c r="Y971" s="8"/>
      <c r="Z971" s="8"/>
      <c r="AA971" s="8"/>
      <c r="AB971" s="8"/>
      <c r="AC971" s="10"/>
      <c r="AD971" s="34"/>
      <c r="AE971" s="34"/>
      <c r="AF971" s="34"/>
      <c r="AG971" s="9"/>
      <c r="AH971" s="8"/>
      <c r="AI971" s="12"/>
    </row>
    <row x14ac:dyDescent="0.25" r="972" customHeight="1" ht="14.25">
      <c r="A972" s="8"/>
      <c r="B972" s="12"/>
      <c r="C972" s="10"/>
      <c r="D972" s="10"/>
      <c r="E972" s="8"/>
      <c r="F972" s="8"/>
      <c r="G972" s="8"/>
      <c r="H972" s="30"/>
      <c r="I972" s="31"/>
      <c r="J972" s="31"/>
      <c r="K972" s="8"/>
      <c r="L972" s="8"/>
      <c r="M972" s="8"/>
      <c r="N972" s="8"/>
      <c r="O972" s="8"/>
      <c r="P972" s="8"/>
      <c r="Q972" s="8"/>
      <c r="R972" s="10"/>
      <c r="S972" s="8"/>
      <c r="T972" s="8"/>
      <c r="U972" s="8"/>
      <c r="V972" s="8"/>
      <c r="W972" s="8"/>
      <c r="X972" s="8"/>
      <c r="Y972" s="8"/>
      <c r="Z972" s="8"/>
      <c r="AA972" s="8"/>
      <c r="AB972" s="8"/>
      <c r="AC972" s="10"/>
      <c r="AD972" s="34"/>
      <c r="AE972" s="34"/>
      <c r="AF972" s="34"/>
      <c r="AG972" s="9"/>
      <c r="AH972" s="8"/>
      <c r="AI972" s="12"/>
    </row>
    <row x14ac:dyDescent="0.25" r="973" customHeight="1" ht="14.25">
      <c r="A973" s="8"/>
      <c r="B973" s="12"/>
      <c r="C973" s="10"/>
      <c r="D973" s="10"/>
      <c r="E973" s="8"/>
      <c r="F973" s="8"/>
      <c r="G973" s="8"/>
      <c r="H973" s="30"/>
      <c r="I973" s="31"/>
      <c r="J973" s="31"/>
      <c r="K973" s="8"/>
      <c r="L973" s="8"/>
      <c r="M973" s="8"/>
      <c r="N973" s="8"/>
      <c r="O973" s="8"/>
      <c r="P973" s="8"/>
      <c r="Q973" s="8"/>
      <c r="R973" s="10"/>
      <c r="S973" s="8"/>
      <c r="T973" s="8"/>
      <c r="U973" s="8"/>
      <c r="V973" s="8"/>
      <c r="W973" s="8"/>
      <c r="X973" s="8"/>
      <c r="Y973" s="8"/>
      <c r="Z973" s="8"/>
      <c r="AA973" s="8"/>
      <c r="AB973" s="8"/>
      <c r="AC973" s="10"/>
      <c r="AD973" s="34"/>
      <c r="AE973" s="34"/>
      <c r="AF973" s="34"/>
      <c r="AG973" s="9"/>
      <c r="AH973" s="8"/>
      <c r="AI973" s="12"/>
    </row>
    <row x14ac:dyDescent="0.25" r="974" customHeight="1" ht="14.25">
      <c r="A974" s="8"/>
      <c r="B974" s="12"/>
      <c r="C974" s="10"/>
      <c r="D974" s="10"/>
      <c r="E974" s="8"/>
      <c r="F974" s="8"/>
      <c r="G974" s="8"/>
      <c r="H974" s="30"/>
      <c r="I974" s="31"/>
      <c r="J974" s="31"/>
      <c r="K974" s="8"/>
      <c r="L974" s="8"/>
      <c r="M974" s="8"/>
      <c r="N974" s="8"/>
      <c r="O974" s="8"/>
      <c r="P974" s="8"/>
      <c r="Q974" s="8"/>
      <c r="R974" s="10"/>
      <c r="S974" s="8"/>
      <c r="T974" s="8"/>
      <c r="U974" s="8"/>
      <c r="V974" s="8"/>
      <c r="W974" s="8"/>
      <c r="X974" s="8"/>
      <c r="Y974" s="8"/>
      <c r="Z974" s="8"/>
      <c r="AA974" s="8"/>
      <c r="AB974" s="8"/>
      <c r="AC974" s="10"/>
      <c r="AD974" s="34"/>
      <c r="AE974" s="34"/>
      <c r="AF974" s="34"/>
      <c r="AG974" s="9"/>
      <c r="AH974" s="8"/>
      <c r="AI974" s="12"/>
    </row>
    <row x14ac:dyDescent="0.25" r="975" customHeight="1" ht="14.25">
      <c r="A975" s="8"/>
      <c r="B975" s="12"/>
      <c r="C975" s="10"/>
      <c r="D975" s="10"/>
      <c r="E975" s="8"/>
      <c r="F975" s="8"/>
      <c r="G975" s="8"/>
      <c r="H975" s="30"/>
      <c r="I975" s="31"/>
      <c r="J975" s="31"/>
      <c r="K975" s="8"/>
      <c r="L975" s="8"/>
      <c r="M975" s="8"/>
      <c r="N975" s="8"/>
      <c r="O975" s="8"/>
      <c r="P975" s="8"/>
      <c r="Q975" s="8"/>
      <c r="R975" s="10"/>
      <c r="S975" s="8"/>
      <c r="T975" s="8"/>
      <c r="U975" s="8"/>
      <c r="V975" s="8"/>
      <c r="W975" s="8"/>
      <c r="X975" s="8"/>
      <c r="Y975" s="8"/>
      <c r="Z975" s="8"/>
      <c r="AA975" s="8"/>
      <c r="AB975" s="8"/>
      <c r="AC975" s="10"/>
      <c r="AD975" s="34"/>
      <c r="AE975" s="34"/>
      <c r="AF975" s="34"/>
      <c r="AG975" s="9"/>
      <c r="AH975" s="8"/>
      <c r="AI975" s="12"/>
    </row>
    <row x14ac:dyDescent="0.25" r="976" customHeight="1" ht="14.25">
      <c r="A976" s="8"/>
      <c r="B976" s="12"/>
      <c r="C976" s="10"/>
      <c r="D976" s="10"/>
      <c r="E976" s="8"/>
      <c r="F976" s="8"/>
      <c r="G976" s="8"/>
      <c r="H976" s="30"/>
      <c r="I976" s="31"/>
      <c r="J976" s="31"/>
      <c r="K976" s="8"/>
      <c r="L976" s="8"/>
      <c r="M976" s="8"/>
      <c r="N976" s="8"/>
      <c r="O976" s="8"/>
      <c r="P976" s="8"/>
      <c r="Q976" s="8"/>
      <c r="R976" s="10"/>
      <c r="S976" s="8"/>
      <c r="T976" s="8"/>
      <c r="U976" s="8"/>
      <c r="V976" s="8"/>
      <c r="W976" s="8"/>
      <c r="X976" s="8"/>
      <c r="Y976" s="8"/>
      <c r="Z976" s="8"/>
      <c r="AA976" s="8"/>
      <c r="AB976" s="8"/>
      <c r="AC976" s="10"/>
      <c r="AD976" s="34"/>
      <c r="AE976" s="34"/>
      <c r="AF976" s="34"/>
      <c r="AG976" s="9"/>
      <c r="AH976" s="8"/>
      <c r="AI976" s="12"/>
    </row>
    <row x14ac:dyDescent="0.25" r="977" customHeight="1" ht="14.25">
      <c r="A977" s="8"/>
      <c r="B977" s="12"/>
      <c r="C977" s="10"/>
      <c r="D977" s="10"/>
      <c r="E977" s="8"/>
      <c r="F977" s="8"/>
      <c r="G977" s="8"/>
      <c r="H977" s="30"/>
      <c r="I977" s="31"/>
      <c r="J977" s="31"/>
      <c r="K977" s="8"/>
      <c r="L977" s="8"/>
      <c r="M977" s="8"/>
      <c r="N977" s="8"/>
      <c r="O977" s="8"/>
      <c r="P977" s="8"/>
      <c r="Q977" s="8"/>
      <c r="R977" s="10"/>
      <c r="S977" s="8"/>
      <c r="T977" s="8"/>
      <c r="U977" s="8"/>
      <c r="V977" s="8"/>
      <c r="W977" s="8"/>
      <c r="X977" s="8"/>
      <c r="Y977" s="8"/>
      <c r="Z977" s="8"/>
      <c r="AA977" s="8"/>
      <c r="AB977" s="8"/>
      <c r="AC977" s="10"/>
      <c r="AD977" s="34"/>
      <c r="AE977" s="34"/>
      <c r="AF977" s="34"/>
      <c r="AG977" s="9"/>
      <c r="AH977" s="8"/>
      <c r="AI977" s="12"/>
    </row>
    <row x14ac:dyDescent="0.25" r="978" customHeight="1" ht="14.25">
      <c r="A978" s="8"/>
      <c r="B978" s="12"/>
      <c r="C978" s="10"/>
      <c r="D978" s="10"/>
      <c r="E978" s="8"/>
      <c r="F978" s="8"/>
      <c r="G978" s="8"/>
      <c r="H978" s="30"/>
      <c r="I978" s="31"/>
      <c r="J978" s="31"/>
      <c r="K978" s="8"/>
      <c r="L978" s="8"/>
      <c r="M978" s="8"/>
      <c r="N978" s="8"/>
      <c r="O978" s="8"/>
      <c r="P978" s="8"/>
      <c r="Q978" s="8"/>
      <c r="R978" s="10"/>
      <c r="S978" s="8"/>
      <c r="T978" s="8"/>
      <c r="U978" s="8"/>
      <c r="V978" s="8"/>
      <c r="W978" s="8"/>
      <c r="X978" s="8"/>
      <c r="Y978" s="8"/>
      <c r="Z978" s="8"/>
      <c r="AA978" s="8"/>
      <c r="AB978" s="8"/>
      <c r="AC978" s="10"/>
      <c r="AD978" s="34"/>
      <c r="AE978" s="34"/>
      <c r="AF978" s="34"/>
      <c r="AG978" s="9"/>
      <c r="AH978" s="8"/>
      <c r="AI978" s="12"/>
    </row>
    <row x14ac:dyDescent="0.25" r="979" customHeight="1" ht="14.25">
      <c r="A979" s="8"/>
      <c r="B979" s="12"/>
      <c r="C979" s="10"/>
      <c r="D979" s="10"/>
      <c r="E979" s="8"/>
      <c r="F979" s="8"/>
      <c r="G979" s="8"/>
      <c r="H979" s="30"/>
      <c r="I979" s="31"/>
      <c r="J979" s="31"/>
      <c r="K979" s="8"/>
      <c r="L979" s="8"/>
      <c r="M979" s="8"/>
      <c r="N979" s="8"/>
      <c r="O979" s="8"/>
      <c r="P979" s="8"/>
      <c r="Q979" s="8"/>
      <c r="R979" s="10"/>
      <c r="S979" s="8"/>
      <c r="T979" s="8"/>
      <c r="U979" s="8"/>
      <c r="V979" s="8"/>
      <c r="W979" s="8"/>
      <c r="X979" s="8"/>
      <c r="Y979" s="8"/>
      <c r="Z979" s="8"/>
      <c r="AA979" s="8"/>
      <c r="AB979" s="8"/>
      <c r="AC979" s="10"/>
      <c r="AD979" s="34"/>
      <c r="AE979" s="34"/>
      <c r="AF979" s="34"/>
      <c r="AG979" s="9"/>
      <c r="AH979" s="8"/>
      <c r="AI979" s="12"/>
    </row>
    <row x14ac:dyDescent="0.25" r="980" customHeight="1" ht="14.25">
      <c r="A980" s="8"/>
      <c r="B980" s="12"/>
      <c r="C980" s="10"/>
      <c r="D980" s="10"/>
      <c r="E980" s="8"/>
      <c r="F980" s="8"/>
      <c r="G980" s="8"/>
      <c r="H980" s="30"/>
      <c r="I980" s="31"/>
      <c r="J980" s="31"/>
      <c r="K980" s="8"/>
      <c r="L980" s="8"/>
      <c r="M980" s="8"/>
      <c r="N980" s="8"/>
      <c r="O980" s="8"/>
      <c r="P980" s="8"/>
      <c r="Q980" s="8"/>
      <c r="R980" s="10"/>
      <c r="S980" s="8"/>
      <c r="T980" s="8"/>
      <c r="U980" s="8"/>
      <c r="V980" s="8"/>
      <c r="W980" s="8"/>
      <c r="X980" s="8"/>
      <c r="Y980" s="8"/>
      <c r="Z980" s="8"/>
      <c r="AA980" s="8"/>
      <c r="AB980" s="8"/>
      <c r="AC980" s="10"/>
      <c r="AD980" s="34"/>
      <c r="AE980" s="34"/>
      <c r="AF980" s="34"/>
      <c r="AG980" s="9"/>
      <c r="AH980" s="8"/>
      <c r="AI980" s="12"/>
    </row>
    <row x14ac:dyDescent="0.25" r="981" customHeight="1" ht="14.25">
      <c r="A981" s="8"/>
      <c r="B981" s="12"/>
      <c r="C981" s="10"/>
      <c r="D981" s="10"/>
      <c r="E981" s="8"/>
      <c r="F981" s="8"/>
      <c r="G981" s="8"/>
      <c r="H981" s="30"/>
      <c r="I981" s="31"/>
      <c r="J981" s="31"/>
      <c r="K981" s="8"/>
      <c r="L981" s="8"/>
      <c r="M981" s="8"/>
      <c r="N981" s="8"/>
      <c r="O981" s="8"/>
      <c r="P981" s="8"/>
      <c r="Q981" s="8"/>
      <c r="R981" s="10"/>
      <c r="S981" s="8"/>
      <c r="T981" s="8"/>
      <c r="U981" s="8"/>
      <c r="V981" s="8"/>
      <c r="W981" s="8"/>
      <c r="X981" s="8"/>
      <c r="Y981" s="8"/>
      <c r="Z981" s="8"/>
      <c r="AA981" s="8"/>
      <c r="AB981" s="8"/>
      <c r="AC981" s="10"/>
      <c r="AD981" s="34"/>
      <c r="AE981" s="34"/>
      <c r="AF981" s="34"/>
      <c r="AG981" s="9"/>
      <c r="AH981" s="8"/>
      <c r="AI981" s="12"/>
    </row>
    <row x14ac:dyDescent="0.25" r="982" customHeight="1" ht="14.25">
      <c r="A982" s="8"/>
      <c r="B982" s="12"/>
      <c r="C982" s="10"/>
      <c r="D982" s="10"/>
      <c r="E982" s="8"/>
      <c r="F982" s="8"/>
      <c r="G982" s="8"/>
      <c r="H982" s="30"/>
      <c r="I982" s="31"/>
      <c r="J982" s="31"/>
      <c r="K982" s="8"/>
      <c r="L982" s="8"/>
      <c r="M982" s="8"/>
      <c r="N982" s="8"/>
      <c r="O982" s="8"/>
      <c r="P982" s="8"/>
      <c r="Q982" s="8"/>
      <c r="R982" s="10"/>
      <c r="S982" s="8"/>
      <c r="T982" s="8"/>
      <c r="U982" s="8"/>
      <c r="V982" s="8"/>
      <c r="W982" s="8"/>
      <c r="X982" s="8"/>
      <c r="Y982" s="8"/>
      <c r="Z982" s="8"/>
      <c r="AA982" s="8"/>
      <c r="AB982" s="8"/>
      <c r="AC982" s="10"/>
      <c r="AD982" s="34"/>
      <c r="AE982" s="34"/>
      <c r="AF982" s="34"/>
      <c r="AG982" s="9"/>
      <c r="AH982" s="8"/>
      <c r="AI982" s="12"/>
    </row>
    <row x14ac:dyDescent="0.25" r="983" customHeight="1" ht="14.25">
      <c r="A983" s="8"/>
      <c r="B983" s="12"/>
      <c r="C983" s="10"/>
      <c r="D983" s="10"/>
      <c r="E983" s="8"/>
      <c r="F983" s="8"/>
      <c r="G983" s="8"/>
      <c r="H983" s="30"/>
      <c r="I983" s="31"/>
      <c r="J983" s="31"/>
      <c r="K983" s="8"/>
      <c r="L983" s="8"/>
      <c r="M983" s="8"/>
      <c r="N983" s="8"/>
      <c r="O983" s="8"/>
      <c r="P983" s="8"/>
      <c r="Q983" s="8"/>
      <c r="R983" s="10"/>
      <c r="S983" s="8"/>
      <c r="T983" s="8"/>
      <c r="U983" s="8"/>
      <c r="V983" s="8"/>
      <c r="W983" s="8"/>
      <c r="X983" s="8"/>
      <c r="Y983" s="8"/>
      <c r="Z983" s="8"/>
      <c r="AA983" s="8"/>
      <c r="AB983" s="8"/>
      <c r="AC983" s="10"/>
      <c r="AD983" s="34"/>
      <c r="AE983" s="34"/>
      <c r="AF983" s="34"/>
      <c r="AG983" s="9"/>
      <c r="AH983" s="8"/>
      <c r="AI983" s="12"/>
    </row>
    <row x14ac:dyDescent="0.25" r="984" customHeight="1" ht="14.25">
      <c r="A984" s="8"/>
      <c r="B984" s="12"/>
      <c r="C984" s="10"/>
      <c r="D984" s="10"/>
      <c r="E984" s="8"/>
      <c r="F984" s="8"/>
      <c r="G984" s="8"/>
      <c r="H984" s="30"/>
      <c r="I984" s="31"/>
      <c r="J984" s="31"/>
      <c r="K984" s="8"/>
      <c r="L984" s="8"/>
      <c r="M984" s="8"/>
      <c r="N984" s="8"/>
      <c r="O984" s="8"/>
      <c r="P984" s="8"/>
      <c r="Q984" s="8"/>
      <c r="R984" s="10"/>
      <c r="S984" s="8"/>
      <c r="T984" s="8"/>
      <c r="U984" s="8"/>
      <c r="V984" s="8"/>
      <c r="W984" s="8"/>
      <c r="X984" s="8"/>
      <c r="Y984" s="8"/>
      <c r="Z984" s="8"/>
      <c r="AA984" s="8"/>
      <c r="AB984" s="8"/>
      <c r="AC984" s="10"/>
      <c r="AD984" s="34"/>
      <c r="AE984" s="34"/>
      <c r="AF984" s="34"/>
      <c r="AG984" s="9"/>
      <c r="AH984" s="8"/>
      <c r="AI984" s="12"/>
    </row>
    <row x14ac:dyDescent="0.25" r="985" customHeight="1" ht="14.25">
      <c r="A985" s="8"/>
      <c r="B985" s="12"/>
      <c r="C985" s="10"/>
      <c r="D985" s="10"/>
      <c r="E985" s="8"/>
      <c r="F985" s="8"/>
      <c r="G985" s="8"/>
      <c r="H985" s="30"/>
      <c r="I985" s="31"/>
      <c r="J985" s="31"/>
      <c r="K985" s="8"/>
      <c r="L985" s="8"/>
      <c r="M985" s="8"/>
      <c r="N985" s="8"/>
      <c r="O985" s="8"/>
      <c r="P985" s="8"/>
      <c r="Q985" s="8"/>
      <c r="R985" s="10"/>
      <c r="S985" s="8"/>
      <c r="T985" s="8"/>
      <c r="U985" s="8"/>
      <c r="V985" s="8"/>
      <c r="W985" s="8"/>
      <c r="X985" s="8"/>
      <c r="Y985" s="8"/>
      <c r="Z985" s="8"/>
      <c r="AA985" s="8"/>
      <c r="AB985" s="8"/>
      <c r="AC985" s="10"/>
      <c r="AD985" s="34"/>
      <c r="AE985" s="34"/>
      <c r="AF985" s="34"/>
      <c r="AG985" s="9"/>
      <c r="AH985" s="8"/>
      <c r="AI985" s="12"/>
    </row>
    <row x14ac:dyDescent="0.25" r="986" customHeight="1" ht="14.25">
      <c r="A986" s="8"/>
      <c r="B986" s="12"/>
      <c r="C986" s="10"/>
      <c r="D986" s="10"/>
      <c r="E986" s="8"/>
      <c r="F986" s="8"/>
      <c r="G986" s="8"/>
      <c r="H986" s="30"/>
      <c r="I986" s="31"/>
      <c r="J986" s="31"/>
      <c r="K986" s="8"/>
      <c r="L986" s="8"/>
      <c r="M986" s="8"/>
      <c r="N986" s="8"/>
      <c r="O986" s="8"/>
      <c r="P986" s="8"/>
      <c r="Q986" s="8"/>
      <c r="R986" s="10"/>
      <c r="S986" s="8"/>
      <c r="T986" s="8"/>
      <c r="U986" s="8"/>
      <c r="V986" s="8"/>
      <c r="W986" s="8"/>
      <c r="X986" s="8"/>
      <c r="Y986" s="8"/>
      <c r="Z986" s="8"/>
      <c r="AA986" s="8"/>
      <c r="AB986" s="8"/>
      <c r="AC986" s="10"/>
      <c r="AD986" s="34"/>
      <c r="AE986" s="34"/>
      <c r="AF986" s="34"/>
      <c r="AG986" s="9"/>
      <c r="AH986" s="8"/>
      <c r="AI986" s="12"/>
    </row>
    <row x14ac:dyDescent="0.25" r="987" customHeight="1" ht="14.25">
      <c r="A987" s="8"/>
      <c r="B987" s="12"/>
      <c r="C987" s="10"/>
      <c r="D987" s="10"/>
      <c r="E987" s="8"/>
      <c r="F987" s="8"/>
      <c r="G987" s="8"/>
      <c r="H987" s="30"/>
      <c r="I987" s="31"/>
      <c r="J987" s="31"/>
      <c r="K987" s="8"/>
      <c r="L987" s="8"/>
      <c r="M987" s="8"/>
      <c r="N987" s="8"/>
      <c r="O987" s="8"/>
      <c r="P987" s="8"/>
      <c r="Q987" s="8"/>
      <c r="R987" s="10"/>
      <c r="S987" s="8"/>
      <c r="T987" s="8"/>
      <c r="U987" s="8"/>
      <c r="V987" s="8"/>
      <c r="W987" s="8"/>
      <c r="X987" s="8"/>
      <c r="Y987" s="8"/>
      <c r="Z987" s="8"/>
      <c r="AA987" s="8"/>
      <c r="AB987" s="8"/>
      <c r="AC987" s="10"/>
      <c r="AD987" s="34"/>
      <c r="AE987" s="34"/>
      <c r="AF987" s="34"/>
      <c r="AG987" s="9"/>
      <c r="AH987" s="8"/>
      <c r="AI987" s="12"/>
    </row>
    <row x14ac:dyDescent="0.25" r="988" customHeight="1" ht="14.25">
      <c r="A988" s="8"/>
      <c r="B988" s="12"/>
      <c r="C988" s="10"/>
      <c r="D988" s="10"/>
      <c r="E988" s="8"/>
      <c r="F988" s="8"/>
      <c r="G988" s="8"/>
      <c r="H988" s="30"/>
      <c r="I988" s="31"/>
      <c r="J988" s="31"/>
      <c r="K988" s="8"/>
      <c r="L988" s="8"/>
      <c r="M988" s="8"/>
      <c r="N988" s="8"/>
      <c r="O988" s="8"/>
      <c r="P988" s="8"/>
      <c r="Q988" s="8"/>
      <c r="R988" s="10"/>
      <c r="S988" s="8"/>
      <c r="T988" s="8"/>
      <c r="U988" s="8"/>
      <c r="V988" s="8"/>
      <c r="W988" s="8"/>
      <c r="X988" s="8"/>
      <c r="Y988" s="8"/>
      <c r="Z988" s="8"/>
      <c r="AA988" s="8"/>
      <c r="AB988" s="8"/>
      <c r="AC988" s="10"/>
      <c r="AD988" s="34"/>
      <c r="AE988" s="34"/>
      <c r="AF988" s="34"/>
      <c r="AG988" s="9"/>
      <c r="AH988" s="8"/>
      <c r="AI988" s="12"/>
    </row>
    <row x14ac:dyDescent="0.25" r="989" customHeight="1" ht="14.25">
      <c r="A989" s="8"/>
      <c r="B989" s="12"/>
      <c r="C989" s="10"/>
      <c r="D989" s="10"/>
      <c r="E989" s="8"/>
      <c r="F989" s="8"/>
      <c r="G989" s="8"/>
      <c r="H989" s="30"/>
      <c r="I989" s="31"/>
      <c r="J989" s="31"/>
      <c r="K989" s="8"/>
      <c r="L989" s="8"/>
      <c r="M989" s="8"/>
      <c r="N989" s="8"/>
      <c r="O989" s="8"/>
      <c r="P989" s="8"/>
      <c r="Q989" s="8"/>
      <c r="R989" s="10"/>
      <c r="S989" s="8"/>
      <c r="T989" s="8"/>
      <c r="U989" s="8"/>
      <c r="V989" s="8"/>
      <c r="W989" s="8"/>
      <c r="X989" s="8"/>
      <c r="Y989" s="8"/>
      <c r="Z989" s="8"/>
      <c r="AA989" s="8"/>
      <c r="AB989" s="8"/>
      <c r="AC989" s="10"/>
      <c r="AD989" s="34"/>
      <c r="AE989" s="34"/>
      <c r="AF989" s="34"/>
      <c r="AG989" s="9"/>
      <c r="AH989" s="8"/>
      <c r="AI989" s="12"/>
    </row>
    <row x14ac:dyDescent="0.25" r="990" customHeight="1" ht="14.25">
      <c r="A990" s="8"/>
      <c r="B990" s="12"/>
      <c r="C990" s="10"/>
      <c r="D990" s="10"/>
      <c r="E990" s="8"/>
      <c r="F990" s="8"/>
      <c r="G990" s="8"/>
      <c r="H990" s="30"/>
      <c r="I990" s="31"/>
      <c r="J990" s="31"/>
      <c r="K990" s="8"/>
      <c r="L990" s="8"/>
      <c r="M990" s="8"/>
      <c r="N990" s="8"/>
      <c r="O990" s="8"/>
      <c r="P990" s="8"/>
      <c r="Q990" s="8"/>
      <c r="R990" s="10"/>
      <c r="S990" s="8"/>
      <c r="T990" s="8"/>
      <c r="U990" s="8"/>
      <c r="V990" s="8"/>
      <c r="W990" s="8"/>
      <c r="X990" s="8"/>
      <c r="Y990" s="8"/>
      <c r="Z990" s="8"/>
      <c r="AA990" s="8"/>
      <c r="AB990" s="8"/>
      <c r="AC990" s="10"/>
      <c r="AD990" s="34"/>
      <c r="AE990" s="34"/>
      <c r="AF990" s="34"/>
      <c r="AG990" s="9"/>
      <c r="AH990" s="8"/>
      <c r="AI990" s="12"/>
    </row>
    <row x14ac:dyDescent="0.25" r="991" customHeight="1" ht="14.25">
      <c r="A991" s="8"/>
      <c r="B991" s="12"/>
      <c r="C991" s="10"/>
      <c r="D991" s="10"/>
      <c r="E991" s="8"/>
      <c r="F991" s="8"/>
      <c r="G991" s="8"/>
      <c r="H991" s="30"/>
      <c r="I991" s="31"/>
      <c r="J991" s="31"/>
      <c r="K991" s="8"/>
      <c r="L991" s="8"/>
      <c r="M991" s="8"/>
      <c r="N991" s="8"/>
      <c r="O991" s="8"/>
      <c r="P991" s="8"/>
      <c r="Q991" s="8"/>
      <c r="R991" s="10"/>
      <c r="S991" s="8"/>
      <c r="T991" s="8"/>
      <c r="U991" s="8"/>
      <c r="V991" s="8"/>
      <c r="W991" s="8"/>
      <c r="X991" s="8"/>
      <c r="Y991" s="8"/>
      <c r="Z991" s="8"/>
      <c r="AA991" s="8"/>
      <c r="AB991" s="8"/>
      <c r="AC991" s="10"/>
      <c r="AD991" s="34"/>
      <c r="AE991" s="34"/>
      <c r="AF991" s="34"/>
      <c r="AG991" s="9"/>
      <c r="AH991" s="8"/>
      <c r="AI991" s="12"/>
    </row>
    <row x14ac:dyDescent="0.25" r="992" customHeight="1" ht="14.25">
      <c r="A992" s="8"/>
      <c r="B992" s="12"/>
      <c r="C992" s="10"/>
      <c r="D992" s="10"/>
      <c r="E992" s="8"/>
      <c r="F992" s="8"/>
      <c r="G992" s="8"/>
      <c r="H992" s="30"/>
      <c r="I992" s="31"/>
      <c r="J992" s="31"/>
      <c r="K992" s="8"/>
      <c r="L992" s="8"/>
      <c r="M992" s="8"/>
      <c r="N992" s="8"/>
      <c r="O992" s="8"/>
      <c r="P992" s="8"/>
      <c r="Q992" s="8"/>
      <c r="R992" s="10"/>
      <c r="S992" s="8"/>
      <c r="T992" s="8"/>
      <c r="U992" s="8"/>
      <c r="V992" s="8"/>
      <c r="W992" s="8"/>
      <c r="X992" s="8"/>
      <c r="Y992" s="8"/>
      <c r="Z992" s="8"/>
      <c r="AA992" s="8"/>
      <c r="AB992" s="8"/>
      <c r="AC992" s="10"/>
      <c r="AD992" s="34"/>
      <c r="AE992" s="34"/>
      <c r="AF992" s="34"/>
      <c r="AG992" s="9"/>
      <c r="AH992" s="8"/>
      <c r="AI992" s="12"/>
    </row>
    <row x14ac:dyDescent="0.25" r="993" customHeight="1" ht="14.25">
      <c r="A993" s="8"/>
      <c r="B993" s="12"/>
      <c r="C993" s="10"/>
      <c r="D993" s="10"/>
      <c r="E993" s="8"/>
      <c r="F993" s="8"/>
      <c r="G993" s="8"/>
      <c r="H993" s="30"/>
      <c r="I993" s="31"/>
      <c r="J993" s="31"/>
      <c r="K993" s="8"/>
      <c r="L993" s="8"/>
      <c r="M993" s="8"/>
      <c r="N993" s="8"/>
      <c r="O993" s="8"/>
      <c r="P993" s="8"/>
      <c r="Q993" s="8"/>
      <c r="R993" s="10"/>
      <c r="S993" s="8"/>
      <c r="T993" s="8"/>
      <c r="U993" s="8"/>
      <c r="V993" s="8"/>
      <c r="W993" s="8"/>
      <c r="X993" s="8"/>
      <c r="Y993" s="8"/>
      <c r="Z993" s="8"/>
      <c r="AA993" s="8"/>
      <c r="AB993" s="8"/>
      <c r="AC993" s="10"/>
      <c r="AD993" s="34"/>
      <c r="AE993" s="34"/>
      <c r="AF993" s="34"/>
      <c r="AG993" s="9"/>
      <c r="AH993" s="8"/>
      <c r="AI993" s="12"/>
    </row>
    <row x14ac:dyDescent="0.25" r="994" customHeight="1" ht="14.25">
      <c r="A994" s="8"/>
      <c r="B994" s="12"/>
      <c r="C994" s="10"/>
      <c r="D994" s="10"/>
      <c r="E994" s="8"/>
      <c r="F994" s="8"/>
      <c r="G994" s="8"/>
      <c r="H994" s="30"/>
      <c r="I994" s="31"/>
      <c r="J994" s="31"/>
      <c r="K994" s="8"/>
      <c r="L994" s="8"/>
      <c r="M994" s="8"/>
      <c r="N994" s="8"/>
      <c r="O994" s="8"/>
      <c r="P994" s="8"/>
      <c r="Q994" s="8"/>
      <c r="R994" s="10"/>
      <c r="S994" s="8"/>
      <c r="T994" s="8"/>
      <c r="U994" s="8"/>
      <c r="V994" s="8"/>
      <c r="W994" s="8"/>
      <c r="X994" s="8"/>
      <c r="Y994" s="8"/>
      <c r="Z994" s="8"/>
      <c r="AA994" s="8"/>
      <c r="AB994" s="8"/>
      <c r="AC994" s="10"/>
      <c r="AD994" s="34"/>
      <c r="AE994" s="34"/>
      <c r="AF994" s="34"/>
      <c r="AG994" s="9"/>
      <c r="AH994" s="8"/>
      <c r="AI994" s="12"/>
    </row>
    <row x14ac:dyDescent="0.25" r="995" customHeight="1" ht="14.25">
      <c r="A995" s="8"/>
      <c r="B995" s="12"/>
      <c r="C995" s="10"/>
      <c r="D995" s="10"/>
      <c r="E995" s="8"/>
      <c r="F995" s="8"/>
      <c r="G995" s="8"/>
      <c r="H995" s="30"/>
      <c r="I995" s="31"/>
      <c r="J995" s="31"/>
      <c r="K995" s="8"/>
      <c r="L995" s="8"/>
      <c r="M995" s="8"/>
      <c r="N995" s="8"/>
      <c r="O995" s="8"/>
      <c r="P995" s="8"/>
      <c r="Q995" s="8"/>
      <c r="R995" s="10"/>
      <c r="S995" s="8"/>
      <c r="T995" s="8"/>
      <c r="U995" s="8"/>
      <c r="V995" s="8"/>
      <c r="W995" s="8"/>
      <c r="X995" s="8"/>
      <c r="Y995" s="8"/>
      <c r="Z995" s="8"/>
      <c r="AA995" s="8"/>
      <c r="AB995" s="8"/>
      <c r="AC995" s="10"/>
      <c r="AD995" s="34"/>
      <c r="AE995" s="34"/>
      <c r="AF995" s="34"/>
      <c r="AG995" s="9"/>
      <c r="AH995" s="8"/>
      <c r="AI995" s="12"/>
    </row>
    <row x14ac:dyDescent="0.25" r="996" customHeight="1" ht="14.25">
      <c r="A996" s="8"/>
      <c r="B996" s="12"/>
      <c r="C996" s="10"/>
      <c r="D996" s="10"/>
      <c r="E996" s="8"/>
      <c r="F996" s="8"/>
      <c r="G996" s="8"/>
      <c r="H996" s="30"/>
      <c r="I996" s="31"/>
      <c r="J996" s="31"/>
      <c r="K996" s="8"/>
      <c r="L996" s="8"/>
      <c r="M996" s="8"/>
      <c r="N996" s="8"/>
      <c r="O996" s="8"/>
      <c r="P996" s="8"/>
      <c r="Q996" s="8"/>
      <c r="R996" s="10"/>
      <c r="S996" s="8"/>
      <c r="T996" s="8"/>
      <c r="U996" s="8"/>
      <c r="V996" s="8"/>
      <c r="W996" s="8"/>
      <c r="X996" s="8"/>
      <c r="Y996" s="8"/>
      <c r="Z996" s="8"/>
      <c r="AA996" s="8"/>
      <c r="AB996" s="8"/>
      <c r="AC996" s="10"/>
      <c r="AD996" s="34"/>
      <c r="AE996" s="34"/>
      <c r="AF996" s="34"/>
      <c r="AG996" s="9"/>
      <c r="AH996" s="8"/>
      <c r="AI996" s="12"/>
    </row>
    <row x14ac:dyDescent="0.25" r="997" customHeight="1" ht="14.25">
      <c r="A997" s="8"/>
      <c r="B997" s="12"/>
      <c r="C997" s="10"/>
      <c r="D997" s="10"/>
      <c r="E997" s="8"/>
      <c r="F997" s="8"/>
      <c r="G997" s="8"/>
      <c r="H997" s="30"/>
      <c r="I997" s="31"/>
      <c r="J997" s="31"/>
      <c r="K997" s="8"/>
      <c r="L997" s="8"/>
      <c r="M997" s="8"/>
      <c r="N997" s="8"/>
      <c r="O997" s="8"/>
      <c r="P997" s="8"/>
      <c r="Q997" s="8"/>
      <c r="R997" s="10"/>
      <c r="S997" s="8"/>
      <c r="T997" s="8"/>
      <c r="U997" s="8"/>
      <c r="V997" s="8"/>
      <c r="W997" s="8"/>
      <c r="X997" s="8"/>
      <c r="Y997" s="8"/>
      <c r="Z997" s="8"/>
      <c r="AA997" s="8"/>
      <c r="AB997" s="8"/>
      <c r="AC997" s="10"/>
      <c r="AD997" s="34"/>
      <c r="AE997" s="34"/>
      <c r="AF997" s="34"/>
      <c r="AG997" s="9"/>
      <c r="AH997" s="8"/>
      <c r="AI997" s="12"/>
    </row>
    <row x14ac:dyDescent="0.25" r="998" customHeight="1" ht="14.25">
      <c r="A998" s="8"/>
      <c r="B998" s="12"/>
      <c r="C998" s="10"/>
      <c r="D998" s="10"/>
      <c r="E998" s="8"/>
      <c r="F998" s="8"/>
      <c r="G998" s="8"/>
      <c r="H998" s="30"/>
      <c r="I998" s="31"/>
      <c r="J998" s="31"/>
      <c r="K998" s="8"/>
      <c r="L998" s="8"/>
      <c r="M998" s="8"/>
      <c r="N998" s="8"/>
      <c r="O998" s="8"/>
      <c r="P998" s="8"/>
      <c r="Q998" s="8"/>
      <c r="R998" s="10"/>
      <c r="S998" s="8"/>
      <c r="T998" s="8"/>
      <c r="U998" s="8"/>
      <c r="V998" s="8"/>
      <c r="W998" s="8"/>
      <c r="X998" s="8"/>
      <c r="Y998" s="8"/>
      <c r="Z998" s="8"/>
      <c r="AA998" s="8"/>
      <c r="AB998" s="8"/>
      <c r="AC998" s="10"/>
      <c r="AD998" s="34"/>
      <c r="AE998" s="34"/>
      <c r="AF998" s="34"/>
      <c r="AG998" s="9"/>
      <c r="AH998" s="8"/>
      <c r="AI998" s="12"/>
    </row>
    <row x14ac:dyDescent="0.25" r="999" customHeight="1" ht="14.25">
      <c r="A999" s="8"/>
      <c r="B999" s="12"/>
      <c r="C999" s="10"/>
      <c r="D999" s="10"/>
      <c r="E999" s="8"/>
      <c r="F999" s="8"/>
      <c r="G999" s="8"/>
      <c r="H999" s="30"/>
      <c r="I999" s="31"/>
      <c r="J999" s="31"/>
      <c r="K999" s="8"/>
      <c r="L999" s="8"/>
      <c r="M999" s="8"/>
      <c r="N999" s="8"/>
      <c r="O999" s="8"/>
      <c r="P999" s="8"/>
      <c r="Q999" s="8"/>
      <c r="R999" s="10"/>
      <c r="S999" s="8"/>
      <c r="T999" s="8"/>
      <c r="U999" s="8"/>
      <c r="V999" s="8"/>
      <c r="W999" s="8"/>
      <c r="X999" s="8"/>
      <c r="Y999" s="8"/>
      <c r="Z999" s="8"/>
      <c r="AA999" s="8"/>
      <c r="AB999" s="8"/>
      <c r="AC999" s="10"/>
      <c r="AD999" s="34"/>
      <c r="AE999" s="34"/>
      <c r="AF999" s="34"/>
      <c r="AG999" s="9"/>
      <c r="AH999" s="8"/>
      <c r="AI999" s="12"/>
    </row>
    <row x14ac:dyDescent="0.25" r="1000" customHeight="1" ht="14.25">
      <c r="A1000" s="8"/>
      <c r="B1000" s="12"/>
      <c r="C1000" s="10"/>
      <c r="D1000" s="10"/>
      <c r="E1000" s="8"/>
      <c r="F1000" s="8"/>
      <c r="G1000" s="8"/>
      <c r="H1000" s="30"/>
      <c r="I1000" s="31"/>
      <c r="J1000" s="31"/>
      <c r="K1000" s="8"/>
      <c r="L1000" s="8"/>
      <c r="M1000" s="8"/>
      <c r="N1000" s="8"/>
      <c r="O1000" s="8"/>
      <c r="P1000" s="8"/>
      <c r="Q1000" s="8"/>
      <c r="R1000" s="10"/>
      <c r="S1000" s="8"/>
      <c r="T1000" s="8"/>
      <c r="U1000" s="8"/>
      <c r="V1000" s="8"/>
      <c r="W1000" s="8"/>
      <c r="X1000" s="8"/>
      <c r="Y1000" s="8"/>
      <c r="Z1000" s="8"/>
      <c r="AA1000" s="8"/>
      <c r="AB1000" s="8"/>
      <c r="AC1000" s="10"/>
      <c r="AD1000" s="34"/>
      <c r="AE1000" s="34"/>
      <c r="AF1000" s="34"/>
      <c r="AG1000" s="9"/>
      <c r="AH1000" s="8"/>
      <c r="AI1000" s="12"/>
    </row>
  </sheetData>
  <mergeCells count="1">
    <mergeCell ref="Q1:R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sheetViews>
  <sheetFormatPr defaultRowHeight="15" x14ac:dyDescent="0.25"/>
  <cols>
    <col min="1" max="1" style="13" width="8.43357142857143" customWidth="1" bestFit="1"/>
    <col min="2" max="2" style="14" width="23.576428571428572" customWidth="1" bestFit="1"/>
    <col min="3" max="3" style="14" width="13.147857142857141" customWidth="1" bestFit="1"/>
    <col min="4" max="4" style="14" width="15.290714285714287" customWidth="1" bestFit="1"/>
    <col min="5" max="5" style="14" width="5.2907142857142855" customWidth="1" bestFit="1"/>
    <col min="6" max="6" style="13" width="13.576428571428572" customWidth="1" bestFit="1"/>
    <col min="7" max="7" style="14" width="15.43357142857143" customWidth="1" bestFit="1"/>
    <col min="8" max="8" style="14" width="13.43357142857143" customWidth="1" bestFit="1"/>
    <col min="9" max="9" style="14" width="22.576428571428572" customWidth="1" bestFit="1"/>
    <col min="10" max="10" style="14" width="8.005" customWidth="1" bestFit="1"/>
    <col min="11" max="11" style="14" width="12.576428571428572" customWidth="1" bestFit="1"/>
    <col min="12" max="12" style="14" width="10.576428571428572" customWidth="1" bestFit="1"/>
    <col min="13" max="13" style="14" width="11.862142857142858" customWidth="1" bestFit="1"/>
    <col min="14" max="14" style="15" width="10.147857142857141" customWidth="1" bestFit="1"/>
    <col min="15" max="15" style="15" width="10.43357142857143" customWidth="1" bestFit="1"/>
    <col min="16" max="16" style="14" width="9.290714285714287" customWidth="1" bestFit="1"/>
    <col min="17" max="17" style="14" width="8.862142857142858" customWidth="1" bestFit="1"/>
    <col min="18" max="18" style="16" width="10.147857142857141" customWidth="1" bestFit="1"/>
    <col min="19" max="19" style="16" width="10.147857142857141" customWidth="1" bestFit="1"/>
    <col min="20" max="20" style="16" width="10.147857142857141" customWidth="1" bestFit="1"/>
    <col min="21" max="21" style="16" width="10.147857142857141" customWidth="1" bestFit="1"/>
    <col min="22" max="22" style="16" width="10.147857142857141" customWidth="1" bestFit="1"/>
    <col min="23" max="23" style="14" width="5.576428571428571" customWidth="1" bestFit="1"/>
    <col min="24" max="24" style="14" width="5.576428571428571" customWidth="1" bestFit="1"/>
    <col min="25" max="25" style="14" width="5.576428571428571" customWidth="1" bestFit="1"/>
    <col min="26" max="26" style="14" width="5.576428571428571" customWidth="1" bestFit="1"/>
    <col min="27" max="27" style="14" width="5.719285714285714" customWidth="1" bestFit="1"/>
  </cols>
  <sheetData>
    <row x14ac:dyDescent="0.25" r="1" customHeight="1" ht="14.25">
      <c r="A1" s="1" t="s">
        <v>0</v>
      </c>
      <c r="B1" s="2" t="s">
        <v>1</v>
      </c>
      <c r="C1" s="2" t="s">
        <v>2</v>
      </c>
      <c r="D1" s="2" t="s">
        <v>3</v>
      </c>
      <c r="E1" s="2" t="s">
        <v>4</v>
      </c>
      <c r="F1" s="1" t="s">
        <v>5</v>
      </c>
      <c r="G1" s="2" t="s">
        <v>6</v>
      </c>
      <c r="H1" s="2" t="s">
        <v>7</v>
      </c>
      <c r="I1" s="2" t="s">
        <v>8</v>
      </c>
      <c r="J1" s="2" t="s">
        <v>9</v>
      </c>
      <c r="K1" s="2" t="s">
        <v>10</v>
      </c>
      <c r="L1" s="2" t="s">
        <v>11</v>
      </c>
      <c r="M1" s="2" t="s">
        <v>12</v>
      </c>
      <c r="N1" s="3" t="s">
        <v>13</v>
      </c>
      <c r="O1" s="3" t="s">
        <v>14</v>
      </c>
      <c r="P1" s="2" t="s">
        <v>15</v>
      </c>
      <c r="Q1" s="2" t="s">
        <v>16</v>
      </c>
      <c r="R1" s="4" t="s">
        <v>17</v>
      </c>
      <c r="S1" s="4" t="s">
        <v>18</v>
      </c>
      <c r="T1" s="4" t="s">
        <v>19</v>
      </c>
      <c r="U1" s="4" t="s">
        <v>20</v>
      </c>
      <c r="V1" s="4" t="s">
        <v>21</v>
      </c>
      <c r="W1" s="2" t="s">
        <v>22</v>
      </c>
      <c r="X1" s="2" t="s">
        <v>23</v>
      </c>
      <c r="Y1" s="2" t="s">
        <v>24</v>
      </c>
      <c r="Z1" s="2" t="s">
        <v>25</v>
      </c>
      <c r="AA1" s="2" t="s">
        <v>26</v>
      </c>
    </row>
    <row x14ac:dyDescent="0.25" r="2" customHeight="1" ht="14.25">
      <c r="A2" s="5">
        <f>Summary!F2</f>
      </c>
      <c r="B2" s="6">
        <f>Summary!B15</f>
      </c>
      <c r="C2" s="6">
        <f>Summary!B16</f>
      </c>
      <c r="D2" s="6">
        <f>Summary!E15</f>
      </c>
      <c r="E2" s="6">
        <f>Summary!E14</f>
      </c>
      <c r="F2" s="5">
        <f>Summary!B8</f>
      </c>
      <c r="G2" s="6">
        <f>Summary!E8</f>
      </c>
      <c r="H2" s="6">
        <f>Summary!E9</f>
      </c>
      <c r="I2" s="6">
        <f>Summary!E10</f>
      </c>
      <c r="J2" s="6">
        <f>Summary!B14</f>
      </c>
      <c r="K2" s="6">
        <f>Summary!E16</f>
      </c>
      <c r="L2" s="7"/>
      <c r="M2" s="8"/>
      <c r="N2" s="3">
        <f>Summary!B17</f>
        <v>25569.229166666668</v>
      </c>
      <c r="O2" s="3">
        <f>Summary!E17</f>
        <v>25569.229166666668</v>
      </c>
      <c r="P2" s="3"/>
      <c r="Q2" s="8"/>
      <c r="R2" s="9">
        <f>Summary!B30</f>
      </c>
      <c r="S2" s="9">
        <f>Summary!C30</f>
      </c>
      <c r="T2" s="9">
        <f>Summary!D30</f>
      </c>
      <c r="U2" s="9">
        <f>Summary!E30</f>
      </c>
      <c r="V2" s="9">
        <f>Summary!F30</f>
      </c>
      <c r="W2" s="9"/>
      <c r="X2" s="9"/>
      <c r="Y2" s="9"/>
      <c r="Z2" s="9"/>
      <c r="AA2" s="9"/>
    </row>
    <row x14ac:dyDescent="0.25" r="3" customHeight="1" ht="14.25">
      <c r="A3" s="10"/>
      <c r="B3" s="8"/>
      <c r="C3" s="8"/>
      <c r="D3" s="8"/>
      <c r="E3" s="8"/>
      <c r="F3" s="10"/>
      <c r="G3" s="8"/>
      <c r="H3" s="8"/>
      <c r="I3" s="8"/>
      <c r="J3" s="8"/>
      <c r="K3" s="8"/>
      <c r="L3" s="8"/>
      <c r="M3" s="8"/>
      <c r="N3" s="11"/>
      <c r="O3" s="11"/>
      <c r="P3" s="8"/>
      <c r="Q3" s="8"/>
      <c r="R3" s="12"/>
      <c r="S3" s="12"/>
      <c r="T3" s="12"/>
      <c r="U3" s="12"/>
      <c r="V3" s="12"/>
      <c r="W3" s="8"/>
      <c r="X3" s="8"/>
      <c r="Y3" s="8"/>
      <c r="Z3" s="8"/>
      <c r="AA3" s="8"/>
    </row>
    <row x14ac:dyDescent="0.25" r="4" customHeight="1" ht="14.25">
      <c r="A4" s="10"/>
      <c r="B4" s="8"/>
      <c r="C4" s="8"/>
      <c r="D4" s="8"/>
      <c r="E4" s="8"/>
      <c r="F4" s="10"/>
      <c r="G4" s="8"/>
      <c r="H4" s="8"/>
      <c r="I4" s="8"/>
      <c r="J4" s="8"/>
      <c r="K4" s="8"/>
      <c r="L4" s="8"/>
      <c r="M4" s="8"/>
      <c r="N4" s="11"/>
      <c r="O4" s="11"/>
      <c r="P4" s="8"/>
      <c r="Q4" s="8"/>
      <c r="R4" s="12"/>
      <c r="S4" s="12"/>
      <c r="T4" s="12"/>
      <c r="U4" s="12"/>
      <c r="V4" s="12"/>
      <c r="W4" s="8"/>
      <c r="X4" s="8"/>
      <c r="Y4" s="8"/>
      <c r="Z4" s="8"/>
      <c r="AA4" s="8"/>
    </row>
    <row x14ac:dyDescent="0.25" r="5" customHeight="1" ht="14.25">
      <c r="A5" s="10"/>
      <c r="B5" s="8"/>
      <c r="C5" s="8"/>
      <c r="D5" s="8"/>
      <c r="E5" s="8"/>
      <c r="F5" s="10"/>
      <c r="G5" s="8"/>
      <c r="H5" s="8"/>
      <c r="I5" s="8"/>
      <c r="J5" s="8"/>
      <c r="K5" s="8"/>
      <c r="L5" s="8"/>
      <c r="M5" s="8"/>
      <c r="N5" s="11"/>
      <c r="O5" s="11"/>
      <c r="P5" s="8"/>
      <c r="Q5" s="8"/>
      <c r="R5" s="12"/>
      <c r="S5" s="12"/>
      <c r="T5" s="12"/>
      <c r="U5" s="12"/>
      <c r="V5" s="12"/>
      <c r="W5" s="8"/>
      <c r="X5" s="8"/>
      <c r="Y5" s="8"/>
      <c r="Z5" s="8"/>
      <c r="AA5" s="8"/>
    </row>
    <row x14ac:dyDescent="0.25" r="6" customHeight="1" ht="14.25">
      <c r="A6" s="10"/>
      <c r="B6" s="8"/>
      <c r="C6" s="8"/>
      <c r="D6" s="8"/>
      <c r="E6" s="8"/>
      <c r="F6" s="10"/>
      <c r="G6" s="8"/>
      <c r="H6" s="8"/>
      <c r="I6" s="8"/>
      <c r="J6" s="8"/>
      <c r="K6" s="8"/>
      <c r="L6" s="8"/>
      <c r="M6" s="8"/>
      <c r="N6" s="11"/>
      <c r="O6" s="11"/>
      <c r="P6" s="8"/>
      <c r="Q6" s="8"/>
      <c r="R6" s="12"/>
      <c r="S6" s="12"/>
      <c r="T6" s="12"/>
      <c r="U6" s="12"/>
      <c r="V6" s="12"/>
      <c r="W6" s="8"/>
      <c r="X6" s="8"/>
      <c r="Y6" s="8"/>
      <c r="Z6" s="8"/>
      <c r="AA6" s="8"/>
    </row>
    <row x14ac:dyDescent="0.25" r="7" customHeight="1" ht="14.25">
      <c r="A7" s="10"/>
      <c r="B7" s="8"/>
      <c r="C7" s="8"/>
      <c r="D7" s="8"/>
      <c r="E7" s="8"/>
      <c r="F7" s="10"/>
      <c r="G7" s="8"/>
      <c r="H7" s="8"/>
      <c r="I7" s="8"/>
      <c r="J7" s="8"/>
      <c r="K7" s="8"/>
      <c r="L7" s="8"/>
      <c r="M7" s="8"/>
      <c r="N7" s="11"/>
      <c r="O7" s="11"/>
      <c r="P7" s="8"/>
      <c r="Q7" s="8"/>
      <c r="R7" s="12"/>
      <c r="S7" s="12"/>
      <c r="T7" s="12"/>
      <c r="U7" s="12"/>
      <c r="V7" s="12"/>
      <c r="W7" s="8"/>
      <c r="X7" s="8"/>
      <c r="Y7" s="8"/>
      <c r="Z7" s="8"/>
      <c r="AA7" s="8"/>
    </row>
    <row x14ac:dyDescent="0.25" r="8" customHeight="1" ht="14.25">
      <c r="A8" s="10"/>
      <c r="B8" s="8"/>
      <c r="C8" s="8"/>
      <c r="D8" s="8"/>
      <c r="E8" s="8"/>
      <c r="F8" s="10"/>
      <c r="G8" s="8"/>
      <c r="H8" s="8"/>
      <c r="I8" s="8"/>
      <c r="J8" s="8"/>
      <c r="K8" s="8"/>
      <c r="L8" s="8"/>
      <c r="M8" s="8"/>
      <c r="N8" s="11"/>
      <c r="O8" s="11"/>
      <c r="P8" s="8"/>
      <c r="Q8" s="8"/>
      <c r="R8" s="12"/>
      <c r="S8" s="12"/>
      <c r="T8" s="12"/>
      <c r="U8" s="12"/>
      <c r="V8" s="12"/>
      <c r="W8" s="8"/>
      <c r="X8" s="8"/>
      <c r="Y8" s="8"/>
      <c r="Z8" s="8"/>
      <c r="AA8" s="8"/>
    </row>
    <row x14ac:dyDescent="0.25" r="9" customHeight="1" ht="14.25">
      <c r="A9" s="10"/>
      <c r="B9" s="8"/>
      <c r="C9" s="8"/>
      <c r="D9" s="8"/>
      <c r="E9" s="8"/>
      <c r="F9" s="10"/>
      <c r="G9" s="8"/>
      <c r="H9" s="8"/>
      <c r="I9" s="8"/>
      <c r="J9" s="8"/>
      <c r="K9" s="8"/>
      <c r="L9" s="8"/>
      <c r="M9" s="8"/>
      <c r="N9" s="11"/>
      <c r="O9" s="11"/>
      <c r="P9" s="8"/>
      <c r="Q9" s="8"/>
      <c r="R9" s="12"/>
      <c r="S9" s="12"/>
      <c r="T9" s="12"/>
      <c r="U9" s="12"/>
      <c r="V9" s="12"/>
      <c r="W9" s="8"/>
      <c r="X9" s="8"/>
      <c r="Y9" s="8"/>
      <c r="Z9" s="8"/>
      <c r="AA9" s="8"/>
    </row>
    <row x14ac:dyDescent="0.25" r="10" customHeight="1" ht="14.25">
      <c r="A10" s="10"/>
      <c r="B10" s="8"/>
      <c r="C10" s="8"/>
      <c r="D10" s="8"/>
      <c r="E10" s="8"/>
      <c r="F10" s="10"/>
      <c r="G10" s="8"/>
      <c r="H10" s="8"/>
      <c r="I10" s="8"/>
      <c r="J10" s="8"/>
      <c r="K10" s="8"/>
      <c r="L10" s="8"/>
      <c r="M10" s="8"/>
      <c r="N10" s="11"/>
      <c r="O10" s="11"/>
      <c r="P10" s="8"/>
      <c r="Q10" s="8"/>
      <c r="R10" s="12"/>
      <c r="S10" s="12"/>
      <c r="T10" s="12"/>
      <c r="U10" s="12"/>
      <c r="V10" s="12"/>
      <c r="W10" s="8"/>
      <c r="X10" s="8"/>
      <c r="Y10" s="8"/>
      <c r="Z10" s="8"/>
      <c r="AA10" s="8"/>
    </row>
    <row x14ac:dyDescent="0.25" r="11" customHeight="1" ht="14.25">
      <c r="A11" s="10"/>
      <c r="B11" s="8"/>
      <c r="C11" s="8"/>
      <c r="D11" s="8"/>
      <c r="E11" s="8"/>
      <c r="F11" s="10"/>
      <c r="G11" s="8"/>
      <c r="H11" s="8"/>
      <c r="I11" s="8"/>
      <c r="J11" s="8"/>
      <c r="K11" s="8"/>
      <c r="L11" s="8"/>
      <c r="M11" s="8"/>
      <c r="N11" s="11"/>
      <c r="O11" s="11"/>
      <c r="P11" s="8"/>
      <c r="Q11" s="8"/>
      <c r="R11" s="12"/>
      <c r="S11" s="12"/>
      <c r="T11" s="12"/>
      <c r="U11" s="12"/>
      <c r="V11" s="12"/>
      <c r="W11" s="8"/>
      <c r="X11" s="8"/>
      <c r="Y11" s="8"/>
      <c r="Z11" s="8"/>
      <c r="AA11" s="8"/>
    </row>
    <row x14ac:dyDescent="0.25" r="12" customHeight="1" ht="14.25">
      <c r="A12" s="10"/>
      <c r="B12" s="8"/>
      <c r="C12" s="8"/>
      <c r="D12" s="8"/>
      <c r="E12" s="8"/>
      <c r="F12" s="10"/>
      <c r="G12" s="8"/>
      <c r="H12" s="8"/>
      <c r="I12" s="8"/>
      <c r="J12" s="8"/>
      <c r="K12" s="8"/>
      <c r="L12" s="8"/>
      <c r="M12" s="8"/>
      <c r="N12" s="11"/>
      <c r="O12" s="11"/>
      <c r="P12" s="8"/>
      <c r="Q12" s="8"/>
      <c r="R12" s="12"/>
      <c r="S12" s="12"/>
      <c r="T12" s="12"/>
      <c r="U12" s="12"/>
      <c r="V12" s="12"/>
      <c r="W12" s="8"/>
      <c r="X12" s="8"/>
      <c r="Y12" s="8"/>
      <c r="Z12" s="8"/>
      <c r="AA12" s="8"/>
    </row>
    <row x14ac:dyDescent="0.25" r="13" customHeight="1" ht="14.25">
      <c r="A13" s="10"/>
      <c r="B13" s="8"/>
      <c r="C13" s="8"/>
      <c r="D13" s="8"/>
      <c r="E13" s="8"/>
      <c r="F13" s="10"/>
      <c r="G13" s="8"/>
      <c r="H13" s="8"/>
      <c r="I13" s="8"/>
      <c r="J13" s="8"/>
      <c r="K13" s="8"/>
      <c r="L13" s="8"/>
      <c r="M13" s="8"/>
      <c r="N13" s="11"/>
      <c r="O13" s="11"/>
      <c r="P13" s="8"/>
      <c r="Q13" s="8"/>
      <c r="R13" s="12"/>
      <c r="S13" s="12"/>
      <c r="T13" s="12"/>
      <c r="U13" s="12"/>
      <c r="V13" s="12"/>
      <c r="W13" s="8"/>
      <c r="X13" s="8"/>
      <c r="Y13" s="8"/>
      <c r="Z13" s="8"/>
      <c r="AA13" s="8"/>
    </row>
    <row x14ac:dyDescent="0.25" r="14" customHeight="1" ht="14.25">
      <c r="A14" s="10"/>
      <c r="B14" s="8"/>
      <c r="C14" s="8"/>
      <c r="D14" s="8"/>
      <c r="E14" s="8"/>
      <c r="F14" s="10"/>
      <c r="G14" s="8"/>
      <c r="H14" s="8"/>
      <c r="I14" s="8"/>
      <c r="J14" s="8"/>
      <c r="K14" s="8"/>
      <c r="L14" s="8"/>
      <c r="M14" s="8"/>
      <c r="N14" s="11"/>
      <c r="O14" s="11"/>
      <c r="P14" s="8"/>
      <c r="Q14" s="8"/>
      <c r="R14" s="12"/>
      <c r="S14" s="12"/>
      <c r="T14" s="12"/>
      <c r="U14" s="12"/>
      <c r="V14" s="12"/>
      <c r="W14" s="8"/>
      <c r="X14" s="8"/>
      <c r="Y14" s="8"/>
      <c r="Z14" s="8"/>
      <c r="AA14" s="8"/>
    </row>
    <row x14ac:dyDescent="0.25" r="15" customHeight="1" ht="14.25">
      <c r="A15" s="10"/>
      <c r="B15" s="8"/>
      <c r="C15" s="8"/>
      <c r="D15" s="8"/>
      <c r="E15" s="8"/>
      <c r="F15" s="10"/>
      <c r="G15" s="8"/>
      <c r="H15" s="8"/>
      <c r="I15" s="8"/>
      <c r="J15" s="8"/>
      <c r="K15" s="8"/>
      <c r="L15" s="8"/>
      <c r="M15" s="8"/>
      <c r="N15" s="11"/>
      <c r="O15" s="11"/>
      <c r="P15" s="8"/>
      <c r="Q15" s="8"/>
      <c r="R15" s="12"/>
      <c r="S15" s="12"/>
      <c r="T15" s="12"/>
      <c r="U15" s="12"/>
      <c r="V15" s="12"/>
      <c r="W15" s="8"/>
      <c r="X15" s="8"/>
      <c r="Y15" s="8"/>
      <c r="Z15" s="8"/>
      <c r="AA15" s="8"/>
    </row>
    <row x14ac:dyDescent="0.25" r="16" customHeight="1" ht="14.25">
      <c r="A16" s="10"/>
      <c r="B16" s="8"/>
      <c r="C16" s="8"/>
      <c r="D16" s="8"/>
      <c r="E16" s="8"/>
      <c r="F16" s="10"/>
      <c r="G16" s="8"/>
      <c r="H16" s="8"/>
      <c r="I16" s="8"/>
      <c r="J16" s="8"/>
      <c r="K16" s="8"/>
      <c r="L16" s="8"/>
      <c r="M16" s="8"/>
      <c r="N16" s="11"/>
      <c r="O16" s="11"/>
      <c r="P16" s="8"/>
      <c r="Q16" s="8"/>
      <c r="R16" s="12"/>
      <c r="S16" s="12"/>
      <c r="T16" s="12"/>
      <c r="U16" s="12"/>
      <c r="V16" s="12"/>
      <c r="W16" s="8"/>
      <c r="X16" s="8"/>
      <c r="Y16" s="8"/>
      <c r="Z16" s="8"/>
      <c r="AA16" s="8"/>
    </row>
    <row x14ac:dyDescent="0.25" r="17" customHeight="1" ht="14.25">
      <c r="A17" s="10"/>
      <c r="B17" s="8"/>
      <c r="C17" s="8"/>
      <c r="D17" s="8"/>
      <c r="E17" s="8"/>
      <c r="F17" s="10"/>
      <c r="G17" s="8"/>
      <c r="H17" s="8"/>
      <c r="I17" s="8"/>
      <c r="J17" s="8"/>
      <c r="K17" s="8"/>
      <c r="L17" s="8"/>
      <c r="M17" s="8"/>
      <c r="N17" s="11"/>
      <c r="O17" s="11"/>
      <c r="P17" s="8"/>
      <c r="Q17" s="8"/>
      <c r="R17" s="12"/>
      <c r="S17" s="12"/>
      <c r="T17" s="12"/>
      <c r="U17" s="12"/>
      <c r="V17" s="12"/>
      <c r="W17" s="8"/>
      <c r="X17" s="8"/>
      <c r="Y17" s="8"/>
      <c r="Z17" s="8"/>
      <c r="AA17" s="8"/>
    </row>
    <row x14ac:dyDescent="0.25" r="18" customHeight="1" ht="14.25">
      <c r="A18" s="10"/>
      <c r="B18" s="8"/>
      <c r="C18" s="8"/>
      <c r="D18" s="8"/>
      <c r="E18" s="8"/>
      <c r="F18" s="10"/>
      <c r="G18" s="8"/>
      <c r="H18" s="8"/>
      <c r="I18" s="8"/>
      <c r="J18" s="8"/>
      <c r="K18" s="8"/>
      <c r="L18" s="8"/>
      <c r="M18" s="8"/>
      <c r="N18" s="11"/>
      <c r="O18" s="11"/>
      <c r="P18" s="8"/>
      <c r="Q18" s="8"/>
      <c r="R18" s="12"/>
      <c r="S18" s="12"/>
      <c r="T18" s="12"/>
      <c r="U18" s="12"/>
      <c r="V18" s="12"/>
      <c r="W18" s="8"/>
      <c r="X18" s="8"/>
      <c r="Y18" s="8"/>
      <c r="Z18" s="8"/>
      <c r="AA18" s="8"/>
    </row>
    <row x14ac:dyDescent="0.25" r="19" customHeight="1" ht="14.25">
      <c r="A19" s="10"/>
      <c r="B19" s="8"/>
      <c r="C19" s="8"/>
      <c r="D19" s="8"/>
      <c r="E19" s="8"/>
      <c r="F19" s="10"/>
      <c r="G19" s="8"/>
      <c r="H19" s="8"/>
      <c r="I19" s="8"/>
      <c r="J19" s="8"/>
      <c r="K19" s="8"/>
      <c r="L19" s="8"/>
      <c r="M19" s="8"/>
      <c r="N19" s="11"/>
      <c r="O19" s="11"/>
      <c r="P19" s="8"/>
      <c r="Q19" s="8"/>
      <c r="R19" s="12"/>
      <c r="S19" s="12"/>
      <c r="T19" s="12"/>
      <c r="U19" s="12"/>
      <c r="V19" s="12"/>
      <c r="W19" s="8"/>
      <c r="X19" s="8"/>
      <c r="Y19" s="8"/>
      <c r="Z19" s="8"/>
      <c r="AA19" s="8"/>
    </row>
    <row x14ac:dyDescent="0.25" r="20" customHeight="1" ht="14.25">
      <c r="A20" s="10"/>
      <c r="B20" s="8"/>
      <c r="C20" s="8"/>
      <c r="D20" s="8"/>
      <c r="E20" s="8"/>
      <c r="F20" s="10"/>
      <c r="G20" s="8"/>
      <c r="H20" s="8"/>
      <c r="I20" s="8"/>
      <c r="J20" s="8"/>
      <c r="K20" s="8"/>
      <c r="L20" s="8"/>
      <c r="M20" s="8"/>
      <c r="N20" s="11"/>
      <c r="O20" s="11"/>
      <c r="P20" s="8"/>
      <c r="Q20" s="8"/>
      <c r="R20" s="12"/>
      <c r="S20" s="12"/>
      <c r="T20" s="12"/>
      <c r="U20" s="12"/>
      <c r="V20" s="12"/>
      <c r="W20" s="8"/>
      <c r="X20" s="8"/>
      <c r="Y20" s="8"/>
      <c r="Z20" s="8"/>
      <c r="AA20" s="8"/>
    </row>
    <row x14ac:dyDescent="0.25" r="21" customHeight="1" ht="14.25">
      <c r="A21" s="10"/>
      <c r="B21" s="8"/>
      <c r="C21" s="8"/>
      <c r="D21" s="8"/>
      <c r="E21" s="8"/>
      <c r="F21" s="10"/>
      <c r="G21" s="8"/>
      <c r="H21" s="8"/>
      <c r="I21" s="8"/>
      <c r="J21" s="8"/>
      <c r="K21" s="8"/>
      <c r="L21" s="8"/>
      <c r="M21" s="8"/>
      <c r="N21" s="11"/>
      <c r="O21" s="11"/>
      <c r="P21" s="8"/>
      <c r="Q21" s="8"/>
      <c r="R21" s="12"/>
      <c r="S21" s="12"/>
      <c r="T21" s="12"/>
      <c r="U21" s="12"/>
      <c r="V21" s="12"/>
      <c r="W21" s="8"/>
      <c r="X21" s="8"/>
      <c r="Y21" s="8"/>
      <c r="Z21" s="8"/>
      <c r="AA21" s="8"/>
    </row>
    <row x14ac:dyDescent="0.25" r="22" customHeight="1" ht="14.25">
      <c r="A22" s="10"/>
      <c r="B22" s="8"/>
      <c r="C22" s="8"/>
      <c r="D22" s="8"/>
      <c r="E22" s="8"/>
      <c r="F22" s="10"/>
      <c r="G22" s="8"/>
      <c r="H22" s="8"/>
      <c r="I22" s="8"/>
      <c r="J22" s="8"/>
      <c r="K22" s="8"/>
      <c r="L22" s="8"/>
      <c r="M22" s="8"/>
      <c r="N22" s="11"/>
      <c r="O22" s="11"/>
      <c r="P22" s="8"/>
      <c r="Q22" s="8"/>
      <c r="R22" s="12"/>
      <c r="S22" s="12"/>
      <c r="T22" s="12"/>
      <c r="U22" s="12"/>
      <c r="V22" s="12"/>
      <c r="W22" s="8"/>
      <c r="X22" s="8"/>
      <c r="Y22" s="8"/>
      <c r="Z22" s="8"/>
      <c r="AA22" s="8"/>
    </row>
    <row x14ac:dyDescent="0.25" r="23" customHeight="1" ht="14.25">
      <c r="A23" s="10"/>
      <c r="B23" s="8"/>
      <c r="C23" s="8"/>
      <c r="D23" s="8"/>
      <c r="E23" s="8"/>
      <c r="F23" s="10"/>
      <c r="G23" s="8"/>
      <c r="H23" s="8"/>
      <c r="I23" s="8"/>
      <c r="J23" s="8"/>
      <c r="K23" s="8"/>
      <c r="L23" s="8"/>
      <c r="M23" s="8"/>
      <c r="N23" s="11"/>
      <c r="O23" s="11"/>
      <c r="P23" s="8"/>
      <c r="Q23" s="8"/>
      <c r="R23" s="12"/>
      <c r="S23" s="12"/>
      <c r="T23" s="12"/>
      <c r="U23" s="12"/>
      <c r="V23" s="12"/>
      <c r="W23" s="8"/>
      <c r="X23" s="8"/>
      <c r="Y23" s="8"/>
      <c r="Z23" s="8"/>
      <c r="AA23" s="8"/>
    </row>
    <row x14ac:dyDescent="0.25" r="24" customHeight="1" ht="14.25">
      <c r="A24" s="10"/>
      <c r="B24" s="8"/>
      <c r="C24" s="8"/>
      <c r="D24" s="8"/>
      <c r="E24" s="8"/>
      <c r="F24" s="10"/>
      <c r="G24" s="8"/>
      <c r="H24" s="8"/>
      <c r="I24" s="8"/>
      <c r="J24" s="8"/>
      <c r="K24" s="8"/>
      <c r="L24" s="8"/>
      <c r="M24" s="8"/>
      <c r="N24" s="11"/>
      <c r="O24" s="11"/>
      <c r="P24" s="8"/>
      <c r="Q24" s="8"/>
      <c r="R24" s="12"/>
      <c r="S24" s="12"/>
      <c r="T24" s="12"/>
      <c r="U24" s="12"/>
      <c r="V24" s="12"/>
      <c r="W24" s="8"/>
      <c r="X24" s="8"/>
      <c r="Y24" s="8"/>
      <c r="Z24" s="8"/>
      <c r="AA24" s="8"/>
    </row>
    <row x14ac:dyDescent="0.25" r="25" customHeight="1" ht="14.25">
      <c r="A25" s="10"/>
      <c r="B25" s="8"/>
      <c r="C25" s="8"/>
      <c r="D25" s="8"/>
      <c r="E25" s="8"/>
      <c r="F25" s="10"/>
      <c r="G25" s="8"/>
      <c r="H25" s="8"/>
      <c r="I25" s="8"/>
      <c r="J25" s="8"/>
      <c r="K25" s="8"/>
      <c r="L25" s="8"/>
      <c r="M25" s="8"/>
      <c r="N25" s="11"/>
      <c r="O25" s="11"/>
      <c r="P25" s="8"/>
      <c r="Q25" s="8"/>
      <c r="R25" s="12"/>
      <c r="S25" s="12"/>
      <c r="T25" s="12"/>
      <c r="U25" s="12"/>
      <c r="V25" s="12"/>
      <c r="W25" s="8"/>
      <c r="X25" s="8"/>
      <c r="Y25" s="8"/>
      <c r="Z25" s="8"/>
      <c r="AA25" s="8"/>
    </row>
    <row x14ac:dyDescent="0.25" r="26" customHeight="1" ht="14.25">
      <c r="A26" s="10"/>
      <c r="B26" s="8"/>
      <c r="C26" s="8"/>
      <c r="D26" s="8"/>
      <c r="E26" s="8"/>
      <c r="F26" s="10"/>
      <c r="G26" s="8"/>
      <c r="H26" s="8"/>
      <c r="I26" s="8"/>
      <c r="J26" s="8"/>
      <c r="K26" s="8"/>
      <c r="L26" s="8"/>
      <c r="M26" s="8"/>
      <c r="N26" s="11"/>
      <c r="O26" s="11"/>
      <c r="P26" s="8"/>
      <c r="Q26" s="8"/>
      <c r="R26" s="12"/>
      <c r="S26" s="12"/>
      <c r="T26" s="12"/>
      <c r="U26" s="12"/>
      <c r="V26" s="12"/>
      <c r="W26" s="8"/>
      <c r="X26" s="8"/>
      <c r="Y26" s="8"/>
      <c r="Z26" s="8"/>
      <c r="AA26" s="8"/>
    </row>
    <row x14ac:dyDescent="0.25" r="27" customHeight="1" ht="14.25">
      <c r="A27" s="10"/>
      <c r="B27" s="8"/>
      <c r="C27" s="8"/>
      <c r="D27" s="8"/>
      <c r="E27" s="8"/>
      <c r="F27" s="10"/>
      <c r="G27" s="8"/>
      <c r="H27" s="8"/>
      <c r="I27" s="8"/>
      <c r="J27" s="8"/>
      <c r="K27" s="8"/>
      <c r="L27" s="8"/>
      <c r="M27" s="8"/>
      <c r="N27" s="11"/>
      <c r="O27" s="11"/>
      <c r="P27" s="8"/>
      <c r="Q27" s="8"/>
      <c r="R27" s="12"/>
      <c r="S27" s="12"/>
      <c r="T27" s="12"/>
      <c r="U27" s="12"/>
      <c r="V27" s="12"/>
      <c r="W27" s="8"/>
      <c r="X27" s="8"/>
      <c r="Y27" s="8"/>
      <c r="Z27" s="8"/>
      <c r="AA27" s="8"/>
    </row>
    <row x14ac:dyDescent="0.25" r="28" customHeight="1" ht="14.25">
      <c r="A28" s="10"/>
      <c r="B28" s="8"/>
      <c r="C28" s="8"/>
      <c r="D28" s="8"/>
      <c r="E28" s="8"/>
      <c r="F28" s="10"/>
      <c r="G28" s="8"/>
      <c r="H28" s="8"/>
      <c r="I28" s="8"/>
      <c r="J28" s="8"/>
      <c r="K28" s="8"/>
      <c r="L28" s="8"/>
      <c r="M28" s="8"/>
      <c r="N28" s="11"/>
      <c r="O28" s="11"/>
      <c r="P28" s="8"/>
      <c r="Q28" s="8"/>
      <c r="R28" s="12"/>
      <c r="S28" s="12"/>
      <c r="T28" s="12"/>
      <c r="U28" s="12"/>
      <c r="V28" s="12"/>
      <c r="W28" s="8"/>
      <c r="X28" s="8"/>
      <c r="Y28" s="8"/>
      <c r="Z28" s="8"/>
      <c r="AA28" s="8"/>
    </row>
    <row x14ac:dyDescent="0.25" r="29" customHeight="1" ht="14.25">
      <c r="A29" s="10"/>
      <c r="B29" s="8"/>
      <c r="C29" s="8"/>
      <c r="D29" s="8"/>
      <c r="E29" s="8"/>
      <c r="F29" s="10"/>
      <c r="G29" s="8"/>
      <c r="H29" s="8"/>
      <c r="I29" s="8"/>
      <c r="J29" s="8"/>
      <c r="K29" s="8"/>
      <c r="L29" s="8"/>
      <c r="M29" s="8"/>
      <c r="N29" s="11"/>
      <c r="O29" s="11"/>
      <c r="P29" s="8"/>
      <c r="Q29" s="8"/>
      <c r="R29" s="12"/>
      <c r="S29" s="12"/>
      <c r="T29" s="12"/>
      <c r="U29" s="12"/>
      <c r="V29" s="12"/>
      <c r="W29" s="8"/>
      <c r="X29" s="8"/>
      <c r="Y29" s="8"/>
      <c r="Z29" s="8"/>
      <c r="AA29" s="8"/>
    </row>
    <row x14ac:dyDescent="0.25" r="30" customHeight="1" ht="14.25">
      <c r="A30" s="10"/>
      <c r="B30" s="8"/>
      <c r="C30" s="8"/>
      <c r="D30" s="8"/>
      <c r="E30" s="8"/>
      <c r="F30" s="10"/>
      <c r="G30" s="8"/>
      <c r="H30" s="8"/>
      <c r="I30" s="8"/>
      <c r="J30" s="8"/>
      <c r="K30" s="8"/>
      <c r="L30" s="8"/>
      <c r="M30" s="8"/>
      <c r="N30" s="11"/>
      <c r="O30" s="11"/>
      <c r="P30" s="8"/>
      <c r="Q30" s="8"/>
      <c r="R30" s="12"/>
      <c r="S30" s="12"/>
      <c r="T30" s="12"/>
      <c r="U30" s="12"/>
      <c r="V30" s="12"/>
      <c r="W30" s="8"/>
      <c r="X30" s="8"/>
      <c r="Y30" s="8"/>
      <c r="Z30" s="8"/>
      <c r="AA30" s="8"/>
    </row>
    <row x14ac:dyDescent="0.25" r="31" customHeight="1" ht="14.25">
      <c r="A31" s="10"/>
      <c r="B31" s="8"/>
      <c r="C31" s="8"/>
      <c r="D31" s="8"/>
      <c r="E31" s="8"/>
      <c r="F31" s="10"/>
      <c r="G31" s="8"/>
      <c r="H31" s="8"/>
      <c r="I31" s="8"/>
      <c r="J31" s="8"/>
      <c r="K31" s="8"/>
      <c r="L31" s="8"/>
      <c r="M31" s="8"/>
      <c r="N31" s="11"/>
      <c r="O31" s="11"/>
      <c r="P31" s="8"/>
      <c r="Q31" s="8"/>
      <c r="R31" s="12"/>
      <c r="S31" s="12"/>
      <c r="T31" s="12"/>
      <c r="U31" s="12"/>
      <c r="V31" s="12"/>
      <c r="W31" s="8"/>
      <c r="X31" s="8"/>
      <c r="Y31" s="8"/>
      <c r="Z31" s="8"/>
      <c r="AA31" s="8"/>
    </row>
    <row x14ac:dyDescent="0.25" r="32" customHeight="1" ht="14.25">
      <c r="A32" s="10"/>
      <c r="B32" s="8"/>
      <c r="C32" s="8"/>
      <c r="D32" s="8"/>
      <c r="E32" s="8"/>
      <c r="F32" s="10"/>
      <c r="G32" s="8"/>
      <c r="H32" s="8"/>
      <c r="I32" s="8"/>
      <c r="J32" s="8"/>
      <c r="K32" s="8"/>
      <c r="L32" s="8"/>
      <c r="M32" s="8"/>
      <c r="N32" s="11"/>
      <c r="O32" s="11"/>
      <c r="P32" s="8"/>
      <c r="Q32" s="8"/>
      <c r="R32" s="12"/>
      <c r="S32" s="12"/>
      <c r="T32" s="12"/>
      <c r="U32" s="12"/>
      <c r="V32" s="12"/>
      <c r="W32" s="8"/>
      <c r="X32" s="8"/>
      <c r="Y32" s="8"/>
      <c r="Z32" s="8"/>
      <c r="AA32" s="8"/>
    </row>
    <row x14ac:dyDescent="0.25" r="33" customHeight="1" ht="14.25">
      <c r="A33" s="10"/>
      <c r="B33" s="8"/>
      <c r="C33" s="8"/>
      <c r="D33" s="8"/>
      <c r="E33" s="8"/>
      <c r="F33" s="10"/>
      <c r="G33" s="8"/>
      <c r="H33" s="8"/>
      <c r="I33" s="8"/>
      <c r="J33" s="8"/>
      <c r="K33" s="8"/>
      <c r="L33" s="8"/>
      <c r="M33" s="8"/>
      <c r="N33" s="11"/>
      <c r="O33" s="11"/>
      <c r="P33" s="8"/>
      <c r="Q33" s="8"/>
      <c r="R33" s="12"/>
      <c r="S33" s="12"/>
      <c r="T33" s="12"/>
      <c r="U33" s="12"/>
      <c r="V33" s="12"/>
      <c r="W33" s="8"/>
      <c r="X33" s="8"/>
      <c r="Y33" s="8"/>
      <c r="Z33" s="8"/>
      <c r="AA33" s="8"/>
    </row>
    <row x14ac:dyDescent="0.25" r="34" customHeight="1" ht="14.25">
      <c r="A34" s="10"/>
      <c r="B34" s="8"/>
      <c r="C34" s="8"/>
      <c r="D34" s="8"/>
      <c r="E34" s="8"/>
      <c r="F34" s="10"/>
      <c r="G34" s="8"/>
      <c r="H34" s="8"/>
      <c r="I34" s="8"/>
      <c r="J34" s="8"/>
      <c r="K34" s="8"/>
      <c r="L34" s="8"/>
      <c r="M34" s="8"/>
      <c r="N34" s="11"/>
      <c r="O34" s="11"/>
      <c r="P34" s="8"/>
      <c r="Q34" s="8"/>
      <c r="R34" s="12"/>
      <c r="S34" s="12"/>
      <c r="T34" s="12"/>
      <c r="U34" s="12"/>
      <c r="V34" s="12"/>
      <c r="W34" s="8"/>
      <c r="X34" s="8"/>
      <c r="Y34" s="8"/>
      <c r="Z34" s="8"/>
      <c r="AA34" s="8"/>
    </row>
    <row x14ac:dyDescent="0.25" r="35" customHeight="1" ht="14.25">
      <c r="A35" s="10"/>
      <c r="B35" s="8"/>
      <c r="C35" s="8"/>
      <c r="D35" s="8"/>
      <c r="E35" s="8"/>
      <c r="F35" s="10"/>
      <c r="G35" s="8"/>
      <c r="H35" s="8"/>
      <c r="I35" s="8"/>
      <c r="J35" s="8"/>
      <c r="K35" s="8"/>
      <c r="L35" s="8"/>
      <c r="M35" s="8"/>
      <c r="N35" s="11"/>
      <c r="O35" s="11"/>
      <c r="P35" s="8"/>
      <c r="Q35" s="8"/>
      <c r="R35" s="12"/>
      <c r="S35" s="12"/>
      <c r="T35" s="12"/>
      <c r="U35" s="12"/>
      <c r="V35" s="12"/>
      <c r="W35" s="8"/>
      <c r="X35" s="8"/>
      <c r="Y35" s="8"/>
      <c r="Z35" s="8"/>
      <c r="AA35" s="8"/>
    </row>
    <row x14ac:dyDescent="0.25" r="36" customHeight="1" ht="14.25">
      <c r="A36" s="10"/>
      <c r="B36" s="8"/>
      <c r="C36" s="8"/>
      <c r="D36" s="8"/>
      <c r="E36" s="8"/>
      <c r="F36" s="10"/>
      <c r="G36" s="8"/>
      <c r="H36" s="8"/>
      <c r="I36" s="8"/>
      <c r="J36" s="8"/>
      <c r="K36" s="8"/>
      <c r="L36" s="8"/>
      <c r="M36" s="8"/>
      <c r="N36" s="11"/>
      <c r="O36" s="11"/>
      <c r="P36" s="8"/>
      <c r="Q36" s="8"/>
      <c r="R36" s="12"/>
      <c r="S36" s="12"/>
      <c r="T36" s="12"/>
      <c r="U36" s="12"/>
      <c r="V36" s="12"/>
      <c r="W36" s="8"/>
      <c r="X36" s="8"/>
      <c r="Y36" s="8"/>
      <c r="Z36" s="8"/>
      <c r="AA36" s="8"/>
    </row>
    <row x14ac:dyDescent="0.25" r="37" customHeight="1" ht="14.25">
      <c r="A37" s="10"/>
      <c r="B37" s="8"/>
      <c r="C37" s="8"/>
      <c r="D37" s="8"/>
      <c r="E37" s="8"/>
      <c r="F37" s="10"/>
      <c r="G37" s="8"/>
      <c r="H37" s="8"/>
      <c r="I37" s="8"/>
      <c r="J37" s="8"/>
      <c r="K37" s="8"/>
      <c r="L37" s="8"/>
      <c r="M37" s="8"/>
      <c r="N37" s="11"/>
      <c r="O37" s="11"/>
      <c r="P37" s="8"/>
      <c r="Q37" s="8"/>
      <c r="R37" s="12"/>
      <c r="S37" s="12"/>
      <c r="T37" s="12"/>
      <c r="U37" s="12"/>
      <c r="V37" s="12"/>
      <c r="W37" s="8"/>
      <c r="X37" s="8"/>
      <c r="Y37" s="8"/>
      <c r="Z37" s="8"/>
      <c r="AA37" s="8"/>
    </row>
    <row x14ac:dyDescent="0.25" r="38" customHeight="1" ht="14.25">
      <c r="A38" s="10"/>
      <c r="B38" s="8"/>
      <c r="C38" s="8"/>
      <c r="D38" s="8"/>
      <c r="E38" s="8"/>
      <c r="F38" s="10"/>
      <c r="G38" s="8"/>
      <c r="H38" s="8"/>
      <c r="I38" s="8"/>
      <c r="J38" s="8"/>
      <c r="K38" s="8"/>
      <c r="L38" s="8"/>
      <c r="M38" s="8"/>
      <c r="N38" s="11"/>
      <c r="O38" s="11"/>
      <c r="P38" s="8"/>
      <c r="Q38" s="8"/>
      <c r="R38" s="12"/>
      <c r="S38" s="12"/>
      <c r="T38" s="12"/>
      <c r="U38" s="12"/>
      <c r="V38" s="12"/>
      <c r="W38" s="8"/>
      <c r="X38" s="8"/>
      <c r="Y38" s="8"/>
      <c r="Z38" s="8"/>
      <c r="AA38" s="8"/>
    </row>
    <row x14ac:dyDescent="0.25" r="39" customHeight="1" ht="14.25">
      <c r="A39" s="10"/>
      <c r="B39" s="8"/>
      <c r="C39" s="8"/>
      <c r="D39" s="8"/>
      <c r="E39" s="8"/>
      <c r="F39" s="10"/>
      <c r="G39" s="8"/>
      <c r="H39" s="8"/>
      <c r="I39" s="8"/>
      <c r="J39" s="8"/>
      <c r="K39" s="8"/>
      <c r="L39" s="8"/>
      <c r="M39" s="8"/>
      <c r="N39" s="11"/>
      <c r="O39" s="11"/>
      <c r="P39" s="8"/>
      <c r="Q39" s="8"/>
      <c r="R39" s="12"/>
      <c r="S39" s="12"/>
      <c r="T39" s="12"/>
      <c r="U39" s="12"/>
      <c r="V39" s="12"/>
      <c r="W39" s="8"/>
      <c r="X39" s="8"/>
      <c r="Y39" s="8"/>
      <c r="Z39" s="8"/>
      <c r="AA39" s="8"/>
    </row>
    <row x14ac:dyDescent="0.25" r="40" customHeight="1" ht="14.25">
      <c r="A40" s="10"/>
      <c r="B40" s="8"/>
      <c r="C40" s="8"/>
      <c r="D40" s="8"/>
      <c r="E40" s="8"/>
      <c r="F40" s="10"/>
      <c r="G40" s="8"/>
      <c r="H40" s="8"/>
      <c r="I40" s="8"/>
      <c r="J40" s="8"/>
      <c r="K40" s="8"/>
      <c r="L40" s="8"/>
      <c r="M40" s="8"/>
      <c r="N40" s="11"/>
      <c r="O40" s="11"/>
      <c r="P40" s="8"/>
      <c r="Q40" s="8"/>
      <c r="R40" s="12"/>
      <c r="S40" s="12"/>
      <c r="T40" s="12"/>
      <c r="U40" s="12"/>
      <c r="V40" s="12"/>
      <c r="W40" s="8"/>
      <c r="X40" s="8"/>
      <c r="Y40" s="8"/>
      <c r="Z40" s="8"/>
      <c r="AA40" s="8"/>
    </row>
    <row x14ac:dyDescent="0.25" r="41" customHeight="1" ht="14.25">
      <c r="A41" s="10"/>
      <c r="B41" s="8"/>
      <c r="C41" s="8"/>
      <c r="D41" s="8"/>
      <c r="E41" s="8"/>
      <c r="F41" s="10"/>
      <c r="G41" s="8"/>
      <c r="H41" s="8"/>
      <c r="I41" s="8"/>
      <c r="J41" s="8"/>
      <c r="K41" s="8"/>
      <c r="L41" s="8"/>
      <c r="M41" s="8"/>
      <c r="N41" s="11"/>
      <c r="O41" s="11"/>
      <c r="P41" s="8"/>
      <c r="Q41" s="8"/>
      <c r="R41" s="12"/>
      <c r="S41" s="12"/>
      <c r="T41" s="12"/>
      <c r="U41" s="12"/>
      <c r="V41" s="12"/>
      <c r="W41" s="8"/>
      <c r="X41" s="8"/>
      <c r="Y41" s="8"/>
      <c r="Z41" s="8"/>
      <c r="AA41" s="8"/>
    </row>
    <row x14ac:dyDescent="0.25" r="42" customHeight="1" ht="14.25">
      <c r="A42" s="10"/>
      <c r="B42" s="8"/>
      <c r="C42" s="8"/>
      <c r="D42" s="8"/>
      <c r="E42" s="8"/>
      <c r="F42" s="10"/>
      <c r="G42" s="8"/>
      <c r="H42" s="8"/>
      <c r="I42" s="8"/>
      <c r="J42" s="8"/>
      <c r="K42" s="8"/>
      <c r="L42" s="8"/>
      <c r="M42" s="8"/>
      <c r="N42" s="11"/>
      <c r="O42" s="11"/>
      <c r="P42" s="8"/>
      <c r="Q42" s="8"/>
      <c r="R42" s="12"/>
      <c r="S42" s="12"/>
      <c r="T42" s="12"/>
      <c r="U42" s="12"/>
      <c r="V42" s="12"/>
      <c r="W42" s="8"/>
      <c r="X42" s="8"/>
      <c r="Y42" s="8"/>
      <c r="Z42" s="8"/>
      <c r="AA42" s="8"/>
    </row>
    <row x14ac:dyDescent="0.25" r="43" customHeight="1" ht="14.25">
      <c r="A43" s="10"/>
      <c r="B43" s="8"/>
      <c r="C43" s="8"/>
      <c r="D43" s="8"/>
      <c r="E43" s="8"/>
      <c r="F43" s="10"/>
      <c r="G43" s="8"/>
      <c r="H43" s="8"/>
      <c r="I43" s="8"/>
      <c r="J43" s="8"/>
      <c r="K43" s="8"/>
      <c r="L43" s="8"/>
      <c r="M43" s="8"/>
      <c r="N43" s="11"/>
      <c r="O43" s="11"/>
      <c r="P43" s="8"/>
      <c r="Q43" s="8"/>
      <c r="R43" s="12"/>
      <c r="S43" s="12"/>
      <c r="T43" s="12"/>
      <c r="U43" s="12"/>
      <c r="V43" s="12"/>
      <c r="W43" s="8"/>
      <c r="X43" s="8"/>
      <c r="Y43" s="8"/>
      <c r="Z43" s="8"/>
      <c r="AA43" s="8"/>
    </row>
    <row x14ac:dyDescent="0.25" r="44" customHeight="1" ht="14.25">
      <c r="A44" s="10"/>
      <c r="B44" s="8"/>
      <c r="C44" s="8"/>
      <c r="D44" s="8"/>
      <c r="E44" s="8"/>
      <c r="F44" s="10"/>
      <c r="G44" s="8"/>
      <c r="H44" s="8"/>
      <c r="I44" s="8"/>
      <c r="J44" s="8"/>
      <c r="K44" s="8"/>
      <c r="L44" s="8"/>
      <c r="M44" s="8"/>
      <c r="N44" s="11"/>
      <c r="O44" s="11"/>
      <c r="P44" s="8"/>
      <c r="Q44" s="8"/>
      <c r="R44" s="12"/>
      <c r="S44" s="12"/>
      <c r="T44" s="12"/>
      <c r="U44" s="12"/>
      <c r="V44" s="12"/>
      <c r="W44" s="8"/>
      <c r="X44" s="8"/>
      <c r="Y44" s="8"/>
      <c r="Z44" s="8"/>
      <c r="AA44" s="8"/>
    </row>
    <row x14ac:dyDescent="0.25" r="45" customHeight="1" ht="14.25">
      <c r="A45" s="10"/>
      <c r="B45" s="8"/>
      <c r="C45" s="8"/>
      <c r="D45" s="8"/>
      <c r="E45" s="8"/>
      <c r="F45" s="10"/>
      <c r="G45" s="8"/>
      <c r="H45" s="8"/>
      <c r="I45" s="8"/>
      <c r="J45" s="8"/>
      <c r="K45" s="8"/>
      <c r="L45" s="8"/>
      <c r="M45" s="8"/>
      <c r="N45" s="11"/>
      <c r="O45" s="11"/>
      <c r="P45" s="8"/>
      <c r="Q45" s="8"/>
      <c r="R45" s="12"/>
      <c r="S45" s="12"/>
      <c r="T45" s="12"/>
      <c r="U45" s="12"/>
      <c r="V45" s="12"/>
      <c r="W45" s="8"/>
      <c r="X45" s="8"/>
      <c r="Y45" s="8"/>
      <c r="Z45" s="8"/>
      <c r="AA45" s="8"/>
    </row>
    <row x14ac:dyDescent="0.25" r="46" customHeight="1" ht="14.25">
      <c r="A46" s="10"/>
      <c r="B46" s="8"/>
      <c r="C46" s="8"/>
      <c r="D46" s="8"/>
      <c r="E46" s="8"/>
      <c r="F46" s="10"/>
      <c r="G46" s="8"/>
      <c r="H46" s="8"/>
      <c r="I46" s="8"/>
      <c r="J46" s="8"/>
      <c r="K46" s="8"/>
      <c r="L46" s="8"/>
      <c r="M46" s="8"/>
      <c r="N46" s="11"/>
      <c r="O46" s="11"/>
      <c r="P46" s="8"/>
      <c r="Q46" s="8"/>
      <c r="R46" s="12"/>
      <c r="S46" s="12"/>
      <c r="T46" s="12"/>
      <c r="U46" s="12"/>
      <c r="V46" s="12"/>
      <c r="W46" s="8"/>
      <c r="X46" s="8"/>
      <c r="Y46" s="8"/>
      <c r="Z46" s="8"/>
      <c r="AA46" s="8"/>
    </row>
    <row x14ac:dyDescent="0.25" r="47" customHeight="1" ht="14.25">
      <c r="A47" s="10"/>
      <c r="B47" s="8"/>
      <c r="C47" s="8"/>
      <c r="D47" s="8"/>
      <c r="E47" s="8"/>
      <c r="F47" s="10"/>
      <c r="G47" s="8"/>
      <c r="H47" s="8"/>
      <c r="I47" s="8"/>
      <c r="J47" s="8"/>
      <c r="K47" s="8"/>
      <c r="L47" s="8"/>
      <c r="M47" s="8"/>
      <c r="N47" s="11"/>
      <c r="O47" s="11"/>
      <c r="P47" s="8"/>
      <c r="Q47" s="8"/>
      <c r="R47" s="12"/>
      <c r="S47" s="12"/>
      <c r="T47" s="12"/>
      <c r="U47" s="12"/>
      <c r="V47" s="12"/>
      <c r="W47" s="8"/>
      <c r="X47" s="8"/>
      <c r="Y47" s="8"/>
      <c r="Z47" s="8"/>
      <c r="AA47" s="8"/>
    </row>
    <row x14ac:dyDescent="0.25" r="48" customHeight="1" ht="14.25">
      <c r="A48" s="10"/>
      <c r="B48" s="8"/>
      <c r="C48" s="8"/>
      <c r="D48" s="8"/>
      <c r="E48" s="8"/>
      <c r="F48" s="10"/>
      <c r="G48" s="8"/>
      <c r="H48" s="8"/>
      <c r="I48" s="8"/>
      <c r="J48" s="8"/>
      <c r="K48" s="8"/>
      <c r="L48" s="8"/>
      <c r="M48" s="8"/>
      <c r="N48" s="11"/>
      <c r="O48" s="11"/>
      <c r="P48" s="8"/>
      <c r="Q48" s="8"/>
      <c r="R48" s="12"/>
      <c r="S48" s="12"/>
      <c r="T48" s="12"/>
      <c r="U48" s="12"/>
      <c r="V48" s="12"/>
      <c r="W48" s="8"/>
      <c r="X48" s="8"/>
      <c r="Y48" s="8"/>
      <c r="Z48" s="8"/>
      <c r="AA48" s="8"/>
    </row>
    <row x14ac:dyDescent="0.25" r="49" customHeight="1" ht="14.25">
      <c r="A49" s="10"/>
      <c r="B49" s="8"/>
      <c r="C49" s="8"/>
      <c r="D49" s="8"/>
      <c r="E49" s="8"/>
      <c r="F49" s="10"/>
      <c r="G49" s="8"/>
      <c r="H49" s="8"/>
      <c r="I49" s="8"/>
      <c r="J49" s="8"/>
      <c r="K49" s="8"/>
      <c r="L49" s="8"/>
      <c r="M49" s="8"/>
      <c r="N49" s="11"/>
      <c r="O49" s="11"/>
      <c r="P49" s="8"/>
      <c r="Q49" s="8"/>
      <c r="R49" s="12"/>
      <c r="S49" s="12"/>
      <c r="T49" s="12"/>
      <c r="U49" s="12"/>
      <c r="V49" s="12"/>
      <c r="W49" s="8"/>
      <c r="X49" s="8"/>
      <c r="Y49" s="8"/>
      <c r="Z49" s="8"/>
      <c r="AA49" s="8"/>
    </row>
    <row x14ac:dyDescent="0.25" r="50" customHeight="1" ht="14.25">
      <c r="A50" s="10"/>
      <c r="B50" s="8"/>
      <c r="C50" s="8"/>
      <c r="D50" s="8"/>
      <c r="E50" s="8"/>
      <c r="F50" s="10"/>
      <c r="G50" s="8"/>
      <c r="H50" s="8"/>
      <c r="I50" s="8"/>
      <c r="J50" s="8"/>
      <c r="K50" s="8"/>
      <c r="L50" s="8"/>
      <c r="M50" s="8"/>
      <c r="N50" s="11"/>
      <c r="O50" s="11"/>
      <c r="P50" s="8"/>
      <c r="Q50" s="8"/>
      <c r="R50" s="12"/>
      <c r="S50" s="12"/>
      <c r="T50" s="12"/>
      <c r="U50" s="12"/>
      <c r="V50" s="12"/>
      <c r="W50" s="8"/>
      <c r="X50" s="8"/>
      <c r="Y50" s="8"/>
      <c r="Z50" s="8"/>
      <c r="AA50" s="8"/>
    </row>
    <row x14ac:dyDescent="0.25" r="51" customHeight="1" ht="14.25">
      <c r="A51" s="10"/>
      <c r="B51" s="8"/>
      <c r="C51" s="8"/>
      <c r="D51" s="8"/>
      <c r="E51" s="8"/>
      <c r="F51" s="10"/>
      <c r="G51" s="8"/>
      <c r="H51" s="8"/>
      <c r="I51" s="8"/>
      <c r="J51" s="8"/>
      <c r="K51" s="8"/>
      <c r="L51" s="8"/>
      <c r="M51" s="8"/>
      <c r="N51" s="11"/>
      <c r="O51" s="11"/>
      <c r="P51" s="8"/>
      <c r="Q51" s="8"/>
      <c r="R51" s="12"/>
      <c r="S51" s="12"/>
      <c r="T51" s="12"/>
      <c r="U51" s="12"/>
      <c r="V51" s="12"/>
      <c r="W51" s="8"/>
      <c r="X51" s="8"/>
      <c r="Y51" s="8"/>
      <c r="Z51" s="8"/>
      <c r="AA51" s="8"/>
    </row>
    <row x14ac:dyDescent="0.25" r="52" customHeight="1" ht="14.25">
      <c r="A52" s="10"/>
      <c r="B52" s="8"/>
      <c r="C52" s="8"/>
      <c r="D52" s="8"/>
      <c r="E52" s="8"/>
      <c r="F52" s="10"/>
      <c r="G52" s="8"/>
      <c r="H52" s="8"/>
      <c r="I52" s="8"/>
      <c r="J52" s="8"/>
      <c r="K52" s="8"/>
      <c r="L52" s="8"/>
      <c r="M52" s="8"/>
      <c r="N52" s="11"/>
      <c r="O52" s="11"/>
      <c r="P52" s="8"/>
      <c r="Q52" s="8"/>
      <c r="R52" s="12"/>
      <c r="S52" s="12"/>
      <c r="T52" s="12"/>
      <c r="U52" s="12"/>
      <c r="V52" s="12"/>
      <c r="W52" s="8"/>
      <c r="X52" s="8"/>
      <c r="Y52" s="8"/>
      <c r="Z52" s="8"/>
      <c r="AA52" s="8"/>
    </row>
    <row x14ac:dyDescent="0.25" r="53" customHeight="1" ht="14.25">
      <c r="A53" s="10"/>
      <c r="B53" s="8"/>
      <c r="C53" s="8"/>
      <c r="D53" s="8"/>
      <c r="E53" s="8"/>
      <c r="F53" s="10"/>
      <c r="G53" s="8"/>
      <c r="H53" s="8"/>
      <c r="I53" s="8"/>
      <c r="J53" s="8"/>
      <c r="K53" s="8"/>
      <c r="L53" s="8"/>
      <c r="M53" s="8"/>
      <c r="N53" s="11"/>
      <c r="O53" s="11"/>
      <c r="P53" s="8"/>
      <c r="Q53" s="8"/>
      <c r="R53" s="12"/>
      <c r="S53" s="12"/>
      <c r="T53" s="12"/>
      <c r="U53" s="12"/>
      <c r="V53" s="12"/>
      <c r="W53" s="8"/>
      <c r="X53" s="8"/>
      <c r="Y53" s="8"/>
      <c r="Z53" s="8"/>
      <c r="AA53" s="8"/>
    </row>
    <row x14ac:dyDescent="0.25" r="54" customHeight="1" ht="14.25">
      <c r="A54" s="10"/>
      <c r="B54" s="8"/>
      <c r="C54" s="8"/>
      <c r="D54" s="8"/>
      <c r="E54" s="8"/>
      <c r="F54" s="10"/>
      <c r="G54" s="8"/>
      <c r="H54" s="8"/>
      <c r="I54" s="8"/>
      <c r="J54" s="8"/>
      <c r="K54" s="8"/>
      <c r="L54" s="8"/>
      <c r="M54" s="8"/>
      <c r="N54" s="11"/>
      <c r="O54" s="11"/>
      <c r="P54" s="8"/>
      <c r="Q54" s="8"/>
      <c r="R54" s="12"/>
      <c r="S54" s="12"/>
      <c r="T54" s="12"/>
      <c r="U54" s="12"/>
      <c r="V54" s="12"/>
      <c r="W54" s="8"/>
      <c r="X54" s="8"/>
      <c r="Y54" s="8"/>
      <c r="Z54" s="8"/>
      <c r="AA54" s="8"/>
    </row>
    <row x14ac:dyDescent="0.25" r="55" customHeight="1" ht="14.25">
      <c r="A55" s="10"/>
      <c r="B55" s="8"/>
      <c r="C55" s="8"/>
      <c r="D55" s="8"/>
      <c r="E55" s="8"/>
      <c r="F55" s="10"/>
      <c r="G55" s="8"/>
      <c r="H55" s="8"/>
      <c r="I55" s="8"/>
      <c r="J55" s="8"/>
      <c r="K55" s="8"/>
      <c r="L55" s="8"/>
      <c r="M55" s="8"/>
      <c r="N55" s="11"/>
      <c r="O55" s="11"/>
      <c r="P55" s="8"/>
      <c r="Q55" s="8"/>
      <c r="R55" s="12"/>
      <c r="S55" s="12"/>
      <c r="T55" s="12"/>
      <c r="U55" s="12"/>
      <c r="V55" s="12"/>
      <c r="W55" s="8"/>
      <c r="X55" s="8"/>
      <c r="Y55" s="8"/>
      <c r="Z55" s="8"/>
      <c r="AA55" s="8"/>
    </row>
    <row x14ac:dyDescent="0.25" r="56" customHeight="1" ht="14.25">
      <c r="A56" s="10"/>
      <c r="B56" s="8"/>
      <c r="C56" s="8"/>
      <c r="D56" s="8"/>
      <c r="E56" s="8"/>
      <c r="F56" s="10"/>
      <c r="G56" s="8"/>
      <c r="H56" s="8"/>
      <c r="I56" s="8"/>
      <c r="J56" s="8"/>
      <c r="K56" s="8"/>
      <c r="L56" s="8"/>
      <c r="M56" s="8"/>
      <c r="N56" s="11"/>
      <c r="O56" s="11"/>
      <c r="P56" s="8"/>
      <c r="Q56" s="8"/>
      <c r="R56" s="12"/>
      <c r="S56" s="12"/>
      <c r="T56" s="12"/>
      <c r="U56" s="12"/>
      <c r="V56" s="12"/>
      <c r="W56" s="8"/>
      <c r="X56" s="8"/>
      <c r="Y56" s="8"/>
      <c r="Z56" s="8"/>
      <c r="AA56" s="8"/>
    </row>
    <row x14ac:dyDescent="0.25" r="57" customHeight="1" ht="14.25">
      <c r="A57" s="10"/>
      <c r="B57" s="8"/>
      <c r="C57" s="8"/>
      <c r="D57" s="8"/>
      <c r="E57" s="8"/>
      <c r="F57" s="10"/>
      <c r="G57" s="8"/>
      <c r="H57" s="8"/>
      <c r="I57" s="8"/>
      <c r="J57" s="8"/>
      <c r="K57" s="8"/>
      <c r="L57" s="8"/>
      <c r="M57" s="8"/>
      <c r="N57" s="11"/>
      <c r="O57" s="11"/>
      <c r="P57" s="8"/>
      <c r="Q57" s="8"/>
      <c r="R57" s="12"/>
      <c r="S57" s="12"/>
      <c r="T57" s="12"/>
      <c r="U57" s="12"/>
      <c r="V57" s="12"/>
      <c r="W57" s="8"/>
      <c r="X57" s="8"/>
      <c r="Y57" s="8"/>
      <c r="Z57" s="8"/>
      <c r="AA57" s="8"/>
    </row>
    <row x14ac:dyDescent="0.25" r="58" customHeight="1" ht="14.25">
      <c r="A58" s="10"/>
      <c r="B58" s="8"/>
      <c r="C58" s="8"/>
      <c r="D58" s="8"/>
      <c r="E58" s="8"/>
      <c r="F58" s="10"/>
      <c r="G58" s="8"/>
      <c r="H58" s="8"/>
      <c r="I58" s="8"/>
      <c r="J58" s="8"/>
      <c r="K58" s="8"/>
      <c r="L58" s="8"/>
      <c r="M58" s="8"/>
      <c r="N58" s="11"/>
      <c r="O58" s="11"/>
      <c r="P58" s="8"/>
      <c r="Q58" s="8"/>
      <c r="R58" s="12"/>
      <c r="S58" s="12"/>
      <c r="T58" s="12"/>
      <c r="U58" s="12"/>
      <c r="V58" s="12"/>
      <c r="W58" s="8"/>
      <c r="X58" s="8"/>
      <c r="Y58" s="8"/>
      <c r="Z58" s="8"/>
      <c r="AA58" s="8"/>
    </row>
    <row x14ac:dyDescent="0.25" r="59" customHeight="1" ht="14.25">
      <c r="A59" s="10"/>
      <c r="B59" s="8"/>
      <c r="C59" s="8"/>
      <c r="D59" s="8"/>
      <c r="E59" s="8"/>
      <c r="F59" s="10"/>
      <c r="G59" s="8"/>
      <c r="H59" s="8"/>
      <c r="I59" s="8"/>
      <c r="J59" s="8"/>
      <c r="K59" s="8"/>
      <c r="L59" s="8"/>
      <c r="M59" s="8"/>
      <c r="N59" s="11"/>
      <c r="O59" s="11"/>
      <c r="P59" s="8"/>
      <c r="Q59" s="8"/>
      <c r="R59" s="12"/>
      <c r="S59" s="12"/>
      <c r="T59" s="12"/>
      <c r="U59" s="12"/>
      <c r="V59" s="12"/>
      <c r="W59" s="8"/>
      <c r="X59" s="8"/>
      <c r="Y59" s="8"/>
      <c r="Z59" s="8"/>
      <c r="AA59" s="8"/>
    </row>
    <row x14ac:dyDescent="0.25" r="60" customHeight="1" ht="14.25">
      <c r="A60" s="10"/>
      <c r="B60" s="8"/>
      <c r="C60" s="8"/>
      <c r="D60" s="8"/>
      <c r="E60" s="8"/>
      <c r="F60" s="10"/>
      <c r="G60" s="8"/>
      <c r="H60" s="8"/>
      <c r="I60" s="8"/>
      <c r="J60" s="8"/>
      <c r="K60" s="8"/>
      <c r="L60" s="8"/>
      <c r="M60" s="8"/>
      <c r="N60" s="11"/>
      <c r="O60" s="11"/>
      <c r="P60" s="8"/>
      <c r="Q60" s="8"/>
      <c r="R60" s="12"/>
      <c r="S60" s="12"/>
      <c r="T60" s="12"/>
      <c r="U60" s="12"/>
      <c r="V60" s="12"/>
      <c r="W60" s="8"/>
      <c r="X60" s="8"/>
      <c r="Y60" s="8"/>
      <c r="Z60" s="8"/>
      <c r="AA60" s="8"/>
    </row>
    <row x14ac:dyDescent="0.25" r="61" customHeight="1" ht="14.25">
      <c r="A61" s="10"/>
      <c r="B61" s="8"/>
      <c r="C61" s="8"/>
      <c r="D61" s="8"/>
      <c r="E61" s="8"/>
      <c r="F61" s="10"/>
      <c r="G61" s="8"/>
      <c r="H61" s="8"/>
      <c r="I61" s="8"/>
      <c r="J61" s="8"/>
      <c r="K61" s="8"/>
      <c r="L61" s="8"/>
      <c r="M61" s="8"/>
      <c r="N61" s="11"/>
      <c r="O61" s="11"/>
      <c r="P61" s="8"/>
      <c r="Q61" s="8"/>
      <c r="R61" s="12"/>
      <c r="S61" s="12"/>
      <c r="T61" s="12"/>
      <c r="U61" s="12"/>
      <c r="V61" s="12"/>
      <c r="W61" s="8"/>
      <c r="X61" s="8"/>
      <c r="Y61" s="8"/>
      <c r="Z61" s="8"/>
      <c r="AA61" s="8"/>
    </row>
    <row x14ac:dyDescent="0.25" r="62" customHeight="1" ht="14.25">
      <c r="A62" s="10"/>
      <c r="B62" s="8"/>
      <c r="C62" s="8"/>
      <c r="D62" s="8"/>
      <c r="E62" s="8"/>
      <c r="F62" s="10"/>
      <c r="G62" s="8"/>
      <c r="H62" s="8"/>
      <c r="I62" s="8"/>
      <c r="J62" s="8"/>
      <c r="K62" s="8"/>
      <c r="L62" s="8"/>
      <c r="M62" s="8"/>
      <c r="N62" s="11"/>
      <c r="O62" s="11"/>
      <c r="P62" s="8"/>
      <c r="Q62" s="8"/>
      <c r="R62" s="12"/>
      <c r="S62" s="12"/>
      <c r="T62" s="12"/>
      <c r="U62" s="12"/>
      <c r="V62" s="12"/>
      <c r="W62" s="8"/>
      <c r="X62" s="8"/>
      <c r="Y62" s="8"/>
      <c r="Z62" s="8"/>
      <c r="AA62" s="8"/>
    </row>
    <row x14ac:dyDescent="0.25" r="63" customHeight="1" ht="14.25">
      <c r="A63" s="10"/>
      <c r="B63" s="8"/>
      <c r="C63" s="8"/>
      <c r="D63" s="8"/>
      <c r="E63" s="8"/>
      <c r="F63" s="10"/>
      <c r="G63" s="8"/>
      <c r="H63" s="8"/>
      <c r="I63" s="8"/>
      <c r="J63" s="8"/>
      <c r="K63" s="8"/>
      <c r="L63" s="8"/>
      <c r="M63" s="8"/>
      <c r="N63" s="11"/>
      <c r="O63" s="11"/>
      <c r="P63" s="8"/>
      <c r="Q63" s="8"/>
      <c r="R63" s="12"/>
      <c r="S63" s="12"/>
      <c r="T63" s="12"/>
      <c r="U63" s="12"/>
      <c r="V63" s="12"/>
      <c r="W63" s="8"/>
      <c r="X63" s="8"/>
      <c r="Y63" s="8"/>
      <c r="Z63" s="8"/>
      <c r="AA63" s="8"/>
    </row>
    <row x14ac:dyDescent="0.25" r="64" customHeight="1" ht="14.25">
      <c r="A64" s="10"/>
      <c r="B64" s="8"/>
      <c r="C64" s="8"/>
      <c r="D64" s="8"/>
      <c r="E64" s="8"/>
      <c r="F64" s="10"/>
      <c r="G64" s="8"/>
      <c r="H64" s="8"/>
      <c r="I64" s="8"/>
      <c r="J64" s="8"/>
      <c r="K64" s="8"/>
      <c r="L64" s="8"/>
      <c r="M64" s="8"/>
      <c r="N64" s="11"/>
      <c r="O64" s="11"/>
      <c r="P64" s="8"/>
      <c r="Q64" s="8"/>
      <c r="R64" s="12"/>
      <c r="S64" s="12"/>
      <c r="T64" s="12"/>
      <c r="U64" s="12"/>
      <c r="V64" s="12"/>
      <c r="W64" s="8"/>
      <c r="X64" s="8"/>
      <c r="Y64" s="8"/>
      <c r="Z64" s="8"/>
      <c r="AA64" s="8"/>
    </row>
    <row x14ac:dyDescent="0.25" r="65" customHeight="1" ht="14.25">
      <c r="A65" s="10"/>
      <c r="B65" s="8"/>
      <c r="C65" s="8"/>
      <c r="D65" s="8"/>
      <c r="E65" s="8"/>
      <c r="F65" s="10"/>
      <c r="G65" s="8"/>
      <c r="H65" s="8"/>
      <c r="I65" s="8"/>
      <c r="J65" s="8"/>
      <c r="K65" s="8"/>
      <c r="L65" s="8"/>
      <c r="M65" s="8"/>
      <c r="N65" s="11"/>
      <c r="O65" s="11"/>
      <c r="P65" s="8"/>
      <c r="Q65" s="8"/>
      <c r="R65" s="12"/>
      <c r="S65" s="12"/>
      <c r="T65" s="12"/>
      <c r="U65" s="12"/>
      <c r="V65" s="12"/>
      <c r="W65" s="8"/>
      <c r="X65" s="8"/>
      <c r="Y65" s="8"/>
      <c r="Z65" s="8"/>
      <c r="AA65" s="8"/>
    </row>
    <row x14ac:dyDescent="0.25" r="66" customHeight="1" ht="14.25">
      <c r="A66" s="10"/>
      <c r="B66" s="8"/>
      <c r="C66" s="8"/>
      <c r="D66" s="8"/>
      <c r="E66" s="8"/>
      <c r="F66" s="10"/>
      <c r="G66" s="8"/>
      <c r="H66" s="8"/>
      <c r="I66" s="8"/>
      <c r="J66" s="8"/>
      <c r="K66" s="8"/>
      <c r="L66" s="8"/>
      <c r="M66" s="8"/>
      <c r="N66" s="11"/>
      <c r="O66" s="11"/>
      <c r="P66" s="8"/>
      <c r="Q66" s="8"/>
      <c r="R66" s="12"/>
      <c r="S66" s="12"/>
      <c r="T66" s="12"/>
      <c r="U66" s="12"/>
      <c r="V66" s="12"/>
      <c r="W66" s="8"/>
      <c r="X66" s="8"/>
      <c r="Y66" s="8"/>
      <c r="Z66" s="8"/>
      <c r="AA66" s="8"/>
    </row>
    <row x14ac:dyDescent="0.25" r="67" customHeight="1" ht="14.25">
      <c r="A67" s="10"/>
      <c r="B67" s="8"/>
      <c r="C67" s="8"/>
      <c r="D67" s="8"/>
      <c r="E67" s="8"/>
      <c r="F67" s="10"/>
      <c r="G67" s="8"/>
      <c r="H67" s="8"/>
      <c r="I67" s="8"/>
      <c r="J67" s="8"/>
      <c r="K67" s="8"/>
      <c r="L67" s="8"/>
      <c r="M67" s="8"/>
      <c r="N67" s="11"/>
      <c r="O67" s="11"/>
      <c r="P67" s="8"/>
      <c r="Q67" s="8"/>
      <c r="R67" s="12"/>
      <c r="S67" s="12"/>
      <c r="T67" s="12"/>
      <c r="U67" s="12"/>
      <c r="V67" s="12"/>
      <c r="W67" s="8"/>
      <c r="X67" s="8"/>
      <c r="Y67" s="8"/>
      <c r="Z67" s="8"/>
      <c r="AA67" s="8"/>
    </row>
    <row x14ac:dyDescent="0.25" r="68" customHeight="1" ht="14.25">
      <c r="A68" s="10"/>
      <c r="B68" s="8"/>
      <c r="C68" s="8"/>
      <c r="D68" s="8"/>
      <c r="E68" s="8"/>
      <c r="F68" s="10"/>
      <c r="G68" s="8"/>
      <c r="H68" s="8"/>
      <c r="I68" s="8"/>
      <c r="J68" s="8"/>
      <c r="K68" s="8"/>
      <c r="L68" s="8"/>
      <c r="M68" s="8"/>
      <c r="N68" s="11"/>
      <c r="O68" s="11"/>
      <c r="P68" s="8"/>
      <c r="Q68" s="8"/>
      <c r="R68" s="12"/>
      <c r="S68" s="12"/>
      <c r="T68" s="12"/>
      <c r="U68" s="12"/>
      <c r="V68" s="12"/>
      <c r="W68" s="8"/>
      <c r="X68" s="8"/>
      <c r="Y68" s="8"/>
      <c r="Z68" s="8"/>
      <c r="AA68" s="8"/>
    </row>
    <row x14ac:dyDescent="0.25" r="69" customHeight="1" ht="14.25">
      <c r="A69" s="10"/>
      <c r="B69" s="8"/>
      <c r="C69" s="8"/>
      <c r="D69" s="8"/>
      <c r="E69" s="8"/>
      <c r="F69" s="10"/>
      <c r="G69" s="8"/>
      <c r="H69" s="8"/>
      <c r="I69" s="8"/>
      <c r="J69" s="8"/>
      <c r="K69" s="8"/>
      <c r="L69" s="8"/>
      <c r="M69" s="8"/>
      <c r="N69" s="11"/>
      <c r="O69" s="11"/>
      <c r="P69" s="8"/>
      <c r="Q69" s="8"/>
      <c r="R69" s="12"/>
      <c r="S69" s="12"/>
      <c r="T69" s="12"/>
      <c r="U69" s="12"/>
      <c r="V69" s="12"/>
      <c r="W69" s="8"/>
      <c r="X69" s="8"/>
      <c r="Y69" s="8"/>
      <c r="Z69" s="8"/>
      <c r="AA69" s="8"/>
    </row>
    <row x14ac:dyDescent="0.25" r="70" customHeight="1" ht="14.25">
      <c r="A70" s="10"/>
      <c r="B70" s="8"/>
      <c r="C70" s="8"/>
      <c r="D70" s="8"/>
      <c r="E70" s="8"/>
      <c r="F70" s="10"/>
      <c r="G70" s="8"/>
      <c r="H70" s="8"/>
      <c r="I70" s="8"/>
      <c r="J70" s="8"/>
      <c r="K70" s="8"/>
      <c r="L70" s="8"/>
      <c r="M70" s="8"/>
      <c r="N70" s="11"/>
      <c r="O70" s="11"/>
      <c r="P70" s="8"/>
      <c r="Q70" s="8"/>
      <c r="R70" s="12"/>
      <c r="S70" s="12"/>
      <c r="T70" s="12"/>
      <c r="U70" s="12"/>
      <c r="V70" s="12"/>
      <c r="W70" s="8"/>
      <c r="X70" s="8"/>
      <c r="Y70" s="8"/>
      <c r="Z70" s="8"/>
      <c r="AA70" s="8"/>
    </row>
    <row x14ac:dyDescent="0.25" r="71" customHeight="1" ht="14.25">
      <c r="A71" s="10"/>
      <c r="B71" s="8"/>
      <c r="C71" s="8"/>
      <c r="D71" s="8"/>
      <c r="E71" s="8"/>
      <c r="F71" s="10"/>
      <c r="G71" s="8"/>
      <c r="H71" s="8"/>
      <c r="I71" s="8"/>
      <c r="J71" s="8"/>
      <c r="K71" s="8"/>
      <c r="L71" s="8"/>
      <c r="M71" s="8"/>
      <c r="N71" s="11"/>
      <c r="O71" s="11"/>
      <c r="P71" s="8"/>
      <c r="Q71" s="8"/>
      <c r="R71" s="12"/>
      <c r="S71" s="12"/>
      <c r="T71" s="12"/>
      <c r="U71" s="12"/>
      <c r="V71" s="12"/>
      <c r="W71" s="8"/>
      <c r="X71" s="8"/>
      <c r="Y71" s="8"/>
      <c r="Z71" s="8"/>
      <c r="AA71" s="8"/>
    </row>
    <row x14ac:dyDescent="0.25" r="72" customHeight="1" ht="14.25">
      <c r="A72" s="10"/>
      <c r="B72" s="8"/>
      <c r="C72" s="8"/>
      <c r="D72" s="8"/>
      <c r="E72" s="8"/>
      <c r="F72" s="10"/>
      <c r="G72" s="8"/>
      <c r="H72" s="8"/>
      <c r="I72" s="8"/>
      <c r="J72" s="8"/>
      <c r="K72" s="8"/>
      <c r="L72" s="8"/>
      <c r="M72" s="8"/>
      <c r="N72" s="11"/>
      <c r="O72" s="11"/>
      <c r="P72" s="8"/>
      <c r="Q72" s="8"/>
      <c r="R72" s="12"/>
      <c r="S72" s="12"/>
      <c r="T72" s="12"/>
      <c r="U72" s="12"/>
      <c r="V72" s="12"/>
      <c r="W72" s="8"/>
      <c r="X72" s="8"/>
      <c r="Y72" s="8"/>
      <c r="Z72" s="8"/>
      <c r="AA72" s="8"/>
    </row>
    <row x14ac:dyDescent="0.25" r="73" customHeight="1" ht="14.25">
      <c r="A73" s="10"/>
      <c r="B73" s="8"/>
      <c r="C73" s="8"/>
      <c r="D73" s="8"/>
      <c r="E73" s="8"/>
      <c r="F73" s="10"/>
      <c r="G73" s="8"/>
      <c r="H73" s="8"/>
      <c r="I73" s="8"/>
      <c r="J73" s="8"/>
      <c r="K73" s="8"/>
      <c r="L73" s="8"/>
      <c r="M73" s="8"/>
      <c r="N73" s="11"/>
      <c r="O73" s="11"/>
      <c r="P73" s="8"/>
      <c r="Q73" s="8"/>
      <c r="R73" s="12"/>
      <c r="S73" s="12"/>
      <c r="T73" s="12"/>
      <c r="U73" s="12"/>
      <c r="V73" s="12"/>
      <c r="W73" s="8"/>
      <c r="X73" s="8"/>
      <c r="Y73" s="8"/>
      <c r="Z73" s="8"/>
      <c r="AA73" s="8"/>
    </row>
    <row x14ac:dyDescent="0.25" r="74" customHeight="1" ht="14.25">
      <c r="A74" s="10"/>
      <c r="B74" s="8"/>
      <c r="C74" s="8"/>
      <c r="D74" s="8"/>
      <c r="E74" s="8"/>
      <c r="F74" s="10"/>
      <c r="G74" s="8"/>
      <c r="H74" s="8"/>
      <c r="I74" s="8"/>
      <c r="J74" s="8"/>
      <c r="K74" s="8"/>
      <c r="L74" s="8"/>
      <c r="M74" s="8"/>
      <c r="N74" s="11"/>
      <c r="O74" s="11"/>
      <c r="P74" s="8"/>
      <c r="Q74" s="8"/>
      <c r="R74" s="12"/>
      <c r="S74" s="12"/>
      <c r="T74" s="12"/>
      <c r="U74" s="12"/>
      <c r="V74" s="12"/>
      <c r="W74" s="8"/>
      <c r="X74" s="8"/>
      <c r="Y74" s="8"/>
      <c r="Z74" s="8"/>
      <c r="AA74" s="8"/>
    </row>
    <row x14ac:dyDescent="0.25" r="75" customHeight="1" ht="14.25">
      <c r="A75" s="10"/>
      <c r="B75" s="8"/>
      <c r="C75" s="8"/>
      <c r="D75" s="8"/>
      <c r="E75" s="8"/>
      <c r="F75" s="10"/>
      <c r="G75" s="8"/>
      <c r="H75" s="8"/>
      <c r="I75" s="8"/>
      <c r="J75" s="8"/>
      <c r="K75" s="8"/>
      <c r="L75" s="8"/>
      <c r="M75" s="8"/>
      <c r="N75" s="11"/>
      <c r="O75" s="11"/>
      <c r="P75" s="8"/>
      <c r="Q75" s="8"/>
      <c r="R75" s="12"/>
      <c r="S75" s="12"/>
      <c r="T75" s="12"/>
      <c r="U75" s="12"/>
      <c r="V75" s="12"/>
      <c r="W75" s="8"/>
      <c r="X75" s="8"/>
      <c r="Y75" s="8"/>
      <c r="Z75" s="8"/>
      <c r="AA75" s="8"/>
    </row>
    <row x14ac:dyDescent="0.25" r="76" customHeight="1" ht="14.25">
      <c r="A76" s="10"/>
      <c r="B76" s="8"/>
      <c r="C76" s="8"/>
      <c r="D76" s="8"/>
      <c r="E76" s="8"/>
      <c r="F76" s="10"/>
      <c r="G76" s="8"/>
      <c r="H76" s="8"/>
      <c r="I76" s="8"/>
      <c r="J76" s="8"/>
      <c r="K76" s="8"/>
      <c r="L76" s="8"/>
      <c r="M76" s="8"/>
      <c r="N76" s="11"/>
      <c r="O76" s="11"/>
      <c r="P76" s="8"/>
      <c r="Q76" s="8"/>
      <c r="R76" s="12"/>
      <c r="S76" s="12"/>
      <c r="T76" s="12"/>
      <c r="U76" s="12"/>
      <c r="V76" s="12"/>
      <c r="W76" s="8"/>
      <c r="X76" s="8"/>
      <c r="Y76" s="8"/>
      <c r="Z76" s="8"/>
      <c r="AA76" s="8"/>
    </row>
    <row x14ac:dyDescent="0.25" r="77" customHeight="1" ht="14.25">
      <c r="A77" s="10"/>
      <c r="B77" s="8"/>
      <c r="C77" s="8"/>
      <c r="D77" s="8"/>
      <c r="E77" s="8"/>
      <c r="F77" s="10"/>
      <c r="G77" s="8"/>
      <c r="H77" s="8"/>
      <c r="I77" s="8"/>
      <c r="J77" s="8"/>
      <c r="K77" s="8"/>
      <c r="L77" s="8"/>
      <c r="M77" s="8"/>
      <c r="N77" s="11"/>
      <c r="O77" s="11"/>
      <c r="P77" s="8"/>
      <c r="Q77" s="8"/>
      <c r="R77" s="12"/>
      <c r="S77" s="12"/>
      <c r="T77" s="12"/>
      <c r="U77" s="12"/>
      <c r="V77" s="12"/>
      <c r="W77" s="8"/>
      <c r="X77" s="8"/>
      <c r="Y77" s="8"/>
      <c r="Z77" s="8"/>
      <c r="AA77" s="8"/>
    </row>
    <row x14ac:dyDescent="0.25" r="78" customHeight="1" ht="14.25">
      <c r="A78" s="10"/>
      <c r="B78" s="8"/>
      <c r="C78" s="8"/>
      <c r="D78" s="8"/>
      <c r="E78" s="8"/>
      <c r="F78" s="10"/>
      <c r="G78" s="8"/>
      <c r="H78" s="8"/>
      <c r="I78" s="8"/>
      <c r="J78" s="8"/>
      <c r="K78" s="8"/>
      <c r="L78" s="8"/>
      <c r="M78" s="8"/>
      <c r="N78" s="11"/>
      <c r="O78" s="11"/>
      <c r="P78" s="8"/>
      <c r="Q78" s="8"/>
      <c r="R78" s="12"/>
      <c r="S78" s="12"/>
      <c r="T78" s="12"/>
      <c r="U78" s="12"/>
      <c r="V78" s="12"/>
      <c r="W78" s="8"/>
      <c r="X78" s="8"/>
      <c r="Y78" s="8"/>
      <c r="Z78" s="8"/>
      <c r="AA78" s="8"/>
    </row>
    <row x14ac:dyDescent="0.25" r="79" customHeight="1" ht="14.25">
      <c r="A79" s="10"/>
      <c r="B79" s="8"/>
      <c r="C79" s="8"/>
      <c r="D79" s="8"/>
      <c r="E79" s="8"/>
      <c r="F79" s="10"/>
      <c r="G79" s="8"/>
      <c r="H79" s="8"/>
      <c r="I79" s="8"/>
      <c r="J79" s="8"/>
      <c r="K79" s="8"/>
      <c r="L79" s="8"/>
      <c r="M79" s="8"/>
      <c r="N79" s="11"/>
      <c r="O79" s="11"/>
      <c r="P79" s="8"/>
      <c r="Q79" s="8"/>
      <c r="R79" s="12"/>
      <c r="S79" s="12"/>
      <c r="T79" s="12"/>
      <c r="U79" s="12"/>
      <c r="V79" s="12"/>
      <c r="W79" s="8"/>
      <c r="X79" s="8"/>
      <c r="Y79" s="8"/>
      <c r="Z79" s="8"/>
      <c r="AA79" s="8"/>
    </row>
    <row x14ac:dyDescent="0.25" r="80" customHeight="1" ht="14.25">
      <c r="A80" s="10"/>
      <c r="B80" s="8"/>
      <c r="C80" s="8"/>
      <c r="D80" s="8"/>
      <c r="E80" s="8"/>
      <c r="F80" s="10"/>
      <c r="G80" s="8"/>
      <c r="H80" s="8"/>
      <c r="I80" s="8"/>
      <c r="J80" s="8"/>
      <c r="K80" s="8"/>
      <c r="L80" s="8"/>
      <c r="M80" s="8"/>
      <c r="N80" s="11"/>
      <c r="O80" s="11"/>
      <c r="P80" s="8"/>
      <c r="Q80" s="8"/>
      <c r="R80" s="12"/>
      <c r="S80" s="12"/>
      <c r="T80" s="12"/>
      <c r="U80" s="12"/>
      <c r="V80" s="12"/>
      <c r="W80" s="8"/>
      <c r="X80" s="8"/>
      <c r="Y80" s="8"/>
      <c r="Z80" s="8"/>
      <c r="AA80" s="8"/>
    </row>
    <row x14ac:dyDescent="0.25" r="81" customHeight="1" ht="14.25">
      <c r="A81" s="10"/>
      <c r="B81" s="8"/>
      <c r="C81" s="8"/>
      <c r="D81" s="8"/>
      <c r="E81" s="8"/>
      <c r="F81" s="10"/>
      <c r="G81" s="8"/>
      <c r="H81" s="8"/>
      <c r="I81" s="8"/>
      <c r="J81" s="8"/>
      <c r="K81" s="8"/>
      <c r="L81" s="8"/>
      <c r="M81" s="8"/>
      <c r="N81" s="11"/>
      <c r="O81" s="11"/>
      <c r="P81" s="8"/>
      <c r="Q81" s="8"/>
      <c r="R81" s="12"/>
      <c r="S81" s="12"/>
      <c r="T81" s="12"/>
      <c r="U81" s="12"/>
      <c r="V81" s="12"/>
      <c r="W81" s="8"/>
      <c r="X81" s="8"/>
      <c r="Y81" s="8"/>
      <c r="Z81" s="8"/>
      <c r="AA81" s="8"/>
    </row>
    <row x14ac:dyDescent="0.25" r="82" customHeight="1" ht="14.25">
      <c r="A82" s="10"/>
      <c r="B82" s="8"/>
      <c r="C82" s="8"/>
      <c r="D82" s="8"/>
      <c r="E82" s="8"/>
      <c r="F82" s="10"/>
      <c r="G82" s="8"/>
      <c r="H82" s="8"/>
      <c r="I82" s="8"/>
      <c r="J82" s="8"/>
      <c r="K82" s="8"/>
      <c r="L82" s="8"/>
      <c r="M82" s="8"/>
      <c r="N82" s="11"/>
      <c r="O82" s="11"/>
      <c r="P82" s="8"/>
      <c r="Q82" s="8"/>
      <c r="R82" s="12"/>
      <c r="S82" s="12"/>
      <c r="T82" s="12"/>
      <c r="U82" s="12"/>
      <c r="V82" s="12"/>
      <c r="W82" s="8"/>
      <c r="X82" s="8"/>
      <c r="Y82" s="8"/>
      <c r="Z82" s="8"/>
      <c r="AA82" s="8"/>
    </row>
    <row x14ac:dyDescent="0.25" r="83" customHeight="1" ht="14.25">
      <c r="A83" s="10"/>
      <c r="B83" s="8"/>
      <c r="C83" s="8"/>
      <c r="D83" s="8"/>
      <c r="E83" s="8"/>
      <c r="F83" s="10"/>
      <c r="G83" s="8"/>
      <c r="H83" s="8"/>
      <c r="I83" s="8"/>
      <c r="J83" s="8"/>
      <c r="K83" s="8"/>
      <c r="L83" s="8"/>
      <c r="M83" s="8"/>
      <c r="N83" s="11"/>
      <c r="O83" s="11"/>
      <c r="P83" s="8"/>
      <c r="Q83" s="8"/>
      <c r="R83" s="12"/>
      <c r="S83" s="12"/>
      <c r="T83" s="12"/>
      <c r="U83" s="12"/>
      <c r="V83" s="12"/>
      <c r="W83" s="8"/>
      <c r="X83" s="8"/>
      <c r="Y83" s="8"/>
      <c r="Z83" s="8"/>
      <c r="AA83" s="8"/>
    </row>
    <row x14ac:dyDescent="0.25" r="84" customHeight="1" ht="14.25">
      <c r="A84" s="10"/>
      <c r="B84" s="8"/>
      <c r="C84" s="8"/>
      <c r="D84" s="8"/>
      <c r="E84" s="8"/>
      <c r="F84" s="10"/>
      <c r="G84" s="8"/>
      <c r="H84" s="8"/>
      <c r="I84" s="8"/>
      <c r="J84" s="8"/>
      <c r="K84" s="8"/>
      <c r="L84" s="8"/>
      <c r="M84" s="8"/>
      <c r="N84" s="11"/>
      <c r="O84" s="11"/>
      <c r="P84" s="8"/>
      <c r="Q84" s="8"/>
      <c r="R84" s="12"/>
      <c r="S84" s="12"/>
      <c r="T84" s="12"/>
      <c r="U84" s="12"/>
      <c r="V84" s="12"/>
      <c r="W84" s="8"/>
      <c r="X84" s="8"/>
      <c r="Y84" s="8"/>
      <c r="Z84" s="8"/>
      <c r="AA84" s="8"/>
    </row>
    <row x14ac:dyDescent="0.25" r="85" customHeight="1" ht="14.25">
      <c r="A85" s="10"/>
      <c r="B85" s="8"/>
      <c r="C85" s="8"/>
      <c r="D85" s="8"/>
      <c r="E85" s="8"/>
      <c r="F85" s="10"/>
      <c r="G85" s="8"/>
      <c r="H85" s="8"/>
      <c r="I85" s="8"/>
      <c r="J85" s="8"/>
      <c r="K85" s="8"/>
      <c r="L85" s="8"/>
      <c r="M85" s="8"/>
      <c r="N85" s="11"/>
      <c r="O85" s="11"/>
      <c r="P85" s="8"/>
      <c r="Q85" s="8"/>
      <c r="R85" s="12"/>
      <c r="S85" s="12"/>
      <c r="T85" s="12"/>
      <c r="U85" s="12"/>
      <c r="V85" s="12"/>
      <c r="W85" s="8"/>
      <c r="X85" s="8"/>
      <c r="Y85" s="8"/>
      <c r="Z85" s="8"/>
      <c r="AA85" s="8"/>
    </row>
    <row x14ac:dyDescent="0.25" r="86" customHeight="1" ht="14.25">
      <c r="A86" s="10"/>
      <c r="B86" s="8"/>
      <c r="C86" s="8"/>
      <c r="D86" s="8"/>
      <c r="E86" s="8"/>
      <c r="F86" s="10"/>
      <c r="G86" s="8"/>
      <c r="H86" s="8"/>
      <c r="I86" s="8"/>
      <c r="J86" s="8"/>
      <c r="K86" s="8"/>
      <c r="L86" s="8"/>
      <c r="M86" s="8"/>
      <c r="N86" s="11"/>
      <c r="O86" s="11"/>
      <c r="P86" s="8"/>
      <c r="Q86" s="8"/>
      <c r="R86" s="12"/>
      <c r="S86" s="12"/>
      <c r="T86" s="12"/>
      <c r="U86" s="12"/>
      <c r="V86" s="12"/>
      <c r="W86" s="8"/>
      <c r="X86" s="8"/>
      <c r="Y86" s="8"/>
      <c r="Z86" s="8"/>
      <c r="AA86" s="8"/>
    </row>
    <row x14ac:dyDescent="0.25" r="87" customHeight="1" ht="14.25">
      <c r="A87" s="10"/>
      <c r="B87" s="8"/>
      <c r="C87" s="8"/>
      <c r="D87" s="8"/>
      <c r="E87" s="8"/>
      <c r="F87" s="10"/>
      <c r="G87" s="8"/>
      <c r="H87" s="8"/>
      <c r="I87" s="8"/>
      <c r="J87" s="8"/>
      <c r="K87" s="8"/>
      <c r="L87" s="8"/>
      <c r="M87" s="8"/>
      <c r="N87" s="11"/>
      <c r="O87" s="11"/>
      <c r="P87" s="8"/>
      <c r="Q87" s="8"/>
      <c r="R87" s="12"/>
      <c r="S87" s="12"/>
      <c r="T87" s="12"/>
      <c r="U87" s="12"/>
      <c r="V87" s="12"/>
      <c r="W87" s="8"/>
      <c r="X87" s="8"/>
      <c r="Y87" s="8"/>
      <c r="Z87" s="8"/>
      <c r="AA87" s="8"/>
    </row>
    <row x14ac:dyDescent="0.25" r="88" customHeight="1" ht="14.25">
      <c r="A88" s="10"/>
      <c r="B88" s="8"/>
      <c r="C88" s="8"/>
      <c r="D88" s="8"/>
      <c r="E88" s="8"/>
      <c r="F88" s="10"/>
      <c r="G88" s="8"/>
      <c r="H88" s="8"/>
      <c r="I88" s="8"/>
      <c r="J88" s="8"/>
      <c r="K88" s="8"/>
      <c r="L88" s="8"/>
      <c r="M88" s="8"/>
      <c r="N88" s="11"/>
      <c r="O88" s="11"/>
      <c r="P88" s="8"/>
      <c r="Q88" s="8"/>
      <c r="R88" s="12"/>
      <c r="S88" s="12"/>
      <c r="T88" s="12"/>
      <c r="U88" s="12"/>
      <c r="V88" s="12"/>
      <c r="W88" s="8"/>
      <c r="X88" s="8"/>
      <c r="Y88" s="8"/>
      <c r="Z88" s="8"/>
      <c r="AA88" s="8"/>
    </row>
    <row x14ac:dyDescent="0.25" r="89" customHeight="1" ht="14.25">
      <c r="A89" s="10"/>
      <c r="B89" s="8"/>
      <c r="C89" s="8"/>
      <c r="D89" s="8"/>
      <c r="E89" s="8"/>
      <c r="F89" s="10"/>
      <c r="G89" s="8"/>
      <c r="H89" s="8"/>
      <c r="I89" s="8"/>
      <c r="J89" s="8"/>
      <c r="K89" s="8"/>
      <c r="L89" s="8"/>
      <c r="M89" s="8"/>
      <c r="N89" s="11"/>
      <c r="O89" s="11"/>
      <c r="P89" s="8"/>
      <c r="Q89" s="8"/>
      <c r="R89" s="12"/>
      <c r="S89" s="12"/>
      <c r="T89" s="12"/>
      <c r="U89" s="12"/>
      <c r="V89" s="12"/>
      <c r="W89" s="8"/>
      <c r="X89" s="8"/>
      <c r="Y89" s="8"/>
      <c r="Z89" s="8"/>
      <c r="AA89" s="8"/>
    </row>
    <row x14ac:dyDescent="0.25" r="90" customHeight="1" ht="14.25">
      <c r="A90" s="10"/>
      <c r="B90" s="8"/>
      <c r="C90" s="8"/>
      <c r="D90" s="8"/>
      <c r="E90" s="8"/>
      <c r="F90" s="10"/>
      <c r="G90" s="8"/>
      <c r="H90" s="8"/>
      <c r="I90" s="8"/>
      <c r="J90" s="8"/>
      <c r="K90" s="8"/>
      <c r="L90" s="8"/>
      <c r="M90" s="8"/>
      <c r="N90" s="11"/>
      <c r="O90" s="11"/>
      <c r="P90" s="8"/>
      <c r="Q90" s="8"/>
      <c r="R90" s="12"/>
      <c r="S90" s="12"/>
      <c r="T90" s="12"/>
      <c r="U90" s="12"/>
      <c r="V90" s="12"/>
      <c r="W90" s="8"/>
      <c r="X90" s="8"/>
      <c r="Y90" s="8"/>
      <c r="Z90" s="8"/>
      <c r="AA90" s="8"/>
    </row>
    <row x14ac:dyDescent="0.25" r="91" customHeight="1" ht="14.25">
      <c r="A91" s="10"/>
      <c r="B91" s="8"/>
      <c r="C91" s="8"/>
      <c r="D91" s="8"/>
      <c r="E91" s="8"/>
      <c r="F91" s="10"/>
      <c r="G91" s="8"/>
      <c r="H91" s="8"/>
      <c r="I91" s="8"/>
      <c r="J91" s="8"/>
      <c r="K91" s="8"/>
      <c r="L91" s="8"/>
      <c r="M91" s="8"/>
      <c r="N91" s="11"/>
      <c r="O91" s="11"/>
      <c r="P91" s="8"/>
      <c r="Q91" s="8"/>
      <c r="R91" s="12"/>
      <c r="S91" s="12"/>
      <c r="T91" s="12"/>
      <c r="U91" s="12"/>
      <c r="V91" s="12"/>
      <c r="W91" s="8"/>
      <c r="X91" s="8"/>
      <c r="Y91" s="8"/>
      <c r="Z91" s="8"/>
      <c r="AA91" s="8"/>
    </row>
    <row x14ac:dyDescent="0.25" r="92" customHeight="1" ht="14.25">
      <c r="A92" s="10"/>
      <c r="B92" s="8"/>
      <c r="C92" s="8"/>
      <c r="D92" s="8"/>
      <c r="E92" s="8"/>
      <c r="F92" s="10"/>
      <c r="G92" s="8"/>
      <c r="H92" s="8"/>
      <c r="I92" s="8"/>
      <c r="J92" s="8"/>
      <c r="K92" s="8"/>
      <c r="L92" s="8"/>
      <c r="M92" s="8"/>
      <c r="N92" s="11"/>
      <c r="O92" s="11"/>
      <c r="P92" s="8"/>
      <c r="Q92" s="8"/>
      <c r="R92" s="12"/>
      <c r="S92" s="12"/>
      <c r="T92" s="12"/>
      <c r="U92" s="12"/>
      <c r="V92" s="12"/>
      <c r="W92" s="8"/>
      <c r="X92" s="8"/>
      <c r="Y92" s="8"/>
      <c r="Z92" s="8"/>
      <c r="AA92" s="8"/>
    </row>
    <row x14ac:dyDescent="0.25" r="93" customHeight="1" ht="14.25">
      <c r="A93" s="10"/>
      <c r="B93" s="8"/>
      <c r="C93" s="8"/>
      <c r="D93" s="8"/>
      <c r="E93" s="8"/>
      <c r="F93" s="10"/>
      <c r="G93" s="8"/>
      <c r="H93" s="8"/>
      <c r="I93" s="8"/>
      <c r="J93" s="8"/>
      <c r="K93" s="8"/>
      <c r="L93" s="8"/>
      <c r="M93" s="8"/>
      <c r="N93" s="11"/>
      <c r="O93" s="11"/>
      <c r="P93" s="8"/>
      <c r="Q93" s="8"/>
      <c r="R93" s="12"/>
      <c r="S93" s="12"/>
      <c r="T93" s="12"/>
      <c r="U93" s="12"/>
      <c r="V93" s="12"/>
      <c r="W93" s="8"/>
      <c r="X93" s="8"/>
      <c r="Y93" s="8"/>
      <c r="Z93" s="8"/>
      <c r="AA93" s="8"/>
    </row>
    <row x14ac:dyDescent="0.25" r="94" customHeight="1" ht="14.25">
      <c r="A94" s="10"/>
      <c r="B94" s="8"/>
      <c r="C94" s="8"/>
      <c r="D94" s="8"/>
      <c r="E94" s="8"/>
      <c r="F94" s="10"/>
      <c r="G94" s="8"/>
      <c r="H94" s="8"/>
      <c r="I94" s="8"/>
      <c r="J94" s="8"/>
      <c r="K94" s="8"/>
      <c r="L94" s="8"/>
      <c r="M94" s="8"/>
      <c r="N94" s="11"/>
      <c r="O94" s="11"/>
      <c r="P94" s="8"/>
      <c r="Q94" s="8"/>
      <c r="R94" s="12"/>
      <c r="S94" s="12"/>
      <c r="T94" s="12"/>
      <c r="U94" s="12"/>
      <c r="V94" s="12"/>
      <c r="W94" s="8"/>
      <c r="X94" s="8"/>
      <c r="Y94" s="8"/>
      <c r="Z94" s="8"/>
      <c r="AA94" s="8"/>
    </row>
    <row x14ac:dyDescent="0.25" r="95" customHeight="1" ht="14.25">
      <c r="A95" s="10"/>
      <c r="B95" s="8"/>
      <c r="C95" s="8"/>
      <c r="D95" s="8"/>
      <c r="E95" s="8"/>
      <c r="F95" s="10"/>
      <c r="G95" s="8"/>
      <c r="H95" s="8"/>
      <c r="I95" s="8"/>
      <c r="J95" s="8"/>
      <c r="K95" s="8"/>
      <c r="L95" s="8"/>
      <c r="M95" s="8"/>
      <c r="N95" s="11"/>
      <c r="O95" s="11"/>
      <c r="P95" s="8"/>
      <c r="Q95" s="8"/>
      <c r="R95" s="12"/>
      <c r="S95" s="12"/>
      <c r="T95" s="12"/>
      <c r="U95" s="12"/>
      <c r="V95" s="12"/>
      <c r="W95" s="8"/>
      <c r="X95" s="8"/>
      <c r="Y95" s="8"/>
      <c r="Z95" s="8"/>
      <c r="AA95" s="8"/>
    </row>
    <row x14ac:dyDescent="0.25" r="96" customHeight="1" ht="14.25">
      <c r="A96" s="10"/>
      <c r="B96" s="8"/>
      <c r="C96" s="8"/>
      <c r="D96" s="8"/>
      <c r="E96" s="8"/>
      <c r="F96" s="10"/>
      <c r="G96" s="8"/>
      <c r="H96" s="8"/>
      <c r="I96" s="8"/>
      <c r="J96" s="8"/>
      <c r="K96" s="8"/>
      <c r="L96" s="8"/>
      <c r="M96" s="8"/>
      <c r="N96" s="11"/>
      <c r="O96" s="11"/>
      <c r="P96" s="8"/>
      <c r="Q96" s="8"/>
      <c r="R96" s="12"/>
      <c r="S96" s="12"/>
      <c r="T96" s="12"/>
      <c r="U96" s="12"/>
      <c r="V96" s="12"/>
      <c r="W96" s="8"/>
      <c r="X96" s="8"/>
      <c r="Y96" s="8"/>
      <c r="Z96" s="8"/>
      <c r="AA96" s="8"/>
    </row>
    <row x14ac:dyDescent="0.25" r="97" customHeight="1" ht="14.25">
      <c r="A97" s="10"/>
      <c r="B97" s="8"/>
      <c r="C97" s="8"/>
      <c r="D97" s="8"/>
      <c r="E97" s="8"/>
      <c r="F97" s="10"/>
      <c r="G97" s="8"/>
      <c r="H97" s="8"/>
      <c r="I97" s="8"/>
      <c r="J97" s="8"/>
      <c r="K97" s="8"/>
      <c r="L97" s="8"/>
      <c r="M97" s="8"/>
      <c r="N97" s="11"/>
      <c r="O97" s="11"/>
      <c r="P97" s="8"/>
      <c r="Q97" s="8"/>
      <c r="R97" s="12"/>
      <c r="S97" s="12"/>
      <c r="T97" s="12"/>
      <c r="U97" s="12"/>
      <c r="V97" s="12"/>
      <c r="W97" s="8"/>
      <c r="X97" s="8"/>
      <c r="Y97" s="8"/>
      <c r="Z97" s="8"/>
      <c r="AA97" s="8"/>
    </row>
    <row x14ac:dyDescent="0.25" r="98" customHeight="1" ht="14.25">
      <c r="A98" s="10"/>
      <c r="B98" s="8"/>
      <c r="C98" s="8"/>
      <c r="D98" s="8"/>
      <c r="E98" s="8"/>
      <c r="F98" s="10"/>
      <c r="G98" s="8"/>
      <c r="H98" s="8"/>
      <c r="I98" s="8"/>
      <c r="J98" s="8"/>
      <c r="K98" s="8"/>
      <c r="L98" s="8"/>
      <c r="M98" s="8"/>
      <c r="N98" s="11"/>
      <c r="O98" s="11"/>
      <c r="P98" s="8"/>
      <c r="Q98" s="8"/>
      <c r="R98" s="12"/>
      <c r="S98" s="12"/>
      <c r="T98" s="12"/>
      <c r="U98" s="12"/>
      <c r="V98" s="12"/>
      <c r="W98" s="8"/>
      <c r="X98" s="8"/>
      <c r="Y98" s="8"/>
      <c r="Z98" s="8"/>
      <c r="AA98" s="8"/>
    </row>
    <row x14ac:dyDescent="0.25" r="99" customHeight="1" ht="14.25">
      <c r="A99" s="10"/>
      <c r="B99" s="8"/>
      <c r="C99" s="8"/>
      <c r="D99" s="8"/>
      <c r="E99" s="8"/>
      <c r="F99" s="10"/>
      <c r="G99" s="8"/>
      <c r="H99" s="8"/>
      <c r="I99" s="8"/>
      <c r="J99" s="8"/>
      <c r="K99" s="8"/>
      <c r="L99" s="8"/>
      <c r="M99" s="8"/>
      <c r="N99" s="11"/>
      <c r="O99" s="11"/>
      <c r="P99" s="8"/>
      <c r="Q99" s="8"/>
      <c r="R99" s="12"/>
      <c r="S99" s="12"/>
      <c r="T99" s="12"/>
      <c r="U99" s="12"/>
      <c r="V99" s="12"/>
      <c r="W99" s="8"/>
      <c r="X99" s="8"/>
      <c r="Y99" s="8"/>
      <c r="Z99" s="8"/>
      <c r="AA99" s="8"/>
    </row>
    <row x14ac:dyDescent="0.25" r="100" customHeight="1" ht="14.25">
      <c r="A100" s="10"/>
      <c r="B100" s="8"/>
      <c r="C100" s="8"/>
      <c r="D100" s="8"/>
      <c r="E100" s="8"/>
      <c r="F100" s="10"/>
      <c r="G100" s="8"/>
      <c r="H100" s="8"/>
      <c r="I100" s="8"/>
      <c r="J100" s="8"/>
      <c r="K100" s="8"/>
      <c r="L100" s="8"/>
      <c r="M100" s="8"/>
      <c r="N100" s="11"/>
      <c r="O100" s="11"/>
      <c r="P100" s="8"/>
      <c r="Q100" s="8"/>
      <c r="R100" s="12"/>
      <c r="S100" s="12"/>
      <c r="T100" s="12"/>
      <c r="U100" s="12"/>
      <c r="V100" s="12"/>
      <c r="W100" s="8"/>
      <c r="X100" s="8"/>
      <c r="Y100" s="8"/>
      <c r="Z100" s="8"/>
      <c r="AA100" s="8"/>
    </row>
    <row x14ac:dyDescent="0.25" r="101" customHeight="1" ht="14.25">
      <c r="A101" s="10"/>
      <c r="B101" s="8"/>
      <c r="C101" s="8"/>
      <c r="D101" s="8"/>
      <c r="E101" s="8"/>
      <c r="F101" s="10"/>
      <c r="G101" s="8"/>
      <c r="H101" s="8"/>
      <c r="I101" s="8"/>
      <c r="J101" s="8"/>
      <c r="K101" s="8"/>
      <c r="L101" s="8"/>
      <c r="M101" s="8"/>
      <c r="N101" s="11"/>
      <c r="O101" s="11"/>
      <c r="P101" s="8"/>
      <c r="Q101" s="8"/>
      <c r="R101" s="12"/>
      <c r="S101" s="12"/>
      <c r="T101" s="12"/>
      <c r="U101" s="12"/>
      <c r="V101" s="12"/>
      <c r="W101" s="8"/>
      <c r="X101" s="8"/>
      <c r="Y101" s="8"/>
      <c r="Z101" s="8"/>
      <c r="AA101" s="8"/>
    </row>
    <row x14ac:dyDescent="0.25" r="102" customHeight="1" ht="14.25">
      <c r="A102" s="10"/>
      <c r="B102" s="8"/>
      <c r="C102" s="8"/>
      <c r="D102" s="8"/>
      <c r="E102" s="8"/>
      <c r="F102" s="10"/>
      <c r="G102" s="8"/>
      <c r="H102" s="8"/>
      <c r="I102" s="8"/>
      <c r="J102" s="8"/>
      <c r="K102" s="8"/>
      <c r="L102" s="8"/>
      <c r="M102" s="8"/>
      <c r="N102" s="11"/>
      <c r="O102" s="11"/>
      <c r="P102" s="8"/>
      <c r="Q102" s="8"/>
      <c r="R102" s="12"/>
      <c r="S102" s="12"/>
      <c r="T102" s="12"/>
      <c r="U102" s="12"/>
      <c r="V102" s="12"/>
      <c r="W102" s="8"/>
      <c r="X102" s="8"/>
      <c r="Y102" s="8"/>
      <c r="Z102" s="8"/>
      <c r="AA102" s="8"/>
    </row>
    <row x14ac:dyDescent="0.25" r="103" customHeight="1" ht="14.25">
      <c r="A103" s="10"/>
      <c r="B103" s="8"/>
      <c r="C103" s="8"/>
      <c r="D103" s="8"/>
      <c r="E103" s="8"/>
      <c r="F103" s="10"/>
      <c r="G103" s="8"/>
      <c r="H103" s="8"/>
      <c r="I103" s="8"/>
      <c r="J103" s="8"/>
      <c r="K103" s="8"/>
      <c r="L103" s="8"/>
      <c r="M103" s="8"/>
      <c r="N103" s="11"/>
      <c r="O103" s="11"/>
      <c r="P103" s="8"/>
      <c r="Q103" s="8"/>
      <c r="R103" s="12"/>
      <c r="S103" s="12"/>
      <c r="T103" s="12"/>
      <c r="U103" s="12"/>
      <c r="V103" s="12"/>
      <c r="W103" s="8"/>
      <c r="X103" s="8"/>
      <c r="Y103" s="8"/>
      <c r="Z103" s="8"/>
      <c r="AA103" s="8"/>
    </row>
    <row x14ac:dyDescent="0.25" r="104" customHeight="1" ht="14.25">
      <c r="A104" s="10"/>
      <c r="B104" s="8"/>
      <c r="C104" s="8"/>
      <c r="D104" s="8"/>
      <c r="E104" s="8"/>
      <c r="F104" s="10"/>
      <c r="G104" s="8"/>
      <c r="H104" s="8"/>
      <c r="I104" s="8"/>
      <c r="J104" s="8"/>
      <c r="K104" s="8"/>
      <c r="L104" s="8"/>
      <c r="M104" s="8"/>
      <c r="N104" s="11"/>
      <c r="O104" s="11"/>
      <c r="P104" s="8"/>
      <c r="Q104" s="8"/>
      <c r="R104" s="12"/>
      <c r="S104" s="12"/>
      <c r="T104" s="12"/>
      <c r="U104" s="12"/>
      <c r="V104" s="12"/>
      <c r="W104" s="8"/>
      <c r="X104" s="8"/>
      <c r="Y104" s="8"/>
      <c r="Z104" s="8"/>
      <c r="AA104" s="8"/>
    </row>
    <row x14ac:dyDescent="0.25" r="105" customHeight="1" ht="14.25">
      <c r="A105" s="10"/>
      <c r="B105" s="8"/>
      <c r="C105" s="8"/>
      <c r="D105" s="8"/>
      <c r="E105" s="8"/>
      <c r="F105" s="10"/>
      <c r="G105" s="8"/>
      <c r="H105" s="8"/>
      <c r="I105" s="8"/>
      <c r="J105" s="8"/>
      <c r="K105" s="8"/>
      <c r="L105" s="8"/>
      <c r="M105" s="8"/>
      <c r="N105" s="11"/>
      <c r="O105" s="11"/>
      <c r="P105" s="8"/>
      <c r="Q105" s="8"/>
      <c r="R105" s="12"/>
      <c r="S105" s="12"/>
      <c r="T105" s="12"/>
      <c r="U105" s="12"/>
      <c r="V105" s="12"/>
      <c r="W105" s="8"/>
      <c r="X105" s="8"/>
      <c r="Y105" s="8"/>
      <c r="Z105" s="8"/>
      <c r="AA105" s="8"/>
    </row>
    <row x14ac:dyDescent="0.25" r="106" customHeight="1" ht="14.25">
      <c r="A106" s="10"/>
      <c r="B106" s="8"/>
      <c r="C106" s="8"/>
      <c r="D106" s="8"/>
      <c r="E106" s="8"/>
      <c r="F106" s="10"/>
      <c r="G106" s="8"/>
      <c r="H106" s="8"/>
      <c r="I106" s="8"/>
      <c r="J106" s="8"/>
      <c r="K106" s="8"/>
      <c r="L106" s="8"/>
      <c r="M106" s="8"/>
      <c r="N106" s="11"/>
      <c r="O106" s="11"/>
      <c r="P106" s="8"/>
      <c r="Q106" s="8"/>
      <c r="R106" s="12"/>
      <c r="S106" s="12"/>
      <c r="T106" s="12"/>
      <c r="U106" s="12"/>
      <c r="V106" s="12"/>
      <c r="W106" s="8"/>
      <c r="X106" s="8"/>
      <c r="Y106" s="8"/>
      <c r="Z106" s="8"/>
      <c r="AA106" s="8"/>
    </row>
    <row x14ac:dyDescent="0.25" r="107" customHeight="1" ht="14.25">
      <c r="A107" s="10"/>
      <c r="B107" s="8"/>
      <c r="C107" s="8"/>
      <c r="D107" s="8"/>
      <c r="E107" s="8"/>
      <c r="F107" s="10"/>
      <c r="G107" s="8"/>
      <c r="H107" s="8"/>
      <c r="I107" s="8"/>
      <c r="J107" s="8"/>
      <c r="K107" s="8"/>
      <c r="L107" s="8"/>
      <c r="M107" s="8"/>
      <c r="N107" s="11"/>
      <c r="O107" s="11"/>
      <c r="P107" s="8"/>
      <c r="Q107" s="8"/>
      <c r="R107" s="12"/>
      <c r="S107" s="12"/>
      <c r="T107" s="12"/>
      <c r="U107" s="12"/>
      <c r="V107" s="12"/>
      <c r="W107" s="8"/>
      <c r="X107" s="8"/>
      <c r="Y107" s="8"/>
      <c r="Z107" s="8"/>
      <c r="AA107" s="8"/>
    </row>
    <row x14ac:dyDescent="0.25" r="108" customHeight="1" ht="14.25">
      <c r="A108" s="10"/>
      <c r="B108" s="8"/>
      <c r="C108" s="8"/>
      <c r="D108" s="8"/>
      <c r="E108" s="8"/>
      <c r="F108" s="10"/>
      <c r="G108" s="8"/>
      <c r="H108" s="8"/>
      <c r="I108" s="8"/>
      <c r="J108" s="8"/>
      <c r="K108" s="8"/>
      <c r="L108" s="8"/>
      <c r="M108" s="8"/>
      <c r="N108" s="11"/>
      <c r="O108" s="11"/>
      <c r="P108" s="8"/>
      <c r="Q108" s="8"/>
      <c r="R108" s="12"/>
      <c r="S108" s="12"/>
      <c r="T108" s="12"/>
      <c r="U108" s="12"/>
      <c r="V108" s="12"/>
      <c r="W108" s="8"/>
      <c r="X108" s="8"/>
      <c r="Y108" s="8"/>
      <c r="Z108" s="8"/>
      <c r="AA108" s="8"/>
    </row>
    <row x14ac:dyDescent="0.25" r="109" customHeight="1" ht="14.25">
      <c r="A109" s="10"/>
      <c r="B109" s="8"/>
      <c r="C109" s="8"/>
      <c r="D109" s="8"/>
      <c r="E109" s="8"/>
      <c r="F109" s="10"/>
      <c r="G109" s="8"/>
      <c r="H109" s="8"/>
      <c r="I109" s="8"/>
      <c r="J109" s="8"/>
      <c r="K109" s="8"/>
      <c r="L109" s="8"/>
      <c r="M109" s="8"/>
      <c r="N109" s="11"/>
      <c r="O109" s="11"/>
      <c r="P109" s="8"/>
      <c r="Q109" s="8"/>
      <c r="R109" s="12"/>
      <c r="S109" s="12"/>
      <c r="T109" s="12"/>
      <c r="U109" s="12"/>
      <c r="V109" s="12"/>
      <c r="W109" s="8"/>
      <c r="X109" s="8"/>
      <c r="Y109" s="8"/>
      <c r="Z109" s="8"/>
      <c r="AA109" s="8"/>
    </row>
    <row x14ac:dyDescent="0.25" r="110" customHeight="1" ht="14.25">
      <c r="A110" s="10"/>
      <c r="B110" s="8"/>
      <c r="C110" s="8"/>
      <c r="D110" s="8"/>
      <c r="E110" s="8"/>
      <c r="F110" s="10"/>
      <c r="G110" s="8"/>
      <c r="H110" s="8"/>
      <c r="I110" s="8"/>
      <c r="J110" s="8"/>
      <c r="K110" s="8"/>
      <c r="L110" s="8"/>
      <c r="M110" s="8"/>
      <c r="N110" s="11"/>
      <c r="O110" s="11"/>
      <c r="P110" s="8"/>
      <c r="Q110" s="8"/>
      <c r="R110" s="12"/>
      <c r="S110" s="12"/>
      <c r="T110" s="12"/>
      <c r="U110" s="12"/>
      <c r="V110" s="12"/>
      <c r="W110" s="8"/>
      <c r="X110" s="8"/>
      <c r="Y110" s="8"/>
      <c r="Z110" s="8"/>
      <c r="AA110" s="8"/>
    </row>
    <row x14ac:dyDescent="0.25" r="111" customHeight="1" ht="14.25">
      <c r="A111" s="10"/>
      <c r="B111" s="8"/>
      <c r="C111" s="8"/>
      <c r="D111" s="8"/>
      <c r="E111" s="8"/>
      <c r="F111" s="10"/>
      <c r="G111" s="8"/>
      <c r="H111" s="8"/>
      <c r="I111" s="8"/>
      <c r="J111" s="8"/>
      <c r="K111" s="8"/>
      <c r="L111" s="8"/>
      <c r="M111" s="8"/>
      <c r="N111" s="11"/>
      <c r="O111" s="11"/>
      <c r="P111" s="8"/>
      <c r="Q111" s="8"/>
      <c r="R111" s="12"/>
      <c r="S111" s="12"/>
      <c r="T111" s="12"/>
      <c r="U111" s="12"/>
      <c r="V111" s="12"/>
      <c r="W111" s="8"/>
      <c r="X111" s="8"/>
      <c r="Y111" s="8"/>
      <c r="Z111" s="8"/>
      <c r="AA111" s="8"/>
    </row>
    <row x14ac:dyDescent="0.25" r="112" customHeight="1" ht="14.25">
      <c r="A112" s="10"/>
      <c r="B112" s="8"/>
      <c r="C112" s="8"/>
      <c r="D112" s="8"/>
      <c r="E112" s="8"/>
      <c r="F112" s="10"/>
      <c r="G112" s="8"/>
      <c r="H112" s="8"/>
      <c r="I112" s="8"/>
      <c r="J112" s="8"/>
      <c r="K112" s="8"/>
      <c r="L112" s="8"/>
      <c r="M112" s="8"/>
      <c r="N112" s="11"/>
      <c r="O112" s="11"/>
      <c r="P112" s="8"/>
      <c r="Q112" s="8"/>
      <c r="R112" s="12"/>
      <c r="S112" s="12"/>
      <c r="T112" s="12"/>
      <c r="U112" s="12"/>
      <c r="V112" s="12"/>
      <c r="W112" s="8"/>
      <c r="X112" s="8"/>
      <c r="Y112" s="8"/>
      <c r="Z112" s="8"/>
      <c r="AA112" s="8"/>
    </row>
    <row x14ac:dyDescent="0.25" r="113" customHeight="1" ht="14.25">
      <c r="A113" s="10"/>
      <c r="B113" s="8"/>
      <c r="C113" s="8"/>
      <c r="D113" s="8"/>
      <c r="E113" s="8"/>
      <c r="F113" s="10"/>
      <c r="G113" s="8"/>
      <c r="H113" s="8"/>
      <c r="I113" s="8"/>
      <c r="J113" s="8"/>
      <c r="K113" s="8"/>
      <c r="L113" s="8"/>
      <c r="M113" s="8"/>
      <c r="N113" s="11"/>
      <c r="O113" s="11"/>
      <c r="P113" s="8"/>
      <c r="Q113" s="8"/>
      <c r="R113" s="12"/>
      <c r="S113" s="12"/>
      <c r="T113" s="12"/>
      <c r="U113" s="12"/>
      <c r="V113" s="12"/>
      <c r="W113" s="8"/>
      <c r="X113" s="8"/>
      <c r="Y113" s="8"/>
      <c r="Z113" s="8"/>
      <c r="AA113" s="8"/>
    </row>
    <row x14ac:dyDescent="0.25" r="114" customHeight="1" ht="14.25">
      <c r="A114" s="10"/>
      <c r="B114" s="8"/>
      <c r="C114" s="8"/>
      <c r="D114" s="8"/>
      <c r="E114" s="8"/>
      <c r="F114" s="10"/>
      <c r="G114" s="8"/>
      <c r="H114" s="8"/>
      <c r="I114" s="8"/>
      <c r="J114" s="8"/>
      <c r="K114" s="8"/>
      <c r="L114" s="8"/>
      <c r="M114" s="8"/>
      <c r="N114" s="11"/>
      <c r="O114" s="11"/>
      <c r="P114" s="8"/>
      <c r="Q114" s="8"/>
      <c r="R114" s="12"/>
      <c r="S114" s="12"/>
      <c r="T114" s="12"/>
      <c r="U114" s="12"/>
      <c r="V114" s="12"/>
      <c r="W114" s="8"/>
      <c r="X114" s="8"/>
      <c r="Y114" s="8"/>
      <c r="Z114" s="8"/>
      <c r="AA114" s="8"/>
    </row>
    <row x14ac:dyDescent="0.25" r="115" customHeight="1" ht="14.25">
      <c r="A115" s="10"/>
      <c r="B115" s="8"/>
      <c r="C115" s="8"/>
      <c r="D115" s="8"/>
      <c r="E115" s="8"/>
      <c r="F115" s="10"/>
      <c r="G115" s="8"/>
      <c r="H115" s="8"/>
      <c r="I115" s="8"/>
      <c r="J115" s="8"/>
      <c r="K115" s="8"/>
      <c r="L115" s="8"/>
      <c r="M115" s="8"/>
      <c r="N115" s="11"/>
      <c r="O115" s="11"/>
      <c r="P115" s="8"/>
      <c r="Q115" s="8"/>
      <c r="R115" s="12"/>
      <c r="S115" s="12"/>
      <c r="T115" s="12"/>
      <c r="U115" s="12"/>
      <c r="V115" s="12"/>
      <c r="W115" s="8"/>
      <c r="X115" s="8"/>
      <c r="Y115" s="8"/>
      <c r="Z115" s="8"/>
      <c r="AA115" s="8"/>
    </row>
    <row x14ac:dyDescent="0.25" r="116" customHeight="1" ht="14.25">
      <c r="A116" s="10"/>
      <c r="B116" s="8"/>
      <c r="C116" s="8"/>
      <c r="D116" s="8"/>
      <c r="E116" s="8"/>
      <c r="F116" s="10"/>
      <c r="G116" s="8"/>
      <c r="H116" s="8"/>
      <c r="I116" s="8"/>
      <c r="J116" s="8"/>
      <c r="K116" s="8"/>
      <c r="L116" s="8"/>
      <c r="M116" s="8"/>
      <c r="N116" s="11"/>
      <c r="O116" s="11"/>
      <c r="P116" s="8"/>
      <c r="Q116" s="8"/>
      <c r="R116" s="12"/>
      <c r="S116" s="12"/>
      <c r="T116" s="12"/>
      <c r="U116" s="12"/>
      <c r="V116" s="12"/>
      <c r="W116" s="8"/>
      <c r="X116" s="8"/>
      <c r="Y116" s="8"/>
      <c r="Z116" s="8"/>
      <c r="AA116" s="8"/>
    </row>
    <row x14ac:dyDescent="0.25" r="117" customHeight="1" ht="14.25">
      <c r="A117" s="10"/>
      <c r="B117" s="8"/>
      <c r="C117" s="8"/>
      <c r="D117" s="8"/>
      <c r="E117" s="8"/>
      <c r="F117" s="10"/>
      <c r="G117" s="8"/>
      <c r="H117" s="8"/>
      <c r="I117" s="8"/>
      <c r="J117" s="8"/>
      <c r="K117" s="8"/>
      <c r="L117" s="8"/>
      <c r="M117" s="8"/>
      <c r="N117" s="11"/>
      <c r="O117" s="11"/>
      <c r="P117" s="8"/>
      <c r="Q117" s="8"/>
      <c r="R117" s="12"/>
      <c r="S117" s="12"/>
      <c r="T117" s="12"/>
      <c r="U117" s="12"/>
      <c r="V117" s="12"/>
      <c r="W117" s="8"/>
      <c r="X117" s="8"/>
      <c r="Y117" s="8"/>
      <c r="Z117" s="8"/>
      <c r="AA117" s="8"/>
    </row>
    <row x14ac:dyDescent="0.25" r="118" customHeight="1" ht="14.25">
      <c r="A118" s="10"/>
      <c r="B118" s="8"/>
      <c r="C118" s="8"/>
      <c r="D118" s="8"/>
      <c r="E118" s="8"/>
      <c r="F118" s="10"/>
      <c r="G118" s="8"/>
      <c r="H118" s="8"/>
      <c r="I118" s="8"/>
      <c r="J118" s="8"/>
      <c r="K118" s="8"/>
      <c r="L118" s="8"/>
      <c r="M118" s="8"/>
      <c r="N118" s="11"/>
      <c r="O118" s="11"/>
      <c r="P118" s="8"/>
      <c r="Q118" s="8"/>
      <c r="R118" s="12"/>
      <c r="S118" s="12"/>
      <c r="T118" s="12"/>
      <c r="U118" s="12"/>
      <c r="V118" s="12"/>
      <c r="W118" s="8"/>
      <c r="X118" s="8"/>
      <c r="Y118" s="8"/>
      <c r="Z118" s="8"/>
      <c r="AA118" s="8"/>
    </row>
    <row x14ac:dyDescent="0.25" r="119" customHeight="1" ht="14.25">
      <c r="A119" s="10"/>
      <c r="B119" s="8"/>
      <c r="C119" s="8"/>
      <c r="D119" s="8"/>
      <c r="E119" s="8"/>
      <c r="F119" s="10"/>
      <c r="G119" s="8"/>
      <c r="H119" s="8"/>
      <c r="I119" s="8"/>
      <c r="J119" s="8"/>
      <c r="K119" s="8"/>
      <c r="L119" s="8"/>
      <c r="M119" s="8"/>
      <c r="N119" s="11"/>
      <c r="O119" s="11"/>
      <c r="P119" s="8"/>
      <c r="Q119" s="8"/>
      <c r="R119" s="12"/>
      <c r="S119" s="12"/>
      <c r="T119" s="12"/>
      <c r="U119" s="12"/>
      <c r="V119" s="12"/>
      <c r="W119" s="8"/>
      <c r="X119" s="8"/>
      <c r="Y119" s="8"/>
      <c r="Z119" s="8"/>
      <c r="AA119" s="8"/>
    </row>
    <row x14ac:dyDescent="0.25" r="120" customHeight="1" ht="14.25">
      <c r="A120" s="10"/>
      <c r="B120" s="8"/>
      <c r="C120" s="8"/>
      <c r="D120" s="8"/>
      <c r="E120" s="8"/>
      <c r="F120" s="10"/>
      <c r="G120" s="8"/>
      <c r="H120" s="8"/>
      <c r="I120" s="8"/>
      <c r="J120" s="8"/>
      <c r="K120" s="8"/>
      <c r="L120" s="8"/>
      <c r="M120" s="8"/>
      <c r="N120" s="11"/>
      <c r="O120" s="11"/>
      <c r="P120" s="8"/>
      <c r="Q120" s="8"/>
      <c r="R120" s="12"/>
      <c r="S120" s="12"/>
      <c r="T120" s="12"/>
      <c r="U120" s="12"/>
      <c r="V120" s="12"/>
      <c r="W120" s="8"/>
      <c r="X120" s="8"/>
      <c r="Y120" s="8"/>
      <c r="Z120" s="8"/>
      <c r="AA120" s="8"/>
    </row>
    <row x14ac:dyDescent="0.25" r="121" customHeight="1" ht="14.25">
      <c r="A121" s="10"/>
      <c r="B121" s="8"/>
      <c r="C121" s="8"/>
      <c r="D121" s="8"/>
      <c r="E121" s="8"/>
      <c r="F121" s="10"/>
      <c r="G121" s="8"/>
      <c r="H121" s="8"/>
      <c r="I121" s="8"/>
      <c r="J121" s="8"/>
      <c r="K121" s="8"/>
      <c r="L121" s="8"/>
      <c r="M121" s="8"/>
      <c r="N121" s="11"/>
      <c r="O121" s="11"/>
      <c r="P121" s="8"/>
      <c r="Q121" s="8"/>
      <c r="R121" s="12"/>
      <c r="S121" s="12"/>
      <c r="T121" s="12"/>
      <c r="U121" s="12"/>
      <c r="V121" s="12"/>
      <c r="W121" s="8"/>
      <c r="X121" s="8"/>
      <c r="Y121" s="8"/>
      <c r="Z121" s="8"/>
      <c r="AA121" s="8"/>
    </row>
    <row x14ac:dyDescent="0.25" r="122" customHeight="1" ht="14.25">
      <c r="A122" s="10"/>
      <c r="B122" s="8"/>
      <c r="C122" s="8"/>
      <c r="D122" s="8"/>
      <c r="E122" s="8"/>
      <c r="F122" s="10"/>
      <c r="G122" s="8"/>
      <c r="H122" s="8"/>
      <c r="I122" s="8"/>
      <c r="J122" s="8"/>
      <c r="K122" s="8"/>
      <c r="L122" s="8"/>
      <c r="M122" s="8"/>
      <c r="N122" s="11"/>
      <c r="O122" s="11"/>
      <c r="P122" s="8"/>
      <c r="Q122" s="8"/>
      <c r="R122" s="12"/>
      <c r="S122" s="12"/>
      <c r="T122" s="12"/>
      <c r="U122" s="12"/>
      <c r="V122" s="12"/>
      <c r="W122" s="8"/>
      <c r="X122" s="8"/>
      <c r="Y122" s="8"/>
      <c r="Z122" s="8"/>
      <c r="AA122" s="8"/>
    </row>
    <row x14ac:dyDescent="0.25" r="123" customHeight="1" ht="14.25">
      <c r="A123" s="10"/>
      <c r="B123" s="8"/>
      <c r="C123" s="8"/>
      <c r="D123" s="8"/>
      <c r="E123" s="8"/>
      <c r="F123" s="10"/>
      <c r="G123" s="8"/>
      <c r="H123" s="8"/>
      <c r="I123" s="8"/>
      <c r="J123" s="8"/>
      <c r="K123" s="8"/>
      <c r="L123" s="8"/>
      <c r="M123" s="8"/>
      <c r="N123" s="11"/>
      <c r="O123" s="11"/>
      <c r="P123" s="8"/>
      <c r="Q123" s="8"/>
      <c r="R123" s="12"/>
      <c r="S123" s="12"/>
      <c r="T123" s="12"/>
      <c r="U123" s="12"/>
      <c r="V123" s="12"/>
      <c r="W123" s="8"/>
      <c r="X123" s="8"/>
      <c r="Y123" s="8"/>
      <c r="Z123" s="8"/>
      <c r="AA123" s="8"/>
    </row>
    <row x14ac:dyDescent="0.25" r="124" customHeight="1" ht="14.25">
      <c r="A124" s="10"/>
      <c r="B124" s="8"/>
      <c r="C124" s="8"/>
      <c r="D124" s="8"/>
      <c r="E124" s="8"/>
      <c r="F124" s="10"/>
      <c r="G124" s="8"/>
      <c r="H124" s="8"/>
      <c r="I124" s="8"/>
      <c r="J124" s="8"/>
      <c r="K124" s="8"/>
      <c r="L124" s="8"/>
      <c r="M124" s="8"/>
      <c r="N124" s="11"/>
      <c r="O124" s="11"/>
      <c r="P124" s="8"/>
      <c r="Q124" s="8"/>
      <c r="R124" s="12"/>
      <c r="S124" s="12"/>
      <c r="T124" s="12"/>
      <c r="U124" s="12"/>
      <c r="V124" s="12"/>
      <c r="W124" s="8"/>
      <c r="X124" s="8"/>
      <c r="Y124" s="8"/>
      <c r="Z124" s="8"/>
      <c r="AA124" s="8"/>
    </row>
    <row x14ac:dyDescent="0.25" r="125" customHeight="1" ht="14.25">
      <c r="A125" s="10"/>
      <c r="B125" s="8"/>
      <c r="C125" s="8"/>
      <c r="D125" s="8"/>
      <c r="E125" s="8"/>
      <c r="F125" s="10"/>
      <c r="G125" s="8"/>
      <c r="H125" s="8"/>
      <c r="I125" s="8"/>
      <c r="J125" s="8"/>
      <c r="K125" s="8"/>
      <c r="L125" s="8"/>
      <c r="M125" s="8"/>
      <c r="N125" s="11"/>
      <c r="O125" s="11"/>
      <c r="P125" s="8"/>
      <c r="Q125" s="8"/>
      <c r="R125" s="12"/>
      <c r="S125" s="12"/>
      <c r="T125" s="12"/>
      <c r="U125" s="12"/>
      <c r="V125" s="12"/>
      <c r="W125" s="8"/>
      <c r="X125" s="8"/>
      <c r="Y125" s="8"/>
      <c r="Z125" s="8"/>
      <c r="AA125" s="8"/>
    </row>
    <row x14ac:dyDescent="0.25" r="126" customHeight="1" ht="14.25">
      <c r="A126" s="10"/>
      <c r="B126" s="8"/>
      <c r="C126" s="8"/>
      <c r="D126" s="8"/>
      <c r="E126" s="8"/>
      <c r="F126" s="10"/>
      <c r="G126" s="8"/>
      <c r="H126" s="8"/>
      <c r="I126" s="8"/>
      <c r="J126" s="8"/>
      <c r="K126" s="8"/>
      <c r="L126" s="8"/>
      <c r="M126" s="8"/>
      <c r="N126" s="11"/>
      <c r="O126" s="11"/>
      <c r="P126" s="8"/>
      <c r="Q126" s="8"/>
      <c r="R126" s="12"/>
      <c r="S126" s="12"/>
      <c r="T126" s="12"/>
      <c r="U126" s="12"/>
      <c r="V126" s="12"/>
      <c r="W126" s="8"/>
      <c r="X126" s="8"/>
      <c r="Y126" s="8"/>
      <c r="Z126" s="8"/>
      <c r="AA126" s="8"/>
    </row>
    <row x14ac:dyDescent="0.25" r="127" customHeight="1" ht="14.25">
      <c r="A127" s="10"/>
      <c r="B127" s="8"/>
      <c r="C127" s="8"/>
      <c r="D127" s="8"/>
      <c r="E127" s="8"/>
      <c r="F127" s="10"/>
      <c r="G127" s="8"/>
      <c r="H127" s="8"/>
      <c r="I127" s="8"/>
      <c r="J127" s="8"/>
      <c r="K127" s="8"/>
      <c r="L127" s="8"/>
      <c r="M127" s="8"/>
      <c r="N127" s="11"/>
      <c r="O127" s="11"/>
      <c r="P127" s="8"/>
      <c r="Q127" s="8"/>
      <c r="R127" s="12"/>
      <c r="S127" s="12"/>
      <c r="T127" s="12"/>
      <c r="U127" s="12"/>
      <c r="V127" s="12"/>
      <c r="W127" s="8"/>
      <c r="X127" s="8"/>
      <c r="Y127" s="8"/>
      <c r="Z127" s="8"/>
      <c r="AA127" s="8"/>
    </row>
    <row x14ac:dyDescent="0.25" r="128" customHeight="1" ht="14.25">
      <c r="A128" s="10"/>
      <c r="B128" s="8"/>
      <c r="C128" s="8"/>
      <c r="D128" s="8"/>
      <c r="E128" s="8"/>
      <c r="F128" s="10"/>
      <c r="G128" s="8"/>
      <c r="H128" s="8"/>
      <c r="I128" s="8"/>
      <c r="J128" s="8"/>
      <c r="K128" s="8"/>
      <c r="L128" s="8"/>
      <c r="M128" s="8"/>
      <c r="N128" s="11"/>
      <c r="O128" s="11"/>
      <c r="P128" s="8"/>
      <c r="Q128" s="8"/>
      <c r="R128" s="12"/>
      <c r="S128" s="12"/>
      <c r="T128" s="12"/>
      <c r="U128" s="12"/>
      <c r="V128" s="12"/>
      <c r="W128" s="8"/>
      <c r="X128" s="8"/>
      <c r="Y128" s="8"/>
      <c r="Z128" s="8"/>
      <c r="AA128" s="8"/>
    </row>
    <row x14ac:dyDescent="0.25" r="129" customHeight="1" ht="14.25">
      <c r="A129" s="10"/>
      <c r="B129" s="8"/>
      <c r="C129" s="8"/>
      <c r="D129" s="8"/>
      <c r="E129" s="8"/>
      <c r="F129" s="10"/>
      <c r="G129" s="8"/>
      <c r="H129" s="8"/>
      <c r="I129" s="8"/>
      <c r="J129" s="8"/>
      <c r="K129" s="8"/>
      <c r="L129" s="8"/>
      <c r="M129" s="8"/>
      <c r="N129" s="11"/>
      <c r="O129" s="11"/>
      <c r="P129" s="8"/>
      <c r="Q129" s="8"/>
      <c r="R129" s="12"/>
      <c r="S129" s="12"/>
      <c r="T129" s="12"/>
      <c r="U129" s="12"/>
      <c r="V129" s="12"/>
      <c r="W129" s="8"/>
      <c r="X129" s="8"/>
      <c r="Y129" s="8"/>
      <c r="Z129" s="8"/>
      <c r="AA129" s="8"/>
    </row>
    <row x14ac:dyDescent="0.25" r="130" customHeight="1" ht="14.25">
      <c r="A130" s="10"/>
      <c r="B130" s="8"/>
      <c r="C130" s="8"/>
      <c r="D130" s="8"/>
      <c r="E130" s="8"/>
      <c r="F130" s="10"/>
      <c r="G130" s="8"/>
      <c r="H130" s="8"/>
      <c r="I130" s="8"/>
      <c r="J130" s="8"/>
      <c r="K130" s="8"/>
      <c r="L130" s="8"/>
      <c r="M130" s="8"/>
      <c r="N130" s="11"/>
      <c r="O130" s="11"/>
      <c r="P130" s="8"/>
      <c r="Q130" s="8"/>
      <c r="R130" s="12"/>
      <c r="S130" s="12"/>
      <c r="T130" s="12"/>
      <c r="U130" s="12"/>
      <c r="V130" s="12"/>
      <c r="W130" s="8"/>
      <c r="X130" s="8"/>
      <c r="Y130" s="8"/>
      <c r="Z130" s="8"/>
      <c r="AA130" s="8"/>
    </row>
    <row x14ac:dyDescent="0.25" r="131" customHeight="1" ht="14.25">
      <c r="A131" s="10"/>
      <c r="B131" s="8"/>
      <c r="C131" s="8"/>
      <c r="D131" s="8"/>
      <c r="E131" s="8"/>
      <c r="F131" s="10"/>
      <c r="G131" s="8"/>
      <c r="H131" s="8"/>
      <c r="I131" s="8"/>
      <c r="J131" s="8"/>
      <c r="K131" s="8"/>
      <c r="L131" s="8"/>
      <c r="M131" s="8"/>
      <c r="N131" s="11"/>
      <c r="O131" s="11"/>
      <c r="P131" s="8"/>
      <c r="Q131" s="8"/>
      <c r="R131" s="12"/>
      <c r="S131" s="12"/>
      <c r="T131" s="12"/>
      <c r="U131" s="12"/>
      <c r="V131" s="12"/>
      <c r="W131" s="8"/>
      <c r="X131" s="8"/>
      <c r="Y131" s="8"/>
      <c r="Z131" s="8"/>
      <c r="AA131" s="8"/>
    </row>
    <row x14ac:dyDescent="0.25" r="132" customHeight="1" ht="14.25">
      <c r="A132" s="10"/>
      <c r="B132" s="8"/>
      <c r="C132" s="8"/>
      <c r="D132" s="8"/>
      <c r="E132" s="8"/>
      <c r="F132" s="10"/>
      <c r="G132" s="8"/>
      <c r="H132" s="8"/>
      <c r="I132" s="8"/>
      <c r="J132" s="8"/>
      <c r="K132" s="8"/>
      <c r="L132" s="8"/>
      <c r="M132" s="8"/>
      <c r="N132" s="11"/>
      <c r="O132" s="11"/>
      <c r="P132" s="8"/>
      <c r="Q132" s="8"/>
      <c r="R132" s="12"/>
      <c r="S132" s="12"/>
      <c r="T132" s="12"/>
      <c r="U132" s="12"/>
      <c r="V132" s="12"/>
      <c r="W132" s="8"/>
      <c r="X132" s="8"/>
      <c r="Y132" s="8"/>
      <c r="Z132" s="8"/>
      <c r="AA132" s="8"/>
    </row>
    <row x14ac:dyDescent="0.25" r="133" customHeight="1" ht="14.25">
      <c r="A133" s="10"/>
      <c r="B133" s="8"/>
      <c r="C133" s="8"/>
      <c r="D133" s="8"/>
      <c r="E133" s="8"/>
      <c r="F133" s="10"/>
      <c r="G133" s="8"/>
      <c r="H133" s="8"/>
      <c r="I133" s="8"/>
      <c r="J133" s="8"/>
      <c r="K133" s="8"/>
      <c r="L133" s="8"/>
      <c r="M133" s="8"/>
      <c r="N133" s="11"/>
      <c r="O133" s="11"/>
      <c r="P133" s="8"/>
      <c r="Q133" s="8"/>
      <c r="R133" s="12"/>
      <c r="S133" s="12"/>
      <c r="T133" s="12"/>
      <c r="U133" s="12"/>
      <c r="V133" s="12"/>
      <c r="W133" s="8"/>
      <c r="X133" s="8"/>
      <c r="Y133" s="8"/>
      <c r="Z133" s="8"/>
      <c r="AA133" s="8"/>
    </row>
    <row x14ac:dyDescent="0.25" r="134" customHeight="1" ht="14.25">
      <c r="A134" s="10"/>
      <c r="B134" s="8"/>
      <c r="C134" s="8"/>
      <c r="D134" s="8"/>
      <c r="E134" s="8"/>
      <c r="F134" s="10"/>
      <c r="G134" s="8"/>
      <c r="H134" s="8"/>
      <c r="I134" s="8"/>
      <c r="J134" s="8"/>
      <c r="K134" s="8"/>
      <c r="L134" s="8"/>
      <c r="M134" s="8"/>
      <c r="N134" s="11"/>
      <c r="O134" s="11"/>
      <c r="P134" s="8"/>
      <c r="Q134" s="8"/>
      <c r="R134" s="12"/>
      <c r="S134" s="12"/>
      <c r="T134" s="12"/>
      <c r="U134" s="12"/>
      <c r="V134" s="12"/>
      <c r="W134" s="8"/>
      <c r="X134" s="8"/>
      <c r="Y134" s="8"/>
      <c r="Z134" s="8"/>
      <c r="AA134" s="8"/>
    </row>
    <row x14ac:dyDescent="0.25" r="135" customHeight="1" ht="14.25">
      <c r="A135" s="10"/>
      <c r="B135" s="8"/>
      <c r="C135" s="8"/>
      <c r="D135" s="8"/>
      <c r="E135" s="8"/>
      <c r="F135" s="10"/>
      <c r="G135" s="8"/>
      <c r="H135" s="8"/>
      <c r="I135" s="8"/>
      <c r="J135" s="8"/>
      <c r="K135" s="8"/>
      <c r="L135" s="8"/>
      <c r="M135" s="8"/>
      <c r="N135" s="11"/>
      <c r="O135" s="11"/>
      <c r="P135" s="8"/>
      <c r="Q135" s="8"/>
      <c r="R135" s="12"/>
      <c r="S135" s="12"/>
      <c r="T135" s="12"/>
      <c r="U135" s="12"/>
      <c r="V135" s="12"/>
      <c r="W135" s="8"/>
      <c r="X135" s="8"/>
      <c r="Y135" s="8"/>
      <c r="Z135" s="8"/>
      <c r="AA135" s="8"/>
    </row>
    <row x14ac:dyDescent="0.25" r="136" customHeight="1" ht="14.25">
      <c r="A136" s="10"/>
      <c r="B136" s="8"/>
      <c r="C136" s="8"/>
      <c r="D136" s="8"/>
      <c r="E136" s="8"/>
      <c r="F136" s="10"/>
      <c r="G136" s="8"/>
      <c r="H136" s="8"/>
      <c r="I136" s="8"/>
      <c r="J136" s="8"/>
      <c r="K136" s="8"/>
      <c r="L136" s="8"/>
      <c r="M136" s="8"/>
      <c r="N136" s="11"/>
      <c r="O136" s="11"/>
      <c r="P136" s="8"/>
      <c r="Q136" s="8"/>
      <c r="R136" s="12"/>
      <c r="S136" s="12"/>
      <c r="T136" s="12"/>
      <c r="U136" s="12"/>
      <c r="V136" s="12"/>
      <c r="W136" s="8"/>
      <c r="X136" s="8"/>
      <c r="Y136" s="8"/>
      <c r="Z136" s="8"/>
      <c r="AA136" s="8"/>
    </row>
    <row x14ac:dyDescent="0.25" r="137" customHeight="1" ht="14.25">
      <c r="A137" s="10"/>
      <c r="B137" s="8"/>
      <c r="C137" s="8"/>
      <c r="D137" s="8"/>
      <c r="E137" s="8"/>
      <c r="F137" s="10"/>
      <c r="G137" s="8"/>
      <c r="H137" s="8"/>
      <c r="I137" s="8"/>
      <c r="J137" s="8"/>
      <c r="K137" s="8"/>
      <c r="L137" s="8"/>
      <c r="M137" s="8"/>
      <c r="N137" s="11"/>
      <c r="O137" s="11"/>
      <c r="P137" s="8"/>
      <c r="Q137" s="8"/>
      <c r="R137" s="12"/>
      <c r="S137" s="12"/>
      <c r="T137" s="12"/>
      <c r="U137" s="12"/>
      <c r="V137" s="12"/>
      <c r="W137" s="8"/>
      <c r="X137" s="8"/>
      <c r="Y137" s="8"/>
      <c r="Z137" s="8"/>
      <c r="AA137" s="8"/>
    </row>
    <row x14ac:dyDescent="0.25" r="138" customHeight="1" ht="14.25">
      <c r="A138" s="10"/>
      <c r="B138" s="8"/>
      <c r="C138" s="8"/>
      <c r="D138" s="8"/>
      <c r="E138" s="8"/>
      <c r="F138" s="10"/>
      <c r="G138" s="8"/>
      <c r="H138" s="8"/>
      <c r="I138" s="8"/>
      <c r="J138" s="8"/>
      <c r="K138" s="8"/>
      <c r="L138" s="8"/>
      <c r="M138" s="8"/>
      <c r="N138" s="11"/>
      <c r="O138" s="11"/>
      <c r="P138" s="8"/>
      <c r="Q138" s="8"/>
      <c r="R138" s="12"/>
      <c r="S138" s="12"/>
      <c r="T138" s="12"/>
      <c r="U138" s="12"/>
      <c r="V138" s="12"/>
      <c r="W138" s="8"/>
      <c r="X138" s="8"/>
      <c r="Y138" s="8"/>
      <c r="Z138" s="8"/>
      <c r="AA138" s="8"/>
    </row>
    <row x14ac:dyDescent="0.25" r="139" customHeight="1" ht="14.25">
      <c r="A139" s="10"/>
      <c r="B139" s="8"/>
      <c r="C139" s="8"/>
      <c r="D139" s="8"/>
      <c r="E139" s="8"/>
      <c r="F139" s="10"/>
      <c r="G139" s="8"/>
      <c r="H139" s="8"/>
      <c r="I139" s="8"/>
      <c r="J139" s="8"/>
      <c r="K139" s="8"/>
      <c r="L139" s="8"/>
      <c r="M139" s="8"/>
      <c r="N139" s="11"/>
      <c r="O139" s="11"/>
      <c r="P139" s="8"/>
      <c r="Q139" s="8"/>
      <c r="R139" s="12"/>
      <c r="S139" s="12"/>
      <c r="T139" s="12"/>
      <c r="U139" s="12"/>
      <c r="V139" s="12"/>
      <c r="W139" s="8"/>
      <c r="X139" s="8"/>
      <c r="Y139" s="8"/>
      <c r="Z139" s="8"/>
      <c r="AA139" s="8"/>
    </row>
    <row x14ac:dyDescent="0.25" r="140" customHeight="1" ht="14.25">
      <c r="A140" s="10"/>
      <c r="B140" s="8"/>
      <c r="C140" s="8"/>
      <c r="D140" s="8"/>
      <c r="E140" s="8"/>
      <c r="F140" s="10"/>
      <c r="G140" s="8"/>
      <c r="H140" s="8"/>
      <c r="I140" s="8"/>
      <c r="J140" s="8"/>
      <c r="K140" s="8"/>
      <c r="L140" s="8"/>
      <c r="M140" s="8"/>
      <c r="N140" s="11"/>
      <c r="O140" s="11"/>
      <c r="P140" s="8"/>
      <c r="Q140" s="8"/>
      <c r="R140" s="12"/>
      <c r="S140" s="12"/>
      <c r="T140" s="12"/>
      <c r="U140" s="12"/>
      <c r="V140" s="12"/>
      <c r="W140" s="8"/>
      <c r="X140" s="8"/>
      <c r="Y140" s="8"/>
      <c r="Z140" s="8"/>
      <c r="AA140" s="8"/>
    </row>
    <row x14ac:dyDescent="0.25" r="141" customHeight="1" ht="14.25">
      <c r="A141" s="10"/>
      <c r="B141" s="8"/>
      <c r="C141" s="8"/>
      <c r="D141" s="8"/>
      <c r="E141" s="8"/>
      <c r="F141" s="10"/>
      <c r="G141" s="8"/>
      <c r="H141" s="8"/>
      <c r="I141" s="8"/>
      <c r="J141" s="8"/>
      <c r="K141" s="8"/>
      <c r="L141" s="8"/>
      <c r="M141" s="8"/>
      <c r="N141" s="11"/>
      <c r="O141" s="11"/>
      <c r="P141" s="8"/>
      <c r="Q141" s="8"/>
      <c r="R141" s="12"/>
      <c r="S141" s="12"/>
      <c r="T141" s="12"/>
      <c r="U141" s="12"/>
      <c r="V141" s="12"/>
      <c r="W141" s="8"/>
      <c r="X141" s="8"/>
      <c r="Y141" s="8"/>
      <c r="Z141" s="8"/>
      <c r="AA141" s="8"/>
    </row>
    <row x14ac:dyDescent="0.25" r="142" customHeight="1" ht="14.25">
      <c r="A142" s="10"/>
      <c r="B142" s="8"/>
      <c r="C142" s="8"/>
      <c r="D142" s="8"/>
      <c r="E142" s="8"/>
      <c r="F142" s="10"/>
      <c r="G142" s="8"/>
      <c r="H142" s="8"/>
      <c r="I142" s="8"/>
      <c r="J142" s="8"/>
      <c r="K142" s="8"/>
      <c r="L142" s="8"/>
      <c r="M142" s="8"/>
      <c r="N142" s="11"/>
      <c r="O142" s="11"/>
      <c r="P142" s="8"/>
      <c r="Q142" s="8"/>
      <c r="R142" s="12"/>
      <c r="S142" s="12"/>
      <c r="T142" s="12"/>
      <c r="U142" s="12"/>
      <c r="V142" s="12"/>
      <c r="W142" s="8"/>
      <c r="X142" s="8"/>
      <c r="Y142" s="8"/>
      <c r="Z142" s="8"/>
      <c r="AA142" s="8"/>
    </row>
    <row x14ac:dyDescent="0.25" r="143" customHeight="1" ht="14.25">
      <c r="A143" s="10"/>
      <c r="B143" s="8"/>
      <c r="C143" s="8"/>
      <c r="D143" s="8"/>
      <c r="E143" s="8"/>
      <c r="F143" s="10"/>
      <c r="G143" s="8"/>
      <c r="H143" s="8"/>
      <c r="I143" s="8"/>
      <c r="J143" s="8"/>
      <c r="K143" s="8"/>
      <c r="L143" s="8"/>
      <c r="M143" s="8"/>
      <c r="N143" s="11"/>
      <c r="O143" s="11"/>
      <c r="P143" s="8"/>
      <c r="Q143" s="8"/>
      <c r="R143" s="12"/>
      <c r="S143" s="12"/>
      <c r="T143" s="12"/>
      <c r="U143" s="12"/>
      <c r="V143" s="12"/>
      <c r="W143" s="8"/>
      <c r="X143" s="8"/>
      <c r="Y143" s="8"/>
      <c r="Z143" s="8"/>
      <c r="AA143" s="8"/>
    </row>
    <row x14ac:dyDescent="0.25" r="144" customHeight="1" ht="14.25">
      <c r="A144" s="10"/>
      <c r="B144" s="8"/>
      <c r="C144" s="8"/>
      <c r="D144" s="8"/>
      <c r="E144" s="8"/>
      <c r="F144" s="10"/>
      <c r="G144" s="8"/>
      <c r="H144" s="8"/>
      <c r="I144" s="8"/>
      <c r="J144" s="8"/>
      <c r="K144" s="8"/>
      <c r="L144" s="8"/>
      <c r="M144" s="8"/>
      <c r="N144" s="11"/>
      <c r="O144" s="11"/>
      <c r="P144" s="8"/>
      <c r="Q144" s="8"/>
      <c r="R144" s="12"/>
      <c r="S144" s="12"/>
      <c r="T144" s="12"/>
      <c r="U144" s="12"/>
      <c r="V144" s="12"/>
      <c r="W144" s="8"/>
      <c r="X144" s="8"/>
      <c r="Y144" s="8"/>
      <c r="Z144" s="8"/>
      <c r="AA144" s="8"/>
    </row>
    <row x14ac:dyDescent="0.25" r="145" customHeight="1" ht="14.25">
      <c r="A145" s="10"/>
      <c r="B145" s="8"/>
      <c r="C145" s="8"/>
      <c r="D145" s="8"/>
      <c r="E145" s="8"/>
      <c r="F145" s="10"/>
      <c r="G145" s="8"/>
      <c r="H145" s="8"/>
      <c r="I145" s="8"/>
      <c r="J145" s="8"/>
      <c r="K145" s="8"/>
      <c r="L145" s="8"/>
      <c r="M145" s="8"/>
      <c r="N145" s="11"/>
      <c r="O145" s="11"/>
      <c r="P145" s="8"/>
      <c r="Q145" s="8"/>
      <c r="R145" s="12"/>
      <c r="S145" s="12"/>
      <c r="T145" s="12"/>
      <c r="U145" s="12"/>
      <c r="V145" s="12"/>
      <c r="W145" s="8"/>
      <c r="X145" s="8"/>
      <c r="Y145" s="8"/>
      <c r="Z145" s="8"/>
      <c r="AA145" s="8"/>
    </row>
    <row x14ac:dyDescent="0.25" r="146" customHeight="1" ht="14.25">
      <c r="A146" s="10"/>
      <c r="B146" s="8"/>
      <c r="C146" s="8"/>
      <c r="D146" s="8"/>
      <c r="E146" s="8"/>
      <c r="F146" s="10"/>
      <c r="G146" s="8"/>
      <c r="H146" s="8"/>
      <c r="I146" s="8"/>
      <c r="J146" s="8"/>
      <c r="K146" s="8"/>
      <c r="L146" s="8"/>
      <c r="M146" s="8"/>
      <c r="N146" s="11"/>
      <c r="O146" s="11"/>
      <c r="P146" s="8"/>
      <c r="Q146" s="8"/>
      <c r="R146" s="12"/>
      <c r="S146" s="12"/>
      <c r="T146" s="12"/>
      <c r="U146" s="12"/>
      <c r="V146" s="12"/>
      <c r="W146" s="8"/>
      <c r="X146" s="8"/>
      <c r="Y146" s="8"/>
      <c r="Z146" s="8"/>
      <c r="AA146" s="8"/>
    </row>
    <row x14ac:dyDescent="0.25" r="147" customHeight="1" ht="14.25">
      <c r="A147" s="10"/>
      <c r="B147" s="8"/>
      <c r="C147" s="8"/>
      <c r="D147" s="8"/>
      <c r="E147" s="8"/>
      <c r="F147" s="10"/>
      <c r="G147" s="8"/>
      <c r="H147" s="8"/>
      <c r="I147" s="8"/>
      <c r="J147" s="8"/>
      <c r="K147" s="8"/>
      <c r="L147" s="8"/>
      <c r="M147" s="8"/>
      <c r="N147" s="11"/>
      <c r="O147" s="11"/>
      <c r="P147" s="8"/>
      <c r="Q147" s="8"/>
      <c r="R147" s="12"/>
      <c r="S147" s="12"/>
      <c r="T147" s="12"/>
      <c r="U147" s="12"/>
      <c r="V147" s="12"/>
      <c r="W147" s="8"/>
      <c r="X147" s="8"/>
      <c r="Y147" s="8"/>
      <c r="Z147" s="8"/>
      <c r="AA147" s="8"/>
    </row>
    <row x14ac:dyDescent="0.25" r="148" customHeight="1" ht="14.25">
      <c r="A148" s="10"/>
      <c r="B148" s="8"/>
      <c r="C148" s="8"/>
      <c r="D148" s="8"/>
      <c r="E148" s="8"/>
      <c r="F148" s="10"/>
      <c r="G148" s="8"/>
      <c r="H148" s="8"/>
      <c r="I148" s="8"/>
      <c r="J148" s="8"/>
      <c r="K148" s="8"/>
      <c r="L148" s="8"/>
      <c r="M148" s="8"/>
      <c r="N148" s="11"/>
      <c r="O148" s="11"/>
      <c r="P148" s="8"/>
      <c r="Q148" s="8"/>
      <c r="R148" s="12"/>
      <c r="S148" s="12"/>
      <c r="T148" s="12"/>
      <c r="U148" s="12"/>
      <c r="V148" s="12"/>
      <c r="W148" s="8"/>
      <c r="X148" s="8"/>
      <c r="Y148" s="8"/>
      <c r="Z148" s="8"/>
      <c r="AA148" s="8"/>
    </row>
    <row x14ac:dyDescent="0.25" r="149" customHeight="1" ht="14.25">
      <c r="A149" s="10"/>
      <c r="B149" s="8"/>
      <c r="C149" s="8"/>
      <c r="D149" s="8"/>
      <c r="E149" s="8"/>
      <c r="F149" s="10"/>
      <c r="G149" s="8"/>
      <c r="H149" s="8"/>
      <c r="I149" s="8"/>
      <c r="J149" s="8"/>
      <c r="K149" s="8"/>
      <c r="L149" s="8"/>
      <c r="M149" s="8"/>
      <c r="N149" s="11"/>
      <c r="O149" s="11"/>
      <c r="P149" s="8"/>
      <c r="Q149" s="8"/>
      <c r="R149" s="12"/>
      <c r="S149" s="12"/>
      <c r="T149" s="12"/>
      <c r="U149" s="12"/>
      <c r="V149" s="12"/>
      <c r="W149" s="8"/>
      <c r="X149" s="8"/>
      <c r="Y149" s="8"/>
      <c r="Z149" s="8"/>
      <c r="AA149" s="8"/>
    </row>
    <row x14ac:dyDescent="0.25" r="150" customHeight="1" ht="14.25">
      <c r="A150" s="10"/>
      <c r="B150" s="8"/>
      <c r="C150" s="8"/>
      <c r="D150" s="8"/>
      <c r="E150" s="8"/>
      <c r="F150" s="10"/>
      <c r="G150" s="8"/>
      <c r="H150" s="8"/>
      <c r="I150" s="8"/>
      <c r="J150" s="8"/>
      <c r="K150" s="8"/>
      <c r="L150" s="8"/>
      <c r="M150" s="8"/>
      <c r="N150" s="11"/>
      <c r="O150" s="11"/>
      <c r="P150" s="8"/>
      <c r="Q150" s="8"/>
      <c r="R150" s="12"/>
      <c r="S150" s="12"/>
      <c r="T150" s="12"/>
      <c r="U150" s="12"/>
      <c r="V150" s="12"/>
      <c r="W150" s="8"/>
      <c r="X150" s="8"/>
      <c r="Y150" s="8"/>
      <c r="Z150" s="8"/>
      <c r="AA150" s="8"/>
    </row>
    <row x14ac:dyDescent="0.25" r="151" customHeight="1" ht="14.25">
      <c r="A151" s="10"/>
      <c r="B151" s="8"/>
      <c r="C151" s="8"/>
      <c r="D151" s="8"/>
      <c r="E151" s="8"/>
      <c r="F151" s="10"/>
      <c r="G151" s="8"/>
      <c r="H151" s="8"/>
      <c r="I151" s="8"/>
      <c r="J151" s="8"/>
      <c r="K151" s="8"/>
      <c r="L151" s="8"/>
      <c r="M151" s="8"/>
      <c r="N151" s="11"/>
      <c r="O151" s="11"/>
      <c r="P151" s="8"/>
      <c r="Q151" s="8"/>
      <c r="R151" s="12"/>
      <c r="S151" s="12"/>
      <c r="T151" s="12"/>
      <c r="U151" s="12"/>
      <c r="V151" s="12"/>
      <c r="W151" s="8"/>
      <c r="X151" s="8"/>
      <c r="Y151" s="8"/>
      <c r="Z151" s="8"/>
      <c r="AA151" s="8"/>
    </row>
    <row x14ac:dyDescent="0.25" r="152" customHeight="1" ht="14.25">
      <c r="A152" s="10"/>
      <c r="B152" s="8"/>
      <c r="C152" s="8"/>
      <c r="D152" s="8"/>
      <c r="E152" s="8"/>
      <c r="F152" s="10"/>
      <c r="G152" s="8"/>
      <c r="H152" s="8"/>
      <c r="I152" s="8"/>
      <c r="J152" s="8"/>
      <c r="K152" s="8"/>
      <c r="L152" s="8"/>
      <c r="M152" s="8"/>
      <c r="N152" s="11"/>
      <c r="O152" s="11"/>
      <c r="P152" s="8"/>
      <c r="Q152" s="8"/>
      <c r="R152" s="12"/>
      <c r="S152" s="12"/>
      <c r="T152" s="12"/>
      <c r="U152" s="12"/>
      <c r="V152" s="12"/>
      <c r="W152" s="8"/>
      <c r="X152" s="8"/>
      <c r="Y152" s="8"/>
      <c r="Z152" s="8"/>
      <c r="AA152" s="8"/>
    </row>
    <row x14ac:dyDescent="0.25" r="153" customHeight="1" ht="14.25">
      <c r="A153" s="10"/>
      <c r="B153" s="8"/>
      <c r="C153" s="8"/>
      <c r="D153" s="8"/>
      <c r="E153" s="8"/>
      <c r="F153" s="10"/>
      <c r="G153" s="8"/>
      <c r="H153" s="8"/>
      <c r="I153" s="8"/>
      <c r="J153" s="8"/>
      <c r="K153" s="8"/>
      <c r="L153" s="8"/>
      <c r="M153" s="8"/>
      <c r="N153" s="11"/>
      <c r="O153" s="11"/>
      <c r="P153" s="8"/>
      <c r="Q153" s="8"/>
      <c r="R153" s="12"/>
      <c r="S153" s="12"/>
      <c r="T153" s="12"/>
      <c r="U153" s="12"/>
      <c r="V153" s="12"/>
      <c r="W153" s="8"/>
      <c r="X153" s="8"/>
      <c r="Y153" s="8"/>
      <c r="Z153" s="8"/>
      <c r="AA153" s="8"/>
    </row>
    <row x14ac:dyDescent="0.25" r="154" customHeight="1" ht="14.25">
      <c r="A154" s="10"/>
      <c r="B154" s="8"/>
      <c r="C154" s="8"/>
      <c r="D154" s="8"/>
      <c r="E154" s="8"/>
      <c r="F154" s="10"/>
      <c r="G154" s="8"/>
      <c r="H154" s="8"/>
      <c r="I154" s="8"/>
      <c r="J154" s="8"/>
      <c r="K154" s="8"/>
      <c r="L154" s="8"/>
      <c r="M154" s="8"/>
      <c r="N154" s="11"/>
      <c r="O154" s="11"/>
      <c r="P154" s="8"/>
      <c r="Q154" s="8"/>
      <c r="R154" s="12"/>
      <c r="S154" s="12"/>
      <c r="T154" s="12"/>
      <c r="U154" s="12"/>
      <c r="V154" s="12"/>
      <c r="W154" s="8"/>
      <c r="X154" s="8"/>
      <c r="Y154" s="8"/>
      <c r="Z154" s="8"/>
      <c r="AA154" s="8"/>
    </row>
    <row x14ac:dyDescent="0.25" r="155" customHeight="1" ht="14.25">
      <c r="A155" s="10"/>
      <c r="B155" s="8"/>
      <c r="C155" s="8"/>
      <c r="D155" s="8"/>
      <c r="E155" s="8"/>
      <c r="F155" s="10"/>
      <c r="G155" s="8"/>
      <c r="H155" s="8"/>
      <c r="I155" s="8"/>
      <c r="J155" s="8"/>
      <c r="K155" s="8"/>
      <c r="L155" s="8"/>
      <c r="M155" s="8"/>
      <c r="N155" s="11"/>
      <c r="O155" s="11"/>
      <c r="P155" s="8"/>
      <c r="Q155" s="8"/>
      <c r="R155" s="12"/>
      <c r="S155" s="12"/>
      <c r="T155" s="12"/>
      <c r="U155" s="12"/>
      <c r="V155" s="12"/>
      <c r="W155" s="8"/>
      <c r="X155" s="8"/>
      <c r="Y155" s="8"/>
      <c r="Z155" s="8"/>
      <c r="AA155" s="8"/>
    </row>
    <row x14ac:dyDescent="0.25" r="156" customHeight="1" ht="14.25">
      <c r="A156" s="10"/>
      <c r="B156" s="8"/>
      <c r="C156" s="8"/>
      <c r="D156" s="8"/>
      <c r="E156" s="8"/>
      <c r="F156" s="10"/>
      <c r="G156" s="8"/>
      <c r="H156" s="8"/>
      <c r="I156" s="8"/>
      <c r="J156" s="8"/>
      <c r="K156" s="8"/>
      <c r="L156" s="8"/>
      <c r="M156" s="8"/>
      <c r="N156" s="11"/>
      <c r="O156" s="11"/>
      <c r="P156" s="8"/>
      <c r="Q156" s="8"/>
      <c r="R156" s="12"/>
      <c r="S156" s="12"/>
      <c r="T156" s="12"/>
      <c r="U156" s="12"/>
      <c r="V156" s="12"/>
      <c r="W156" s="8"/>
      <c r="X156" s="8"/>
      <c r="Y156" s="8"/>
      <c r="Z156" s="8"/>
      <c r="AA156" s="8"/>
    </row>
    <row x14ac:dyDescent="0.25" r="157" customHeight="1" ht="14.25">
      <c r="A157" s="10"/>
      <c r="B157" s="8"/>
      <c r="C157" s="8"/>
      <c r="D157" s="8"/>
      <c r="E157" s="8"/>
      <c r="F157" s="10"/>
      <c r="G157" s="8"/>
      <c r="H157" s="8"/>
      <c r="I157" s="8"/>
      <c r="J157" s="8"/>
      <c r="K157" s="8"/>
      <c r="L157" s="8"/>
      <c r="M157" s="8"/>
      <c r="N157" s="11"/>
      <c r="O157" s="11"/>
      <c r="P157" s="8"/>
      <c r="Q157" s="8"/>
      <c r="R157" s="12"/>
      <c r="S157" s="12"/>
      <c r="T157" s="12"/>
      <c r="U157" s="12"/>
      <c r="V157" s="12"/>
      <c r="W157" s="8"/>
      <c r="X157" s="8"/>
      <c r="Y157" s="8"/>
      <c r="Z157" s="8"/>
      <c r="AA157" s="8"/>
    </row>
    <row x14ac:dyDescent="0.25" r="158" customHeight="1" ht="14.25">
      <c r="A158" s="10"/>
      <c r="B158" s="8"/>
      <c r="C158" s="8"/>
      <c r="D158" s="8"/>
      <c r="E158" s="8"/>
      <c r="F158" s="10"/>
      <c r="G158" s="8"/>
      <c r="H158" s="8"/>
      <c r="I158" s="8"/>
      <c r="J158" s="8"/>
      <c r="K158" s="8"/>
      <c r="L158" s="8"/>
      <c r="M158" s="8"/>
      <c r="N158" s="11"/>
      <c r="O158" s="11"/>
      <c r="P158" s="8"/>
      <c r="Q158" s="8"/>
      <c r="R158" s="12"/>
      <c r="S158" s="12"/>
      <c r="T158" s="12"/>
      <c r="U158" s="12"/>
      <c r="V158" s="12"/>
      <c r="W158" s="8"/>
      <c r="X158" s="8"/>
      <c r="Y158" s="8"/>
      <c r="Z158" s="8"/>
      <c r="AA158" s="8"/>
    </row>
    <row x14ac:dyDescent="0.25" r="159" customHeight="1" ht="14.25">
      <c r="A159" s="10"/>
      <c r="B159" s="8"/>
      <c r="C159" s="8"/>
      <c r="D159" s="8"/>
      <c r="E159" s="8"/>
      <c r="F159" s="10"/>
      <c r="G159" s="8"/>
      <c r="H159" s="8"/>
      <c r="I159" s="8"/>
      <c r="J159" s="8"/>
      <c r="K159" s="8"/>
      <c r="L159" s="8"/>
      <c r="M159" s="8"/>
      <c r="N159" s="11"/>
      <c r="O159" s="11"/>
      <c r="P159" s="8"/>
      <c r="Q159" s="8"/>
      <c r="R159" s="12"/>
      <c r="S159" s="12"/>
      <c r="T159" s="12"/>
      <c r="U159" s="12"/>
      <c r="V159" s="12"/>
      <c r="W159" s="8"/>
      <c r="X159" s="8"/>
      <c r="Y159" s="8"/>
      <c r="Z159" s="8"/>
      <c r="AA159" s="8"/>
    </row>
    <row x14ac:dyDescent="0.25" r="160" customHeight="1" ht="14.25">
      <c r="A160" s="10"/>
      <c r="B160" s="8"/>
      <c r="C160" s="8"/>
      <c r="D160" s="8"/>
      <c r="E160" s="8"/>
      <c r="F160" s="10"/>
      <c r="G160" s="8"/>
      <c r="H160" s="8"/>
      <c r="I160" s="8"/>
      <c r="J160" s="8"/>
      <c r="K160" s="8"/>
      <c r="L160" s="8"/>
      <c r="M160" s="8"/>
      <c r="N160" s="11"/>
      <c r="O160" s="11"/>
      <c r="P160" s="8"/>
      <c r="Q160" s="8"/>
      <c r="R160" s="12"/>
      <c r="S160" s="12"/>
      <c r="T160" s="12"/>
      <c r="U160" s="12"/>
      <c r="V160" s="12"/>
      <c r="W160" s="8"/>
      <c r="X160" s="8"/>
      <c r="Y160" s="8"/>
      <c r="Z160" s="8"/>
      <c r="AA160" s="8"/>
    </row>
    <row x14ac:dyDescent="0.25" r="161" customHeight="1" ht="14.25">
      <c r="A161" s="10"/>
      <c r="B161" s="8"/>
      <c r="C161" s="8"/>
      <c r="D161" s="8"/>
      <c r="E161" s="8"/>
      <c r="F161" s="10"/>
      <c r="G161" s="8"/>
      <c r="H161" s="8"/>
      <c r="I161" s="8"/>
      <c r="J161" s="8"/>
      <c r="K161" s="8"/>
      <c r="L161" s="8"/>
      <c r="M161" s="8"/>
      <c r="N161" s="11"/>
      <c r="O161" s="11"/>
      <c r="P161" s="8"/>
      <c r="Q161" s="8"/>
      <c r="R161" s="12"/>
      <c r="S161" s="12"/>
      <c r="T161" s="12"/>
      <c r="U161" s="12"/>
      <c r="V161" s="12"/>
      <c r="W161" s="8"/>
      <c r="X161" s="8"/>
      <c r="Y161" s="8"/>
      <c r="Z161" s="8"/>
      <c r="AA161" s="8"/>
    </row>
    <row x14ac:dyDescent="0.25" r="162" customHeight="1" ht="14.25">
      <c r="A162" s="10"/>
      <c r="B162" s="8"/>
      <c r="C162" s="8"/>
      <c r="D162" s="8"/>
      <c r="E162" s="8"/>
      <c r="F162" s="10"/>
      <c r="G162" s="8"/>
      <c r="H162" s="8"/>
      <c r="I162" s="8"/>
      <c r="J162" s="8"/>
      <c r="K162" s="8"/>
      <c r="L162" s="8"/>
      <c r="M162" s="8"/>
      <c r="N162" s="11"/>
      <c r="O162" s="11"/>
      <c r="P162" s="8"/>
      <c r="Q162" s="8"/>
      <c r="R162" s="12"/>
      <c r="S162" s="12"/>
      <c r="T162" s="12"/>
      <c r="U162" s="12"/>
      <c r="V162" s="12"/>
      <c r="W162" s="8"/>
      <c r="X162" s="8"/>
      <c r="Y162" s="8"/>
      <c r="Z162" s="8"/>
      <c r="AA162" s="8"/>
    </row>
    <row x14ac:dyDescent="0.25" r="163" customHeight="1" ht="14.25">
      <c r="A163" s="10"/>
      <c r="B163" s="8"/>
      <c r="C163" s="8"/>
      <c r="D163" s="8"/>
      <c r="E163" s="8"/>
      <c r="F163" s="10"/>
      <c r="G163" s="8"/>
      <c r="H163" s="8"/>
      <c r="I163" s="8"/>
      <c r="J163" s="8"/>
      <c r="K163" s="8"/>
      <c r="L163" s="8"/>
      <c r="M163" s="8"/>
      <c r="N163" s="11"/>
      <c r="O163" s="11"/>
      <c r="P163" s="8"/>
      <c r="Q163" s="8"/>
      <c r="R163" s="12"/>
      <c r="S163" s="12"/>
      <c r="T163" s="12"/>
      <c r="U163" s="12"/>
      <c r="V163" s="12"/>
      <c r="W163" s="8"/>
      <c r="X163" s="8"/>
      <c r="Y163" s="8"/>
      <c r="Z163" s="8"/>
      <c r="AA163" s="8"/>
    </row>
    <row x14ac:dyDescent="0.25" r="164" customHeight="1" ht="14.25">
      <c r="A164" s="10"/>
      <c r="B164" s="8"/>
      <c r="C164" s="8"/>
      <c r="D164" s="8"/>
      <c r="E164" s="8"/>
      <c r="F164" s="10"/>
      <c r="G164" s="8"/>
      <c r="H164" s="8"/>
      <c r="I164" s="8"/>
      <c r="J164" s="8"/>
      <c r="K164" s="8"/>
      <c r="L164" s="8"/>
      <c r="M164" s="8"/>
      <c r="N164" s="11"/>
      <c r="O164" s="11"/>
      <c r="P164" s="8"/>
      <c r="Q164" s="8"/>
      <c r="R164" s="12"/>
      <c r="S164" s="12"/>
      <c r="T164" s="12"/>
      <c r="U164" s="12"/>
      <c r="V164" s="12"/>
      <c r="W164" s="8"/>
      <c r="X164" s="8"/>
      <c r="Y164" s="8"/>
      <c r="Z164" s="8"/>
      <c r="AA164" s="8"/>
    </row>
    <row x14ac:dyDescent="0.25" r="165" customHeight="1" ht="14.25">
      <c r="A165" s="10"/>
      <c r="B165" s="8"/>
      <c r="C165" s="8"/>
      <c r="D165" s="8"/>
      <c r="E165" s="8"/>
      <c r="F165" s="10"/>
      <c r="G165" s="8"/>
      <c r="H165" s="8"/>
      <c r="I165" s="8"/>
      <c r="J165" s="8"/>
      <c r="K165" s="8"/>
      <c r="L165" s="8"/>
      <c r="M165" s="8"/>
      <c r="N165" s="11"/>
      <c r="O165" s="11"/>
      <c r="P165" s="8"/>
      <c r="Q165" s="8"/>
      <c r="R165" s="12"/>
      <c r="S165" s="12"/>
      <c r="T165" s="12"/>
      <c r="U165" s="12"/>
      <c r="V165" s="12"/>
      <c r="W165" s="8"/>
      <c r="X165" s="8"/>
      <c r="Y165" s="8"/>
      <c r="Z165" s="8"/>
      <c r="AA165" s="8"/>
    </row>
    <row x14ac:dyDescent="0.25" r="166" customHeight="1" ht="14.25">
      <c r="A166" s="10"/>
      <c r="B166" s="8"/>
      <c r="C166" s="8"/>
      <c r="D166" s="8"/>
      <c r="E166" s="8"/>
      <c r="F166" s="10"/>
      <c r="G166" s="8"/>
      <c r="H166" s="8"/>
      <c r="I166" s="8"/>
      <c r="J166" s="8"/>
      <c r="K166" s="8"/>
      <c r="L166" s="8"/>
      <c r="M166" s="8"/>
      <c r="N166" s="11"/>
      <c r="O166" s="11"/>
      <c r="P166" s="8"/>
      <c r="Q166" s="8"/>
      <c r="R166" s="12"/>
      <c r="S166" s="12"/>
      <c r="T166" s="12"/>
      <c r="U166" s="12"/>
      <c r="V166" s="12"/>
      <c r="W166" s="8"/>
      <c r="X166" s="8"/>
      <c r="Y166" s="8"/>
      <c r="Z166" s="8"/>
      <c r="AA166" s="8"/>
    </row>
    <row x14ac:dyDescent="0.25" r="167" customHeight="1" ht="14.25">
      <c r="A167" s="10"/>
      <c r="B167" s="8"/>
      <c r="C167" s="8"/>
      <c r="D167" s="8"/>
      <c r="E167" s="8"/>
      <c r="F167" s="10"/>
      <c r="G167" s="8"/>
      <c r="H167" s="8"/>
      <c r="I167" s="8"/>
      <c r="J167" s="8"/>
      <c r="K167" s="8"/>
      <c r="L167" s="8"/>
      <c r="M167" s="8"/>
      <c r="N167" s="11"/>
      <c r="O167" s="11"/>
      <c r="P167" s="8"/>
      <c r="Q167" s="8"/>
      <c r="R167" s="12"/>
      <c r="S167" s="12"/>
      <c r="T167" s="12"/>
      <c r="U167" s="12"/>
      <c r="V167" s="12"/>
      <c r="W167" s="8"/>
      <c r="X167" s="8"/>
      <c r="Y167" s="8"/>
      <c r="Z167" s="8"/>
      <c r="AA167" s="8"/>
    </row>
    <row x14ac:dyDescent="0.25" r="168" customHeight="1" ht="14.25">
      <c r="A168" s="10"/>
      <c r="B168" s="8"/>
      <c r="C168" s="8"/>
      <c r="D168" s="8"/>
      <c r="E168" s="8"/>
      <c r="F168" s="10"/>
      <c r="G168" s="8"/>
      <c r="H168" s="8"/>
      <c r="I168" s="8"/>
      <c r="J168" s="8"/>
      <c r="K168" s="8"/>
      <c r="L168" s="8"/>
      <c r="M168" s="8"/>
      <c r="N168" s="11"/>
      <c r="O168" s="11"/>
      <c r="P168" s="8"/>
      <c r="Q168" s="8"/>
      <c r="R168" s="12"/>
      <c r="S168" s="12"/>
      <c r="T168" s="12"/>
      <c r="U168" s="12"/>
      <c r="V168" s="12"/>
      <c r="W168" s="8"/>
      <c r="X168" s="8"/>
      <c r="Y168" s="8"/>
      <c r="Z168" s="8"/>
      <c r="AA168" s="8"/>
    </row>
    <row x14ac:dyDescent="0.25" r="169" customHeight="1" ht="14.25">
      <c r="A169" s="10"/>
      <c r="B169" s="8"/>
      <c r="C169" s="8"/>
      <c r="D169" s="8"/>
      <c r="E169" s="8"/>
      <c r="F169" s="10"/>
      <c r="G169" s="8"/>
      <c r="H169" s="8"/>
      <c r="I169" s="8"/>
      <c r="J169" s="8"/>
      <c r="K169" s="8"/>
      <c r="L169" s="8"/>
      <c r="M169" s="8"/>
      <c r="N169" s="11"/>
      <c r="O169" s="11"/>
      <c r="P169" s="8"/>
      <c r="Q169" s="8"/>
      <c r="R169" s="12"/>
      <c r="S169" s="12"/>
      <c r="T169" s="12"/>
      <c r="U169" s="12"/>
      <c r="V169" s="12"/>
      <c r="W169" s="8"/>
      <c r="X169" s="8"/>
      <c r="Y169" s="8"/>
      <c r="Z169" s="8"/>
      <c r="AA169" s="8"/>
    </row>
    <row x14ac:dyDescent="0.25" r="170" customHeight="1" ht="14.25">
      <c r="A170" s="10"/>
      <c r="B170" s="8"/>
      <c r="C170" s="8"/>
      <c r="D170" s="8"/>
      <c r="E170" s="8"/>
      <c r="F170" s="10"/>
      <c r="G170" s="8"/>
      <c r="H170" s="8"/>
      <c r="I170" s="8"/>
      <c r="J170" s="8"/>
      <c r="K170" s="8"/>
      <c r="L170" s="8"/>
      <c r="M170" s="8"/>
      <c r="N170" s="11"/>
      <c r="O170" s="11"/>
      <c r="P170" s="8"/>
      <c r="Q170" s="8"/>
      <c r="R170" s="12"/>
      <c r="S170" s="12"/>
      <c r="T170" s="12"/>
      <c r="U170" s="12"/>
      <c r="V170" s="12"/>
      <c r="W170" s="8"/>
      <c r="X170" s="8"/>
      <c r="Y170" s="8"/>
      <c r="Z170" s="8"/>
      <c r="AA170" s="8"/>
    </row>
    <row x14ac:dyDescent="0.25" r="171" customHeight="1" ht="14.25">
      <c r="A171" s="10"/>
      <c r="B171" s="8"/>
      <c r="C171" s="8"/>
      <c r="D171" s="8"/>
      <c r="E171" s="8"/>
      <c r="F171" s="10"/>
      <c r="G171" s="8"/>
      <c r="H171" s="8"/>
      <c r="I171" s="8"/>
      <c r="J171" s="8"/>
      <c r="K171" s="8"/>
      <c r="L171" s="8"/>
      <c r="M171" s="8"/>
      <c r="N171" s="11"/>
      <c r="O171" s="11"/>
      <c r="P171" s="8"/>
      <c r="Q171" s="8"/>
      <c r="R171" s="12"/>
      <c r="S171" s="12"/>
      <c r="T171" s="12"/>
      <c r="U171" s="12"/>
      <c r="V171" s="12"/>
      <c r="W171" s="8"/>
      <c r="X171" s="8"/>
      <c r="Y171" s="8"/>
      <c r="Z171" s="8"/>
      <c r="AA171" s="8"/>
    </row>
    <row x14ac:dyDescent="0.25" r="172" customHeight="1" ht="14.25">
      <c r="A172" s="10"/>
      <c r="B172" s="8"/>
      <c r="C172" s="8"/>
      <c r="D172" s="8"/>
      <c r="E172" s="8"/>
      <c r="F172" s="10"/>
      <c r="G172" s="8"/>
      <c r="H172" s="8"/>
      <c r="I172" s="8"/>
      <c r="J172" s="8"/>
      <c r="K172" s="8"/>
      <c r="L172" s="8"/>
      <c r="M172" s="8"/>
      <c r="N172" s="11"/>
      <c r="O172" s="11"/>
      <c r="P172" s="8"/>
      <c r="Q172" s="8"/>
      <c r="R172" s="12"/>
      <c r="S172" s="12"/>
      <c r="T172" s="12"/>
      <c r="U172" s="12"/>
      <c r="V172" s="12"/>
      <c r="W172" s="8"/>
      <c r="X172" s="8"/>
      <c r="Y172" s="8"/>
      <c r="Z172" s="8"/>
      <c r="AA172" s="8"/>
    </row>
    <row x14ac:dyDescent="0.25" r="173" customHeight="1" ht="14.25">
      <c r="A173" s="10"/>
      <c r="B173" s="8"/>
      <c r="C173" s="8"/>
      <c r="D173" s="8"/>
      <c r="E173" s="8"/>
      <c r="F173" s="10"/>
      <c r="G173" s="8"/>
      <c r="H173" s="8"/>
      <c r="I173" s="8"/>
      <c r="J173" s="8"/>
      <c r="K173" s="8"/>
      <c r="L173" s="8"/>
      <c r="M173" s="8"/>
      <c r="N173" s="11"/>
      <c r="O173" s="11"/>
      <c r="P173" s="8"/>
      <c r="Q173" s="8"/>
      <c r="R173" s="12"/>
      <c r="S173" s="12"/>
      <c r="T173" s="12"/>
      <c r="U173" s="12"/>
      <c r="V173" s="12"/>
      <c r="W173" s="8"/>
      <c r="X173" s="8"/>
      <c r="Y173" s="8"/>
      <c r="Z173" s="8"/>
      <c r="AA173" s="8"/>
    </row>
    <row x14ac:dyDescent="0.25" r="174" customHeight="1" ht="14.25">
      <c r="A174" s="10"/>
      <c r="B174" s="8"/>
      <c r="C174" s="8"/>
      <c r="D174" s="8"/>
      <c r="E174" s="8"/>
      <c r="F174" s="10"/>
      <c r="G174" s="8"/>
      <c r="H174" s="8"/>
      <c r="I174" s="8"/>
      <c r="J174" s="8"/>
      <c r="K174" s="8"/>
      <c r="L174" s="8"/>
      <c r="M174" s="8"/>
      <c r="N174" s="11"/>
      <c r="O174" s="11"/>
      <c r="P174" s="8"/>
      <c r="Q174" s="8"/>
      <c r="R174" s="12"/>
      <c r="S174" s="12"/>
      <c r="T174" s="12"/>
      <c r="U174" s="12"/>
      <c r="V174" s="12"/>
      <c r="W174" s="8"/>
      <c r="X174" s="8"/>
      <c r="Y174" s="8"/>
      <c r="Z174" s="8"/>
      <c r="AA174" s="8"/>
    </row>
    <row x14ac:dyDescent="0.25" r="175" customHeight="1" ht="14.25">
      <c r="A175" s="10"/>
      <c r="B175" s="8"/>
      <c r="C175" s="8"/>
      <c r="D175" s="8"/>
      <c r="E175" s="8"/>
      <c r="F175" s="10"/>
      <c r="G175" s="8"/>
      <c r="H175" s="8"/>
      <c r="I175" s="8"/>
      <c r="J175" s="8"/>
      <c r="K175" s="8"/>
      <c r="L175" s="8"/>
      <c r="M175" s="8"/>
      <c r="N175" s="11"/>
      <c r="O175" s="11"/>
      <c r="P175" s="8"/>
      <c r="Q175" s="8"/>
      <c r="R175" s="12"/>
      <c r="S175" s="12"/>
      <c r="T175" s="12"/>
      <c r="U175" s="12"/>
      <c r="V175" s="12"/>
      <c r="W175" s="8"/>
      <c r="X175" s="8"/>
      <c r="Y175" s="8"/>
      <c r="Z175" s="8"/>
      <c r="AA175" s="8"/>
    </row>
    <row x14ac:dyDescent="0.25" r="176" customHeight="1" ht="14.25">
      <c r="A176" s="10"/>
      <c r="B176" s="8"/>
      <c r="C176" s="8"/>
      <c r="D176" s="8"/>
      <c r="E176" s="8"/>
      <c r="F176" s="10"/>
      <c r="G176" s="8"/>
      <c r="H176" s="8"/>
      <c r="I176" s="8"/>
      <c r="J176" s="8"/>
      <c r="K176" s="8"/>
      <c r="L176" s="8"/>
      <c r="M176" s="8"/>
      <c r="N176" s="11"/>
      <c r="O176" s="11"/>
      <c r="P176" s="8"/>
      <c r="Q176" s="8"/>
      <c r="R176" s="12"/>
      <c r="S176" s="12"/>
      <c r="T176" s="12"/>
      <c r="U176" s="12"/>
      <c r="V176" s="12"/>
      <c r="W176" s="8"/>
      <c r="X176" s="8"/>
      <c r="Y176" s="8"/>
      <c r="Z176" s="8"/>
      <c r="AA176" s="8"/>
    </row>
    <row x14ac:dyDescent="0.25" r="177" customHeight="1" ht="14.25">
      <c r="A177" s="10"/>
      <c r="B177" s="8"/>
      <c r="C177" s="8"/>
      <c r="D177" s="8"/>
      <c r="E177" s="8"/>
      <c r="F177" s="10"/>
      <c r="G177" s="8"/>
      <c r="H177" s="8"/>
      <c r="I177" s="8"/>
      <c r="J177" s="8"/>
      <c r="K177" s="8"/>
      <c r="L177" s="8"/>
      <c r="M177" s="8"/>
      <c r="N177" s="11"/>
      <c r="O177" s="11"/>
      <c r="P177" s="8"/>
      <c r="Q177" s="8"/>
      <c r="R177" s="12"/>
      <c r="S177" s="12"/>
      <c r="T177" s="12"/>
      <c r="U177" s="12"/>
      <c r="V177" s="12"/>
      <c r="W177" s="8"/>
      <c r="X177" s="8"/>
      <c r="Y177" s="8"/>
      <c r="Z177" s="8"/>
      <c r="AA177" s="8"/>
    </row>
    <row x14ac:dyDescent="0.25" r="178" customHeight="1" ht="14.25">
      <c r="A178" s="10"/>
      <c r="B178" s="8"/>
      <c r="C178" s="8"/>
      <c r="D178" s="8"/>
      <c r="E178" s="8"/>
      <c r="F178" s="10"/>
      <c r="G178" s="8"/>
      <c r="H178" s="8"/>
      <c r="I178" s="8"/>
      <c r="J178" s="8"/>
      <c r="K178" s="8"/>
      <c r="L178" s="8"/>
      <c r="M178" s="8"/>
      <c r="N178" s="11"/>
      <c r="O178" s="11"/>
      <c r="P178" s="8"/>
      <c r="Q178" s="8"/>
      <c r="R178" s="12"/>
      <c r="S178" s="12"/>
      <c r="T178" s="12"/>
      <c r="U178" s="12"/>
      <c r="V178" s="12"/>
      <c r="W178" s="8"/>
      <c r="X178" s="8"/>
      <c r="Y178" s="8"/>
      <c r="Z178" s="8"/>
      <c r="AA178" s="8"/>
    </row>
    <row x14ac:dyDescent="0.25" r="179" customHeight="1" ht="14.25">
      <c r="A179" s="10"/>
      <c r="B179" s="8"/>
      <c r="C179" s="8"/>
      <c r="D179" s="8"/>
      <c r="E179" s="8"/>
      <c r="F179" s="10"/>
      <c r="G179" s="8"/>
      <c r="H179" s="8"/>
      <c r="I179" s="8"/>
      <c r="J179" s="8"/>
      <c r="K179" s="8"/>
      <c r="L179" s="8"/>
      <c r="M179" s="8"/>
      <c r="N179" s="11"/>
      <c r="O179" s="11"/>
      <c r="P179" s="8"/>
      <c r="Q179" s="8"/>
      <c r="R179" s="12"/>
      <c r="S179" s="12"/>
      <c r="T179" s="12"/>
      <c r="U179" s="12"/>
      <c r="V179" s="12"/>
      <c r="W179" s="8"/>
      <c r="X179" s="8"/>
      <c r="Y179" s="8"/>
      <c r="Z179" s="8"/>
      <c r="AA179" s="8"/>
    </row>
    <row x14ac:dyDescent="0.25" r="180" customHeight="1" ht="14.25">
      <c r="A180" s="10"/>
      <c r="B180" s="8"/>
      <c r="C180" s="8"/>
      <c r="D180" s="8"/>
      <c r="E180" s="8"/>
      <c r="F180" s="10"/>
      <c r="G180" s="8"/>
      <c r="H180" s="8"/>
      <c r="I180" s="8"/>
      <c r="J180" s="8"/>
      <c r="K180" s="8"/>
      <c r="L180" s="8"/>
      <c r="M180" s="8"/>
      <c r="N180" s="11"/>
      <c r="O180" s="11"/>
      <c r="P180" s="8"/>
      <c r="Q180" s="8"/>
      <c r="R180" s="12"/>
      <c r="S180" s="12"/>
      <c r="T180" s="12"/>
      <c r="U180" s="12"/>
      <c r="V180" s="12"/>
      <c r="W180" s="8"/>
      <c r="X180" s="8"/>
      <c r="Y180" s="8"/>
      <c r="Z180" s="8"/>
      <c r="AA180" s="8"/>
    </row>
    <row x14ac:dyDescent="0.25" r="181" customHeight="1" ht="14.25">
      <c r="A181" s="10"/>
      <c r="B181" s="8"/>
      <c r="C181" s="8"/>
      <c r="D181" s="8"/>
      <c r="E181" s="8"/>
      <c r="F181" s="10"/>
      <c r="G181" s="8"/>
      <c r="H181" s="8"/>
      <c r="I181" s="8"/>
      <c r="J181" s="8"/>
      <c r="K181" s="8"/>
      <c r="L181" s="8"/>
      <c r="M181" s="8"/>
      <c r="N181" s="11"/>
      <c r="O181" s="11"/>
      <c r="P181" s="8"/>
      <c r="Q181" s="8"/>
      <c r="R181" s="12"/>
      <c r="S181" s="12"/>
      <c r="T181" s="12"/>
      <c r="U181" s="12"/>
      <c r="V181" s="12"/>
      <c r="W181" s="8"/>
      <c r="X181" s="8"/>
      <c r="Y181" s="8"/>
      <c r="Z181" s="8"/>
      <c r="AA181" s="8"/>
    </row>
    <row x14ac:dyDescent="0.25" r="182" customHeight="1" ht="14.25">
      <c r="A182" s="10"/>
      <c r="B182" s="8"/>
      <c r="C182" s="8"/>
      <c r="D182" s="8"/>
      <c r="E182" s="8"/>
      <c r="F182" s="10"/>
      <c r="G182" s="8"/>
      <c r="H182" s="8"/>
      <c r="I182" s="8"/>
      <c r="J182" s="8"/>
      <c r="K182" s="8"/>
      <c r="L182" s="8"/>
      <c r="M182" s="8"/>
      <c r="N182" s="11"/>
      <c r="O182" s="11"/>
      <c r="P182" s="8"/>
      <c r="Q182" s="8"/>
      <c r="R182" s="12"/>
      <c r="S182" s="12"/>
      <c r="T182" s="12"/>
      <c r="U182" s="12"/>
      <c r="V182" s="12"/>
      <c r="W182" s="8"/>
      <c r="X182" s="8"/>
      <c r="Y182" s="8"/>
      <c r="Z182" s="8"/>
      <c r="AA182" s="8"/>
    </row>
    <row x14ac:dyDescent="0.25" r="183" customHeight="1" ht="14.25">
      <c r="A183" s="10"/>
      <c r="B183" s="8"/>
      <c r="C183" s="8"/>
      <c r="D183" s="8"/>
      <c r="E183" s="8"/>
      <c r="F183" s="10"/>
      <c r="G183" s="8"/>
      <c r="H183" s="8"/>
      <c r="I183" s="8"/>
      <c r="J183" s="8"/>
      <c r="K183" s="8"/>
      <c r="L183" s="8"/>
      <c r="M183" s="8"/>
      <c r="N183" s="11"/>
      <c r="O183" s="11"/>
      <c r="P183" s="8"/>
      <c r="Q183" s="8"/>
      <c r="R183" s="12"/>
      <c r="S183" s="12"/>
      <c r="T183" s="12"/>
      <c r="U183" s="12"/>
      <c r="V183" s="12"/>
      <c r="W183" s="8"/>
      <c r="X183" s="8"/>
      <c r="Y183" s="8"/>
      <c r="Z183" s="8"/>
      <c r="AA183" s="8"/>
    </row>
    <row x14ac:dyDescent="0.25" r="184" customHeight="1" ht="14.25">
      <c r="A184" s="10"/>
      <c r="B184" s="8"/>
      <c r="C184" s="8"/>
      <c r="D184" s="8"/>
      <c r="E184" s="8"/>
      <c r="F184" s="10"/>
      <c r="G184" s="8"/>
      <c r="H184" s="8"/>
      <c r="I184" s="8"/>
      <c r="J184" s="8"/>
      <c r="K184" s="8"/>
      <c r="L184" s="8"/>
      <c r="M184" s="8"/>
      <c r="N184" s="11"/>
      <c r="O184" s="11"/>
      <c r="P184" s="8"/>
      <c r="Q184" s="8"/>
      <c r="R184" s="12"/>
      <c r="S184" s="12"/>
      <c r="T184" s="12"/>
      <c r="U184" s="12"/>
      <c r="V184" s="12"/>
      <c r="W184" s="8"/>
      <c r="X184" s="8"/>
      <c r="Y184" s="8"/>
      <c r="Z184" s="8"/>
      <c r="AA184" s="8"/>
    </row>
    <row x14ac:dyDescent="0.25" r="185" customHeight="1" ht="14.25">
      <c r="A185" s="10"/>
      <c r="B185" s="8"/>
      <c r="C185" s="8"/>
      <c r="D185" s="8"/>
      <c r="E185" s="8"/>
      <c r="F185" s="10"/>
      <c r="G185" s="8"/>
      <c r="H185" s="8"/>
      <c r="I185" s="8"/>
      <c r="J185" s="8"/>
      <c r="K185" s="8"/>
      <c r="L185" s="8"/>
      <c r="M185" s="8"/>
      <c r="N185" s="11"/>
      <c r="O185" s="11"/>
      <c r="P185" s="8"/>
      <c r="Q185" s="8"/>
      <c r="R185" s="12"/>
      <c r="S185" s="12"/>
      <c r="T185" s="12"/>
      <c r="U185" s="12"/>
      <c r="V185" s="12"/>
      <c r="W185" s="8"/>
      <c r="X185" s="8"/>
      <c r="Y185" s="8"/>
      <c r="Z185" s="8"/>
      <c r="AA185" s="8"/>
    </row>
    <row x14ac:dyDescent="0.25" r="186" customHeight="1" ht="14.25">
      <c r="A186" s="10"/>
      <c r="B186" s="8"/>
      <c r="C186" s="8"/>
      <c r="D186" s="8"/>
      <c r="E186" s="8"/>
      <c r="F186" s="10"/>
      <c r="G186" s="8"/>
      <c r="H186" s="8"/>
      <c r="I186" s="8"/>
      <c r="J186" s="8"/>
      <c r="K186" s="8"/>
      <c r="L186" s="8"/>
      <c r="M186" s="8"/>
      <c r="N186" s="11"/>
      <c r="O186" s="11"/>
      <c r="P186" s="8"/>
      <c r="Q186" s="8"/>
      <c r="R186" s="12"/>
      <c r="S186" s="12"/>
      <c r="T186" s="12"/>
      <c r="U186" s="12"/>
      <c r="V186" s="12"/>
      <c r="W186" s="8"/>
      <c r="X186" s="8"/>
      <c r="Y186" s="8"/>
      <c r="Z186" s="8"/>
      <c r="AA186" s="8"/>
    </row>
    <row x14ac:dyDescent="0.25" r="187" customHeight="1" ht="14.25">
      <c r="A187" s="10"/>
      <c r="B187" s="8"/>
      <c r="C187" s="8"/>
      <c r="D187" s="8"/>
      <c r="E187" s="8"/>
      <c r="F187" s="10"/>
      <c r="G187" s="8"/>
      <c r="H187" s="8"/>
      <c r="I187" s="8"/>
      <c r="J187" s="8"/>
      <c r="K187" s="8"/>
      <c r="L187" s="8"/>
      <c r="M187" s="8"/>
      <c r="N187" s="11"/>
      <c r="O187" s="11"/>
      <c r="P187" s="8"/>
      <c r="Q187" s="8"/>
      <c r="R187" s="12"/>
      <c r="S187" s="12"/>
      <c r="T187" s="12"/>
      <c r="U187" s="12"/>
      <c r="V187" s="12"/>
      <c r="W187" s="8"/>
      <c r="X187" s="8"/>
      <c r="Y187" s="8"/>
      <c r="Z187" s="8"/>
      <c r="AA187" s="8"/>
    </row>
    <row x14ac:dyDescent="0.25" r="188" customHeight="1" ht="14.25">
      <c r="A188" s="10"/>
      <c r="B188" s="8"/>
      <c r="C188" s="8"/>
      <c r="D188" s="8"/>
      <c r="E188" s="8"/>
      <c r="F188" s="10"/>
      <c r="G188" s="8"/>
      <c r="H188" s="8"/>
      <c r="I188" s="8"/>
      <c r="J188" s="8"/>
      <c r="K188" s="8"/>
      <c r="L188" s="8"/>
      <c r="M188" s="8"/>
      <c r="N188" s="11"/>
      <c r="O188" s="11"/>
      <c r="P188" s="8"/>
      <c r="Q188" s="8"/>
      <c r="R188" s="12"/>
      <c r="S188" s="12"/>
      <c r="T188" s="12"/>
      <c r="U188" s="12"/>
      <c r="V188" s="12"/>
      <c r="W188" s="8"/>
      <c r="X188" s="8"/>
      <c r="Y188" s="8"/>
      <c r="Z188" s="8"/>
      <c r="AA188" s="8"/>
    </row>
    <row x14ac:dyDescent="0.25" r="189" customHeight="1" ht="14.25">
      <c r="A189" s="10"/>
      <c r="B189" s="8"/>
      <c r="C189" s="8"/>
      <c r="D189" s="8"/>
      <c r="E189" s="8"/>
      <c r="F189" s="10"/>
      <c r="G189" s="8"/>
      <c r="H189" s="8"/>
      <c r="I189" s="8"/>
      <c r="J189" s="8"/>
      <c r="K189" s="8"/>
      <c r="L189" s="8"/>
      <c r="M189" s="8"/>
      <c r="N189" s="11"/>
      <c r="O189" s="11"/>
      <c r="P189" s="8"/>
      <c r="Q189" s="8"/>
      <c r="R189" s="12"/>
      <c r="S189" s="12"/>
      <c r="T189" s="12"/>
      <c r="U189" s="12"/>
      <c r="V189" s="12"/>
      <c r="W189" s="8"/>
      <c r="X189" s="8"/>
      <c r="Y189" s="8"/>
      <c r="Z189" s="8"/>
      <c r="AA189" s="8"/>
    </row>
    <row x14ac:dyDescent="0.25" r="190" customHeight="1" ht="14.25">
      <c r="A190" s="10"/>
      <c r="B190" s="8"/>
      <c r="C190" s="8"/>
      <c r="D190" s="8"/>
      <c r="E190" s="8"/>
      <c r="F190" s="10"/>
      <c r="G190" s="8"/>
      <c r="H190" s="8"/>
      <c r="I190" s="8"/>
      <c r="J190" s="8"/>
      <c r="K190" s="8"/>
      <c r="L190" s="8"/>
      <c r="M190" s="8"/>
      <c r="N190" s="11"/>
      <c r="O190" s="11"/>
      <c r="P190" s="8"/>
      <c r="Q190" s="8"/>
      <c r="R190" s="12"/>
      <c r="S190" s="12"/>
      <c r="T190" s="12"/>
      <c r="U190" s="12"/>
      <c r="V190" s="12"/>
      <c r="W190" s="8"/>
      <c r="X190" s="8"/>
      <c r="Y190" s="8"/>
      <c r="Z190" s="8"/>
      <c r="AA190" s="8"/>
    </row>
    <row x14ac:dyDescent="0.25" r="191" customHeight="1" ht="14.25">
      <c r="A191" s="10"/>
      <c r="B191" s="8"/>
      <c r="C191" s="8"/>
      <c r="D191" s="8"/>
      <c r="E191" s="8"/>
      <c r="F191" s="10"/>
      <c r="G191" s="8"/>
      <c r="H191" s="8"/>
      <c r="I191" s="8"/>
      <c r="J191" s="8"/>
      <c r="K191" s="8"/>
      <c r="L191" s="8"/>
      <c r="M191" s="8"/>
      <c r="N191" s="11"/>
      <c r="O191" s="11"/>
      <c r="P191" s="8"/>
      <c r="Q191" s="8"/>
      <c r="R191" s="12"/>
      <c r="S191" s="12"/>
      <c r="T191" s="12"/>
      <c r="U191" s="12"/>
      <c r="V191" s="12"/>
      <c r="W191" s="8"/>
      <c r="X191" s="8"/>
      <c r="Y191" s="8"/>
      <c r="Z191" s="8"/>
      <c r="AA191" s="8"/>
    </row>
    <row x14ac:dyDescent="0.25" r="192" customHeight="1" ht="14.25">
      <c r="A192" s="10"/>
      <c r="B192" s="8"/>
      <c r="C192" s="8"/>
      <c r="D192" s="8"/>
      <c r="E192" s="8"/>
      <c r="F192" s="10"/>
      <c r="G192" s="8"/>
      <c r="H192" s="8"/>
      <c r="I192" s="8"/>
      <c r="J192" s="8"/>
      <c r="K192" s="8"/>
      <c r="L192" s="8"/>
      <c r="M192" s="8"/>
      <c r="N192" s="11"/>
      <c r="O192" s="11"/>
      <c r="P192" s="8"/>
      <c r="Q192" s="8"/>
      <c r="R192" s="12"/>
      <c r="S192" s="12"/>
      <c r="T192" s="12"/>
      <c r="U192" s="12"/>
      <c r="V192" s="12"/>
      <c r="W192" s="8"/>
      <c r="X192" s="8"/>
      <c r="Y192" s="8"/>
      <c r="Z192" s="8"/>
      <c r="AA192" s="8"/>
    </row>
    <row x14ac:dyDescent="0.25" r="193" customHeight="1" ht="14.25">
      <c r="A193" s="10"/>
      <c r="B193" s="8"/>
      <c r="C193" s="8"/>
      <c r="D193" s="8"/>
      <c r="E193" s="8"/>
      <c r="F193" s="10"/>
      <c r="G193" s="8"/>
      <c r="H193" s="8"/>
      <c r="I193" s="8"/>
      <c r="J193" s="8"/>
      <c r="K193" s="8"/>
      <c r="L193" s="8"/>
      <c r="M193" s="8"/>
      <c r="N193" s="11"/>
      <c r="O193" s="11"/>
      <c r="P193" s="8"/>
      <c r="Q193" s="8"/>
      <c r="R193" s="12"/>
      <c r="S193" s="12"/>
      <c r="T193" s="12"/>
      <c r="U193" s="12"/>
      <c r="V193" s="12"/>
      <c r="W193" s="8"/>
      <c r="X193" s="8"/>
      <c r="Y193" s="8"/>
      <c r="Z193" s="8"/>
      <c r="AA193" s="8"/>
    </row>
    <row x14ac:dyDescent="0.25" r="194" customHeight="1" ht="14.25">
      <c r="A194" s="10"/>
      <c r="B194" s="8"/>
      <c r="C194" s="8"/>
      <c r="D194" s="8"/>
      <c r="E194" s="8"/>
      <c r="F194" s="10"/>
      <c r="G194" s="8"/>
      <c r="H194" s="8"/>
      <c r="I194" s="8"/>
      <c r="J194" s="8"/>
      <c r="K194" s="8"/>
      <c r="L194" s="8"/>
      <c r="M194" s="8"/>
      <c r="N194" s="11"/>
      <c r="O194" s="11"/>
      <c r="P194" s="8"/>
      <c r="Q194" s="8"/>
      <c r="R194" s="12"/>
      <c r="S194" s="12"/>
      <c r="T194" s="12"/>
      <c r="U194" s="12"/>
      <c r="V194" s="12"/>
      <c r="W194" s="8"/>
      <c r="X194" s="8"/>
      <c r="Y194" s="8"/>
      <c r="Z194" s="8"/>
      <c r="AA194" s="8"/>
    </row>
    <row x14ac:dyDescent="0.25" r="195" customHeight="1" ht="14.25">
      <c r="A195" s="10"/>
      <c r="B195" s="8"/>
      <c r="C195" s="8"/>
      <c r="D195" s="8"/>
      <c r="E195" s="8"/>
      <c r="F195" s="10"/>
      <c r="G195" s="8"/>
      <c r="H195" s="8"/>
      <c r="I195" s="8"/>
      <c r="J195" s="8"/>
      <c r="K195" s="8"/>
      <c r="L195" s="8"/>
      <c r="M195" s="8"/>
      <c r="N195" s="11"/>
      <c r="O195" s="11"/>
      <c r="P195" s="8"/>
      <c r="Q195" s="8"/>
      <c r="R195" s="12"/>
      <c r="S195" s="12"/>
      <c r="T195" s="12"/>
      <c r="U195" s="12"/>
      <c r="V195" s="12"/>
      <c r="W195" s="8"/>
      <c r="X195" s="8"/>
      <c r="Y195" s="8"/>
      <c r="Z195" s="8"/>
      <c r="AA195" s="8"/>
    </row>
    <row x14ac:dyDescent="0.25" r="196" customHeight="1" ht="14.25">
      <c r="A196" s="10"/>
      <c r="B196" s="8"/>
      <c r="C196" s="8"/>
      <c r="D196" s="8"/>
      <c r="E196" s="8"/>
      <c r="F196" s="10"/>
      <c r="G196" s="8"/>
      <c r="H196" s="8"/>
      <c r="I196" s="8"/>
      <c r="J196" s="8"/>
      <c r="K196" s="8"/>
      <c r="L196" s="8"/>
      <c r="M196" s="8"/>
      <c r="N196" s="11"/>
      <c r="O196" s="11"/>
      <c r="P196" s="8"/>
      <c r="Q196" s="8"/>
      <c r="R196" s="12"/>
      <c r="S196" s="12"/>
      <c r="T196" s="12"/>
      <c r="U196" s="12"/>
      <c r="V196" s="12"/>
      <c r="W196" s="8"/>
      <c r="X196" s="8"/>
      <c r="Y196" s="8"/>
      <c r="Z196" s="8"/>
      <c r="AA196" s="8"/>
    </row>
    <row x14ac:dyDescent="0.25" r="197" customHeight="1" ht="14.25">
      <c r="A197" s="10"/>
      <c r="B197" s="8"/>
      <c r="C197" s="8"/>
      <c r="D197" s="8"/>
      <c r="E197" s="8"/>
      <c r="F197" s="10"/>
      <c r="G197" s="8"/>
      <c r="H197" s="8"/>
      <c r="I197" s="8"/>
      <c r="J197" s="8"/>
      <c r="K197" s="8"/>
      <c r="L197" s="8"/>
      <c r="M197" s="8"/>
      <c r="N197" s="11"/>
      <c r="O197" s="11"/>
      <c r="P197" s="8"/>
      <c r="Q197" s="8"/>
      <c r="R197" s="12"/>
      <c r="S197" s="12"/>
      <c r="T197" s="12"/>
      <c r="U197" s="12"/>
      <c r="V197" s="12"/>
      <c r="W197" s="8"/>
      <c r="X197" s="8"/>
      <c r="Y197" s="8"/>
      <c r="Z197" s="8"/>
      <c r="AA197" s="8"/>
    </row>
    <row x14ac:dyDescent="0.25" r="198" customHeight="1" ht="14.25">
      <c r="A198" s="10"/>
      <c r="B198" s="8"/>
      <c r="C198" s="8"/>
      <c r="D198" s="8"/>
      <c r="E198" s="8"/>
      <c r="F198" s="10"/>
      <c r="G198" s="8"/>
      <c r="H198" s="8"/>
      <c r="I198" s="8"/>
      <c r="J198" s="8"/>
      <c r="K198" s="8"/>
      <c r="L198" s="8"/>
      <c r="M198" s="8"/>
      <c r="N198" s="11"/>
      <c r="O198" s="11"/>
      <c r="P198" s="8"/>
      <c r="Q198" s="8"/>
      <c r="R198" s="12"/>
      <c r="S198" s="12"/>
      <c r="T198" s="12"/>
      <c r="U198" s="12"/>
      <c r="V198" s="12"/>
      <c r="W198" s="8"/>
      <c r="X198" s="8"/>
      <c r="Y198" s="8"/>
      <c r="Z198" s="8"/>
      <c r="AA198" s="8"/>
    </row>
    <row x14ac:dyDescent="0.25" r="199" customHeight="1" ht="14.25">
      <c r="A199" s="10"/>
      <c r="B199" s="8"/>
      <c r="C199" s="8"/>
      <c r="D199" s="8"/>
      <c r="E199" s="8"/>
      <c r="F199" s="10"/>
      <c r="G199" s="8"/>
      <c r="H199" s="8"/>
      <c r="I199" s="8"/>
      <c r="J199" s="8"/>
      <c r="K199" s="8"/>
      <c r="L199" s="8"/>
      <c r="M199" s="8"/>
      <c r="N199" s="11"/>
      <c r="O199" s="11"/>
      <c r="P199" s="8"/>
      <c r="Q199" s="8"/>
      <c r="R199" s="12"/>
      <c r="S199" s="12"/>
      <c r="T199" s="12"/>
      <c r="U199" s="12"/>
      <c r="V199" s="12"/>
      <c r="W199" s="8"/>
      <c r="X199" s="8"/>
      <c r="Y199" s="8"/>
      <c r="Z199" s="8"/>
      <c r="AA199" s="8"/>
    </row>
    <row x14ac:dyDescent="0.25" r="200" customHeight="1" ht="14.25">
      <c r="A200" s="10"/>
      <c r="B200" s="8"/>
      <c r="C200" s="8"/>
      <c r="D200" s="8"/>
      <c r="E200" s="8"/>
      <c r="F200" s="10"/>
      <c r="G200" s="8"/>
      <c r="H200" s="8"/>
      <c r="I200" s="8"/>
      <c r="J200" s="8"/>
      <c r="K200" s="8"/>
      <c r="L200" s="8"/>
      <c r="M200" s="8"/>
      <c r="N200" s="11"/>
      <c r="O200" s="11"/>
      <c r="P200" s="8"/>
      <c r="Q200" s="8"/>
      <c r="R200" s="12"/>
      <c r="S200" s="12"/>
      <c r="T200" s="12"/>
      <c r="U200" s="12"/>
      <c r="V200" s="12"/>
      <c r="W200" s="8"/>
      <c r="X200" s="8"/>
      <c r="Y200" s="8"/>
      <c r="Z200" s="8"/>
      <c r="AA200" s="8"/>
    </row>
    <row x14ac:dyDescent="0.25" r="201" customHeight="1" ht="14.25">
      <c r="A201" s="10"/>
      <c r="B201" s="8"/>
      <c r="C201" s="8"/>
      <c r="D201" s="8"/>
      <c r="E201" s="8"/>
      <c r="F201" s="10"/>
      <c r="G201" s="8"/>
      <c r="H201" s="8"/>
      <c r="I201" s="8"/>
      <c r="J201" s="8"/>
      <c r="K201" s="8"/>
      <c r="L201" s="8"/>
      <c r="M201" s="8"/>
      <c r="N201" s="11"/>
      <c r="O201" s="11"/>
      <c r="P201" s="8"/>
      <c r="Q201" s="8"/>
      <c r="R201" s="12"/>
      <c r="S201" s="12"/>
      <c r="T201" s="12"/>
      <c r="U201" s="12"/>
      <c r="V201" s="12"/>
      <c r="W201" s="8"/>
      <c r="X201" s="8"/>
      <c r="Y201" s="8"/>
      <c r="Z201" s="8"/>
      <c r="AA201" s="8"/>
    </row>
    <row x14ac:dyDescent="0.25" r="202" customHeight="1" ht="14.25">
      <c r="A202" s="10"/>
      <c r="B202" s="8"/>
      <c r="C202" s="8"/>
      <c r="D202" s="8"/>
      <c r="E202" s="8"/>
      <c r="F202" s="10"/>
      <c r="G202" s="8"/>
      <c r="H202" s="8"/>
      <c r="I202" s="8"/>
      <c r="J202" s="8"/>
      <c r="K202" s="8"/>
      <c r="L202" s="8"/>
      <c r="M202" s="8"/>
      <c r="N202" s="11"/>
      <c r="O202" s="11"/>
      <c r="P202" s="8"/>
      <c r="Q202" s="8"/>
      <c r="R202" s="12"/>
      <c r="S202" s="12"/>
      <c r="T202" s="12"/>
      <c r="U202" s="12"/>
      <c r="V202" s="12"/>
      <c r="W202" s="8"/>
      <c r="X202" s="8"/>
      <c r="Y202" s="8"/>
      <c r="Z202" s="8"/>
      <c r="AA202" s="8"/>
    </row>
    <row x14ac:dyDescent="0.25" r="203" customHeight="1" ht="14.25">
      <c r="A203" s="10"/>
      <c r="B203" s="8"/>
      <c r="C203" s="8"/>
      <c r="D203" s="8"/>
      <c r="E203" s="8"/>
      <c r="F203" s="10"/>
      <c r="G203" s="8"/>
      <c r="H203" s="8"/>
      <c r="I203" s="8"/>
      <c r="J203" s="8"/>
      <c r="K203" s="8"/>
      <c r="L203" s="8"/>
      <c r="M203" s="8"/>
      <c r="N203" s="11"/>
      <c r="O203" s="11"/>
      <c r="P203" s="8"/>
      <c r="Q203" s="8"/>
      <c r="R203" s="12"/>
      <c r="S203" s="12"/>
      <c r="T203" s="12"/>
      <c r="U203" s="12"/>
      <c r="V203" s="12"/>
      <c r="W203" s="8"/>
      <c r="X203" s="8"/>
      <c r="Y203" s="8"/>
      <c r="Z203" s="8"/>
      <c r="AA203" s="8"/>
    </row>
    <row x14ac:dyDescent="0.25" r="204" customHeight="1" ht="14.25">
      <c r="A204" s="10"/>
      <c r="B204" s="8"/>
      <c r="C204" s="8"/>
      <c r="D204" s="8"/>
      <c r="E204" s="8"/>
      <c r="F204" s="10"/>
      <c r="G204" s="8"/>
      <c r="H204" s="8"/>
      <c r="I204" s="8"/>
      <c r="J204" s="8"/>
      <c r="K204" s="8"/>
      <c r="L204" s="8"/>
      <c r="M204" s="8"/>
      <c r="N204" s="11"/>
      <c r="O204" s="11"/>
      <c r="P204" s="8"/>
      <c r="Q204" s="8"/>
      <c r="R204" s="12"/>
      <c r="S204" s="12"/>
      <c r="T204" s="12"/>
      <c r="U204" s="12"/>
      <c r="V204" s="12"/>
      <c r="W204" s="8"/>
      <c r="X204" s="8"/>
      <c r="Y204" s="8"/>
      <c r="Z204" s="8"/>
      <c r="AA204" s="8"/>
    </row>
    <row x14ac:dyDescent="0.25" r="205" customHeight="1" ht="14.25">
      <c r="A205" s="10"/>
      <c r="B205" s="8"/>
      <c r="C205" s="8"/>
      <c r="D205" s="8"/>
      <c r="E205" s="8"/>
      <c r="F205" s="10"/>
      <c r="G205" s="8"/>
      <c r="H205" s="8"/>
      <c r="I205" s="8"/>
      <c r="J205" s="8"/>
      <c r="K205" s="8"/>
      <c r="L205" s="8"/>
      <c r="M205" s="8"/>
      <c r="N205" s="11"/>
      <c r="O205" s="11"/>
      <c r="P205" s="8"/>
      <c r="Q205" s="8"/>
      <c r="R205" s="12"/>
      <c r="S205" s="12"/>
      <c r="T205" s="12"/>
      <c r="U205" s="12"/>
      <c r="V205" s="12"/>
      <c r="W205" s="8"/>
      <c r="X205" s="8"/>
      <c r="Y205" s="8"/>
      <c r="Z205" s="8"/>
      <c r="AA205" s="8"/>
    </row>
    <row x14ac:dyDescent="0.25" r="206" customHeight="1" ht="14.25">
      <c r="A206" s="10"/>
      <c r="B206" s="8"/>
      <c r="C206" s="8"/>
      <c r="D206" s="8"/>
      <c r="E206" s="8"/>
      <c r="F206" s="10"/>
      <c r="G206" s="8"/>
      <c r="H206" s="8"/>
      <c r="I206" s="8"/>
      <c r="J206" s="8"/>
      <c r="K206" s="8"/>
      <c r="L206" s="8"/>
      <c r="M206" s="8"/>
      <c r="N206" s="11"/>
      <c r="O206" s="11"/>
      <c r="P206" s="8"/>
      <c r="Q206" s="8"/>
      <c r="R206" s="12"/>
      <c r="S206" s="12"/>
      <c r="T206" s="12"/>
      <c r="U206" s="12"/>
      <c r="V206" s="12"/>
      <c r="W206" s="8"/>
      <c r="X206" s="8"/>
      <c r="Y206" s="8"/>
      <c r="Z206" s="8"/>
      <c r="AA206" s="8"/>
    </row>
    <row x14ac:dyDescent="0.25" r="207" customHeight="1" ht="14.25">
      <c r="A207" s="10"/>
      <c r="B207" s="8"/>
      <c r="C207" s="8"/>
      <c r="D207" s="8"/>
      <c r="E207" s="8"/>
      <c r="F207" s="10"/>
      <c r="G207" s="8"/>
      <c r="H207" s="8"/>
      <c r="I207" s="8"/>
      <c r="J207" s="8"/>
      <c r="K207" s="8"/>
      <c r="L207" s="8"/>
      <c r="M207" s="8"/>
      <c r="N207" s="11"/>
      <c r="O207" s="11"/>
      <c r="P207" s="8"/>
      <c r="Q207" s="8"/>
      <c r="R207" s="12"/>
      <c r="S207" s="12"/>
      <c r="T207" s="12"/>
      <c r="U207" s="12"/>
      <c r="V207" s="12"/>
      <c r="W207" s="8"/>
      <c r="X207" s="8"/>
      <c r="Y207" s="8"/>
      <c r="Z207" s="8"/>
      <c r="AA207" s="8"/>
    </row>
    <row x14ac:dyDescent="0.25" r="208" customHeight="1" ht="14.25">
      <c r="A208" s="10"/>
      <c r="B208" s="8"/>
      <c r="C208" s="8"/>
      <c r="D208" s="8"/>
      <c r="E208" s="8"/>
      <c r="F208" s="10"/>
      <c r="G208" s="8"/>
      <c r="H208" s="8"/>
      <c r="I208" s="8"/>
      <c r="J208" s="8"/>
      <c r="K208" s="8"/>
      <c r="L208" s="8"/>
      <c r="M208" s="8"/>
      <c r="N208" s="11"/>
      <c r="O208" s="11"/>
      <c r="P208" s="8"/>
      <c r="Q208" s="8"/>
      <c r="R208" s="12"/>
      <c r="S208" s="12"/>
      <c r="T208" s="12"/>
      <c r="U208" s="12"/>
      <c r="V208" s="12"/>
      <c r="W208" s="8"/>
      <c r="X208" s="8"/>
      <c r="Y208" s="8"/>
      <c r="Z208" s="8"/>
      <c r="AA208" s="8"/>
    </row>
    <row x14ac:dyDescent="0.25" r="209" customHeight="1" ht="14.25">
      <c r="A209" s="10"/>
      <c r="B209" s="8"/>
      <c r="C209" s="8"/>
      <c r="D209" s="8"/>
      <c r="E209" s="8"/>
      <c r="F209" s="10"/>
      <c r="G209" s="8"/>
      <c r="H209" s="8"/>
      <c r="I209" s="8"/>
      <c r="J209" s="8"/>
      <c r="K209" s="8"/>
      <c r="L209" s="8"/>
      <c r="M209" s="8"/>
      <c r="N209" s="11"/>
      <c r="O209" s="11"/>
      <c r="P209" s="8"/>
      <c r="Q209" s="8"/>
      <c r="R209" s="12"/>
      <c r="S209" s="12"/>
      <c r="T209" s="12"/>
      <c r="U209" s="12"/>
      <c r="V209" s="12"/>
      <c r="W209" s="8"/>
      <c r="X209" s="8"/>
      <c r="Y209" s="8"/>
      <c r="Z209" s="8"/>
      <c r="AA209" s="8"/>
    </row>
    <row x14ac:dyDescent="0.25" r="210" customHeight="1" ht="14.25">
      <c r="A210" s="10"/>
      <c r="B210" s="8"/>
      <c r="C210" s="8"/>
      <c r="D210" s="8"/>
      <c r="E210" s="8"/>
      <c r="F210" s="10"/>
      <c r="G210" s="8"/>
      <c r="H210" s="8"/>
      <c r="I210" s="8"/>
      <c r="J210" s="8"/>
      <c r="K210" s="8"/>
      <c r="L210" s="8"/>
      <c r="M210" s="8"/>
      <c r="N210" s="11"/>
      <c r="O210" s="11"/>
      <c r="P210" s="8"/>
      <c r="Q210" s="8"/>
      <c r="R210" s="12"/>
      <c r="S210" s="12"/>
      <c r="T210" s="12"/>
      <c r="U210" s="12"/>
      <c r="V210" s="12"/>
      <c r="W210" s="8"/>
      <c r="X210" s="8"/>
      <c r="Y210" s="8"/>
      <c r="Z210" s="8"/>
      <c r="AA210" s="8"/>
    </row>
    <row x14ac:dyDescent="0.25" r="211" customHeight="1" ht="14.25">
      <c r="A211" s="10"/>
      <c r="B211" s="8"/>
      <c r="C211" s="8"/>
      <c r="D211" s="8"/>
      <c r="E211" s="8"/>
      <c r="F211" s="10"/>
      <c r="G211" s="8"/>
      <c r="H211" s="8"/>
      <c r="I211" s="8"/>
      <c r="J211" s="8"/>
      <c r="K211" s="8"/>
      <c r="L211" s="8"/>
      <c r="M211" s="8"/>
      <c r="N211" s="11"/>
      <c r="O211" s="11"/>
      <c r="P211" s="8"/>
      <c r="Q211" s="8"/>
      <c r="R211" s="12"/>
      <c r="S211" s="12"/>
      <c r="T211" s="12"/>
      <c r="U211" s="12"/>
      <c r="V211" s="12"/>
      <c r="W211" s="8"/>
      <c r="X211" s="8"/>
      <c r="Y211" s="8"/>
      <c r="Z211" s="8"/>
      <c r="AA211" s="8"/>
    </row>
    <row x14ac:dyDescent="0.25" r="212" customHeight="1" ht="14.25">
      <c r="A212" s="10"/>
      <c r="B212" s="8"/>
      <c r="C212" s="8"/>
      <c r="D212" s="8"/>
      <c r="E212" s="8"/>
      <c r="F212" s="10"/>
      <c r="G212" s="8"/>
      <c r="H212" s="8"/>
      <c r="I212" s="8"/>
      <c r="J212" s="8"/>
      <c r="K212" s="8"/>
      <c r="L212" s="8"/>
      <c r="M212" s="8"/>
      <c r="N212" s="11"/>
      <c r="O212" s="11"/>
      <c r="P212" s="8"/>
      <c r="Q212" s="8"/>
      <c r="R212" s="12"/>
      <c r="S212" s="12"/>
      <c r="T212" s="12"/>
      <c r="U212" s="12"/>
      <c r="V212" s="12"/>
      <c r="W212" s="8"/>
      <c r="X212" s="8"/>
      <c r="Y212" s="8"/>
      <c r="Z212" s="8"/>
      <c r="AA212" s="8"/>
    </row>
    <row x14ac:dyDescent="0.25" r="213" customHeight="1" ht="14.25">
      <c r="A213" s="10"/>
      <c r="B213" s="8"/>
      <c r="C213" s="8"/>
      <c r="D213" s="8"/>
      <c r="E213" s="8"/>
      <c r="F213" s="10"/>
      <c r="G213" s="8"/>
      <c r="H213" s="8"/>
      <c r="I213" s="8"/>
      <c r="J213" s="8"/>
      <c r="K213" s="8"/>
      <c r="L213" s="8"/>
      <c r="M213" s="8"/>
      <c r="N213" s="11"/>
      <c r="O213" s="11"/>
      <c r="P213" s="8"/>
      <c r="Q213" s="8"/>
      <c r="R213" s="12"/>
      <c r="S213" s="12"/>
      <c r="T213" s="12"/>
      <c r="U213" s="12"/>
      <c r="V213" s="12"/>
      <c r="W213" s="8"/>
      <c r="X213" s="8"/>
      <c r="Y213" s="8"/>
      <c r="Z213" s="8"/>
      <c r="AA213" s="8"/>
    </row>
    <row x14ac:dyDescent="0.25" r="214" customHeight="1" ht="14.25">
      <c r="A214" s="10"/>
      <c r="B214" s="8"/>
      <c r="C214" s="8"/>
      <c r="D214" s="8"/>
      <c r="E214" s="8"/>
      <c r="F214" s="10"/>
      <c r="G214" s="8"/>
      <c r="H214" s="8"/>
      <c r="I214" s="8"/>
      <c r="J214" s="8"/>
      <c r="K214" s="8"/>
      <c r="L214" s="8"/>
      <c r="M214" s="8"/>
      <c r="N214" s="11"/>
      <c r="O214" s="11"/>
      <c r="P214" s="8"/>
      <c r="Q214" s="8"/>
      <c r="R214" s="12"/>
      <c r="S214" s="12"/>
      <c r="T214" s="12"/>
      <c r="U214" s="12"/>
      <c r="V214" s="12"/>
      <c r="W214" s="8"/>
      <c r="X214" s="8"/>
      <c r="Y214" s="8"/>
      <c r="Z214" s="8"/>
      <c r="AA214" s="8"/>
    </row>
    <row x14ac:dyDescent="0.25" r="215" customHeight="1" ht="14.25">
      <c r="A215" s="10"/>
      <c r="B215" s="8"/>
      <c r="C215" s="8"/>
      <c r="D215" s="8"/>
      <c r="E215" s="8"/>
      <c r="F215" s="10"/>
      <c r="G215" s="8"/>
      <c r="H215" s="8"/>
      <c r="I215" s="8"/>
      <c r="J215" s="8"/>
      <c r="K215" s="8"/>
      <c r="L215" s="8"/>
      <c r="M215" s="8"/>
      <c r="N215" s="11"/>
      <c r="O215" s="11"/>
      <c r="P215" s="8"/>
      <c r="Q215" s="8"/>
      <c r="R215" s="12"/>
      <c r="S215" s="12"/>
      <c r="T215" s="12"/>
      <c r="U215" s="12"/>
      <c r="V215" s="12"/>
      <c r="W215" s="8"/>
      <c r="X215" s="8"/>
      <c r="Y215" s="8"/>
      <c r="Z215" s="8"/>
      <c r="AA215" s="8"/>
    </row>
    <row x14ac:dyDescent="0.25" r="216" customHeight="1" ht="14.25">
      <c r="A216" s="10"/>
      <c r="B216" s="8"/>
      <c r="C216" s="8"/>
      <c r="D216" s="8"/>
      <c r="E216" s="8"/>
      <c r="F216" s="10"/>
      <c r="G216" s="8"/>
      <c r="H216" s="8"/>
      <c r="I216" s="8"/>
      <c r="J216" s="8"/>
      <c r="K216" s="8"/>
      <c r="L216" s="8"/>
      <c r="M216" s="8"/>
      <c r="N216" s="11"/>
      <c r="O216" s="11"/>
      <c r="P216" s="8"/>
      <c r="Q216" s="8"/>
      <c r="R216" s="12"/>
      <c r="S216" s="12"/>
      <c r="T216" s="12"/>
      <c r="U216" s="12"/>
      <c r="V216" s="12"/>
      <c r="W216" s="8"/>
      <c r="X216" s="8"/>
      <c r="Y216" s="8"/>
      <c r="Z216" s="8"/>
      <c r="AA216" s="8"/>
    </row>
    <row x14ac:dyDescent="0.25" r="217" customHeight="1" ht="14.25">
      <c r="A217" s="10"/>
      <c r="B217" s="8"/>
      <c r="C217" s="8"/>
      <c r="D217" s="8"/>
      <c r="E217" s="8"/>
      <c r="F217" s="10"/>
      <c r="G217" s="8"/>
      <c r="H217" s="8"/>
      <c r="I217" s="8"/>
      <c r="J217" s="8"/>
      <c r="K217" s="8"/>
      <c r="L217" s="8"/>
      <c r="M217" s="8"/>
      <c r="N217" s="11"/>
      <c r="O217" s="11"/>
      <c r="P217" s="8"/>
      <c r="Q217" s="8"/>
      <c r="R217" s="12"/>
      <c r="S217" s="12"/>
      <c r="T217" s="12"/>
      <c r="U217" s="12"/>
      <c r="V217" s="12"/>
      <c r="W217" s="8"/>
      <c r="X217" s="8"/>
      <c r="Y217" s="8"/>
      <c r="Z217" s="8"/>
      <c r="AA217" s="8"/>
    </row>
    <row x14ac:dyDescent="0.25" r="218" customHeight="1" ht="14.25">
      <c r="A218" s="10"/>
      <c r="B218" s="8"/>
      <c r="C218" s="8"/>
      <c r="D218" s="8"/>
      <c r="E218" s="8"/>
      <c r="F218" s="10"/>
      <c r="G218" s="8"/>
      <c r="H218" s="8"/>
      <c r="I218" s="8"/>
      <c r="J218" s="8"/>
      <c r="K218" s="8"/>
      <c r="L218" s="8"/>
      <c r="M218" s="8"/>
      <c r="N218" s="11"/>
      <c r="O218" s="11"/>
      <c r="P218" s="8"/>
      <c r="Q218" s="8"/>
      <c r="R218" s="12"/>
      <c r="S218" s="12"/>
      <c r="T218" s="12"/>
      <c r="U218" s="12"/>
      <c r="V218" s="12"/>
      <c r="W218" s="8"/>
      <c r="X218" s="8"/>
      <c r="Y218" s="8"/>
      <c r="Z218" s="8"/>
      <c r="AA218" s="8"/>
    </row>
    <row x14ac:dyDescent="0.25" r="219" customHeight="1" ht="14.25">
      <c r="A219" s="10"/>
      <c r="B219" s="8"/>
      <c r="C219" s="8"/>
      <c r="D219" s="8"/>
      <c r="E219" s="8"/>
      <c r="F219" s="10"/>
      <c r="G219" s="8"/>
      <c r="H219" s="8"/>
      <c r="I219" s="8"/>
      <c r="J219" s="8"/>
      <c r="K219" s="8"/>
      <c r="L219" s="8"/>
      <c r="M219" s="8"/>
      <c r="N219" s="11"/>
      <c r="O219" s="11"/>
      <c r="P219" s="8"/>
      <c r="Q219" s="8"/>
      <c r="R219" s="12"/>
      <c r="S219" s="12"/>
      <c r="T219" s="12"/>
      <c r="U219" s="12"/>
      <c r="V219" s="12"/>
      <c r="W219" s="8"/>
      <c r="X219" s="8"/>
      <c r="Y219" s="8"/>
      <c r="Z219" s="8"/>
      <c r="AA219" s="8"/>
    </row>
    <row x14ac:dyDescent="0.25" r="220" customHeight="1" ht="14.25">
      <c r="A220" s="10"/>
      <c r="B220" s="8"/>
      <c r="C220" s="8"/>
      <c r="D220" s="8"/>
      <c r="E220" s="8"/>
      <c r="F220" s="10"/>
      <c r="G220" s="8"/>
      <c r="H220" s="8"/>
      <c r="I220" s="8"/>
      <c r="J220" s="8"/>
      <c r="K220" s="8"/>
      <c r="L220" s="8"/>
      <c r="M220" s="8"/>
      <c r="N220" s="11"/>
      <c r="O220" s="11"/>
      <c r="P220" s="8"/>
      <c r="Q220" s="8"/>
      <c r="R220" s="12"/>
      <c r="S220" s="12"/>
      <c r="T220" s="12"/>
      <c r="U220" s="12"/>
      <c r="V220" s="12"/>
      <c r="W220" s="8"/>
      <c r="X220" s="8"/>
      <c r="Y220" s="8"/>
      <c r="Z220" s="8"/>
      <c r="AA220" s="8"/>
    </row>
    <row x14ac:dyDescent="0.25" r="221" customHeight="1" ht="14.25">
      <c r="A221" s="10"/>
      <c r="B221" s="8"/>
      <c r="C221" s="8"/>
      <c r="D221" s="8"/>
      <c r="E221" s="8"/>
      <c r="F221" s="10"/>
      <c r="G221" s="8"/>
      <c r="H221" s="8"/>
      <c r="I221" s="8"/>
      <c r="J221" s="8"/>
      <c r="K221" s="8"/>
      <c r="L221" s="8"/>
      <c r="M221" s="8"/>
      <c r="N221" s="11"/>
      <c r="O221" s="11"/>
      <c r="P221" s="8"/>
      <c r="Q221" s="8"/>
      <c r="R221" s="12"/>
      <c r="S221" s="12"/>
      <c r="T221" s="12"/>
      <c r="U221" s="12"/>
      <c r="V221" s="12"/>
      <c r="W221" s="8"/>
      <c r="X221" s="8"/>
      <c r="Y221" s="8"/>
      <c r="Z221" s="8"/>
      <c r="AA221" s="8"/>
    </row>
    <row x14ac:dyDescent="0.25" r="222" customHeight="1" ht="14.25">
      <c r="A222" s="10"/>
      <c r="B222" s="8"/>
      <c r="C222" s="8"/>
      <c r="D222" s="8"/>
      <c r="E222" s="8"/>
      <c r="F222" s="10"/>
      <c r="G222" s="8"/>
      <c r="H222" s="8"/>
      <c r="I222" s="8"/>
      <c r="J222" s="8"/>
      <c r="K222" s="8"/>
      <c r="L222" s="8"/>
      <c r="M222" s="8"/>
      <c r="N222" s="11"/>
      <c r="O222" s="11"/>
      <c r="P222" s="8"/>
      <c r="Q222" s="8"/>
      <c r="R222" s="12"/>
      <c r="S222" s="12"/>
      <c r="T222" s="12"/>
      <c r="U222" s="12"/>
      <c r="V222" s="12"/>
      <c r="W222" s="8"/>
      <c r="X222" s="8"/>
      <c r="Y222" s="8"/>
      <c r="Z222" s="8"/>
      <c r="AA222" s="8"/>
    </row>
    <row x14ac:dyDescent="0.25" r="223" customHeight="1" ht="14.25">
      <c r="A223" s="10"/>
      <c r="B223" s="8"/>
      <c r="C223" s="8"/>
      <c r="D223" s="8"/>
      <c r="E223" s="8"/>
      <c r="F223" s="10"/>
      <c r="G223" s="8"/>
      <c r="H223" s="8"/>
      <c r="I223" s="8"/>
      <c r="J223" s="8"/>
      <c r="K223" s="8"/>
      <c r="L223" s="8"/>
      <c r="M223" s="8"/>
      <c r="N223" s="11"/>
      <c r="O223" s="11"/>
      <c r="P223" s="8"/>
      <c r="Q223" s="8"/>
      <c r="R223" s="12"/>
      <c r="S223" s="12"/>
      <c r="T223" s="12"/>
      <c r="U223" s="12"/>
      <c r="V223" s="12"/>
      <c r="W223" s="8"/>
      <c r="X223" s="8"/>
      <c r="Y223" s="8"/>
      <c r="Z223" s="8"/>
      <c r="AA223" s="8"/>
    </row>
    <row x14ac:dyDescent="0.25" r="224" customHeight="1" ht="14.25">
      <c r="A224" s="10"/>
      <c r="B224" s="8"/>
      <c r="C224" s="8"/>
      <c r="D224" s="8"/>
      <c r="E224" s="8"/>
      <c r="F224" s="10"/>
      <c r="G224" s="8"/>
      <c r="H224" s="8"/>
      <c r="I224" s="8"/>
      <c r="J224" s="8"/>
      <c r="K224" s="8"/>
      <c r="L224" s="8"/>
      <c r="M224" s="8"/>
      <c r="N224" s="11"/>
      <c r="O224" s="11"/>
      <c r="P224" s="8"/>
      <c r="Q224" s="8"/>
      <c r="R224" s="12"/>
      <c r="S224" s="12"/>
      <c r="T224" s="12"/>
      <c r="U224" s="12"/>
      <c r="V224" s="12"/>
      <c r="W224" s="8"/>
      <c r="X224" s="8"/>
      <c r="Y224" s="8"/>
      <c r="Z224" s="8"/>
      <c r="AA224" s="8"/>
    </row>
    <row x14ac:dyDescent="0.25" r="225" customHeight="1" ht="14.25">
      <c r="A225" s="10"/>
      <c r="B225" s="8"/>
      <c r="C225" s="8"/>
      <c r="D225" s="8"/>
      <c r="E225" s="8"/>
      <c r="F225" s="10"/>
      <c r="G225" s="8"/>
      <c r="H225" s="8"/>
      <c r="I225" s="8"/>
      <c r="J225" s="8"/>
      <c r="K225" s="8"/>
      <c r="L225" s="8"/>
      <c r="M225" s="8"/>
      <c r="N225" s="11"/>
      <c r="O225" s="11"/>
      <c r="P225" s="8"/>
      <c r="Q225" s="8"/>
      <c r="R225" s="12"/>
      <c r="S225" s="12"/>
      <c r="T225" s="12"/>
      <c r="U225" s="12"/>
      <c r="V225" s="12"/>
      <c r="W225" s="8"/>
      <c r="X225" s="8"/>
      <c r="Y225" s="8"/>
      <c r="Z225" s="8"/>
      <c r="AA225" s="8"/>
    </row>
    <row x14ac:dyDescent="0.25" r="226" customHeight="1" ht="14.25">
      <c r="A226" s="10"/>
      <c r="B226" s="8"/>
      <c r="C226" s="8"/>
      <c r="D226" s="8"/>
      <c r="E226" s="8"/>
      <c r="F226" s="10"/>
      <c r="G226" s="8"/>
      <c r="H226" s="8"/>
      <c r="I226" s="8"/>
      <c r="J226" s="8"/>
      <c r="K226" s="8"/>
      <c r="L226" s="8"/>
      <c r="M226" s="8"/>
      <c r="N226" s="11"/>
      <c r="O226" s="11"/>
      <c r="P226" s="8"/>
      <c r="Q226" s="8"/>
      <c r="R226" s="12"/>
      <c r="S226" s="12"/>
      <c r="T226" s="12"/>
      <c r="U226" s="12"/>
      <c r="V226" s="12"/>
      <c r="W226" s="8"/>
      <c r="X226" s="8"/>
      <c r="Y226" s="8"/>
      <c r="Z226" s="8"/>
      <c r="AA226" s="8"/>
    </row>
    <row x14ac:dyDescent="0.25" r="227" customHeight="1" ht="14.25">
      <c r="A227" s="10"/>
      <c r="B227" s="8"/>
      <c r="C227" s="8"/>
      <c r="D227" s="8"/>
      <c r="E227" s="8"/>
      <c r="F227" s="10"/>
      <c r="G227" s="8"/>
      <c r="H227" s="8"/>
      <c r="I227" s="8"/>
      <c r="J227" s="8"/>
      <c r="K227" s="8"/>
      <c r="L227" s="8"/>
      <c r="M227" s="8"/>
      <c r="N227" s="11"/>
      <c r="O227" s="11"/>
      <c r="P227" s="8"/>
      <c r="Q227" s="8"/>
      <c r="R227" s="12"/>
      <c r="S227" s="12"/>
      <c r="T227" s="12"/>
      <c r="U227" s="12"/>
      <c r="V227" s="12"/>
      <c r="W227" s="8"/>
      <c r="X227" s="8"/>
      <c r="Y227" s="8"/>
      <c r="Z227" s="8"/>
      <c r="AA227" s="8"/>
    </row>
    <row x14ac:dyDescent="0.25" r="228" customHeight="1" ht="14.25">
      <c r="A228" s="10"/>
      <c r="B228" s="8"/>
      <c r="C228" s="8"/>
      <c r="D228" s="8"/>
      <c r="E228" s="8"/>
      <c r="F228" s="10"/>
      <c r="G228" s="8"/>
      <c r="H228" s="8"/>
      <c r="I228" s="8"/>
      <c r="J228" s="8"/>
      <c r="K228" s="8"/>
      <c r="L228" s="8"/>
      <c r="M228" s="8"/>
      <c r="N228" s="11"/>
      <c r="O228" s="11"/>
      <c r="P228" s="8"/>
      <c r="Q228" s="8"/>
      <c r="R228" s="12"/>
      <c r="S228" s="12"/>
      <c r="T228" s="12"/>
      <c r="U228" s="12"/>
      <c r="V228" s="12"/>
      <c r="W228" s="8"/>
      <c r="X228" s="8"/>
      <c r="Y228" s="8"/>
      <c r="Z228" s="8"/>
      <c r="AA228" s="8"/>
    </row>
    <row x14ac:dyDescent="0.25" r="229" customHeight="1" ht="14.25">
      <c r="A229" s="10"/>
      <c r="B229" s="8"/>
      <c r="C229" s="8"/>
      <c r="D229" s="8"/>
      <c r="E229" s="8"/>
      <c r="F229" s="10"/>
      <c r="G229" s="8"/>
      <c r="H229" s="8"/>
      <c r="I229" s="8"/>
      <c r="J229" s="8"/>
      <c r="K229" s="8"/>
      <c r="L229" s="8"/>
      <c r="M229" s="8"/>
      <c r="N229" s="11"/>
      <c r="O229" s="11"/>
      <c r="P229" s="8"/>
      <c r="Q229" s="8"/>
      <c r="R229" s="12"/>
      <c r="S229" s="12"/>
      <c r="T229" s="12"/>
      <c r="U229" s="12"/>
      <c r="V229" s="12"/>
      <c r="W229" s="8"/>
      <c r="X229" s="8"/>
      <c r="Y229" s="8"/>
      <c r="Z229" s="8"/>
      <c r="AA229" s="8"/>
    </row>
    <row x14ac:dyDescent="0.25" r="230" customHeight="1" ht="14.25">
      <c r="A230" s="10"/>
      <c r="B230" s="8"/>
      <c r="C230" s="8"/>
      <c r="D230" s="8"/>
      <c r="E230" s="8"/>
      <c r="F230" s="10"/>
      <c r="G230" s="8"/>
      <c r="H230" s="8"/>
      <c r="I230" s="8"/>
      <c r="J230" s="8"/>
      <c r="K230" s="8"/>
      <c r="L230" s="8"/>
      <c r="M230" s="8"/>
      <c r="N230" s="11"/>
      <c r="O230" s="11"/>
      <c r="P230" s="8"/>
      <c r="Q230" s="8"/>
      <c r="R230" s="12"/>
      <c r="S230" s="12"/>
      <c r="T230" s="12"/>
      <c r="U230" s="12"/>
      <c r="V230" s="12"/>
      <c r="W230" s="8"/>
      <c r="X230" s="8"/>
      <c r="Y230" s="8"/>
      <c r="Z230" s="8"/>
      <c r="AA230" s="8"/>
    </row>
    <row x14ac:dyDescent="0.25" r="231" customHeight="1" ht="14.25">
      <c r="A231" s="10"/>
      <c r="B231" s="8"/>
      <c r="C231" s="8"/>
      <c r="D231" s="8"/>
      <c r="E231" s="8"/>
      <c r="F231" s="10"/>
      <c r="G231" s="8"/>
      <c r="H231" s="8"/>
      <c r="I231" s="8"/>
      <c r="J231" s="8"/>
      <c r="K231" s="8"/>
      <c r="L231" s="8"/>
      <c r="M231" s="8"/>
      <c r="N231" s="11"/>
      <c r="O231" s="11"/>
      <c r="P231" s="8"/>
      <c r="Q231" s="8"/>
      <c r="R231" s="12"/>
      <c r="S231" s="12"/>
      <c r="T231" s="12"/>
      <c r="U231" s="12"/>
      <c r="V231" s="12"/>
      <c r="W231" s="8"/>
      <c r="X231" s="8"/>
      <c r="Y231" s="8"/>
      <c r="Z231" s="8"/>
      <c r="AA231" s="8"/>
    </row>
    <row x14ac:dyDescent="0.25" r="232" customHeight="1" ht="14.25">
      <c r="A232" s="10"/>
      <c r="B232" s="8"/>
      <c r="C232" s="8"/>
      <c r="D232" s="8"/>
      <c r="E232" s="8"/>
      <c r="F232" s="10"/>
      <c r="G232" s="8"/>
      <c r="H232" s="8"/>
      <c r="I232" s="8"/>
      <c r="J232" s="8"/>
      <c r="K232" s="8"/>
      <c r="L232" s="8"/>
      <c r="M232" s="8"/>
      <c r="N232" s="11"/>
      <c r="O232" s="11"/>
      <c r="P232" s="8"/>
      <c r="Q232" s="8"/>
      <c r="R232" s="12"/>
      <c r="S232" s="12"/>
      <c r="T232" s="12"/>
      <c r="U232" s="12"/>
      <c r="V232" s="12"/>
      <c r="W232" s="8"/>
      <c r="X232" s="8"/>
      <c r="Y232" s="8"/>
      <c r="Z232" s="8"/>
      <c r="AA232" s="8"/>
    </row>
    <row x14ac:dyDescent="0.25" r="233" customHeight="1" ht="14.25">
      <c r="A233" s="10"/>
      <c r="B233" s="8"/>
      <c r="C233" s="8"/>
      <c r="D233" s="8"/>
      <c r="E233" s="8"/>
      <c r="F233" s="10"/>
      <c r="G233" s="8"/>
      <c r="H233" s="8"/>
      <c r="I233" s="8"/>
      <c r="J233" s="8"/>
      <c r="K233" s="8"/>
      <c r="L233" s="8"/>
      <c r="M233" s="8"/>
      <c r="N233" s="11"/>
      <c r="O233" s="11"/>
      <c r="P233" s="8"/>
      <c r="Q233" s="8"/>
      <c r="R233" s="12"/>
      <c r="S233" s="12"/>
      <c r="T233" s="12"/>
      <c r="U233" s="12"/>
      <c r="V233" s="12"/>
      <c r="W233" s="8"/>
      <c r="X233" s="8"/>
      <c r="Y233" s="8"/>
      <c r="Z233" s="8"/>
      <c r="AA233" s="8"/>
    </row>
    <row x14ac:dyDescent="0.25" r="234" customHeight="1" ht="14.25">
      <c r="A234" s="10"/>
      <c r="B234" s="8"/>
      <c r="C234" s="8"/>
      <c r="D234" s="8"/>
      <c r="E234" s="8"/>
      <c r="F234" s="10"/>
      <c r="G234" s="8"/>
      <c r="H234" s="8"/>
      <c r="I234" s="8"/>
      <c r="J234" s="8"/>
      <c r="K234" s="8"/>
      <c r="L234" s="8"/>
      <c r="M234" s="8"/>
      <c r="N234" s="11"/>
      <c r="O234" s="11"/>
      <c r="P234" s="8"/>
      <c r="Q234" s="8"/>
      <c r="R234" s="12"/>
      <c r="S234" s="12"/>
      <c r="T234" s="12"/>
      <c r="U234" s="12"/>
      <c r="V234" s="12"/>
      <c r="W234" s="8"/>
      <c r="X234" s="8"/>
      <c r="Y234" s="8"/>
      <c r="Z234" s="8"/>
      <c r="AA234" s="8"/>
    </row>
    <row x14ac:dyDescent="0.25" r="235" customHeight="1" ht="14.25">
      <c r="A235" s="10"/>
      <c r="B235" s="8"/>
      <c r="C235" s="8"/>
      <c r="D235" s="8"/>
      <c r="E235" s="8"/>
      <c r="F235" s="10"/>
      <c r="G235" s="8"/>
      <c r="H235" s="8"/>
      <c r="I235" s="8"/>
      <c r="J235" s="8"/>
      <c r="K235" s="8"/>
      <c r="L235" s="8"/>
      <c r="M235" s="8"/>
      <c r="N235" s="11"/>
      <c r="O235" s="11"/>
      <c r="P235" s="8"/>
      <c r="Q235" s="8"/>
      <c r="R235" s="12"/>
      <c r="S235" s="12"/>
      <c r="T235" s="12"/>
      <c r="U235" s="12"/>
      <c r="V235" s="12"/>
      <c r="W235" s="8"/>
      <c r="X235" s="8"/>
      <c r="Y235" s="8"/>
      <c r="Z235" s="8"/>
      <c r="AA235" s="8"/>
    </row>
    <row x14ac:dyDescent="0.25" r="236" customHeight="1" ht="14.25">
      <c r="A236" s="10"/>
      <c r="B236" s="8"/>
      <c r="C236" s="8"/>
      <c r="D236" s="8"/>
      <c r="E236" s="8"/>
      <c r="F236" s="10"/>
      <c r="G236" s="8"/>
      <c r="H236" s="8"/>
      <c r="I236" s="8"/>
      <c r="J236" s="8"/>
      <c r="K236" s="8"/>
      <c r="L236" s="8"/>
      <c r="M236" s="8"/>
      <c r="N236" s="11"/>
      <c r="O236" s="11"/>
      <c r="P236" s="8"/>
      <c r="Q236" s="8"/>
      <c r="R236" s="12"/>
      <c r="S236" s="12"/>
      <c r="T236" s="12"/>
      <c r="U236" s="12"/>
      <c r="V236" s="12"/>
      <c r="W236" s="8"/>
      <c r="X236" s="8"/>
      <c r="Y236" s="8"/>
      <c r="Z236" s="8"/>
      <c r="AA236" s="8"/>
    </row>
    <row x14ac:dyDescent="0.25" r="237" customHeight="1" ht="14.25">
      <c r="A237" s="10"/>
      <c r="B237" s="8"/>
      <c r="C237" s="8"/>
      <c r="D237" s="8"/>
      <c r="E237" s="8"/>
      <c r="F237" s="10"/>
      <c r="G237" s="8"/>
      <c r="H237" s="8"/>
      <c r="I237" s="8"/>
      <c r="J237" s="8"/>
      <c r="K237" s="8"/>
      <c r="L237" s="8"/>
      <c r="M237" s="8"/>
      <c r="N237" s="11"/>
      <c r="O237" s="11"/>
      <c r="P237" s="8"/>
      <c r="Q237" s="8"/>
      <c r="R237" s="12"/>
      <c r="S237" s="12"/>
      <c r="T237" s="12"/>
      <c r="U237" s="12"/>
      <c r="V237" s="12"/>
      <c r="W237" s="8"/>
      <c r="X237" s="8"/>
      <c r="Y237" s="8"/>
      <c r="Z237" s="8"/>
      <c r="AA237" s="8"/>
    </row>
    <row x14ac:dyDescent="0.25" r="238" customHeight="1" ht="14.25">
      <c r="A238" s="10"/>
      <c r="B238" s="8"/>
      <c r="C238" s="8"/>
      <c r="D238" s="8"/>
      <c r="E238" s="8"/>
      <c r="F238" s="10"/>
      <c r="G238" s="8"/>
      <c r="H238" s="8"/>
      <c r="I238" s="8"/>
      <c r="J238" s="8"/>
      <c r="K238" s="8"/>
      <c r="L238" s="8"/>
      <c r="M238" s="8"/>
      <c r="N238" s="11"/>
      <c r="O238" s="11"/>
      <c r="P238" s="8"/>
      <c r="Q238" s="8"/>
      <c r="R238" s="12"/>
      <c r="S238" s="12"/>
      <c r="T238" s="12"/>
      <c r="U238" s="12"/>
      <c r="V238" s="12"/>
      <c r="W238" s="8"/>
      <c r="X238" s="8"/>
      <c r="Y238" s="8"/>
      <c r="Z238" s="8"/>
      <c r="AA238" s="8"/>
    </row>
    <row x14ac:dyDescent="0.25" r="239" customHeight="1" ht="14.25">
      <c r="A239" s="10"/>
      <c r="B239" s="8"/>
      <c r="C239" s="8"/>
      <c r="D239" s="8"/>
      <c r="E239" s="8"/>
      <c r="F239" s="10"/>
      <c r="G239" s="8"/>
      <c r="H239" s="8"/>
      <c r="I239" s="8"/>
      <c r="J239" s="8"/>
      <c r="K239" s="8"/>
      <c r="L239" s="8"/>
      <c r="M239" s="8"/>
      <c r="N239" s="11"/>
      <c r="O239" s="11"/>
      <c r="P239" s="8"/>
      <c r="Q239" s="8"/>
      <c r="R239" s="12"/>
      <c r="S239" s="12"/>
      <c r="T239" s="12"/>
      <c r="U239" s="12"/>
      <c r="V239" s="12"/>
      <c r="W239" s="8"/>
      <c r="X239" s="8"/>
      <c r="Y239" s="8"/>
      <c r="Z239" s="8"/>
      <c r="AA239" s="8"/>
    </row>
    <row x14ac:dyDescent="0.25" r="240" customHeight="1" ht="14.25">
      <c r="A240" s="10"/>
      <c r="B240" s="8"/>
      <c r="C240" s="8"/>
      <c r="D240" s="8"/>
      <c r="E240" s="8"/>
      <c r="F240" s="10"/>
      <c r="G240" s="8"/>
      <c r="H240" s="8"/>
      <c r="I240" s="8"/>
      <c r="J240" s="8"/>
      <c r="K240" s="8"/>
      <c r="L240" s="8"/>
      <c r="M240" s="8"/>
      <c r="N240" s="11"/>
      <c r="O240" s="11"/>
      <c r="P240" s="8"/>
      <c r="Q240" s="8"/>
      <c r="R240" s="12"/>
      <c r="S240" s="12"/>
      <c r="T240" s="12"/>
      <c r="U240" s="12"/>
      <c r="V240" s="12"/>
      <c r="W240" s="8"/>
      <c r="X240" s="8"/>
      <c r="Y240" s="8"/>
      <c r="Z240" s="8"/>
      <c r="AA240" s="8"/>
    </row>
    <row x14ac:dyDescent="0.25" r="241" customHeight="1" ht="14.25">
      <c r="A241" s="10"/>
      <c r="B241" s="8"/>
      <c r="C241" s="8"/>
      <c r="D241" s="8"/>
      <c r="E241" s="8"/>
      <c r="F241" s="10"/>
      <c r="G241" s="8"/>
      <c r="H241" s="8"/>
      <c r="I241" s="8"/>
      <c r="J241" s="8"/>
      <c r="K241" s="8"/>
      <c r="L241" s="8"/>
      <c r="M241" s="8"/>
      <c r="N241" s="11"/>
      <c r="O241" s="11"/>
      <c r="P241" s="8"/>
      <c r="Q241" s="8"/>
      <c r="R241" s="12"/>
      <c r="S241" s="12"/>
      <c r="T241" s="12"/>
      <c r="U241" s="12"/>
      <c r="V241" s="12"/>
      <c r="W241" s="8"/>
      <c r="X241" s="8"/>
      <c r="Y241" s="8"/>
      <c r="Z241" s="8"/>
      <c r="AA241" s="8"/>
    </row>
    <row x14ac:dyDescent="0.25" r="242" customHeight="1" ht="14.25">
      <c r="A242" s="10"/>
      <c r="B242" s="8"/>
      <c r="C242" s="8"/>
      <c r="D242" s="8"/>
      <c r="E242" s="8"/>
      <c r="F242" s="10"/>
      <c r="G242" s="8"/>
      <c r="H242" s="8"/>
      <c r="I242" s="8"/>
      <c r="J242" s="8"/>
      <c r="K242" s="8"/>
      <c r="L242" s="8"/>
      <c r="M242" s="8"/>
      <c r="N242" s="11"/>
      <c r="O242" s="11"/>
      <c r="P242" s="8"/>
      <c r="Q242" s="8"/>
      <c r="R242" s="12"/>
      <c r="S242" s="12"/>
      <c r="T242" s="12"/>
      <c r="U242" s="12"/>
      <c r="V242" s="12"/>
      <c r="W242" s="8"/>
      <c r="X242" s="8"/>
      <c r="Y242" s="8"/>
      <c r="Z242" s="8"/>
      <c r="AA242" s="8"/>
    </row>
    <row x14ac:dyDescent="0.25" r="243" customHeight="1" ht="14.25">
      <c r="A243" s="10"/>
      <c r="B243" s="8"/>
      <c r="C243" s="8"/>
      <c r="D243" s="8"/>
      <c r="E243" s="8"/>
      <c r="F243" s="10"/>
      <c r="G243" s="8"/>
      <c r="H243" s="8"/>
      <c r="I243" s="8"/>
      <c r="J243" s="8"/>
      <c r="K243" s="8"/>
      <c r="L243" s="8"/>
      <c r="M243" s="8"/>
      <c r="N243" s="11"/>
      <c r="O243" s="11"/>
      <c r="P243" s="8"/>
      <c r="Q243" s="8"/>
      <c r="R243" s="12"/>
      <c r="S243" s="12"/>
      <c r="T243" s="12"/>
      <c r="U243" s="12"/>
      <c r="V243" s="12"/>
      <c r="W243" s="8"/>
      <c r="X243" s="8"/>
      <c r="Y243" s="8"/>
      <c r="Z243" s="8"/>
      <c r="AA243" s="8"/>
    </row>
    <row x14ac:dyDescent="0.25" r="244" customHeight="1" ht="14.25">
      <c r="A244" s="10"/>
      <c r="B244" s="8"/>
      <c r="C244" s="8"/>
      <c r="D244" s="8"/>
      <c r="E244" s="8"/>
      <c r="F244" s="10"/>
      <c r="G244" s="8"/>
      <c r="H244" s="8"/>
      <c r="I244" s="8"/>
      <c r="J244" s="8"/>
      <c r="K244" s="8"/>
      <c r="L244" s="8"/>
      <c r="M244" s="8"/>
      <c r="N244" s="11"/>
      <c r="O244" s="11"/>
      <c r="P244" s="8"/>
      <c r="Q244" s="8"/>
      <c r="R244" s="12"/>
      <c r="S244" s="12"/>
      <c r="T244" s="12"/>
      <c r="U244" s="12"/>
      <c r="V244" s="12"/>
      <c r="W244" s="8"/>
      <c r="X244" s="8"/>
      <c r="Y244" s="8"/>
      <c r="Z244" s="8"/>
      <c r="AA244" s="8"/>
    </row>
    <row x14ac:dyDescent="0.25" r="245" customHeight="1" ht="14.25">
      <c r="A245" s="10"/>
      <c r="B245" s="8"/>
      <c r="C245" s="8"/>
      <c r="D245" s="8"/>
      <c r="E245" s="8"/>
      <c r="F245" s="10"/>
      <c r="G245" s="8"/>
      <c r="H245" s="8"/>
      <c r="I245" s="8"/>
      <c r="J245" s="8"/>
      <c r="K245" s="8"/>
      <c r="L245" s="8"/>
      <c r="M245" s="8"/>
      <c r="N245" s="11"/>
      <c r="O245" s="11"/>
      <c r="P245" s="8"/>
      <c r="Q245" s="8"/>
      <c r="R245" s="12"/>
      <c r="S245" s="12"/>
      <c r="T245" s="12"/>
      <c r="U245" s="12"/>
      <c r="V245" s="12"/>
      <c r="W245" s="8"/>
      <c r="X245" s="8"/>
      <c r="Y245" s="8"/>
      <c r="Z245" s="8"/>
      <c r="AA245" s="8"/>
    </row>
    <row x14ac:dyDescent="0.25" r="246" customHeight="1" ht="14.25">
      <c r="A246" s="10"/>
      <c r="B246" s="8"/>
      <c r="C246" s="8"/>
      <c r="D246" s="8"/>
      <c r="E246" s="8"/>
      <c r="F246" s="10"/>
      <c r="G246" s="8"/>
      <c r="H246" s="8"/>
      <c r="I246" s="8"/>
      <c r="J246" s="8"/>
      <c r="K246" s="8"/>
      <c r="L246" s="8"/>
      <c r="M246" s="8"/>
      <c r="N246" s="11"/>
      <c r="O246" s="11"/>
      <c r="P246" s="8"/>
      <c r="Q246" s="8"/>
      <c r="R246" s="12"/>
      <c r="S246" s="12"/>
      <c r="T246" s="12"/>
      <c r="U246" s="12"/>
      <c r="V246" s="12"/>
      <c r="W246" s="8"/>
      <c r="X246" s="8"/>
      <c r="Y246" s="8"/>
      <c r="Z246" s="8"/>
      <c r="AA246" s="8"/>
    </row>
    <row x14ac:dyDescent="0.25" r="247" customHeight="1" ht="14.25">
      <c r="A247" s="10"/>
      <c r="B247" s="8"/>
      <c r="C247" s="8"/>
      <c r="D247" s="8"/>
      <c r="E247" s="8"/>
      <c r="F247" s="10"/>
      <c r="G247" s="8"/>
      <c r="H247" s="8"/>
      <c r="I247" s="8"/>
      <c r="J247" s="8"/>
      <c r="K247" s="8"/>
      <c r="L247" s="8"/>
      <c r="M247" s="8"/>
      <c r="N247" s="11"/>
      <c r="O247" s="11"/>
      <c r="P247" s="8"/>
      <c r="Q247" s="8"/>
      <c r="R247" s="12"/>
      <c r="S247" s="12"/>
      <c r="T247" s="12"/>
      <c r="U247" s="12"/>
      <c r="V247" s="12"/>
      <c r="W247" s="8"/>
      <c r="X247" s="8"/>
      <c r="Y247" s="8"/>
      <c r="Z247" s="8"/>
      <c r="AA247" s="8"/>
    </row>
    <row x14ac:dyDescent="0.25" r="248" customHeight="1" ht="14.25">
      <c r="A248" s="10"/>
      <c r="B248" s="8"/>
      <c r="C248" s="8"/>
      <c r="D248" s="8"/>
      <c r="E248" s="8"/>
      <c r="F248" s="10"/>
      <c r="G248" s="8"/>
      <c r="H248" s="8"/>
      <c r="I248" s="8"/>
      <c r="J248" s="8"/>
      <c r="K248" s="8"/>
      <c r="L248" s="8"/>
      <c r="M248" s="8"/>
      <c r="N248" s="11"/>
      <c r="O248" s="11"/>
      <c r="P248" s="8"/>
      <c r="Q248" s="8"/>
      <c r="R248" s="12"/>
      <c r="S248" s="12"/>
      <c r="T248" s="12"/>
      <c r="U248" s="12"/>
      <c r="V248" s="12"/>
      <c r="W248" s="8"/>
      <c r="X248" s="8"/>
      <c r="Y248" s="8"/>
      <c r="Z248" s="8"/>
      <c r="AA248" s="8"/>
    </row>
    <row x14ac:dyDescent="0.25" r="249" customHeight="1" ht="14.25">
      <c r="A249" s="10"/>
      <c r="B249" s="8"/>
      <c r="C249" s="8"/>
      <c r="D249" s="8"/>
      <c r="E249" s="8"/>
      <c r="F249" s="10"/>
      <c r="G249" s="8"/>
      <c r="H249" s="8"/>
      <c r="I249" s="8"/>
      <c r="J249" s="8"/>
      <c r="K249" s="8"/>
      <c r="L249" s="8"/>
      <c r="M249" s="8"/>
      <c r="N249" s="11"/>
      <c r="O249" s="11"/>
      <c r="P249" s="8"/>
      <c r="Q249" s="8"/>
      <c r="R249" s="12"/>
      <c r="S249" s="12"/>
      <c r="T249" s="12"/>
      <c r="U249" s="12"/>
      <c r="V249" s="12"/>
      <c r="W249" s="8"/>
      <c r="X249" s="8"/>
      <c r="Y249" s="8"/>
      <c r="Z249" s="8"/>
      <c r="AA249" s="8"/>
    </row>
    <row x14ac:dyDescent="0.25" r="250" customHeight="1" ht="14.25">
      <c r="A250" s="10"/>
      <c r="B250" s="8"/>
      <c r="C250" s="8"/>
      <c r="D250" s="8"/>
      <c r="E250" s="8"/>
      <c r="F250" s="10"/>
      <c r="G250" s="8"/>
      <c r="H250" s="8"/>
      <c r="I250" s="8"/>
      <c r="J250" s="8"/>
      <c r="K250" s="8"/>
      <c r="L250" s="8"/>
      <c r="M250" s="8"/>
      <c r="N250" s="11"/>
      <c r="O250" s="11"/>
      <c r="P250" s="8"/>
      <c r="Q250" s="8"/>
      <c r="R250" s="12"/>
      <c r="S250" s="12"/>
      <c r="T250" s="12"/>
      <c r="U250" s="12"/>
      <c r="V250" s="12"/>
      <c r="W250" s="8"/>
      <c r="X250" s="8"/>
      <c r="Y250" s="8"/>
      <c r="Z250" s="8"/>
      <c r="AA250" s="8"/>
    </row>
    <row x14ac:dyDescent="0.25" r="251" customHeight="1" ht="14.25">
      <c r="A251" s="10"/>
      <c r="B251" s="8"/>
      <c r="C251" s="8"/>
      <c r="D251" s="8"/>
      <c r="E251" s="8"/>
      <c r="F251" s="10"/>
      <c r="G251" s="8"/>
      <c r="H251" s="8"/>
      <c r="I251" s="8"/>
      <c r="J251" s="8"/>
      <c r="K251" s="8"/>
      <c r="L251" s="8"/>
      <c r="M251" s="8"/>
      <c r="N251" s="11"/>
      <c r="O251" s="11"/>
      <c r="P251" s="8"/>
      <c r="Q251" s="8"/>
      <c r="R251" s="12"/>
      <c r="S251" s="12"/>
      <c r="T251" s="12"/>
      <c r="U251" s="12"/>
      <c r="V251" s="12"/>
      <c r="W251" s="8"/>
      <c r="X251" s="8"/>
      <c r="Y251" s="8"/>
      <c r="Z251" s="8"/>
      <c r="AA251" s="8"/>
    </row>
    <row x14ac:dyDescent="0.25" r="252" customHeight="1" ht="14.25">
      <c r="A252" s="10"/>
      <c r="B252" s="8"/>
      <c r="C252" s="8"/>
      <c r="D252" s="8"/>
      <c r="E252" s="8"/>
      <c r="F252" s="10"/>
      <c r="G252" s="8"/>
      <c r="H252" s="8"/>
      <c r="I252" s="8"/>
      <c r="J252" s="8"/>
      <c r="K252" s="8"/>
      <c r="L252" s="8"/>
      <c r="M252" s="8"/>
      <c r="N252" s="11"/>
      <c r="O252" s="11"/>
      <c r="P252" s="8"/>
      <c r="Q252" s="8"/>
      <c r="R252" s="12"/>
      <c r="S252" s="12"/>
      <c r="T252" s="12"/>
      <c r="U252" s="12"/>
      <c r="V252" s="12"/>
      <c r="W252" s="8"/>
      <c r="X252" s="8"/>
      <c r="Y252" s="8"/>
      <c r="Z252" s="8"/>
      <c r="AA252" s="8"/>
    </row>
    <row x14ac:dyDescent="0.25" r="253" customHeight="1" ht="14.25">
      <c r="A253" s="10"/>
      <c r="B253" s="8"/>
      <c r="C253" s="8"/>
      <c r="D253" s="8"/>
      <c r="E253" s="8"/>
      <c r="F253" s="10"/>
      <c r="G253" s="8"/>
      <c r="H253" s="8"/>
      <c r="I253" s="8"/>
      <c r="J253" s="8"/>
      <c r="K253" s="8"/>
      <c r="L253" s="8"/>
      <c r="M253" s="8"/>
      <c r="N253" s="11"/>
      <c r="O253" s="11"/>
      <c r="P253" s="8"/>
      <c r="Q253" s="8"/>
      <c r="R253" s="12"/>
      <c r="S253" s="12"/>
      <c r="T253" s="12"/>
      <c r="U253" s="12"/>
      <c r="V253" s="12"/>
      <c r="W253" s="8"/>
      <c r="X253" s="8"/>
      <c r="Y253" s="8"/>
      <c r="Z253" s="8"/>
      <c r="AA253" s="8"/>
    </row>
    <row x14ac:dyDescent="0.25" r="254" customHeight="1" ht="14.25">
      <c r="A254" s="10"/>
      <c r="B254" s="8"/>
      <c r="C254" s="8"/>
      <c r="D254" s="8"/>
      <c r="E254" s="8"/>
      <c r="F254" s="10"/>
      <c r="G254" s="8"/>
      <c r="H254" s="8"/>
      <c r="I254" s="8"/>
      <c r="J254" s="8"/>
      <c r="K254" s="8"/>
      <c r="L254" s="8"/>
      <c r="M254" s="8"/>
      <c r="N254" s="11"/>
      <c r="O254" s="11"/>
      <c r="P254" s="8"/>
      <c r="Q254" s="8"/>
      <c r="R254" s="12"/>
      <c r="S254" s="12"/>
      <c r="T254" s="12"/>
      <c r="U254" s="12"/>
      <c r="V254" s="12"/>
      <c r="W254" s="8"/>
      <c r="X254" s="8"/>
      <c r="Y254" s="8"/>
      <c r="Z254" s="8"/>
      <c r="AA254" s="8"/>
    </row>
    <row x14ac:dyDescent="0.25" r="255" customHeight="1" ht="14.25">
      <c r="A255" s="10"/>
      <c r="B255" s="8"/>
      <c r="C255" s="8"/>
      <c r="D255" s="8"/>
      <c r="E255" s="8"/>
      <c r="F255" s="10"/>
      <c r="G255" s="8"/>
      <c r="H255" s="8"/>
      <c r="I255" s="8"/>
      <c r="J255" s="8"/>
      <c r="K255" s="8"/>
      <c r="L255" s="8"/>
      <c r="M255" s="8"/>
      <c r="N255" s="11"/>
      <c r="O255" s="11"/>
      <c r="P255" s="8"/>
      <c r="Q255" s="8"/>
      <c r="R255" s="12"/>
      <c r="S255" s="12"/>
      <c r="T255" s="12"/>
      <c r="U255" s="12"/>
      <c r="V255" s="12"/>
      <c r="W255" s="8"/>
      <c r="X255" s="8"/>
      <c r="Y255" s="8"/>
      <c r="Z255" s="8"/>
      <c r="AA255" s="8"/>
    </row>
    <row x14ac:dyDescent="0.25" r="256" customHeight="1" ht="14.25">
      <c r="A256" s="10"/>
      <c r="B256" s="8"/>
      <c r="C256" s="8"/>
      <c r="D256" s="8"/>
      <c r="E256" s="8"/>
      <c r="F256" s="10"/>
      <c r="G256" s="8"/>
      <c r="H256" s="8"/>
      <c r="I256" s="8"/>
      <c r="J256" s="8"/>
      <c r="K256" s="8"/>
      <c r="L256" s="8"/>
      <c r="M256" s="8"/>
      <c r="N256" s="11"/>
      <c r="O256" s="11"/>
      <c r="P256" s="8"/>
      <c r="Q256" s="8"/>
      <c r="R256" s="12"/>
      <c r="S256" s="12"/>
      <c r="T256" s="12"/>
      <c r="U256" s="12"/>
      <c r="V256" s="12"/>
      <c r="W256" s="8"/>
      <c r="X256" s="8"/>
      <c r="Y256" s="8"/>
      <c r="Z256" s="8"/>
      <c r="AA256" s="8"/>
    </row>
    <row x14ac:dyDescent="0.25" r="257" customHeight="1" ht="14.25">
      <c r="A257" s="10"/>
      <c r="B257" s="8"/>
      <c r="C257" s="8"/>
      <c r="D257" s="8"/>
      <c r="E257" s="8"/>
      <c r="F257" s="10"/>
      <c r="G257" s="8"/>
      <c r="H257" s="8"/>
      <c r="I257" s="8"/>
      <c r="J257" s="8"/>
      <c r="K257" s="8"/>
      <c r="L257" s="8"/>
      <c r="M257" s="8"/>
      <c r="N257" s="11"/>
      <c r="O257" s="11"/>
      <c r="P257" s="8"/>
      <c r="Q257" s="8"/>
      <c r="R257" s="12"/>
      <c r="S257" s="12"/>
      <c r="T257" s="12"/>
      <c r="U257" s="12"/>
      <c r="V257" s="12"/>
      <c r="W257" s="8"/>
      <c r="X257" s="8"/>
      <c r="Y257" s="8"/>
      <c r="Z257" s="8"/>
      <c r="AA257" s="8"/>
    </row>
    <row x14ac:dyDescent="0.25" r="258" customHeight="1" ht="14.25">
      <c r="A258" s="10"/>
      <c r="B258" s="8"/>
      <c r="C258" s="8"/>
      <c r="D258" s="8"/>
      <c r="E258" s="8"/>
      <c r="F258" s="10"/>
      <c r="G258" s="8"/>
      <c r="H258" s="8"/>
      <c r="I258" s="8"/>
      <c r="J258" s="8"/>
      <c r="K258" s="8"/>
      <c r="L258" s="8"/>
      <c r="M258" s="8"/>
      <c r="N258" s="11"/>
      <c r="O258" s="11"/>
      <c r="P258" s="8"/>
      <c r="Q258" s="8"/>
      <c r="R258" s="12"/>
      <c r="S258" s="12"/>
      <c r="T258" s="12"/>
      <c r="U258" s="12"/>
      <c r="V258" s="12"/>
      <c r="W258" s="8"/>
      <c r="X258" s="8"/>
      <c r="Y258" s="8"/>
      <c r="Z258" s="8"/>
      <c r="AA258" s="8"/>
    </row>
    <row x14ac:dyDescent="0.25" r="259" customHeight="1" ht="14.25">
      <c r="A259" s="10"/>
      <c r="B259" s="8"/>
      <c r="C259" s="8"/>
      <c r="D259" s="8"/>
      <c r="E259" s="8"/>
      <c r="F259" s="10"/>
      <c r="G259" s="8"/>
      <c r="H259" s="8"/>
      <c r="I259" s="8"/>
      <c r="J259" s="8"/>
      <c r="K259" s="8"/>
      <c r="L259" s="8"/>
      <c r="M259" s="8"/>
      <c r="N259" s="11"/>
      <c r="O259" s="11"/>
      <c r="P259" s="8"/>
      <c r="Q259" s="8"/>
      <c r="R259" s="12"/>
      <c r="S259" s="12"/>
      <c r="T259" s="12"/>
      <c r="U259" s="12"/>
      <c r="V259" s="12"/>
      <c r="W259" s="8"/>
      <c r="X259" s="8"/>
      <c r="Y259" s="8"/>
      <c r="Z259" s="8"/>
      <c r="AA259" s="8"/>
    </row>
    <row x14ac:dyDescent="0.25" r="260" customHeight="1" ht="14.25">
      <c r="A260" s="10"/>
      <c r="B260" s="8"/>
      <c r="C260" s="8"/>
      <c r="D260" s="8"/>
      <c r="E260" s="8"/>
      <c r="F260" s="10"/>
      <c r="G260" s="8"/>
      <c r="H260" s="8"/>
      <c r="I260" s="8"/>
      <c r="J260" s="8"/>
      <c r="K260" s="8"/>
      <c r="L260" s="8"/>
      <c r="M260" s="8"/>
      <c r="N260" s="11"/>
      <c r="O260" s="11"/>
      <c r="P260" s="8"/>
      <c r="Q260" s="8"/>
      <c r="R260" s="12"/>
      <c r="S260" s="12"/>
      <c r="T260" s="12"/>
      <c r="U260" s="12"/>
      <c r="V260" s="12"/>
      <c r="W260" s="8"/>
      <c r="X260" s="8"/>
      <c r="Y260" s="8"/>
      <c r="Z260" s="8"/>
      <c r="AA260" s="8"/>
    </row>
    <row x14ac:dyDescent="0.25" r="261" customHeight="1" ht="14.25">
      <c r="A261" s="10"/>
      <c r="B261" s="8"/>
      <c r="C261" s="8"/>
      <c r="D261" s="8"/>
      <c r="E261" s="8"/>
      <c r="F261" s="10"/>
      <c r="G261" s="8"/>
      <c r="H261" s="8"/>
      <c r="I261" s="8"/>
      <c r="J261" s="8"/>
      <c r="K261" s="8"/>
      <c r="L261" s="8"/>
      <c r="M261" s="8"/>
      <c r="N261" s="11"/>
      <c r="O261" s="11"/>
      <c r="P261" s="8"/>
      <c r="Q261" s="8"/>
      <c r="R261" s="12"/>
      <c r="S261" s="12"/>
      <c r="T261" s="12"/>
      <c r="U261" s="12"/>
      <c r="V261" s="12"/>
      <c r="W261" s="8"/>
      <c r="X261" s="8"/>
      <c r="Y261" s="8"/>
      <c r="Z261" s="8"/>
      <c r="AA261" s="8"/>
    </row>
    <row x14ac:dyDescent="0.25" r="262" customHeight="1" ht="14.25">
      <c r="A262" s="10"/>
      <c r="B262" s="8"/>
      <c r="C262" s="8"/>
      <c r="D262" s="8"/>
      <c r="E262" s="8"/>
      <c r="F262" s="10"/>
      <c r="G262" s="8"/>
      <c r="H262" s="8"/>
      <c r="I262" s="8"/>
      <c r="J262" s="8"/>
      <c r="K262" s="8"/>
      <c r="L262" s="8"/>
      <c r="M262" s="8"/>
      <c r="N262" s="11"/>
      <c r="O262" s="11"/>
      <c r="P262" s="8"/>
      <c r="Q262" s="8"/>
      <c r="R262" s="12"/>
      <c r="S262" s="12"/>
      <c r="T262" s="12"/>
      <c r="U262" s="12"/>
      <c r="V262" s="12"/>
      <c r="W262" s="8"/>
      <c r="X262" s="8"/>
      <c r="Y262" s="8"/>
      <c r="Z262" s="8"/>
      <c r="AA262" s="8"/>
    </row>
    <row x14ac:dyDescent="0.25" r="263" customHeight="1" ht="14.25">
      <c r="A263" s="10"/>
      <c r="B263" s="8"/>
      <c r="C263" s="8"/>
      <c r="D263" s="8"/>
      <c r="E263" s="8"/>
      <c r="F263" s="10"/>
      <c r="G263" s="8"/>
      <c r="H263" s="8"/>
      <c r="I263" s="8"/>
      <c r="J263" s="8"/>
      <c r="K263" s="8"/>
      <c r="L263" s="8"/>
      <c r="M263" s="8"/>
      <c r="N263" s="11"/>
      <c r="O263" s="11"/>
      <c r="P263" s="8"/>
      <c r="Q263" s="8"/>
      <c r="R263" s="12"/>
      <c r="S263" s="12"/>
      <c r="T263" s="12"/>
      <c r="U263" s="12"/>
      <c r="V263" s="12"/>
      <c r="W263" s="8"/>
      <c r="X263" s="8"/>
      <c r="Y263" s="8"/>
      <c r="Z263" s="8"/>
      <c r="AA263" s="8"/>
    </row>
    <row x14ac:dyDescent="0.25" r="264" customHeight="1" ht="14.25">
      <c r="A264" s="10"/>
      <c r="B264" s="8"/>
      <c r="C264" s="8"/>
      <c r="D264" s="8"/>
      <c r="E264" s="8"/>
      <c r="F264" s="10"/>
      <c r="G264" s="8"/>
      <c r="H264" s="8"/>
      <c r="I264" s="8"/>
      <c r="J264" s="8"/>
      <c r="K264" s="8"/>
      <c r="L264" s="8"/>
      <c r="M264" s="8"/>
      <c r="N264" s="11"/>
      <c r="O264" s="11"/>
      <c r="P264" s="8"/>
      <c r="Q264" s="8"/>
      <c r="R264" s="12"/>
      <c r="S264" s="12"/>
      <c r="T264" s="12"/>
      <c r="U264" s="12"/>
      <c r="V264" s="12"/>
      <c r="W264" s="8"/>
      <c r="X264" s="8"/>
      <c r="Y264" s="8"/>
      <c r="Z264" s="8"/>
      <c r="AA264" s="8"/>
    </row>
    <row x14ac:dyDescent="0.25" r="265" customHeight="1" ht="14.25">
      <c r="A265" s="10"/>
      <c r="B265" s="8"/>
      <c r="C265" s="8"/>
      <c r="D265" s="8"/>
      <c r="E265" s="8"/>
      <c r="F265" s="10"/>
      <c r="G265" s="8"/>
      <c r="H265" s="8"/>
      <c r="I265" s="8"/>
      <c r="J265" s="8"/>
      <c r="K265" s="8"/>
      <c r="L265" s="8"/>
      <c r="M265" s="8"/>
      <c r="N265" s="11"/>
      <c r="O265" s="11"/>
      <c r="P265" s="8"/>
      <c r="Q265" s="8"/>
      <c r="R265" s="12"/>
      <c r="S265" s="12"/>
      <c r="T265" s="12"/>
      <c r="U265" s="12"/>
      <c r="V265" s="12"/>
      <c r="W265" s="8"/>
      <c r="X265" s="8"/>
      <c r="Y265" s="8"/>
      <c r="Z265" s="8"/>
      <c r="AA265" s="8"/>
    </row>
    <row x14ac:dyDescent="0.25" r="266" customHeight="1" ht="14.25">
      <c r="A266" s="10"/>
      <c r="B266" s="8"/>
      <c r="C266" s="8"/>
      <c r="D266" s="8"/>
      <c r="E266" s="8"/>
      <c r="F266" s="10"/>
      <c r="G266" s="8"/>
      <c r="H266" s="8"/>
      <c r="I266" s="8"/>
      <c r="J266" s="8"/>
      <c r="K266" s="8"/>
      <c r="L266" s="8"/>
      <c r="M266" s="8"/>
      <c r="N266" s="11"/>
      <c r="O266" s="11"/>
      <c r="P266" s="8"/>
      <c r="Q266" s="8"/>
      <c r="R266" s="12"/>
      <c r="S266" s="12"/>
      <c r="T266" s="12"/>
      <c r="U266" s="12"/>
      <c r="V266" s="12"/>
      <c r="W266" s="8"/>
      <c r="X266" s="8"/>
      <c r="Y266" s="8"/>
      <c r="Z266" s="8"/>
      <c r="AA266" s="8"/>
    </row>
    <row x14ac:dyDescent="0.25" r="267" customHeight="1" ht="14.25">
      <c r="A267" s="10"/>
      <c r="B267" s="8"/>
      <c r="C267" s="8"/>
      <c r="D267" s="8"/>
      <c r="E267" s="8"/>
      <c r="F267" s="10"/>
      <c r="G267" s="8"/>
      <c r="H267" s="8"/>
      <c r="I267" s="8"/>
      <c r="J267" s="8"/>
      <c r="K267" s="8"/>
      <c r="L267" s="8"/>
      <c r="M267" s="8"/>
      <c r="N267" s="11"/>
      <c r="O267" s="11"/>
      <c r="P267" s="8"/>
      <c r="Q267" s="8"/>
      <c r="R267" s="12"/>
      <c r="S267" s="12"/>
      <c r="T267" s="12"/>
      <c r="U267" s="12"/>
      <c r="V267" s="12"/>
      <c r="W267" s="8"/>
      <c r="X267" s="8"/>
      <c r="Y267" s="8"/>
      <c r="Z267" s="8"/>
      <c r="AA267" s="8"/>
    </row>
    <row x14ac:dyDescent="0.25" r="268" customHeight="1" ht="14.25">
      <c r="A268" s="10"/>
      <c r="B268" s="8"/>
      <c r="C268" s="8"/>
      <c r="D268" s="8"/>
      <c r="E268" s="8"/>
      <c r="F268" s="10"/>
      <c r="G268" s="8"/>
      <c r="H268" s="8"/>
      <c r="I268" s="8"/>
      <c r="J268" s="8"/>
      <c r="K268" s="8"/>
      <c r="L268" s="8"/>
      <c r="M268" s="8"/>
      <c r="N268" s="11"/>
      <c r="O268" s="11"/>
      <c r="P268" s="8"/>
      <c r="Q268" s="8"/>
      <c r="R268" s="12"/>
      <c r="S268" s="12"/>
      <c r="T268" s="12"/>
      <c r="U268" s="12"/>
      <c r="V268" s="12"/>
      <c r="W268" s="8"/>
      <c r="X268" s="8"/>
      <c r="Y268" s="8"/>
      <c r="Z268" s="8"/>
      <c r="AA268" s="8"/>
    </row>
    <row x14ac:dyDescent="0.25" r="269" customHeight="1" ht="14.25">
      <c r="A269" s="10"/>
      <c r="B269" s="8"/>
      <c r="C269" s="8"/>
      <c r="D269" s="8"/>
      <c r="E269" s="8"/>
      <c r="F269" s="10"/>
      <c r="G269" s="8"/>
      <c r="H269" s="8"/>
      <c r="I269" s="8"/>
      <c r="J269" s="8"/>
      <c r="K269" s="8"/>
      <c r="L269" s="8"/>
      <c r="M269" s="8"/>
      <c r="N269" s="11"/>
      <c r="O269" s="11"/>
      <c r="P269" s="8"/>
      <c r="Q269" s="8"/>
      <c r="R269" s="12"/>
      <c r="S269" s="12"/>
      <c r="T269" s="12"/>
      <c r="U269" s="12"/>
      <c r="V269" s="12"/>
      <c r="W269" s="8"/>
      <c r="X269" s="8"/>
      <c r="Y269" s="8"/>
      <c r="Z269" s="8"/>
      <c r="AA269" s="8"/>
    </row>
    <row x14ac:dyDescent="0.25" r="270" customHeight="1" ht="14.25">
      <c r="A270" s="10"/>
      <c r="B270" s="8"/>
      <c r="C270" s="8"/>
      <c r="D270" s="8"/>
      <c r="E270" s="8"/>
      <c r="F270" s="10"/>
      <c r="G270" s="8"/>
      <c r="H270" s="8"/>
      <c r="I270" s="8"/>
      <c r="J270" s="8"/>
      <c r="K270" s="8"/>
      <c r="L270" s="8"/>
      <c r="M270" s="8"/>
      <c r="N270" s="11"/>
      <c r="O270" s="11"/>
      <c r="P270" s="8"/>
      <c r="Q270" s="8"/>
      <c r="R270" s="12"/>
      <c r="S270" s="12"/>
      <c r="T270" s="12"/>
      <c r="U270" s="12"/>
      <c r="V270" s="12"/>
      <c r="W270" s="8"/>
      <c r="X270" s="8"/>
      <c r="Y270" s="8"/>
      <c r="Z270" s="8"/>
      <c r="AA270" s="8"/>
    </row>
    <row x14ac:dyDescent="0.25" r="271" customHeight="1" ht="14.25">
      <c r="A271" s="10"/>
      <c r="B271" s="8"/>
      <c r="C271" s="8"/>
      <c r="D271" s="8"/>
      <c r="E271" s="8"/>
      <c r="F271" s="10"/>
      <c r="G271" s="8"/>
      <c r="H271" s="8"/>
      <c r="I271" s="8"/>
      <c r="J271" s="8"/>
      <c r="K271" s="8"/>
      <c r="L271" s="8"/>
      <c r="M271" s="8"/>
      <c r="N271" s="11"/>
      <c r="O271" s="11"/>
      <c r="P271" s="8"/>
      <c r="Q271" s="8"/>
      <c r="R271" s="12"/>
      <c r="S271" s="12"/>
      <c r="T271" s="12"/>
      <c r="U271" s="12"/>
      <c r="V271" s="12"/>
      <c r="W271" s="8"/>
      <c r="X271" s="8"/>
      <c r="Y271" s="8"/>
      <c r="Z271" s="8"/>
      <c r="AA271" s="8"/>
    </row>
    <row x14ac:dyDescent="0.25" r="272" customHeight="1" ht="14.25">
      <c r="A272" s="10"/>
      <c r="B272" s="8"/>
      <c r="C272" s="8"/>
      <c r="D272" s="8"/>
      <c r="E272" s="8"/>
      <c r="F272" s="10"/>
      <c r="G272" s="8"/>
      <c r="H272" s="8"/>
      <c r="I272" s="8"/>
      <c r="J272" s="8"/>
      <c r="K272" s="8"/>
      <c r="L272" s="8"/>
      <c r="M272" s="8"/>
      <c r="N272" s="11"/>
      <c r="O272" s="11"/>
      <c r="P272" s="8"/>
      <c r="Q272" s="8"/>
      <c r="R272" s="12"/>
      <c r="S272" s="12"/>
      <c r="T272" s="12"/>
      <c r="U272" s="12"/>
      <c r="V272" s="12"/>
      <c r="W272" s="8"/>
      <c r="X272" s="8"/>
      <c r="Y272" s="8"/>
      <c r="Z272" s="8"/>
      <c r="AA272" s="8"/>
    </row>
    <row x14ac:dyDescent="0.25" r="273" customHeight="1" ht="14.25">
      <c r="A273" s="10"/>
      <c r="B273" s="8"/>
      <c r="C273" s="8"/>
      <c r="D273" s="8"/>
      <c r="E273" s="8"/>
      <c r="F273" s="10"/>
      <c r="G273" s="8"/>
      <c r="H273" s="8"/>
      <c r="I273" s="8"/>
      <c r="J273" s="8"/>
      <c r="K273" s="8"/>
      <c r="L273" s="8"/>
      <c r="M273" s="8"/>
      <c r="N273" s="11"/>
      <c r="O273" s="11"/>
      <c r="P273" s="8"/>
      <c r="Q273" s="8"/>
      <c r="R273" s="12"/>
      <c r="S273" s="12"/>
      <c r="T273" s="12"/>
      <c r="U273" s="12"/>
      <c r="V273" s="12"/>
      <c r="W273" s="8"/>
      <c r="X273" s="8"/>
      <c r="Y273" s="8"/>
      <c r="Z273" s="8"/>
      <c r="AA273" s="8"/>
    </row>
    <row x14ac:dyDescent="0.25" r="274" customHeight="1" ht="14.25">
      <c r="A274" s="10"/>
      <c r="B274" s="8"/>
      <c r="C274" s="8"/>
      <c r="D274" s="8"/>
      <c r="E274" s="8"/>
      <c r="F274" s="10"/>
      <c r="G274" s="8"/>
      <c r="H274" s="8"/>
      <c r="I274" s="8"/>
      <c r="J274" s="8"/>
      <c r="K274" s="8"/>
      <c r="L274" s="8"/>
      <c r="M274" s="8"/>
      <c r="N274" s="11"/>
      <c r="O274" s="11"/>
      <c r="P274" s="8"/>
      <c r="Q274" s="8"/>
      <c r="R274" s="12"/>
      <c r="S274" s="12"/>
      <c r="T274" s="12"/>
      <c r="U274" s="12"/>
      <c r="V274" s="12"/>
      <c r="W274" s="8"/>
      <c r="X274" s="8"/>
      <c r="Y274" s="8"/>
      <c r="Z274" s="8"/>
      <c r="AA274" s="8"/>
    </row>
    <row x14ac:dyDescent="0.25" r="275" customHeight="1" ht="14.25">
      <c r="A275" s="10"/>
      <c r="B275" s="8"/>
      <c r="C275" s="8"/>
      <c r="D275" s="8"/>
      <c r="E275" s="8"/>
      <c r="F275" s="10"/>
      <c r="G275" s="8"/>
      <c r="H275" s="8"/>
      <c r="I275" s="8"/>
      <c r="J275" s="8"/>
      <c r="K275" s="8"/>
      <c r="L275" s="8"/>
      <c r="M275" s="8"/>
      <c r="N275" s="11"/>
      <c r="O275" s="11"/>
      <c r="P275" s="8"/>
      <c r="Q275" s="8"/>
      <c r="R275" s="12"/>
      <c r="S275" s="12"/>
      <c r="T275" s="12"/>
      <c r="U275" s="12"/>
      <c r="V275" s="12"/>
      <c r="W275" s="8"/>
      <c r="X275" s="8"/>
      <c r="Y275" s="8"/>
      <c r="Z275" s="8"/>
      <c r="AA275" s="8"/>
    </row>
    <row x14ac:dyDescent="0.25" r="276" customHeight="1" ht="14.25">
      <c r="A276" s="10"/>
      <c r="B276" s="8"/>
      <c r="C276" s="8"/>
      <c r="D276" s="8"/>
      <c r="E276" s="8"/>
      <c r="F276" s="10"/>
      <c r="G276" s="8"/>
      <c r="H276" s="8"/>
      <c r="I276" s="8"/>
      <c r="J276" s="8"/>
      <c r="K276" s="8"/>
      <c r="L276" s="8"/>
      <c r="M276" s="8"/>
      <c r="N276" s="11"/>
      <c r="O276" s="11"/>
      <c r="P276" s="8"/>
      <c r="Q276" s="8"/>
      <c r="R276" s="12"/>
      <c r="S276" s="12"/>
      <c r="T276" s="12"/>
      <c r="U276" s="12"/>
      <c r="V276" s="12"/>
      <c r="W276" s="8"/>
      <c r="X276" s="8"/>
      <c r="Y276" s="8"/>
      <c r="Z276" s="8"/>
      <c r="AA276" s="8"/>
    </row>
    <row x14ac:dyDescent="0.25" r="277" customHeight="1" ht="14.25">
      <c r="A277" s="10"/>
      <c r="B277" s="8"/>
      <c r="C277" s="8"/>
      <c r="D277" s="8"/>
      <c r="E277" s="8"/>
      <c r="F277" s="10"/>
      <c r="G277" s="8"/>
      <c r="H277" s="8"/>
      <c r="I277" s="8"/>
      <c r="J277" s="8"/>
      <c r="K277" s="8"/>
      <c r="L277" s="8"/>
      <c r="M277" s="8"/>
      <c r="N277" s="11"/>
      <c r="O277" s="11"/>
      <c r="P277" s="8"/>
      <c r="Q277" s="8"/>
      <c r="R277" s="12"/>
      <c r="S277" s="12"/>
      <c r="T277" s="12"/>
      <c r="U277" s="12"/>
      <c r="V277" s="12"/>
      <c r="W277" s="8"/>
      <c r="X277" s="8"/>
      <c r="Y277" s="8"/>
      <c r="Z277" s="8"/>
      <c r="AA277" s="8"/>
    </row>
    <row x14ac:dyDescent="0.25" r="278" customHeight="1" ht="14.25">
      <c r="A278" s="10"/>
      <c r="B278" s="8"/>
      <c r="C278" s="8"/>
      <c r="D278" s="8"/>
      <c r="E278" s="8"/>
      <c r="F278" s="10"/>
      <c r="G278" s="8"/>
      <c r="H278" s="8"/>
      <c r="I278" s="8"/>
      <c r="J278" s="8"/>
      <c r="K278" s="8"/>
      <c r="L278" s="8"/>
      <c r="M278" s="8"/>
      <c r="N278" s="11"/>
      <c r="O278" s="11"/>
      <c r="P278" s="8"/>
      <c r="Q278" s="8"/>
      <c r="R278" s="12"/>
      <c r="S278" s="12"/>
      <c r="T278" s="12"/>
      <c r="U278" s="12"/>
      <c r="V278" s="12"/>
      <c r="W278" s="8"/>
      <c r="X278" s="8"/>
      <c r="Y278" s="8"/>
      <c r="Z278" s="8"/>
      <c r="AA278" s="8"/>
    </row>
    <row x14ac:dyDescent="0.25" r="279" customHeight="1" ht="14.25">
      <c r="A279" s="10"/>
      <c r="B279" s="8"/>
      <c r="C279" s="8"/>
      <c r="D279" s="8"/>
      <c r="E279" s="8"/>
      <c r="F279" s="10"/>
      <c r="G279" s="8"/>
      <c r="H279" s="8"/>
      <c r="I279" s="8"/>
      <c r="J279" s="8"/>
      <c r="K279" s="8"/>
      <c r="L279" s="8"/>
      <c r="M279" s="8"/>
      <c r="N279" s="11"/>
      <c r="O279" s="11"/>
      <c r="P279" s="8"/>
      <c r="Q279" s="8"/>
      <c r="R279" s="12"/>
      <c r="S279" s="12"/>
      <c r="T279" s="12"/>
      <c r="U279" s="12"/>
      <c r="V279" s="12"/>
      <c r="W279" s="8"/>
      <c r="X279" s="8"/>
      <c r="Y279" s="8"/>
      <c r="Z279" s="8"/>
      <c r="AA279" s="8"/>
    </row>
    <row x14ac:dyDescent="0.25" r="280" customHeight="1" ht="14.25">
      <c r="A280" s="10"/>
      <c r="B280" s="8"/>
      <c r="C280" s="8"/>
      <c r="D280" s="8"/>
      <c r="E280" s="8"/>
      <c r="F280" s="10"/>
      <c r="G280" s="8"/>
      <c r="H280" s="8"/>
      <c r="I280" s="8"/>
      <c r="J280" s="8"/>
      <c r="K280" s="8"/>
      <c r="L280" s="8"/>
      <c r="M280" s="8"/>
      <c r="N280" s="11"/>
      <c r="O280" s="11"/>
      <c r="P280" s="8"/>
      <c r="Q280" s="8"/>
      <c r="R280" s="12"/>
      <c r="S280" s="12"/>
      <c r="T280" s="12"/>
      <c r="U280" s="12"/>
      <c r="V280" s="12"/>
      <c r="W280" s="8"/>
      <c r="X280" s="8"/>
      <c r="Y280" s="8"/>
      <c r="Z280" s="8"/>
      <c r="AA280" s="8"/>
    </row>
    <row x14ac:dyDescent="0.25" r="281" customHeight="1" ht="14.25">
      <c r="A281" s="10"/>
      <c r="B281" s="8"/>
      <c r="C281" s="8"/>
      <c r="D281" s="8"/>
      <c r="E281" s="8"/>
      <c r="F281" s="10"/>
      <c r="G281" s="8"/>
      <c r="H281" s="8"/>
      <c r="I281" s="8"/>
      <c r="J281" s="8"/>
      <c r="K281" s="8"/>
      <c r="L281" s="8"/>
      <c r="M281" s="8"/>
      <c r="N281" s="11"/>
      <c r="O281" s="11"/>
      <c r="P281" s="8"/>
      <c r="Q281" s="8"/>
      <c r="R281" s="12"/>
      <c r="S281" s="12"/>
      <c r="T281" s="12"/>
      <c r="U281" s="12"/>
      <c r="V281" s="12"/>
      <c r="W281" s="8"/>
      <c r="X281" s="8"/>
      <c r="Y281" s="8"/>
      <c r="Z281" s="8"/>
      <c r="AA281" s="8"/>
    </row>
    <row x14ac:dyDescent="0.25" r="282" customHeight="1" ht="14.25">
      <c r="A282" s="10"/>
      <c r="B282" s="8"/>
      <c r="C282" s="8"/>
      <c r="D282" s="8"/>
      <c r="E282" s="8"/>
      <c r="F282" s="10"/>
      <c r="G282" s="8"/>
      <c r="H282" s="8"/>
      <c r="I282" s="8"/>
      <c r="J282" s="8"/>
      <c r="K282" s="8"/>
      <c r="L282" s="8"/>
      <c r="M282" s="8"/>
      <c r="N282" s="11"/>
      <c r="O282" s="11"/>
      <c r="P282" s="8"/>
      <c r="Q282" s="8"/>
      <c r="R282" s="12"/>
      <c r="S282" s="12"/>
      <c r="T282" s="12"/>
      <c r="U282" s="12"/>
      <c r="V282" s="12"/>
      <c r="W282" s="8"/>
      <c r="X282" s="8"/>
      <c r="Y282" s="8"/>
      <c r="Z282" s="8"/>
      <c r="AA282" s="8"/>
    </row>
    <row x14ac:dyDescent="0.25" r="283" customHeight="1" ht="14.25">
      <c r="A283" s="10"/>
      <c r="B283" s="8"/>
      <c r="C283" s="8"/>
      <c r="D283" s="8"/>
      <c r="E283" s="8"/>
      <c r="F283" s="10"/>
      <c r="G283" s="8"/>
      <c r="H283" s="8"/>
      <c r="I283" s="8"/>
      <c r="J283" s="8"/>
      <c r="K283" s="8"/>
      <c r="L283" s="8"/>
      <c r="M283" s="8"/>
      <c r="N283" s="11"/>
      <c r="O283" s="11"/>
      <c r="P283" s="8"/>
      <c r="Q283" s="8"/>
      <c r="R283" s="12"/>
      <c r="S283" s="12"/>
      <c r="T283" s="12"/>
      <c r="U283" s="12"/>
      <c r="V283" s="12"/>
      <c r="W283" s="8"/>
      <c r="X283" s="8"/>
      <c r="Y283" s="8"/>
      <c r="Z283" s="8"/>
      <c r="AA283" s="8"/>
    </row>
    <row x14ac:dyDescent="0.25" r="284" customHeight="1" ht="14.25">
      <c r="A284" s="10"/>
      <c r="B284" s="8"/>
      <c r="C284" s="8"/>
      <c r="D284" s="8"/>
      <c r="E284" s="8"/>
      <c r="F284" s="10"/>
      <c r="G284" s="8"/>
      <c r="H284" s="8"/>
      <c r="I284" s="8"/>
      <c r="J284" s="8"/>
      <c r="K284" s="8"/>
      <c r="L284" s="8"/>
      <c r="M284" s="8"/>
      <c r="N284" s="11"/>
      <c r="O284" s="11"/>
      <c r="P284" s="8"/>
      <c r="Q284" s="8"/>
      <c r="R284" s="12"/>
      <c r="S284" s="12"/>
      <c r="T284" s="12"/>
      <c r="U284" s="12"/>
      <c r="V284" s="12"/>
      <c r="W284" s="8"/>
      <c r="X284" s="8"/>
      <c r="Y284" s="8"/>
      <c r="Z284" s="8"/>
      <c r="AA284" s="8"/>
    </row>
    <row x14ac:dyDescent="0.25" r="285" customHeight="1" ht="14.25">
      <c r="A285" s="10"/>
      <c r="B285" s="8"/>
      <c r="C285" s="8"/>
      <c r="D285" s="8"/>
      <c r="E285" s="8"/>
      <c r="F285" s="10"/>
      <c r="G285" s="8"/>
      <c r="H285" s="8"/>
      <c r="I285" s="8"/>
      <c r="J285" s="8"/>
      <c r="K285" s="8"/>
      <c r="L285" s="8"/>
      <c r="M285" s="8"/>
      <c r="N285" s="11"/>
      <c r="O285" s="11"/>
      <c r="P285" s="8"/>
      <c r="Q285" s="8"/>
      <c r="R285" s="12"/>
      <c r="S285" s="12"/>
      <c r="T285" s="12"/>
      <c r="U285" s="12"/>
      <c r="V285" s="12"/>
      <c r="W285" s="8"/>
      <c r="X285" s="8"/>
      <c r="Y285" s="8"/>
      <c r="Z285" s="8"/>
      <c r="AA285" s="8"/>
    </row>
    <row x14ac:dyDescent="0.25" r="286" customHeight="1" ht="14.25">
      <c r="A286" s="10"/>
      <c r="B286" s="8"/>
      <c r="C286" s="8"/>
      <c r="D286" s="8"/>
      <c r="E286" s="8"/>
      <c r="F286" s="10"/>
      <c r="G286" s="8"/>
      <c r="H286" s="8"/>
      <c r="I286" s="8"/>
      <c r="J286" s="8"/>
      <c r="K286" s="8"/>
      <c r="L286" s="8"/>
      <c r="M286" s="8"/>
      <c r="N286" s="11"/>
      <c r="O286" s="11"/>
      <c r="P286" s="8"/>
      <c r="Q286" s="8"/>
      <c r="R286" s="12"/>
      <c r="S286" s="12"/>
      <c r="T286" s="12"/>
      <c r="U286" s="12"/>
      <c r="V286" s="12"/>
      <c r="W286" s="8"/>
      <c r="X286" s="8"/>
      <c r="Y286" s="8"/>
      <c r="Z286" s="8"/>
      <c r="AA286" s="8"/>
    </row>
    <row x14ac:dyDescent="0.25" r="287" customHeight="1" ht="14.25">
      <c r="A287" s="10"/>
      <c r="B287" s="8"/>
      <c r="C287" s="8"/>
      <c r="D287" s="8"/>
      <c r="E287" s="8"/>
      <c r="F287" s="10"/>
      <c r="G287" s="8"/>
      <c r="H287" s="8"/>
      <c r="I287" s="8"/>
      <c r="J287" s="8"/>
      <c r="K287" s="8"/>
      <c r="L287" s="8"/>
      <c r="M287" s="8"/>
      <c r="N287" s="11"/>
      <c r="O287" s="11"/>
      <c r="P287" s="8"/>
      <c r="Q287" s="8"/>
      <c r="R287" s="12"/>
      <c r="S287" s="12"/>
      <c r="T287" s="12"/>
      <c r="U287" s="12"/>
      <c r="V287" s="12"/>
      <c r="W287" s="8"/>
      <c r="X287" s="8"/>
      <c r="Y287" s="8"/>
      <c r="Z287" s="8"/>
      <c r="AA287" s="8"/>
    </row>
    <row x14ac:dyDescent="0.25" r="288" customHeight="1" ht="14.25">
      <c r="A288" s="10"/>
      <c r="B288" s="8"/>
      <c r="C288" s="8"/>
      <c r="D288" s="8"/>
      <c r="E288" s="8"/>
      <c r="F288" s="10"/>
      <c r="G288" s="8"/>
      <c r="H288" s="8"/>
      <c r="I288" s="8"/>
      <c r="J288" s="8"/>
      <c r="K288" s="8"/>
      <c r="L288" s="8"/>
      <c r="M288" s="8"/>
      <c r="N288" s="11"/>
      <c r="O288" s="11"/>
      <c r="P288" s="8"/>
      <c r="Q288" s="8"/>
      <c r="R288" s="12"/>
      <c r="S288" s="12"/>
      <c r="T288" s="12"/>
      <c r="U288" s="12"/>
      <c r="V288" s="12"/>
      <c r="W288" s="8"/>
      <c r="X288" s="8"/>
      <c r="Y288" s="8"/>
      <c r="Z288" s="8"/>
      <c r="AA288" s="8"/>
    </row>
    <row x14ac:dyDescent="0.25" r="289" customHeight="1" ht="14.25">
      <c r="A289" s="10"/>
      <c r="B289" s="8"/>
      <c r="C289" s="8"/>
      <c r="D289" s="8"/>
      <c r="E289" s="8"/>
      <c r="F289" s="10"/>
      <c r="G289" s="8"/>
      <c r="H289" s="8"/>
      <c r="I289" s="8"/>
      <c r="J289" s="8"/>
      <c r="K289" s="8"/>
      <c r="L289" s="8"/>
      <c r="M289" s="8"/>
      <c r="N289" s="11"/>
      <c r="O289" s="11"/>
      <c r="P289" s="8"/>
      <c r="Q289" s="8"/>
      <c r="R289" s="12"/>
      <c r="S289" s="12"/>
      <c r="T289" s="12"/>
      <c r="U289" s="12"/>
      <c r="V289" s="12"/>
      <c r="W289" s="8"/>
      <c r="X289" s="8"/>
      <c r="Y289" s="8"/>
      <c r="Z289" s="8"/>
      <c r="AA289" s="8"/>
    </row>
    <row x14ac:dyDescent="0.25" r="290" customHeight="1" ht="14.25">
      <c r="A290" s="10"/>
      <c r="B290" s="8"/>
      <c r="C290" s="8"/>
      <c r="D290" s="8"/>
      <c r="E290" s="8"/>
      <c r="F290" s="10"/>
      <c r="G290" s="8"/>
      <c r="H290" s="8"/>
      <c r="I290" s="8"/>
      <c r="J290" s="8"/>
      <c r="K290" s="8"/>
      <c r="L290" s="8"/>
      <c r="M290" s="8"/>
      <c r="N290" s="11"/>
      <c r="O290" s="11"/>
      <c r="P290" s="8"/>
      <c r="Q290" s="8"/>
      <c r="R290" s="12"/>
      <c r="S290" s="12"/>
      <c r="T290" s="12"/>
      <c r="U290" s="12"/>
      <c r="V290" s="12"/>
      <c r="W290" s="8"/>
      <c r="X290" s="8"/>
      <c r="Y290" s="8"/>
      <c r="Z290" s="8"/>
      <c r="AA290" s="8"/>
    </row>
    <row x14ac:dyDescent="0.25" r="291" customHeight="1" ht="14.25">
      <c r="A291" s="10"/>
      <c r="B291" s="8"/>
      <c r="C291" s="8"/>
      <c r="D291" s="8"/>
      <c r="E291" s="8"/>
      <c r="F291" s="10"/>
      <c r="G291" s="8"/>
      <c r="H291" s="8"/>
      <c r="I291" s="8"/>
      <c r="J291" s="8"/>
      <c r="K291" s="8"/>
      <c r="L291" s="8"/>
      <c r="M291" s="8"/>
      <c r="N291" s="11"/>
      <c r="O291" s="11"/>
      <c r="P291" s="8"/>
      <c r="Q291" s="8"/>
      <c r="R291" s="12"/>
      <c r="S291" s="12"/>
      <c r="T291" s="12"/>
      <c r="U291" s="12"/>
      <c r="V291" s="12"/>
      <c r="W291" s="8"/>
      <c r="X291" s="8"/>
      <c r="Y291" s="8"/>
      <c r="Z291" s="8"/>
      <c r="AA291" s="8"/>
    </row>
    <row x14ac:dyDescent="0.25" r="292" customHeight="1" ht="14.25">
      <c r="A292" s="10"/>
      <c r="B292" s="8"/>
      <c r="C292" s="8"/>
      <c r="D292" s="8"/>
      <c r="E292" s="8"/>
      <c r="F292" s="10"/>
      <c r="G292" s="8"/>
      <c r="H292" s="8"/>
      <c r="I292" s="8"/>
      <c r="J292" s="8"/>
      <c r="K292" s="8"/>
      <c r="L292" s="8"/>
      <c r="M292" s="8"/>
      <c r="N292" s="11"/>
      <c r="O292" s="11"/>
      <c r="P292" s="8"/>
      <c r="Q292" s="8"/>
      <c r="R292" s="12"/>
      <c r="S292" s="12"/>
      <c r="T292" s="12"/>
      <c r="U292" s="12"/>
      <c r="V292" s="12"/>
      <c r="W292" s="8"/>
      <c r="X292" s="8"/>
      <c r="Y292" s="8"/>
      <c r="Z292" s="8"/>
      <c r="AA292" s="8"/>
    </row>
    <row x14ac:dyDescent="0.25" r="293" customHeight="1" ht="14.25">
      <c r="A293" s="10"/>
      <c r="B293" s="8"/>
      <c r="C293" s="8"/>
      <c r="D293" s="8"/>
      <c r="E293" s="8"/>
      <c r="F293" s="10"/>
      <c r="G293" s="8"/>
      <c r="H293" s="8"/>
      <c r="I293" s="8"/>
      <c r="J293" s="8"/>
      <c r="K293" s="8"/>
      <c r="L293" s="8"/>
      <c r="M293" s="8"/>
      <c r="N293" s="11"/>
      <c r="O293" s="11"/>
      <c r="P293" s="8"/>
      <c r="Q293" s="8"/>
      <c r="R293" s="12"/>
      <c r="S293" s="12"/>
      <c r="T293" s="12"/>
      <c r="U293" s="12"/>
      <c r="V293" s="12"/>
      <c r="W293" s="8"/>
      <c r="X293" s="8"/>
      <c r="Y293" s="8"/>
      <c r="Z293" s="8"/>
      <c r="AA293" s="8"/>
    </row>
    <row x14ac:dyDescent="0.25" r="294" customHeight="1" ht="14.25">
      <c r="A294" s="10"/>
      <c r="B294" s="8"/>
      <c r="C294" s="8"/>
      <c r="D294" s="8"/>
      <c r="E294" s="8"/>
      <c r="F294" s="10"/>
      <c r="G294" s="8"/>
      <c r="H294" s="8"/>
      <c r="I294" s="8"/>
      <c r="J294" s="8"/>
      <c r="K294" s="8"/>
      <c r="L294" s="8"/>
      <c r="M294" s="8"/>
      <c r="N294" s="11"/>
      <c r="O294" s="11"/>
      <c r="P294" s="8"/>
      <c r="Q294" s="8"/>
      <c r="R294" s="12"/>
      <c r="S294" s="12"/>
      <c r="T294" s="12"/>
      <c r="U294" s="12"/>
      <c r="V294" s="12"/>
      <c r="W294" s="8"/>
      <c r="X294" s="8"/>
      <c r="Y294" s="8"/>
      <c r="Z294" s="8"/>
      <c r="AA294" s="8"/>
    </row>
    <row x14ac:dyDescent="0.25" r="295" customHeight="1" ht="14.25">
      <c r="A295" s="10"/>
      <c r="B295" s="8"/>
      <c r="C295" s="8"/>
      <c r="D295" s="8"/>
      <c r="E295" s="8"/>
      <c r="F295" s="10"/>
      <c r="G295" s="8"/>
      <c r="H295" s="8"/>
      <c r="I295" s="8"/>
      <c r="J295" s="8"/>
      <c r="K295" s="8"/>
      <c r="L295" s="8"/>
      <c r="M295" s="8"/>
      <c r="N295" s="11"/>
      <c r="O295" s="11"/>
      <c r="P295" s="8"/>
      <c r="Q295" s="8"/>
      <c r="R295" s="12"/>
      <c r="S295" s="12"/>
      <c r="T295" s="12"/>
      <c r="U295" s="12"/>
      <c r="V295" s="12"/>
      <c r="W295" s="8"/>
      <c r="X295" s="8"/>
      <c r="Y295" s="8"/>
      <c r="Z295" s="8"/>
      <c r="AA295" s="8"/>
    </row>
    <row x14ac:dyDescent="0.25" r="296" customHeight="1" ht="14.25">
      <c r="A296" s="10"/>
      <c r="B296" s="8"/>
      <c r="C296" s="8"/>
      <c r="D296" s="8"/>
      <c r="E296" s="8"/>
      <c r="F296" s="10"/>
      <c r="G296" s="8"/>
      <c r="H296" s="8"/>
      <c r="I296" s="8"/>
      <c r="J296" s="8"/>
      <c r="K296" s="8"/>
      <c r="L296" s="8"/>
      <c r="M296" s="8"/>
      <c r="N296" s="11"/>
      <c r="O296" s="11"/>
      <c r="P296" s="8"/>
      <c r="Q296" s="8"/>
      <c r="R296" s="12"/>
      <c r="S296" s="12"/>
      <c r="T296" s="12"/>
      <c r="U296" s="12"/>
      <c r="V296" s="12"/>
      <c r="W296" s="8"/>
      <c r="X296" s="8"/>
      <c r="Y296" s="8"/>
      <c r="Z296" s="8"/>
      <c r="AA296" s="8"/>
    </row>
    <row x14ac:dyDescent="0.25" r="297" customHeight="1" ht="14.25">
      <c r="A297" s="10"/>
      <c r="B297" s="8"/>
      <c r="C297" s="8"/>
      <c r="D297" s="8"/>
      <c r="E297" s="8"/>
      <c r="F297" s="10"/>
      <c r="G297" s="8"/>
      <c r="H297" s="8"/>
      <c r="I297" s="8"/>
      <c r="J297" s="8"/>
      <c r="K297" s="8"/>
      <c r="L297" s="8"/>
      <c r="M297" s="8"/>
      <c r="N297" s="11"/>
      <c r="O297" s="11"/>
      <c r="P297" s="8"/>
      <c r="Q297" s="8"/>
      <c r="R297" s="12"/>
      <c r="S297" s="12"/>
      <c r="T297" s="12"/>
      <c r="U297" s="12"/>
      <c r="V297" s="12"/>
      <c r="W297" s="8"/>
      <c r="X297" s="8"/>
      <c r="Y297" s="8"/>
      <c r="Z297" s="8"/>
      <c r="AA297" s="8"/>
    </row>
    <row x14ac:dyDescent="0.25" r="298" customHeight="1" ht="14.25">
      <c r="A298" s="10"/>
      <c r="B298" s="8"/>
      <c r="C298" s="8"/>
      <c r="D298" s="8"/>
      <c r="E298" s="8"/>
      <c r="F298" s="10"/>
      <c r="G298" s="8"/>
      <c r="H298" s="8"/>
      <c r="I298" s="8"/>
      <c r="J298" s="8"/>
      <c r="K298" s="8"/>
      <c r="L298" s="8"/>
      <c r="M298" s="8"/>
      <c r="N298" s="11"/>
      <c r="O298" s="11"/>
      <c r="P298" s="8"/>
      <c r="Q298" s="8"/>
      <c r="R298" s="12"/>
      <c r="S298" s="12"/>
      <c r="T298" s="12"/>
      <c r="U298" s="12"/>
      <c r="V298" s="12"/>
      <c r="W298" s="8"/>
      <c r="X298" s="8"/>
      <c r="Y298" s="8"/>
      <c r="Z298" s="8"/>
      <c r="AA298" s="8"/>
    </row>
    <row x14ac:dyDescent="0.25" r="299" customHeight="1" ht="14.25">
      <c r="A299" s="10"/>
      <c r="B299" s="8"/>
      <c r="C299" s="8"/>
      <c r="D299" s="8"/>
      <c r="E299" s="8"/>
      <c r="F299" s="10"/>
      <c r="G299" s="8"/>
      <c r="H299" s="8"/>
      <c r="I299" s="8"/>
      <c r="J299" s="8"/>
      <c r="K299" s="8"/>
      <c r="L299" s="8"/>
      <c r="M299" s="8"/>
      <c r="N299" s="11"/>
      <c r="O299" s="11"/>
      <c r="P299" s="8"/>
      <c r="Q299" s="8"/>
      <c r="R299" s="12"/>
      <c r="S299" s="12"/>
      <c r="T299" s="12"/>
      <c r="U299" s="12"/>
      <c r="V299" s="12"/>
      <c r="W299" s="8"/>
      <c r="X299" s="8"/>
      <c r="Y299" s="8"/>
      <c r="Z299" s="8"/>
      <c r="AA299" s="8"/>
    </row>
    <row x14ac:dyDescent="0.25" r="300" customHeight="1" ht="14.25">
      <c r="A300" s="10"/>
      <c r="B300" s="8"/>
      <c r="C300" s="8"/>
      <c r="D300" s="8"/>
      <c r="E300" s="8"/>
      <c r="F300" s="10"/>
      <c r="G300" s="8"/>
      <c r="H300" s="8"/>
      <c r="I300" s="8"/>
      <c r="J300" s="8"/>
      <c r="K300" s="8"/>
      <c r="L300" s="8"/>
      <c r="M300" s="8"/>
      <c r="N300" s="11"/>
      <c r="O300" s="11"/>
      <c r="P300" s="8"/>
      <c r="Q300" s="8"/>
      <c r="R300" s="12"/>
      <c r="S300" s="12"/>
      <c r="T300" s="12"/>
      <c r="U300" s="12"/>
      <c r="V300" s="12"/>
      <c r="W300" s="8"/>
      <c r="X300" s="8"/>
      <c r="Y300" s="8"/>
      <c r="Z300" s="8"/>
      <c r="AA300" s="8"/>
    </row>
    <row x14ac:dyDescent="0.25" r="301" customHeight="1" ht="14.25">
      <c r="A301" s="10"/>
      <c r="B301" s="8"/>
      <c r="C301" s="8"/>
      <c r="D301" s="8"/>
      <c r="E301" s="8"/>
      <c r="F301" s="10"/>
      <c r="G301" s="8"/>
      <c r="H301" s="8"/>
      <c r="I301" s="8"/>
      <c r="J301" s="8"/>
      <c r="K301" s="8"/>
      <c r="L301" s="8"/>
      <c r="M301" s="8"/>
      <c r="N301" s="11"/>
      <c r="O301" s="11"/>
      <c r="P301" s="8"/>
      <c r="Q301" s="8"/>
      <c r="R301" s="12"/>
      <c r="S301" s="12"/>
      <c r="T301" s="12"/>
      <c r="U301" s="12"/>
      <c r="V301" s="12"/>
      <c r="W301" s="8"/>
      <c r="X301" s="8"/>
      <c r="Y301" s="8"/>
      <c r="Z301" s="8"/>
      <c r="AA301" s="8"/>
    </row>
    <row x14ac:dyDescent="0.25" r="302" customHeight="1" ht="14.25">
      <c r="A302" s="10"/>
      <c r="B302" s="8"/>
      <c r="C302" s="8"/>
      <c r="D302" s="8"/>
      <c r="E302" s="8"/>
      <c r="F302" s="10"/>
      <c r="G302" s="8"/>
      <c r="H302" s="8"/>
      <c r="I302" s="8"/>
      <c r="J302" s="8"/>
      <c r="K302" s="8"/>
      <c r="L302" s="8"/>
      <c r="M302" s="8"/>
      <c r="N302" s="11"/>
      <c r="O302" s="11"/>
      <c r="P302" s="8"/>
      <c r="Q302" s="8"/>
      <c r="R302" s="12"/>
      <c r="S302" s="12"/>
      <c r="T302" s="12"/>
      <c r="U302" s="12"/>
      <c r="V302" s="12"/>
      <c r="W302" s="8"/>
      <c r="X302" s="8"/>
      <c r="Y302" s="8"/>
      <c r="Z302" s="8"/>
      <c r="AA302" s="8"/>
    </row>
    <row x14ac:dyDescent="0.25" r="303" customHeight="1" ht="14.25">
      <c r="A303" s="10"/>
      <c r="B303" s="8"/>
      <c r="C303" s="8"/>
      <c r="D303" s="8"/>
      <c r="E303" s="8"/>
      <c r="F303" s="10"/>
      <c r="G303" s="8"/>
      <c r="H303" s="8"/>
      <c r="I303" s="8"/>
      <c r="J303" s="8"/>
      <c r="K303" s="8"/>
      <c r="L303" s="8"/>
      <c r="M303" s="8"/>
      <c r="N303" s="11"/>
      <c r="O303" s="11"/>
      <c r="P303" s="8"/>
      <c r="Q303" s="8"/>
      <c r="R303" s="12"/>
      <c r="S303" s="12"/>
      <c r="T303" s="12"/>
      <c r="U303" s="12"/>
      <c r="V303" s="12"/>
      <c r="W303" s="8"/>
      <c r="X303" s="8"/>
      <c r="Y303" s="8"/>
      <c r="Z303" s="8"/>
      <c r="AA303" s="8"/>
    </row>
    <row x14ac:dyDescent="0.25" r="304" customHeight="1" ht="14.25">
      <c r="A304" s="10"/>
      <c r="B304" s="8"/>
      <c r="C304" s="8"/>
      <c r="D304" s="8"/>
      <c r="E304" s="8"/>
      <c r="F304" s="10"/>
      <c r="G304" s="8"/>
      <c r="H304" s="8"/>
      <c r="I304" s="8"/>
      <c r="J304" s="8"/>
      <c r="K304" s="8"/>
      <c r="L304" s="8"/>
      <c r="M304" s="8"/>
      <c r="N304" s="11"/>
      <c r="O304" s="11"/>
      <c r="P304" s="8"/>
      <c r="Q304" s="8"/>
      <c r="R304" s="12"/>
      <c r="S304" s="12"/>
      <c r="T304" s="12"/>
      <c r="U304" s="12"/>
      <c r="V304" s="12"/>
      <c r="W304" s="8"/>
      <c r="X304" s="8"/>
      <c r="Y304" s="8"/>
      <c r="Z304" s="8"/>
      <c r="AA304" s="8"/>
    </row>
    <row x14ac:dyDescent="0.25" r="305" customHeight="1" ht="14.25">
      <c r="A305" s="10"/>
      <c r="B305" s="8"/>
      <c r="C305" s="8"/>
      <c r="D305" s="8"/>
      <c r="E305" s="8"/>
      <c r="F305" s="10"/>
      <c r="G305" s="8"/>
      <c r="H305" s="8"/>
      <c r="I305" s="8"/>
      <c r="J305" s="8"/>
      <c r="K305" s="8"/>
      <c r="L305" s="8"/>
      <c r="M305" s="8"/>
      <c r="N305" s="11"/>
      <c r="O305" s="11"/>
      <c r="P305" s="8"/>
      <c r="Q305" s="8"/>
      <c r="R305" s="12"/>
      <c r="S305" s="12"/>
      <c r="T305" s="12"/>
      <c r="U305" s="12"/>
      <c r="V305" s="12"/>
      <c r="W305" s="8"/>
      <c r="X305" s="8"/>
      <c r="Y305" s="8"/>
      <c r="Z305" s="8"/>
      <c r="AA305" s="8"/>
    </row>
    <row x14ac:dyDescent="0.25" r="306" customHeight="1" ht="14.25">
      <c r="A306" s="10"/>
      <c r="B306" s="8"/>
      <c r="C306" s="8"/>
      <c r="D306" s="8"/>
      <c r="E306" s="8"/>
      <c r="F306" s="10"/>
      <c r="G306" s="8"/>
      <c r="H306" s="8"/>
      <c r="I306" s="8"/>
      <c r="J306" s="8"/>
      <c r="K306" s="8"/>
      <c r="L306" s="8"/>
      <c r="M306" s="8"/>
      <c r="N306" s="11"/>
      <c r="O306" s="11"/>
      <c r="P306" s="8"/>
      <c r="Q306" s="8"/>
      <c r="R306" s="12"/>
      <c r="S306" s="12"/>
      <c r="T306" s="12"/>
      <c r="U306" s="12"/>
      <c r="V306" s="12"/>
      <c r="W306" s="8"/>
      <c r="X306" s="8"/>
      <c r="Y306" s="8"/>
      <c r="Z306" s="8"/>
      <c r="AA306" s="8"/>
    </row>
    <row x14ac:dyDescent="0.25" r="307" customHeight="1" ht="14.25">
      <c r="A307" s="10"/>
      <c r="B307" s="8"/>
      <c r="C307" s="8"/>
      <c r="D307" s="8"/>
      <c r="E307" s="8"/>
      <c r="F307" s="10"/>
      <c r="G307" s="8"/>
      <c r="H307" s="8"/>
      <c r="I307" s="8"/>
      <c r="J307" s="8"/>
      <c r="K307" s="8"/>
      <c r="L307" s="8"/>
      <c r="M307" s="8"/>
      <c r="N307" s="11"/>
      <c r="O307" s="11"/>
      <c r="P307" s="8"/>
      <c r="Q307" s="8"/>
      <c r="R307" s="12"/>
      <c r="S307" s="12"/>
      <c r="T307" s="12"/>
      <c r="U307" s="12"/>
      <c r="V307" s="12"/>
      <c r="W307" s="8"/>
      <c r="X307" s="8"/>
      <c r="Y307" s="8"/>
      <c r="Z307" s="8"/>
      <c r="AA307" s="8"/>
    </row>
    <row x14ac:dyDescent="0.25" r="308" customHeight="1" ht="14.25">
      <c r="A308" s="10"/>
      <c r="B308" s="8"/>
      <c r="C308" s="8"/>
      <c r="D308" s="8"/>
      <c r="E308" s="8"/>
      <c r="F308" s="10"/>
      <c r="G308" s="8"/>
      <c r="H308" s="8"/>
      <c r="I308" s="8"/>
      <c r="J308" s="8"/>
      <c r="K308" s="8"/>
      <c r="L308" s="8"/>
      <c r="M308" s="8"/>
      <c r="N308" s="11"/>
      <c r="O308" s="11"/>
      <c r="P308" s="8"/>
      <c r="Q308" s="8"/>
      <c r="R308" s="12"/>
      <c r="S308" s="12"/>
      <c r="T308" s="12"/>
      <c r="U308" s="12"/>
      <c r="V308" s="12"/>
      <c r="W308" s="8"/>
      <c r="X308" s="8"/>
      <c r="Y308" s="8"/>
      <c r="Z308" s="8"/>
      <c r="AA308" s="8"/>
    </row>
    <row x14ac:dyDescent="0.25" r="309" customHeight="1" ht="14.25">
      <c r="A309" s="10"/>
      <c r="B309" s="8"/>
      <c r="C309" s="8"/>
      <c r="D309" s="8"/>
      <c r="E309" s="8"/>
      <c r="F309" s="10"/>
      <c r="G309" s="8"/>
      <c r="H309" s="8"/>
      <c r="I309" s="8"/>
      <c r="J309" s="8"/>
      <c r="K309" s="8"/>
      <c r="L309" s="8"/>
      <c r="M309" s="8"/>
      <c r="N309" s="11"/>
      <c r="O309" s="11"/>
      <c r="P309" s="8"/>
      <c r="Q309" s="8"/>
      <c r="R309" s="12"/>
      <c r="S309" s="12"/>
      <c r="T309" s="12"/>
      <c r="U309" s="12"/>
      <c r="V309" s="12"/>
      <c r="W309" s="8"/>
      <c r="X309" s="8"/>
      <c r="Y309" s="8"/>
      <c r="Z309" s="8"/>
      <c r="AA309" s="8"/>
    </row>
    <row x14ac:dyDescent="0.25" r="310" customHeight="1" ht="14.25">
      <c r="A310" s="10"/>
      <c r="B310" s="8"/>
      <c r="C310" s="8"/>
      <c r="D310" s="8"/>
      <c r="E310" s="8"/>
      <c r="F310" s="10"/>
      <c r="G310" s="8"/>
      <c r="H310" s="8"/>
      <c r="I310" s="8"/>
      <c r="J310" s="8"/>
      <c r="K310" s="8"/>
      <c r="L310" s="8"/>
      <c r="M310" s="8"/>
      <c r="N310" s="11"/>
      <c r="O310" s="11"/>
      <c r="P310" s="8"/>
      <c r="Q310" s="8"/>
      <c r="R310" s="12"/>
      <c r="S310" s="12"/>
      <c r="T310" s="12"/>
      <c r="U310" s="12"/>
      <c r="V310" s="12"/>
      <c r="W310" s="8"/>
      <c r="X310" s="8"/>
      <c r="Y310" s="8"/>
      <c r="Z310" s="8"/>
      <c r="AA310" s="8"/>
    </row>
    <row x14ac:dyDescent="0.25" r="311" customHeight="1" ht="14.25">
      <c r="A311" s="10"/>
      <c r="B311" s="8"/>
      <c r="C311" s="8"/>
      <c r="D311" s="8"/>
      <c r="E311" s="8"/>
      <c r="F311" s="10"/>
      <c r="G311" s="8"/>
      <c r="H311" s="8"/>
      <c r="I311" s="8"/>
      <c r="J311" s="8"/>
      <c r="K311" s="8"/>
      <c r="L311" s="8"/>
      <c r="M311" s="8"/>
      <c r="N311" s="11"/>
      <c r="O311" s="11"/>
      <c r="P311" s="8"/>
      <c r="Q311" s="8"/>
      <c r="R311" s="12"/>
      <c r="S311" s="12"/>
      <c r="T311" s="12"/>
      <c r="U311" s="12"/>
      <c r="V311" s="12"/>
      <c r="W311" s="8"/>
      <c r="X311" s="8"/>
      <c r="Y311" s="8"/>
      <c r="Z311" s="8"/>
      <c r="AA311" s="8"/>
    </row>
    <row x14ac:dyDescent="0.25" r="312" customHeight="1" ht="14.25">
      <c r="A312" s="10"/>
      <c r="B312" s="8"/>
      <c r="C312" s="8"/>
      <c r="D312" s="8"/>
      <c r="E312" s="8"/>
      <c r="F312" s="10"/>
      <c r="G312" s="8"/>
      <c r="H312" s="8"/>
      <c r="I312" s="8"/>
      <c r="J312" s="8"/>
      <c r="K312" s="8"/>
      <c r="L312" s="8"/>
      <c r="M312" s="8"/>
      <c r="N312" s="11"/>
      <c r="O312" s="11"/>
      <c r="P312" s="8"/>
      <c r="Q312" s="8"/>
      <c r="R312" s="12"/>
      <c r="S312" s="12"/>
      <c r="T312" s="12"/>
      <c r="U312" s="12"/>
      <c r="V312" s="12"/>
      <c r="W312" s="8"/>
      <c r="X312" s="8"/>
      <c r="Y312" s="8"/>
      <c r="Z312" s="8"/>
      <c r="AA312" s="8"/>
    </row>
    <row x14ac:dyDescent="0.25" r="313" customHeight="1" ht="14.25">
      <c r="A313" s="10"/>
      <c r="B313" s="8"/>
      <c r="C313" s="8"/>
      <c r="D313" s="8"/>
      <c r="E313" s="8"/>
      <c r="F313" s="10"/>
      <c r="G313" s="8"/>
      <c r="H313" s="8"/>
      <c r="I313" s="8"/>
      <c r="J313" s="8"/>
      <c r="K313" s="8"/>
      <c r="L313" s="8"/>
      <c r="M313" s="8"/>
      <c r="N313" s="11"/>
      <c r="O313" s="11"/>
      <c r="P313" s="8"/>
      <c r="Q313" s="8"/>
      <c r="R313" s="12"/>
      <c r="S313" s="12"/>
      <c r="T313" s="12"/>
      <c r="U313" s="12"/>
      <c r="V313" s="12"/>
      <c r="W313" s="8"/>
      <c r="X313" s="8"/>
      <c r="Y313" s="8"/>
      <c r="Z313" s="8"/>
      <c r="AA313" s="8"/>
    </row>
    <row x14ac:dyDescent="0.25" r="314" customHeight="1" ht="14.25">
      <c r="A314" s="10"/>
      <c r="B314" s="8"/>
      <c r="C314" s="8"/>
      <c r="D314" s="8"/>
      <c r="E314" s="8"/>
      <c r="F314" s="10"/>
      <c r="G314" s="8"/>
      <c r="H314" s="8"/>
      <c r="I314" s="8"/>
      <c r="J314" s="8"/>
      <c r="K314" s="8"/>
      <c r="L314" s="8"/>
      <c r="M314" s="8"/>
      <c r="N314" s="11"/>
      <c r="O314" s="11"/>
      <c r="P314" s="8"/>
      <c r="Q314" s="8"/>
      <c r="R314" s="12"/>
      <c r="S314" s="12"/>
      <c r="T314" s="12"/>
      <c r="U314" s="12"/>
      <c r="V314" s="12"/>
      <c r="W314" s="8"/>
      <c r="X314" s="8"/>
      <c r="Y314" s="8"/>
      <c r="Z314" s="8"/>
      <c r="AA314" s="8"/>
    </row>
    <row x14ac:dyDescent="0.25" r="315" customHeight="1" ht="14.25">
      <c r="A315" s="10"/>
      <c r="B315" s="8"/>
      <c r="C315" s="8"/>
      <c r="D315" s="8"/>
      <c r="E315" s="8"/>
      <c r="F315" s="10"/>
      <c r="G315" s="8"/>
      <c r="H315" s="8"/>
      <c r="I315" s="8"/>
      <c r="J315" s="8"/>
      <c r="K315" s="8"/>
      <c r="L315" s="8"/>
      <c r="M315" s="8"/>
      <c r="N315" s="11"/>
      <c r="O315" s="11"/>
      <c r="P315" s="8"/>
      <c r="Q315" s="8"/>
      <c r="R315" s="12"/>
      <c r="S315" s="12"/>
      <c r="T315" s="12"/>
      <c r="U315" s="12"/>
      <c r="V315" s="12"/>
      <c r="W315" s="8"/>
      <c r="X315" s="8"/>
      <c r="Y315" s="8"/>
      <c r="Z315" s="8"/>
      <c r="AA315" s="8"/>
    </row>
    <row x14ac:dyDescent="0.25" r="316" customHeight="1" ht="14.25">
      <c r="A316" s="10"/>
      <c r="B316" s="8"/>
      <c r="C316" s="8"/>
      <c r="D316" s="8"/>
      <c r="E316" s="8"/>
      <c r="F316" s="10"/>
      <c r="G316" s="8"/>
      <c r="H316" s="8"/>
      <c r="I316" s="8"/>
      <c r="J316" s="8"/>
      <c r="K316" s="8"/>
      <c r="L316" s="8"/>
      <c r="M316" s="8"/>
      <c r="N316" s="11"/>
      <c r="O316" s="11"/>
      <c r="P316" s="8"/>
      <c r="Q316" s="8"/>
      <c r="R316" s="12"/>
      <c r="S316" s="12"/>
      <c r="T316" s="12"/>
      <c r="U316" s="12"/>
      <c r="V316" s="12"/>
      <c r="W316" s="8"/>
      <c r="X316" s="8"/>
      <c r="Y316" s="8"/>
      <c r="Z316" s="8"/>
      <c r="AA316" s="8"/>
    </row>
    <row x14ac:dyDescent="0.25" r="317" customHeight="1" ht="14.25">
      <c r="A317" s="10"/>
      <c r="B317" s="8"/>
      <c r="C317" s="8"/>
      <c r="D317" s="8"/>
      <c r="E317" s="8"/>
      <c r="F317" s="10"/>
      <c r="G317" s="8"/>
      <c r="H317" s="8"/>
      <c r="I317" s="8"/>
      <c r="J317" s="8"/>
      <c r="K317" s="8"/>
      <c r="L317" s="8"/>
      <c r="M317" s="8"/>
      <c r="N317" s="11"/>
      <c r="O317" s="11"/>
      <c r="P317" s="8"/>
      <c r="Q317" s="8"/>
      <c r="R317" s="12"/>
      <c r="S317" s="12"/>
      <c r="T317" s="12"/>
      <c r="U317" s="12"/>
      <c r="V317" s="12"/>
      <c r="W317" s="8"/>
      <c r="X317" s="8"/>
      <c r="Y317" s="8"/>
      <c r="Z317" s="8"/>
      <c r="AA317" s="8"/>
    </row>
    <row x14ac:dyDescent="0.25" r="318" customHeight="1" ht="14.25">
      <c r="A318" s="10"/>
      <c r="B318" s="8"/>
      <c r="C318" s="8"/>
      <c r="D318" s="8"/>
      <c r="E318" s="8"/>
      <c r="F318" s="10"/>
      <c r="G318" s="8"/>
      <c r="H318" s="8"/>
      <c r="I318" s="8"/>
      <c r="J318" s="8"/>
      <c r="K318" s="8"/>
      <c r="L318" s="8"/>
      <c r="M318" s="8"/>
      <c r="N318" s="11"/>
      <c r="O318" s="11"/>
      <c r="P318" s="8"/>
      <c r="Q318" s="8"/>
      <c r="R318" s="12"/>
      <c r="S318" s="12"/>
      <c r="T318" s="12"/>
      <c r="U318" s="12"/>
      <c r="V318" s="12"/>
      <c r="W318" s="8"/>
      <c r="X318" s="8"/>
      <c r="Y318" s="8"/>
      <c r="Z318" s="8"/>
      <c r="AA318" s="8"/>
    </row>
    <row x14ac:dyDescent="0.25" r="319" customHeight="1" ht="14.25">
      <c r="A319" s="10"/>
      <c r="B319" s="8"/>
      <c r="C319" s="8"/>
      <c r="D319" s="8"/>
      <c r="E319" s="8"/>
      <c r="F319" s="10"/>
      <c r="G319" s="8"/>
      <c r="H319" s="8"/>
      <c r="I319" s="8"/>
      <c r="J319" s="8"/>
      <c r="K319" s="8"/>
      <c r="L319" s="8"/>
      <c r="M319" s="8"/>
      <c r="N319" s="11"/>
      <c r="O319" s="11"/>
      <c r="P319" s="8"/>
      <c r="Q319" s="8"/>
      <c r="R319" s="12"/>
      <c r="S319" s="12"/>
      <c r="T319" s="12"/>
      <c r="U319" s="12"/>
      <c r="V319" s="12"/>
      <c r="W319" s="8"/>
      <c r="X319" s="8"/>
      <c r="Y319" s="8"/>
      <c r="Z319" s="8"/>
      <c r="AA319" s="8"/>
    </row>
    <row x14ac:dyDescent="0.25" r="320" customHeight="1" ht="14.25">
      <c r="A320" s="10"/>
      <c r="B320" s="8"/>
      <c r="C320" s="8"/>
      <c r="D320" s="8"/>
      <c r="E320" s="8"/>
      <c r="F320" s="10"/>
      <c r="G320" s="8"/>
      <c r="H320" s="8"/>
      <c r="I320" s="8"/>
      <c r="J320" s="8"/>
      <c r="K320" s="8"/>
      <c r="L320" s="8"/>
      <c r="M320" s="8"/>
      <c r="N320" s="11"/>
      <c r="O320" s="11"/>
      <c r="P320" s="8"/>
      <c r="Q320" s="8"/>
      <c r="R320" s="12"/>
      <c r="S320" s="12"/>
      <c r="T320" s="12"/>
      <c r="U320" s="12"/>
      <c r="V320" s="12"/>
      <c r="W320" s="8"/>
      <c r="X320" s="8"/>
      <c r="Y320" s="8"/>
      <c r="Z320" s="8"/>
      <c r="AA320" s="8"/>
    </row>
    <row x14ac:dyDescent="0.25" r="321" customHeight="1" ht="14.25">
      <c r="A321" s="10"/>
      <c r="B321" s="8"/>
      <c r="C321" s="8"/>
      <c r="D321" s="8"/>
      <c r="E321" s="8"/>
      <c r="F321" s="10"/>
      <c r="G321" s="8"/>
      <c r="H321" s="8"/>
      <c r="I321" s="8"/>
      <c r="J321" s="8"/>
      <c r="K321" s="8"/>
      <c r="L321" s="8"/>
      <c r="M321" s="8"/>
      <c r="N321" s="11"/>
      <c r="O321" s="11"/>
      <c r="P321" s="8"/>
      <c r="Q321" s="8"/>
      <c r="R321" s="12"/>
      <c r="S321" s="12"/>
      <c r="T321" s="12"/>
      <c r="U321" s="12"/>
      <c r="V321" s="12"/>
      <c r="W321" s="8"/>
      <c r="X321" s="8"/>
      <c r="Y321" s="8"/>
      <c r="Z321" s="8"/>
      <c r="AA321" s="8"/>
    </row>
    <row x14ac:dyDescent="0.25" r="322" customHeight="1" ht="14.25">
      <c r="A322" s="10"/>
      <c r="B322" s="8"/>
      <c r="C322" s="8"/>
      <c r="D322" s="8"/>
      <c r="E322" s="8"/>
      <c r="F322" s="10"/>
      <c r="G322" s="8"/>
      <c r="H322" s="8"/>
      <c r="I322" s="8"/>
      <c r="J322" s="8"/>
      <c r="K322" s="8"/>
      <c r="L322" s="8"/>
      <c r="M322" s="8"/>
      <c r="N322" s="11"/>
      <c r="O322" s="11"/>
      <c r="P322" s="8"/>
      <c r="Q322" s="8"/>
      <c r="R322" s="12"/>
      <c r="S322" s="12"/>
      <c r="T322" s="12"/>
      <c r="U322" s="12"/>
      <c r="V322" s="12"/>
      <c r="W322" s="8"/>
      <c r="X322" s="8"/>
      <c r="Y322" s="8"/>
      <c r="Z322" s="8"/>
      <c r="AA322" s="8"/>
    </row>
    <row x14ac:dyDescent="0.25" r="323" customHeight="1" ht="14.25">
      <c r="A323" s="10"/>
      <c r="B323" s="8"/>
      <c r="C323" s="8"/>
      <c r="D323" s="8"/>
      <c r="E323" s="8"/>
      <c r="F323" s="10"/>
      <c r="G323" s="8"/>
      <c r="H323" s="8"/>
      <c r="I323" s="8"/>
      <c r="J323" s="8"/>
      <c r="K323" s="8"/>
      <c r="L323" s="8"/>
      <c r="M323" s="8"/>
      <c r="N323" s="11"/>
      <c r="O323" s="11"/>
      <c r="P323" s="8"/>
      <c r="Q323" s="8"/>
      <c r="R323" s="12"/>
      <c r="S323" s="12"/>
      <c r="T323" s="12"/>
      <c r="U323" s="12"/>
      <c r="V323" s="12"/>
      <c r="W323" s="8"/>
      <c r="X323" s="8"/>
      <c r="Y323" s="8"/>
      <c r="Z323" s="8"/>
      <c r="AA323" s="8"/>
    </row>
    <row x14ac:dyDescent="0.25" r="324" customHeight="1" ht="14.25">
      <c r="A324" s="10"/>
      <c r="B324" s="8"/>
      <c r="C324" s="8"/>
      <c r="D324" s="8"/>
      <c r="E324" s="8"/>
      <c r="F324" s="10"/>
      <c r="G324" s="8"/>
      <c r="H324" s="8"/>
      <c r="I324" s="8"/>
      <c r="J324" s="8"/>
      <c r="K324" s="8"/>
      <c r="L324" s="8"/>
      <c r="M324" s="8"/>
      <c r="N324" s="11"/>
      <c r="O324" s="11"/>
      <c r="P324" s="8"/>
      <c r="Q324" s="8"/>
      <c r="R324" s="12"/>
      <c r="S324" s="12"/>
      <c r="T324" s="12"/>
      <c r="U324" s="12"/>
      <c r="V324" s="12"/>
      <c r="W324" s="8"/>
      <c r="X324" s="8"/>
      <c r="Y324" s="8"/>
      <c r="Z324" s="8"/>
      <c r="AA324" s="8"/>
    </row>
    <row x14ac:dyDescent="0.25" r="325" customHeight="1" ht="14.25">
      <c r="A325" s="10"/>
      <c r="B325" s="8"/>
      <c r="C325" s="8"/>
      <c r="D325" s="8"/>
      <c r="E325" s="8"/>
      <c r="F325" s="10"/>
      <c r="G325" s="8"/>
      <c r="H325" s="8"/>
      <c r="I325" s="8"/>
      <c r="J325" s="8"/>
      <c r="K325" s="8"/>
      <c r="L325" s="8"/>
      <c r="M325" s="8"/>
      <c r="N325" s="11"/>
      <c r="O325" s="11"/>
      <c r="P325" s="8"/>
      <c r="Q325" s="8"/>
      <c r="R325" s="12"/>
      <c r="S325" s="12"/>
      <c r="T325" s="12"/>
      <c r="U325" s="12"/>
      <c r="V325" s="12"/>
      <c r="W325" s="8"/>
      <c r="X325" s="8"/>
      <c r="Y325" s="8"/>
      <c r="Z325" s="8"/>
      <c r="AA325" s="8"/>
    </row>
    <row x14ac:dyDescent="0.25" r="326" customHeight="1" ht="14.25">
      <c r="A326" s="10"/>
      <c r="B326" s="8"/>
      <c r="C326" s="8"/>
      <c r="D326" s="8"/>
      <c r="E326" s="8"/>
      <c r="F326" s="10"/>
      <c r="G326" s="8"/>
      <c r="H326" s="8"/>
      <c r="I326" s="8"/>
      <c r="J326" s="8"/>
      <c r="K326" s="8"/>
      <c r="L326" s="8"/>
      <c r="M326" s="8"/>
      <c r="N326" s="11"/>
      <c r="O326" s="11"/>
      <c r="P326" s="8"/>
      <c r="Q326" s="8"/>
      <c r="R326" s="12"/>
      <c r="S326" s="12"/>
      <c r="T326" s="12"/>
      <c r="U326" s="12"/>
      <c r="V326" s="12"/>
      <c r="W326" s="8"/>
      <c r="X326" s="8"/>
      <c r="Y326" s="8"/>
      <c r="Z326" s="8"/>
      <c r="AA326" s="8"/>
    </row>
    <row x14ac:dyDescent="0.25" r="327" customHeight="1" ht="14.25">
      <c r="A327" s="10"/>
      <c r="B327" s="8"/>
      <c r="C327" s="8"/>
      <c r="D327" s="8"/>
      <c r="E327" s="8"/>
      <c r="F327" s="10"/>
      <c r="G327" s="8"/>
      <c r="H327" s="8"/>
      <c r="I327" s="8"/>
      <c r="J327" s="8"/>
      <c r="K327" s="8"/>
      <c r="L327" s="8"/>
      <c r="M327" s="8"/>
      <c r="N327" s="11"/>
      <c r="O327" s="11"/>
      <c r="P327" s="8"/>
      <c r="Q327" s="8"/>
      <c r="R327" s="12"/>
      <c r="S327" s="12"/>
      <c r="T327" s="12"/>
      <c r="U327" s="12"/>
      <c r="V327" s="12"/>
      <c r="W327" s="8"/>
      <c r="X327" s="8"/>
      <c r="Y327" s="8"/>
      <c r="Z327" s="8"/>
      <c r="AA327" s="8"/>
    </row>
    <row x14ac:dyDescent="0.25" r="328" customHeight="1" ht="14.25">
      <c r="A328" s="10"/>
      <c r="B328" s="8"/>
      <c r="C328" s="8"/>
      <c r="D328" s="8"/>
      <c r="E328" s="8"/>
      <c r="F328" s="10"/>
      <c r="G328" s="8"/>
      <c r="H328" s="8"/>
      <c r="I328" s="8"/>
      <c r="J328" s="8"/>
      <c r="K328" s="8"/>
      <c r="L328" s="8"/>
      <c r="M328" s="8"/>
      <c r="N328" s="11"/>
      <c r="O328" s="11"/>
      <c r="P328" s="8"/>
      <c r="Q328" s="8"/>
      <c r="R328" s="12"/>
      <c r="S328" s="12"/>
      <c r="T328" s="12"/>
      <c r="U328" s="12"/>
      <c r="V328" s="12"/>
      <c r="W328" s="8"/>
      <c r="X328" s="8"/>
      <c r="Y328" s="8"/>
      <c r="Z328" s="8"/>
      <c r="AA328" s="8"/>
    </row>
    <row x14ac:dyDescent="0.25" r="329" customHeight="1" ht="14.25">
      <c r="A329" s="10"/>
      <c r="B329" s="8"/>
      <c r="C329" s="8"/>
      <c r="D329" s="8"/>
      <c r="E329" s="8"/>
      <c r="F329" s="10"/>
      <c r="G329" s="8"/>
      <c r="H329" s="8"/>
      <c r="I329" s="8"/>
      <c r="J329" s="8"/>
      <c r="K329" s="8"/>
      <c r="L329" s="8"/>
      <c r="M329" s="8"/>
      <c r="N329" s="11"/>
      <c r="O329" s="11"/>
      <c r="P329" s="8"/>
      <c r="Q329" s="8"/>
      <c r="R329" s="12"/>
      <c r="S329" s="12"/>
      <c r="T329" s="12"/>
      <c r="U329" s="12"/>
      <c r="V329" s="12"/>
      <c r="W329" s="8"/>
      <c r="X329" s="8"/>
      <c r="Y329" s="8"/>
      <c r="Z329" s="8"/>
      <c r="AA329" s="8"/>
    </row>
    <row x14ac:dyDescent="0.25" r="330" customHeight="1" ht="14.25">
      <c r="A330" s="10"/>
      <c r="B330" s="8"/>
      <c r="C330" s="8"/>
      <c r="D330" s="8"/>
      <c r="E330" s="8"/>
      <c r="F330" s="10"/>
      <c r="G330" s="8"/>
      <c r="H330" s="8"/>
      <c r="I330" s="8"/>
      <c r="J330" s="8"/>
      <c r="K330" s="8"/>
      <c r="L330" s="8"/>
      <c r="M330" s="8"/>
      <c r="N330" s="11"/>
      <c r="O330" s="11"/>
      <c r="P330" s="8"/>
      <c r="Q330" s="8"/>
      <c r="R330" s="12"/>
      <c r="S330" s="12"/>
      <c r="T330" s="12"/>
      <c r="U330" s="12"/>
      <c r="V330" s="12"/>
      <c r="W330" s="8"/>
      <c r="X330" s="8"/>
      <c r="Y330" s="8"/>
      <c r="Z330" s="8"/>
      <c r="AA330" s="8"/>
    </row>
    <row x14ac:dyDescent="0.25" r="331" customHeight="1" ht="14.25">
      <c r="A331" s="10"/>
      <c r="B331" s="8"/>
      <c r="C331" s="8"/>
      <c r="D331" s="8"/>
      <c r="E331" s="8"/>
      <c r="F331" s="10"/>
      <c r="G331" s="8"/>
      <c r="H331" s="8"/>
      <c r="I331" s="8"/>
      <c r="J331" s="8"/>
      <c r="K331" s="8"/>
      <c r="L331" s="8"/>
      <c r="M331" s="8"/>
      <c r="N331" s="11"/>
      <c r="O331" s="11"/>
      <c r="P331" s="8"/>
      <c r="Q331" s="8"/>
      <c r="R331" s="12"/>
      <c r="S331" s="12"/>
      <c r="T331" s="12"/>
      <c r="U331" s="12"/>
      <c r="V331" s="12"/>
      <c r="W331" s="8"/>
      <c r="X331" s="8"/>
      <c r="Y331" s="8"/>
      <c r="Z331" s="8"/>
      <c r="AA331" s="8"/>
    </row>
    <row x14ac:dyDescent="0.25" r="332" customHeight="1" ht="14.25">
      <c r="A332" s="10"/>
      <c r="B332" s="8"/>
      <c r="C332" s="8"/>
      <c r="D332" s="8"/>
      <c r="E332" s="8"/>
      <c r="F332" s="10"/>
      <c r="G332" s="8"/>
      <c r="H332" s="8"/>
      <c r="I332" s="8"/>
      <c r="J332" s="8"/>
      <c r="K332" s="8"/>
      <c r="L332" s="8"/>
      <c r="M332" s="8"/>
      <c r="N332" s="11"/>
      <c r="O332" s="11"/>
      <c r="P332" s="8"/>
      <c r="Q332" s="8"/>
      <c r="R332" s="12"/>
      <c r="S332" s="12"/>
      <c r="T332" s="12"/>
      <c r="U332" s="12"/>
      <c r="V332" s="12"/>
      <c r="W332" s="8"/>
      <c r="X332" s="8"/>
      <c r="Y332" s="8"/>
      <c r="Z332" s="8"/>
      <c r="AA332" s="8"/>
    </row>
    <row x14ac:dyDescent="0.25" r="333" customHeight="1" ht="14.25">
      <c r="A333" s="10"/>
      <c r="B333" s="8"/>
      <c r="C333" s="8"/>
      <c r="D333" s="8"/>
      <c r="E333" s="8"/>
      <c r="F333" s="10"/>
      <c r="G333" s="8"/>
      <c r="H333" s="8"/>
      <c r="I333" s="8"/>
      <c r="J333" s="8"/>
      <c r="K333" s="8"/>
      <c r="L333" s="8"/>
      <c r="M333" s="8"/>
      <c r="N333" s="11"/>
      <c r="O333" s="11"/>
      <c r="P333" s="8"/>
      <c r="Q333" s="8"/>
      <c r="R333" s="12"/>
      <c r="S333" s="12"/>
      <c r="T333" s="12"/>
      <c r="U333" s="12"/>
      <c r="V333" s="12"/>
      <c r="W333" s="8"/>
      <c r="X333" s="8"/>
      <c r="Y333" s="8"/>
      <c r="Z333" s="8"/>
      <c r="AA333" s="8"/>
    </row>
    <row x14ac:dyDescent="0.25" r="334" customHeight="1" ht="14.25">
      <c r="A334" s="10"/>
      <c r="B334" s="8"/>
      <c r="C334" s="8"/>
      <c r="D334" s="8"/>
      <c r="E334" s="8"/>
      <c r="F334" s="10"/>
      <c r="G334" s="8"/>
      <c r="H334" s="8"/>
      <c r="I334" s="8"/>
      <c r="J334" s="8"/>
      <c r="K334" s="8"/>
      <c r="L334" s="8"/>
      <c r="M334" s="8"/>
      <c r="N334" s="11"/>
      <c r="O334" s="11"/>
      <c r="P334" s="8"/>
      <c r="Q334" s="8"/>
      <c r="R334" s="12"/>
      <c r="S334" s="12"/>
      <c r="T334" s="12"/>
      <c r="U334" s="12"/>
      <c r="V334" s="12"/>
      <c r="W334" s="8"/>
      <c r="X334" s="8"/>
      <c r="Y334" s="8"/>
      <c r="Z334" s="8"/>
      <c r="AA334" s="8"/>
    </row>
    <row x14ac:dyDescent="0.25" r="335" customHeight="1" ht="14.25">
      <c r="A335" s="10"/>
      <c r="B335" s="8"/>
      <c r="C335" s="8"/>
      <c r="D335" s="8"/>
      <c r="E335" s="8"/>
      <c r="F335" s="10"/>
      <c r="G335" s="8"/>
      <c r="H335" s="8"/>
      <c r="I335" s="8"/>
      <c r="J335" s="8"/>
      <c r="K335" s="8"/>
      <c r="L335" s="8"/>
      <c r="M335" s="8"/>
      <c r="N335" s="11"/>
      <c r="O335" s="11"/>
      <c r="P335" s="8"/>
      <c r="Q335" s="8"/>
      <c r="R335" s="12"/>
      <c r="S335" s="12"/>
      <c r="T335" s="12"/>
      <c r="U335" s="12"/>
      <c r="V335" s="12"/>
      <c r="W335" s="8"/>
      <c r="X335" s="8"/>
      <c r="Y335" s="8"/>
      <c r="Z335" s="8"/>
      <c r="AA335" s="8"/>
    </row>
    <row x14ac:dyDescent="0.25" r="336" customHeight="1" ht="14.25">
      <c r="A336" s="10"/>
      <c r="B336" s="8"/>
      <c r="C336" s="8"/>
      <c r="D336" s="8"/>
      <c r="E336" s="8"/>
      <c r="F336" s="10"/>
      <c r="G336" s="8"/>
      <c r="H336" s="8"/>
      <c r="I336" s="8"/>
      <c r="J336" s="8"/>
      <c r="K336" s="8"/>
      <c r="L336" s="8"/>
      <c r="M336" s="8"/>
      <c r="N336" s="11"/>
      <c r="O336" s="11"/>
      <c r="P336" s="8"/>
      <c r="Q336" s="8"/>
      <c r="R336" s="12"/>
      <c r="S336" s="12"/>
      <c r="T336" s="12"/>
      <c r="U336" s="12"/>
      <c r="V336" s="12"/>
      <c r="W336" s="8"/>
      <c r="X336" s="8"/>
      <c r="Y336" s="8"/>
      <c r="Z336" s="8"/>
      <c r="AA336" s="8"/>
    </row>
    <row x14ac:dyDescent="0.25" r="337" customHeight="1" ht="14.25">
      <c r="A337" s="10"/>
      <c r="B337" s="8"/>
      <c r="C337" s="8"/>
      <c r="D337" s="8"/>
      <c r="E337" s="8"/>
      <c r="F337" s="10"/>
      <c r="G337" s="8"/>
      <c r="H337" s="8"/>
      <c r="I337" s="8"/>
      <c r="J337" s="8"/>
      <c r="K337" s="8"/>
      <c r="L337" s="8"/>
      <c r="M337" s="8"/>
      <c r="N337" s="11"/>
      <c r="O337" s="11"/>
      <c r="P337" s="8"/>
      <c r="Q337" s="8"/>
      <c r="R337" s="12"/>
      <c r="S337" s="12"/>
      <c r="T337" s="12"/>
      <c r="U337" s="12"/>
      <c r="V337" s="12"/>
      <c r="W337" s="8"/>
      <c r="X337" s="8"/>
      <c r="Y337" s="8"/>
      <c r="Z337" s="8"/>
      <c r="AA337" s="8"/>
    </row>
    <row x14ac:dyDescent="0.25" r="338" customHeight="1" ht="14.25">
      <c r="A338" s="10"/>
      <c r="B338" s="8"/>
      <c r="C338" s="8"/>
      <c r="D338" s="8"/>
      <c r="E338" s="8"/>
      <c r="F338" s="10"/>
      <c r="G338" s="8"/>
      <c r="H338" s="8"/>
      <c r="I338" s="8"/>
      <c r="J338" s="8"/>
      <c r="K338" s="8"/>
      <c r="L338" s="8"/>
      <c r="M338" s="8"/>
      <c r="N338" s="11"/>
      <c r="O338" s="11"/>
      <c r="P338" s="8"/>
      <c r="Q338" s="8"/>
      <c r="R338" s="12"/>
      <c r="S338" s="12"/>
      <c r="T338" s="12"/>
      <c r="U338" s="12"/>
      <c r="V338" s="12"/>
      <c r="W338" s="8"/>
      <c r="X338" s="8"/>
      <c r="Y338" s="8"/>
      <c r="Z338" s="8"/>
      <c r="AA338" s="8"/>
    </row>
    <row x14ac:dyDescent="0.25" r="339" customHeight="1" ht="14.25">
      <c r="A339" s="10"/>
      <c r="B339" s="8"/>
      <c r="C339" s="8"/>
      <c r="D339" s="8"/>
      <c r="E339" s="8"/>
      <c r="F339" s="10"/>
      <c r="G339" s="8"/>
      <c r="H339" s="8"/>
      <c r="I339" s="8"/>
      <c r="J339" s="8"/>
      <c r="K339" s="8"/>
      <c r="L339" s="8"/>
      <c r="M339" s="8"/>
      <c r="N339" s="11"/>
      <c r="O339" s="11"/>
      <c r="P339" s="8"/>
      <c r="Q339" s="8"/>
      <c r="R339" s="12"/>
      <c r="S339" s="12"/>
      <c r="T339" s="12"/>
      <c r="U339" s="12"/>
      <c r="V339" s="12"/>
      <c r="W339" s="8"/>
      <c r="X339" s="8"/>
      <c r="Y339" s="8"/>
      <c r="Z339" s="8"/>
      <c r="AA339" s="8"/>
    </row>
    <row x14ac:dyDescent="0.25" r="340" customHeight="1" ht="14.25">
      <c r="A340" s="10"/>
      <c r="B340" s="8"/>
      <c r="C340" s="8"/>
      <c r="D340" s="8"/>
      <c r="E340" s="8"/>
      <c r="F340" s="10"/>
      <c r="G340" s="8"/>
      <c r="H340" s="8"/>
      <c r="I340" s="8"/>
      <c r="J340" s="8"/>
      <c r="K340" s="8"/>
      <c r="L340" s="8"/>
      <c r="M340" s="8"/>
      <c r="N340" s="11"/>
      <c r="O340" s="11"/>
      <c r="P340" s="8"/>
      <c r="Q340" s="8"/>
      <c r="R340" s="12"/>
      <c r="S340" s="12"/>
      <c r="T340" s="12"/>
      <c r="U340" s="12"/>
      <c r="V340" s="12"/>
      <c r="W340" s="8"/>
      <c r="X340" s="8"/>
      <c r="Y340" s="8"/>
      <c r="Z340" s="8"/>
      <c r="AA340" s="8"/>
    </row>
    <row x14ac:dyDescent="0.25" r="341" customHeight="1" ht="14.25">
      <c r="A341" s="10"/>
      <c r="B341" s="8"/>
      <c r="C341" s="8"/>
      <c r="D341" s="8"/>
      <c r="E341" s="8"/>
      <c r="F341" s="10"/>
      <c r="G341" s="8"/>
      <c r="H341" s="8"/>
      <c r="I341" s="8"/>
      <c r="J341" s="8"/>
      <c r="K341" s="8"/>
      <c r="L341" s="8"/>
      <c r="M341" s="8"/>
      <c r="N341" s="11"/>
      <c r="O341" s="11"/>
      <c r="P341" s="8"/>
      <c r="Q341" s="8"/>
      <c r="R341" s="12"/>
      <c r="S341" s="12"/>
      <c r="T341" s="12"/>
      <c r="U341" s="12"/>
      <c r="V341" s="12"/>
      <c r="W341" s="8"/>
      <c r="X341" s="8"/>
      <c r="Y341" s="8"/>
      <c r="Z341" s="8"/>
      <c r="AA341" s="8"/>
    </row>
    <row x14ac:dyDescent="0.25" r="342" customHeight="1" ht="14.25">
      <c r="A342" s="10"/>
      <c r="B342" s="8"/>
      <c r="C342" s="8"/>
      <c r="D342" s="8"/>
      <c r="E342" s="8"/>
      <c r="F342" s="10"/>
      <c r="G342" s="8"/>
      <c r="H342" s="8"/>
      <c r="I342" s="8"/>
      <c r="J342" s="8"/>
      <c r="K342" s="8"/>
      <c r="L342" s="8"/>
      <c r="M342" s="8"/>
      <c r="N342" s="11"/>
      <c r="O342" s="11"/>
      <c r="P342" s="8"/>
      <c r="Q342" s="8"/>
      <c r="R342" s="12"/>
      <c r="S342" s="12"/>
      <c r="T342" s="12"/>
      <c r="U342" s="12"/>
      <c r="V342" s="12"/>
      <c r="W342" s="8"/>
      <c r="X342" s="8"/>
      <c r="Y342" s="8"/>
      <c r="Z342" s="8"/>
      <c r="AA342" s="8"/>
    </row>
    <row x14ac:dyDescent="0.25" r="343" customHeight="1" ht="14.25">
      <c r="A343" s="10"/>
      <c r="B343" s="8"/>
      <c r="C343" s="8"/>
      <c r="D343" s="8"/>
      <c r="E343" s="8"/>
      <c r="F343" s="10"/>
      <c r="G343" s="8"/>
      <c r="H343" s="8"/>
      <c r="I343" s="8"/>
      <c r="J343" s="8"/>
      <c r="K343" s="8"/>
      <c r="L343" s="8"/>
      <c r="M343" s="8"/>
      <c r="N343" s="11"/>
      <c r="O343" s="11"/>
      <c r="P343" s="8"/>
      <c r="Q343" s="8"/>
      <c r="R343" s="12"/>
      <c r="S343" s="12"/>
      <c r="T343" s="12"/>
      <c r="U343" s="12"/>
      <c r="V343" s="12"/>
      <c r="W343" s="8"/>
      <c r="X343" s="8"/>
      <c r="Y343" s="8"/>
      <c r="Z343" s="8"/>
      <c r="AA343" s="8"/>
    </row>
    <row x14ac:dyDescent="0.25" r="344" customHeight="1" ht="14.25">
      <c r="A344" s="10"/>
      <c r="B344" s="8"/>
      <c r="C344" s="8"/>
      <c r="D344" s="8"/>
      <c r="E344" s="8"/>
      <c r="F344" s="10"/>
      <c r="G344" s="8"/>
      <c r="H344" s="8"/>
      <c r="I344" s="8"/>
      <c r="J344" s="8"/>
      <c r="K344" s="8"/>
      <c r="L344" s="8"/>
      <c r="M344" s="8"/>
      <c r="N344" s="11"/>
      <c r="O344" s="11"/>
      <c r="P344" s="8"/>
      <c r="Q344" s="8"/>
      <c r="R344" s="12"/>
      <c r="S344" s="12"/>
      <c r="T344" s="12"/>
      <c r="U344" s="12"/>
      <c r="V344" s="12"/>
      <c r="W344" s="8"/>
      <c r="X344" s="8"/>
      <c r="Y344" s="8"/>
      <c r="Z344" s="8"/>
      <c r="AA344" s="8"/>
    </row>
    <row x14ac:dyDescent="0.25" r="345" customHeight="1" ht="14.25">
      <c r="A345" s="10"/>
      <c r="B345" s="8"/>
      <c r="C345" s="8"/>
      <c r="D345" s="8"/>
      <c r="E345" s="8"/>
      <c r="F345" s="10"/>
      <c r="G345" s="8"/>
      <c r="H345" s="8"/>
      <c r="I345" s="8"/>
      <c r="J345" s="8"/>
      <c r="K345" s="8"/>
      <c r="L345" s="8"/>
      <c r="M345" s="8"/>
      <c r="N345" s="11"/>
      <c r="O345" s="11"/>
      <c r="P345" s="8"/>
      <c r="Q345" s="8"/>
      <c r="R345" s="12"/>
      <c r="S345" s="12"/>
      <c r="T345" s="12"/>
      <c r="U345" s="12"/>
      <c r="V345" s="12"/>
      <c r="W345" s="8"/>
      <c r="X345" s="8"/>
      <c r="Y345" s="8"/>
      <c r="Z345" s="8"/>
      <c r="AA345" s="8"/>
    </row>
    <row x14ac:dyDescent="0.25" r="346" customHeight="1" ht="14.25">
      <c r="A346" s="10"/>
      <c r="B346" s="8"/>
      <c r="C346" s="8"/>
      <c r="D346" s="8"/>
      <c r="E346" s="8"/>
      <c r="F346" s="10"/>
      <c r="G346" s="8"/>
      <c r="H346" s="8"/>
      <c r="I346" s="8"/>
      <c r="J346" s="8"/>
      <c r="K346" s="8"/>
      <c r="L346" s="8"/>
      <c r="M346" s="8"/>
      <c r="N346" s="11"/>
      <c r="O346" s="11"/>
      <c r="P346" s="8"/>
      <c r="Q346" s="8"/>
      <c r="R346" s="12"/>
      <c r="S346" s="12"/>
      <c r="T346" s="12"/>
      <c r="U346" s="12"/>
      <c r="V346" s="12"/>
      <c r="W346" s="8"/>
      <c r="X346" s="8"/>
      <c r="Y346" s="8"/>
      <c r="Z346" s="8"/>
      <c r="AA346" s="8"/>
    </row>
    <row x14ac:dyDescent="0.25" r="347" customHeight="1" ht="14.25">
      <c r="A347" s="10"/>
      <c r="B347" s="8"/>
      <c r="C347" s="8"/>
      <c r="D347" s="8"/>
      <c r="E347" s="8"/>
      <c r="F347" s="10"/>
      <c r="G347" s="8"/>
      <c r="H347" s="8"/>
      <c r="I347" s="8"/>
      <c r="J347" s="8"/>
      <c r="K347" s="8"/>
      <c r="L347" s="8"/>
      <c r="M347" s="8"/>
      <c r="N347" s="11"/>
      <c r="O347" s="11"/>
      <c r="P347" s="8"/>
      <c r="Q347" s="8"/>
      <c r="R347" s="12"/>
      <c r="S347" s="12"/>
      <c r="T347" s="12"/>
      <c r="U347" s="12"/>
      <c r="V347" s="12"/>
      <c r="W347" s="8"/>
      <c r="X347" s="8"/>
      <c r="Y347" s="8"/>
      <c r="Z347" s="8"/>
      <c r="AA347" s="8"/>
    </row>
    <row x14ac:dyDescent="0.25" r="348" customHeight="1" ht="14.25">
      <c r="A348" s="10"/>
      <c r="B348" s="8"/>
      <c r="C348" s="8"/>
      <c r="D348" s="8"/>
      <c r="E348" s="8"/>
      <c r="F348" s="10"/>
      <c r="G348" s="8"/>
      <c r="H348" s="8"/>
      <c r="I348" s="8"/>
      <c r="J348" s="8"/>
      <c r="K348" s="8"/>
      <c r="L348" s="8"/>
      <c r="M348" s="8"/>
      <c r="N348" s="11"/>
      <c r="O348" s="11"/>
      <c r="P348" s="8"/>
      <c r="Q348" s="8"/>
      <c r="R348" s="12"/>
      <c r="S348" s="12"/>
      <c r="T348" s="12"/>
      <c r="U348" s="12"/>
      <c r="V348" s="12"/>
      <c r="W348" s="8"/>
      <c r="X348" s="8"/>
      <c r="Y348" s="8"/>
      <c r="Z348" s="8"/>
      <c r="AA348" s="8"/>
    </row>
    <row x14ac:dyDescent="0.25" r="349" customHeight="1" ht="14.25">
      <c r="A349" s="10"/>
      <c r="B349" s="8"/>
      <c r="C349" s="8"/>
      <c r="D349" s="8"/>
      <c r="E349" s="8"/>
      <c r="F349" s="10"/>
      <c r="G349" s="8"/>
      <c r="H349" s="8"/>
      <c r="I349" s="8"/>
      <c r="J349" s="8"/>
      <c r="K349" s="8"/>
      <c r="L349" s="8"/>
      <c r="M349" s="8"/>
      <c r="N349" s="11"/>
      <c r="O349" s="11"/>
      <c r="P349" s="8"/>
      <c r="Q349" s="8"/>
      <c r="R349" s="12"/>
      <c r="S349" s="12"/>
      <c r="T349" s="12"/>
      <c r="U349" s="12"/>
      <c r="V349" s="12"/>
      <c r="W349" s="8"/>
      <c r="X349" s="8"/>
      <c r="Y349" s="8"/>
      <c r="Z349" s="8"/>
      <c r="AA349" s="8"/>
    </row>
    <row x14ac:dyDescent="0.25" r="350" customHeight="1" ht="14.25">
      <c r="A350" s="10"/>
      <c r="B350" s="8"/>
      <c r="C350" s="8"/>
      <c r="D350" s="8"/>
      <c r="E350" s="8"/>
      <c r="F350" s="10"/>
      <c r="G350" s="8"/>
      <c r="H350" s="8"/>
      <c r="I350" s="8"/>
      <c r="J350" s="8"/>
      <c r="K350" s="8"/>
      <c r="L350" s="8"/>
      <c r="M350" s="8"/>
      <c r="N350" s="11"/>
      <c r="O350" s="11"/>
      <c r="P350" s="8"/>
      <c r="Q350" s="8"/>
      <c r="R350" s="12"/>
      <c r="S350" s="12"/>
      <c r="T350" s="12"/>
      <c r="U350" s="12"/>
      <c r="V350" s="12"/>
      <c r="W350" s="8"/>
      <c r="X350" s="8"/>
      <c r="Y350" s="8"/>
      <c r="Z350" s="8"/>
      <c r="AA350" s="8"/>
    </row>
    <row x14ac:dyDescent="0.25" r="351" customHeight="1" ht="14.25">
      <c r="A351" s="10"/>
      <c r="B351" s="8"/>
      <c r="C351" s="8"/>
      <c r="D351" s="8"/>
      <c r="E351" s="8"/>
      <c r="F351" s="10"/>
      <c r="G351" s="8"/>
      <c r="H351" s="8"/>
      <c r="I351" s="8"/>
      <c r="J351" s="8"/>
      <c r="K351" s="8"/>
      <c r="L351" s="8"/>
      <c r="M351" s="8"/>
      <c r="N351" s="11"/>
      <c r="O351" s="11"/>
      <c r="P351" s="8"/>
      <c r="Q351" s="8"/>
      <c r="R351" s="12"/>
      <c r="S351" s="12"/>
      <c r="T351" s="12"/>
      <c r="U351" s="12"/>
      <c r="V351" s="12"/>
      <c r="W351" s="8"/>
      <c r="X351" s="8"/>
      <c r="Y351" s="8"/>
      <c r="Z351" s="8"/>
      <c r="AA351" s="8"/>
    </row>
    <row x14ac:dyDescent="0.25" r="352" customHeight="1" ht="14.25">
      <c r="A352" s="10"/>
      <c r="B352" s="8"/>
      <c r="C352" s="8"/>
      <c r="D352" s="8"/>
      <c r="E352" s="8"/>
      <c r="F352" s="10"/>
      <c r="G352" s="8"/>
      <c r="H352" s="8"/>
      <c r="I352" s="8"/>
      <c r="J352" s="8"/>
      <c r="K352" s="8"/>
      <c r="L352" s="8"/>
      <c r="M352" s="8"/>
      <c r="N352" s="11"/>
      <c r="O352" s="11"/>
      <c r="P352" s="8"/>
      <c r="Q352" s="8"/>
      <c r="R352" s="12"/>
      <c r="S352" s="12"/>
      <c r="T352" s="12"/>
      <c r="U352" s="12"/>
      <c r="V352" s="12"/>
      <c r="W352" s="8"/>
      <c r="X352" s="8"/>
      <c r="Y352" s="8"/>
      <c r="Z352" s="8"/>
      <c r="AA352" s="8"/>
    </row>
    <row x14ac:dyDescent="0.25" r="353" customHeight="1" ht="14.25">
      <c r="A353" s="10"/>
      <c r="B353" s="8"/>
      <c r="C353" s="8"/>
      <c r="D353" s="8"/>
      <c r="E353" s="8"/>
      <c r="F353" s="10"/>
      <c r="G353" s="8"/>
      <c r="H353" s="8"/>
      <c r="I353" s="8"/>
      <c r="J353" s="8"/>
      <c r="K353" s="8"/>
      <c r="L353" s="8"/>
      <c r="M353" s="8"/>
      <c r="N353" s="11"/>
      <c r="O353" s="11"/>
      <c r="P353" s="8"/>
      <c r="Q353" s="8"/>
      <c r="R353" s="12"/>
      <c r="S353" s="12"/>
      <c r="T353" s="12"/>
      <c r="U353" s="12"/>
      <c r="V353" s="12"/>
      <c r="W353" s="8"/>
      <c r="X353" s="8"/>
      <c r="Y353" s="8"/>
      <c r="Z353" s="8"/>
      <c r="AA353" s="8"/>
    </row>
    <row x14ac:dyDescent="0.25" r="354" customHeight="1" ht="14.25">
      <c r="A354" s="10"/>
      <c r="B354" s="8"/>
      <c r="C354" s="8"/>
      <c r="D354" s="8"/>
      <c r="E354" s="8"/>
      <c r="F354" s="10"/>
      <c r="G354" s="8"/>
      <c r="H354" s="8"/>
      <c r="I354" s="8"/>
      <c r="J354" s="8"/>
      <c r="K354" s="8"/>
      <c r="L354" s="8"/>
      <c r="M354" s="8"/>
      <c r="N354" s="11"/>
      <c r="O354" s="11"/>
      <c r="P354" s="8"/>
      <c r="Q354" s="8"/>
      <c r="R354" s="12"/>
      <c r="S354" s="12"/>
      <c r="T354" s="12"/>
      <c r="U354" s="12"/>
      <c r="V354" s="12"/>
      <c r="W354" s="8"/>
      <c r="X354" s="8"/>
      <c r="Y354" s="8"/>
      <c r="Z354" s="8"/>
      <c r="AA354" s="8"/>
    </row>
    <row x14ac:dyDescent="0.25" r="355" customHeight="1" ht="14.25">
      <c r="A355" s="10"/>
      <c r="B355" s="8"/>
      <c r="C355" s="8"/>
      <c r="D355" s="8"/>
      <c r="E355" s="8"/>
      <c r="F355" s="10"/>
      <c r="G355" s="8"/>
      <c r="H355" s="8"/>
      <c r="I355" s="8"/>
      <c r="J355" s="8"/>
      <c r="K355" s="8"/>
      <c r="L355" s="8"/>
      <c r="M355" s="8"/>
      <c r="N355" s="11"/>
      <c r="O355" s="11"/>
      <c r="P355" s="8"/>
      <c r="Q355" s="8"/>
      <c r="R355" s="12"/>
      <c r="S355" s="12"/>
      <c r="T355" s="12"/>
      <c r="U355" s="12"/>
      <c r="V355" s="12"/>
      <c r="W355" s="8"/>
      <c r="X355" s="8"/>
      <c r="Y355" s="8"/>
      <c r="Z355" s="8"/>
      <c r="AA355" s="8"/>
    </row>
    <row x14ac:dyDescent="0.25" r="356" customHeight="1" ht="14.25">
      <c r="A356" s="10"/>
      <c r="B356" s="8"/>
      <c r="C356" s="8"/>
      <c r="D356" s="8"/>
      <c r="E356" s="8"/>
      <c r="F356" s="10"/>
      <c r="G356" s="8"/>
      <c r="H356" s="8"/>
      <c r="I356" s="8"/>
      <c r="J356" s="8"/>
      <c r="K356" s="8"/>
      <c r="L356" s="8"/>
      <c r="M356" s="8"/>
      <c r="N356" s="11"/>
      <c r="O356" s="11"/>
      <c r="P356" s="8"/>
      <c r="Q356" s="8"/>
      <c r="R356" s="12"/>
      <c r="S356" s="12"/>
      <c r="T356" s="12"/>
      <c r="U356" s="12"/>
      <c r="V356" s="12"/>
      <c r="W356" s="8"/>
      <c r="X356" s="8"/>
      <c r="Y356" s="8"/>
      <c r="Z356" s="8"/>
      <c r="AA356" s="8"/>
    </row>
    <row x14ac:dyDescent="0.25" r="357" customHeight="1" ht="14.25">
      <c r="A357" s="10"/>
      <c r="B357" s="8"/>
      <c r="C357" s="8"/>
      <c r="D357" s="8"/>
      <c r="E357" s="8"/>
      <c r="F357" s="10"/>
      <c r="G357" s="8"/>
      <c r="H357" s="8"/>
      <c r="I357" s="8"/>
      <c r="J357" s="8"/>
      <c r="K357" s="8"/>
      <c r="L357" s="8"/>
      <c r="M357" s="8"/>
      <c r="N357" s="11"/>
      <c r="O357" s="11"/>
      <c r="P357" s="8"/>
      <c r="Q357" s="8"/>
      <c r="R357" s="12"/>
      <c r="S357" s="12"/>
      <c r="T357" s="12"/>
      <c r="U357" s="12"/>
      <c r="V357" s="12"/>
      <c r="W357" s="8"/>
      <c r="X357" s="8"/>
      <c r="Y357" s="8"/>
      <c r="Z357" s="8"/>
      <c r="AA357" s="8"/>
    </row>
    <row x14ac:dyDescent="0.25" r="358" customHeight="1" ht="14.25">
      <c r="A358" s="10"/>
      <c r="B358" s="8"/>
      <c r="C358" s="8"/>
      <c r="D358" s="8"/>
      <c r="E358" s="8"/>
      <c r="F358" s="10"/>
      <c r="G358" s="8"/>
      <c r="H358" s="8"/>
      <c r="I358" s="8"/>
      <c r="J358" s="8"/>
      <c r="K358" s="8"/>
      <c r="L358" s="8"/>
      <c r="M358" s="8"/>
      <c r="N358" s="11"/>
      <c r="O358" s="11"/>
      <c r="P358" s="8"/>
      <c r="Q358" s="8"/>
      <c r="R358" s="12"/>
      <c r="S358" s="12"/>
      <c r="T358" s="12"/>
      <c r="U358" s="12"/>
      <c r="V358" s="12"/>
      <c r="W358" s="8"/>
      <c r="X358" s="8"/>
      <c r="Y358" s="8"/>
      <c r="Z358" s="8"/>
      <c r="AA358" s="8"/>
    </row>
    <row x14ac:dyDescent="0.25" r="359" customHeight="1" ht="14.25">
      <c r="A359" s="10"/>
      <c r="B359" s="8"/>
      <c r="C359" s="8"/>
      <c r="D359" s="8"/>
      <c r="E359" s="8"/>
      <c r="F359" s="10"/>
      <c r="G359" s="8"/>
      <c r="H359" s="8"/>
      <c r="I359" s="8"/>
      <c r="J359" s="8"/>
      <c r="K359" s="8"/>
      <c r="L359" s="8"/>
      <c r="M359" s="8"/>
      <c r="N359" s="11"/>
      <c r="O359" s="11"/>
      <c r="P359" s="8"/>
      <c r="Q359" s="8"/>
      <c r="R359" s="12"/>
      <c r="S359" s="12"/>
      <c r="T359" s="12"/>
      <c r="U359" s="12"/>
      <c r="V359" s="12"/>
      <c r="W359" s="8"/>
      <c r="X359" s="8"/>
      <c r="Y359" s="8"/>
      <c r="Z359" s="8"/>
      <c r="AA359" s="8"/>
    </row>
    <row x14ac:dyDescent="0.25" r="360" customHeight="1" ht="14.25">
      <c r="A360" s="10"/>
      <c r="B360" s="8"/>
      <c r="C360" s="8"/>
      <c r="D360" s="8"/>
      <c r="E360" s="8"/>
      <c r="F360" s="10"/>
      <c r="G360" s="8"/>
      <c r="H360" s="8"/>
      <c r="I360" s="8"/>
      <c r="J360" s="8"/>
      <c r="K360" s="8"/>
      <c r="L360" s="8"/>
      <c r="M360" s="8"/>
      <c r="N360" s="11"/>
      <c r="O360" s="11"/>
      <c r="P360" s="8"/>
      <c r="Q360" s="8"/>
      <c r="R360" s="12"/>
      <c r="S360" s="12"/>
      <c r="T360" s="12"/>
      <c r="U360" s="12"/>
      <c r="V360" s="12"/>
      <c r="W360" s="8"/>
      <c r="X360" s="8"/>
      <c r="Y360" s="8"/>
      <c r="Z360" s="8"/>
      <c r="AA360" s="8"/>
    </row>
    <row x14ac:dyDescent="0.25" r="361" customHeight="1" ht="14.25">
      <c r="A361" s="10"/>
      <c r="B361" s="8"/>
      <c r="C361" s="8"/>
      <c r="D361" s="8"/>
      <c r="E361" s="8"/>
      <c r="F361" s="10"/>
      <c r="G361" s="8"/>
      <c r="H361" s="8"/>
      <c r="I361" s="8"/>
      <c r="J361" s="8"/>
      <c r="K361" s="8"/>
      <c r="L361" s="8"/>
      <c r="M361" s="8"/>
      <c r="N361" s="11"/>
      <c r="O361" s="11"/>
      <c r="P361" s="8"/>
      <c r="Q361" s="8"/>
      <c r="R361" s="12"/>
      <c r="S361" s="12"/>
      <c r="T361" s="12"/>
      <c r="U361" s="12"/>
      <c r="V361" s="12"/>
      <c r="W361" s="8"/>
      <c r="X361" s="8"/>
      <c r="Y361" s="8"/>
      <c r="Z361" s="8"/>
      <c r="AA361" s="8"/>
    </row>
    <row x14ac:dyDescent="0.25" r="362" customHeight="1" ht="14.25">
      <c r="A362" s="10"/>
      <c r="B362" s="8"/>
      <c r="C362" s="8"/>
      <c r="D362" s="8"/>
      <c r="E362" s="8"/>
      <c r="F362" s="10"/>
      <c r="G362" s="8"/>
      <c r="H362" s="8"/>
      <c r="I362" s="8"/>
      <c r="J362" s="8"/>
      <c r="K362" s="8"/>
      <c r="L362" s="8"/>
      <c r="M362" s="8"/>
      <c r="N362" s="11"/>
      <c r="O362" s="11"/>
      <c r="P362" s="8"/>
      <c r="Q362" s="8"/>
      <c r="R362" s="12"/>
      <c r="S362" s="12"/>
      <c r="T362" s="12"/>
      <c r="U362" s="12"/>
      <c r="V362" s="12"/>
      <c r="W362" s="8"/>
      <c r="X362" s="8"/>
      <c r="Y362" s="8"/>
      <c r="Z362" s="8"/>
      <c r="AA362" s="8"/>
    </row>
    <row x14ac:dyDescent="0.25" r="363" customHeight="1" ht="14.25">
      <c r="A363" s="10"/>
      <c r="B363" s="8"/>
      <c r="C363" s="8"/>
      <c r="D363" s="8"/>
      <c r="E363" s="8"/>
      <c r="F363" s="10"/>
      <c r="G363" s="8"/>
      <c r="H363" s="8"/>
      <c r="I363" s="8"/>
      <c r="J363" s="8"/>
      <c r="K363" s="8"/>
      <c r="L363" s="8"/>
      <c r="M363" s="8"/>
      <c r="N363" s="11"/>
      <c r="O363" s="11"/>
      <c r="P363" s="8"/>
      <c r="Q363" s="8"/>
      <c r="R363" s="12"/>
      <c r="S363" s="12"/>
      <c r="T363" s="12"/>
      <c r="U363" s="12"/>
      <c r="V363" s="12"/>
      <c r="W363" s="8"/>
      <c r="X363" s="8"/>
      <c r="Y363" s="8"/>
      <c r="Z363" s="8"/>
      <c r="AA363" s="8"/>
    </row>
    <row x14ac:dyDescent="0.25" r="364" customHeight="1" ht="14.25">
      <c r="A364" s="10"/>
      <c r="B364" s="8"/>
      <c r="C364" s="8"/>
      <c r="D364" s="8"/>
      <c r="E364" s="8"/>
      <c r="F364" s="10"/>
      <c r="G364" s="8"/>
      <c r="H364" s="8"/>
      <c r="I364" s="8"/>
      <c r="J364" s="8"/>
      <c r="K364" s="8"/>
      <c r="L364" s="8"/>
      <c r="M364" s="8"/>
      <c r="N364" s="11"/>
      <c r="O364" s="11"/>
      <c r="P364" s="8"/>
      <c r="Q364" s="8"/>
      <c r="R364" s="12"/>
      <c r="S364" s="12"/>
      <c r="T364" s="12"/>
      <c r="U364" s="12"/>
      <c r="V364" s="12"/>
      <c r="W364" s="8"/>
      <c r="X364" s="8"/>
      <c r="Y364" s="8"/>
      <c r="Z364" s="8"/>
      <c r="AA364" s="8"/>
    </row>
    <row x14ac:dyDescent="0.25" r="365" customHeight="1" ht="14.25">
      <c r="A365" s="10"/>
      <c r="B365" s="8"/>
      <c r="C365" s="8"/>
      <c r="D365" s="8"/>
      <c r="E365" s="8"/>
      <c r="F365" s="10"/>
      <c r="G365" s="8"/>
      <c r="H365" s="8"/>
      <c r="I365" s="8"/>
      <c r="J365" s="8"/>
      <c r="K365" s="8"/>
      <c r="L365" s="8"/>
      <c r="M365" s="8"/>
      <c r="N365" s="11"/>
      <c r="O365" s="11"/>
      <c r="P365" s="8"/>
      <c r="Q365" s="8"/>
      <c r="R365" s="12"/>
      <c r="S365" s="12"/>
      <c r="T365" s="12"/>
      <c r="U365" s="12"/>
      <c r="V365" s="12"/>
      <c r="W365" s="8"/>
      <c r="X365" s="8"/>
      <c r="Y365" s="8"/>
      <c r="Z365" s="8"/>
      <c r="AA365" s="8"/>
    </row>
    <row x14ac:dyDescent="0.25" r="366" customHeight="1" ht="14.25">
      <c r="A366" s="10"/>
      <c r="B366" s="8"/>
      <c r="C366" s="8"/>
      <c r="D366" s="8"/>
      <c r="E366" s="8"/>
      <c r="F366" s="10"/>
      <c r="G366" s="8"/>
      <c r="H366" s="8"/>
      <c r="I366" s="8"/>
      <c r="J366" s="8"/>
      <c r="K366" s="8"/>
      <c r="L366" s="8"/>
      <c r="M366" s="8"/>
      <c r="N366" s="11"/>
      <c r="O366" s="11"/>
      <c r="P366" s="8"/>
      <c r="Q366" s="8"/>
      <c r="R366" s="12"/>
      <c r="S366" s="12"/>
      <c r="T366" s="12"/>
      <c r="U366" s="12"/>
      <c r="V366" s="12"/>
      <c r="W366" s="8"/>
      <c r="X366" s="8"/>
      <c r="Y366" s="8"/>
      <c r="Z366" s="8"/>
      <c r="AA366" s="8"/>
    </row>
    <row x14ac:dyDescent="0.25" r="367" customHeight="1" ht="14.25">
      <c r="A367" s="10"/>
      <c r="B367" s="8"/>
      <c r="C367" s="8"/>
      <c r="D367" s="8"/>
      <c r="E367" s="8"/>
      <c r="F367" s="10"/>
      <c r="G367" s="8"/>
      <c r="H367" s="8"/>
      <c r="I367" s="8"/>
      <c r="J367" s="8"/>
      <c r="K367" s="8"/>
      <c r="L367" s="8"/>
      <c r="M367" s="8"/>
      <c r="N367" s="11"/>
      <c r="O367" s="11"/>
      <c r="P367" s="8"/>
      <c r="Q367" s="8"/>
      <c r="R367" s="12"/>
      <c r="S367" s="12"/>
      <c r="T367" s="12"/>
      <c r="U367" s="12"/>
      <c r="V367" s="12"/>
      <c r="W367" s="8"/>
      <c r="X367" s="8"/>
      <c r="Y367" s="8"/>
      <c r="Z367" s="8"/>
      <c r="AA367" s="8"/>
    </row>
    <row x14ac:dyDescent="0.25" r="368" customHeight="1" ht="14.25">
      <c r="A368" s="10"/>
      <c r="B368" s="8"/>
      <c r="C368" s="8"/>
      <c r="D368" s="8"/>
      <c r="E368" s="8"/>
      <c r="F368" s="10"/>
      <c r="G368" s="8"/>
      <c r="H368" s="8"/>
      <c r="I368" s="8"/>
      <c r="J368" s="8"/>
      <c r="K368" s="8"/>
      <c r="L368" s="8"/>
      <c r="M368" s="8"/>
      <c r="N368" s="11"/>
      <c r="O368" s="11"/>
      <c r="P368" s="8"/>
      <c r="Q368" s="8"/>
      <c r="R368" s="12"/>
      <c r="S368" s="12"/>
      <c r="T368" s="12"/>
      <c r="U368" s="12"/>
      <c r="V368" s="12"/>
      <c r="W368" s="8"/>
      <c r="X368" s="8"/>
      <c r="Y368" s="8"/>
      <c r="Z368" s="8"/>
      <c r="AA368" s="8"/>
    </row>
    <row x14ac:dyDescent="0.25" r="369" customHeight="1" ht="14.25">
      <c r="A369" s="10"/>
      <c r="B369" s="8"/>
      <c r="C369" s="8"/>
      <c r="D369" s="8"/>
      <c r="E369" s="8"/>
      <c r="F369" s="10"/>
      <c r="G369" s="8"/>
      <c r="H369" s="8"/>
      <c r="I369" s="8"/>
      <c r="J369" s="8"/>
      <c r="K369" s="8"/>
      <c r="L369" s="8"/>
      <c r="M369" s="8"/>
      <c r="N369" s="11"/>
      <c r="O369" s="11"/>
      <c r="P369" s="8"/>
      <c r="Q369" s="8"/>
      <c r="R369" s="12"/>
      <c r="S369" s="12"/>
      <c r="T369" s="12"/>
      <c r="U369" s="12"/>
      <c r="V369" s="12"/>
      <c r="W369" s="8"/>
      <c r="X369" s="8"/>
      <c r="Y369" s="8"/>
      <c r="Z369" s="8"/>
      <c r="AA369" s="8"/>
    </row>
    <row x14ac:dyDescent="0.25" r="370" customHeight="1" ht="14.25">
      <c r="A370" s="10"/>
      <c r="B370" s="8"/>
      <c r="C370" s="8"/>
      <c r="D370" s="8"/>
      <c r="E370" s="8"/>
      <c r="F370" s="10"/>
      <c r="G370" s="8"/>
      <c r="H370" s="8"/>
      <c r="I370" s="8"/>
      <c r="J370" s="8"/>
      <c r="K370" s="8"/>
      <c r="L370" s="8"/>
      <c r="M370" s="8"/>
      <c r="N370" s="11"/>
      <c r="O370" s="11"/>
      <c r="P370" s="8"/>
      <c r="Q370" s="8"/>
      <c r="R370" s="12"/>
      <c r="S370" s="12"/>
      <c r="T370" s="12"/>
      <c r="U370" s="12"/>
      <c r="V370" s="12"/>
      <c r="W370" s="8"/>
      <c r="X370" s="8"/>
      <c r="Y370" s="8"/>
      <c r="Z370" s="8"/>
      <c r="AA370" s="8"/>
    </row>
    <row x14ac:dyDescent="0.25" r="371" customHeight="1" ht="14.25">
      <c r="A371" s="10"/>
      <c r="B371" s="8"/>
      <c r="C371" s="8"/>
      <c r="D371" s="8"/>
      <c r="E371" s="8"/>
      <c r="F371" s="10"/>
      <c r="G371" s="8"/>
      <c r="H371" s="8"/>
      <c r="I371" s="8"/>
      <c r="J371" s="8"/>
      <c r="K371" s="8"/>
      <c r="L371" s="8"/>
      <c r="M371" s="8"/>
      <c r="N371" s="11"/>
      <c r="O371" s="11"/>
      <c r="P371" s="8"/>
      <c r="Q371" s="8"/>
      <c r="R371" s="12"/>
      <c r="S371" s="12"/>
      <c r="T371" s="12"/>
      <c r="U371" s="12"/>
      <c r="V371" s="12"/>
      <c r="W371" s="8"/>
      <c r="X371" s="8"/>
      <c r="Y371" s="8"/>
      <c r="Z371" s="8"/>
      <c r="AA371" s="8"/>
    </row>
    <row x14ac:dyDescent="0.25" r="372" customHeight="1" ht="14.25">
      <c r="A372" s="10"/>
      <c r="B372" s="8"/>
      <c r="C372" s="8"/>
      <c r="D372" s="8"/>
      <c r="E372" s="8"/>
      <c r="F372" s="10"/>
      <c r="G372" s="8"/>
      <c r="H372" s="8"/>
      <c r="I372" s="8"/>
      <c r="J372" s="8"/>
      <c r="K372" s="8"/>
      <c r="L372" s="8"/>
      <c r="M372" s="8"/>
      <c r="N372" s="11"/>
      <c r="O372" s="11"/>
      <c r="P372" s="8"/>
      <c r="Q372" s="8"/>
      <c r="R372" s="12"/>
      <c r="S372" s="12"/>
      <c r="T372" s="12"/>
      <c r="U372" s="12"/>
      <c r="V372" s="12"/>
      <c r="W372" s="8"/>
      <c r="X372" s="8"/>
      <c r="Y372" s="8"/>
      <c r="Z372" s="8"/>
      <c r="AA372" s="8"/>
    </row>
    <row x14ac:dyDescent="0.25" r="373" customHeight="1" ht="14.25">
      <c r="A373" s="10"/>
      <c r="B373" s="8"/>
      <c r="C373" s="8"/>
      <c r="D373" s="8"/>
      <c r="E373" s="8"/>
      <c r="F373" s="10"/>
      <c r="G373" s="8"/>
      <c r="H373" s="8"/>
      <c r="I373" s="8"/>
      <c r="J373" s="8"/>
      <c r="K373" s="8"/>
      <c r="L373" s="8"/>
      <c r="M373" s="8"/>
      <c r="N373" s="11"/>
      <c r="O373" s="11"/>
      <c r="P373" s="8"/>
      <c r="Q373" s="8"/>
      <c r="R373" s="12"/>
      <c r="S373" s="12"/>
      <c r="T373" s="12"/>
      <c r="U373" s="12"/>
      <c r="V373" s="12"/>
      <c r="W373" s="8"/>
      <c r="X373" s="8"/>
      <c r="Y373" s="8"/>
      <c r="Z373" s="8"/>
      <c r="AA373" s="8"/>
    </row>
    <row x14ac:dyDescent="0.25" r="374" customHeight="1" ht="14.25">
      <c r="A374" s="10"/>
      <c r="B374" s="8"/>
      <c r="C374" s="8"/>
      <c r="D374" s="8"/>
      <c r="E374" s="8"/>
      <c r="F374" s="10"/>
      <c r="G374" s="8"/>
      <c r="H374" s="8"/>
      <c r="I374" s="8"/>
      <c r="J374" s="8"/>
      <c r="K374" s="8"/>
      <c r="L374" s="8"/>
      <c r="M374" s="8"/>
      <c r="N374" s="11"/>
      <c r="O374" s="11"/>
      <c r="P374" s="8"/>
      <c r="Q374" s="8"/>
      <c r="R374" s="12"/>
      <c r="S374" s="12"/>
      <c r="T374" s="12"/>
      <c r="U374" s="12"/>
      <c r="V374" s="12"/>
      <c r="W374" s="8"/>
      <c r="X374" s="8"/>
      <c r="Y374" s="8"/>
      <c r="Z374" s="8"/>
      <c r="AA374" s="8"/>
    </row>
    <row x14ac:dyDescent="0.25" r="375" customHeight="1" ht="14.25">
      <c r="A375" s="10"/>
      <c r="B375" s="8"/>
      <c r="C375" s="8"/>
      <c r="D375" s="8"/>
      <c r="E375" s="8"/>
      <c r="F375" s="10"/>
      <c r="G375" s="8"/>
      <c r="H375" s="8"/>
      <c r="I375" s="8"/>
      <c r="J375" s="8"/>
      <c r="K375" s="8"/>
      <c r="L375" s="8"/>
      <c r="M375" s="8"/>
      <c r="N375" s="11"/>
      <c r="O375" s="11"/>
      <c r="P375" s="8"/>
      <c r="Q375" s="8"/>
      <c r="R375" s="12"/>
      <c r="S375" s="12"/>
      <c r="T375" s="12"/>
      <c r="U375" s="12"/>
      <c r="V375" s="12"/>
      <c r="W375" s="8"/>
      <c r="X375" s="8"/>
      <c r="Y375" s="8"/>
      <c r="Z375" s="8"/>
      <c r="AA375" s="8"/>
    </row>
    <row x14ac:dyDescent="0.25" r="376" customHeight="1" ht="14.25">
      <c r="A376" s="10"/>
      <c r="B376" s="8"/>
      <c r="C376" s="8"/>
      <c r="D376" s="8"/>
      <c r="E376" s="8"/>
      <c r="F376" s="10"/>
      <c r="G376" s="8"/>
      <c r="H376" s="8"/>
      <c r="I376" s="8"/>
      <c r="J376" s="8"/>
      <c r="K376" s="8"/>
      <c r="L376" s="8"/>
      <c r="M376" s="8"/>
      <c r="N376" s="11"/>
      <c r="O376" s="11"/>
      <c r="P376" s="8"/>
      <c r="Q376" s="8"/>
      <c r="R376" s="12"/>
      <c r="S376" s="12"/>
      <c r="T376" s="12"/>
      <c r="U376" s="12"/>
      <c r="V376" s="12"/>
      <c r="W376" s="8"/>
      <c r="X376" s="8"/>
      <c r="Y376" s="8"/>
      <c r="Z376" s="8"/>
      <c r="AA376" s="8"/>
    </row>
    <row x14ac:dyDescent="0.25" r="377" customHeight="1" ht="14.25">
      <c r="A377" s="10"/>
      <c r="B377" s="8"/>
      <c r="C377" s="8"/>
      <c r="D377" s="8"/>
      <c r="E377" s="8"/>
      <c r="F377" s="10"/>
      <c r="G377" s="8"/>
      <c r="H377" s="8"/>
      <c r="I377" s="8"/>
      <c r="J377" s="8"/>
      <c r="K377" s="8"/>
      <c r="L377" s="8"/>
      <c r="M377" s="8"/>
      <c r="N377" s="11"/>
      <c r="O377" s="11"/>
      <c r="P377" s="8"/>
      <c r="Q377" s="8"/>
      <c r="R377" s="12"/>
      <c r="S377" s="12"/>
      <c r="T377" s="12"/>
      <c r="U377" s="12"/>
      <c r="V377" s="12"/>
      <c r="W377" s="8"/>
      <c r="X377" s="8"/>
      <c r="Y377" s="8"/>
      <c r="Z377" s="8"/>
      <c r="AA377" s="8"/>
    </row>
    <row x14ac:dyDescent="0.25" r="378" customHeight="1" ht="14.25">
      <c r="A378" s="10"/>
      <c r="B378" s="8"/>
      <c r="C378" s="8"/>
      <c r="D378" s="8"/>
      <c r="E378" s="8"/>
      <c r="F378" s="10"/>
      <c r="G378" s="8"/>
      <c r="H378" s="8"/>
      <c r="I378" s="8"/>
      <c r="J378" s="8"/>
      <c r="K378" s="8"/>
      <c r="L378" s="8"/>
      <c r="M378" s="8"/>
      <c r="N378" s="11"/>
      <c r="O378" s="11"/>
      <c r="P378" s="8"/>
      <c r="Q378" s="8"/>
      <c r="R378" s="12"/>
      <c r="S378" s="12"/>
      <c r="T378" s="12"/>
      <c r="U378" s="12"/>
      <c r="V378" s="12"/>
      <c r="W378" s="8"/>
      <c r="X378" s="8"/>
      <c r="Y378" s="8"/>
      <c r="Z378" s="8"/>
      <c r="AA378" s="8"/>
    </row>
    <row x14ac:dyDescent="0.25" r="379" customHeight="1" ht="14.25">
      <c r="A379" s="10"/>
      <c r="B379" s="8"/>
      <c r="C379" s="8"/>
      <c r="D379" s="8"/>
      <c r="E379" s="8"/>
      <c r="F379" s="10"/>
      <c r="G379" s="8"/>
      <c r="H379" s="8"/>
      <c r="I379" s="8"/>
      <c r="J379" s="8"/>
      <c r="K379" s="8"/>
      <c r="L379" s="8"/>
      <c r="M379" s="8"/>
      <c r="N379" s="11"/>
      <c r="O379" s="11"/>
      <c r="P379" s="8"/>
      <c r="Q379" s="8"/>
      <c r="R379" s="12"/>
      <c r="S379" s="12"/>
      <c r="T379" s="12"/>
      <c r="U379" s="12"/>
      <c r="V379" s="12"/>
      <c r="W379" s="8"/>
      <c r="X379" s="8"/>
      <c r="Y379" s="8"/>
      <c r="Z379" s="8"/>
      <c r="AA379" s="8"/>
    </row>
    <row x14ac:dyDescent="0.25" r="380" customHeight="1" ht="14.25">
      <c r="A380" s="10"/>
      <c r="B380" s="8"/>
      <c r="C380" s="8"/>
      <c r="D380" s="8"/>
      <c r="E380" s="8"/>
      <c r="F380" s="10"/>
      <c r="G380" s="8"/>
      <c r="H380" s="8"/>
      <c r="I380" s="8"/>
      <c r="J380" s="8"/>
      <c r="K380" s="8"/>
      <c r="L380" s="8"/>
      <c r="M380" s="8"/>
      <c r="N380" s="11"/>
      <c r="O380" s="11"/>
      <c r="P380" s="8"/>
      <c r="Q380" s="8"/>
      <c r="R380" s="12"/>
      <c r="S380" s="12"/>
      <c r="T380" s="12"/>
      <c r="U380" s="12"/>
      <c r="V380" s="12"/>
      <c r="W380" s="8"/>
      <c r="X380" s="8"/>
      <c r="Y380" s="8"/>
      <c r="Z380" s="8"/>
      <c r="AA380" s="8"/>
    </row>
    <row x14ac:dyDescent="0.25" r="381" customHeight="1" ht="14.25">
      <c r="A381" s="10"/>
      <c r="B381" s="8"/>
      <c r="C381" s="8"/>
      <c r="D381" s="8"/>
      <c r="E381" s="8"/>
      <c r="F381" s="10"/>
      <c r="G381" s="8"/>
      <c r="H381" s="8"/>
      <c r="I381" s="8"/>
      <c r="J381" s="8"/>
      <c r="K381" s="8"/>
      <c r="L381" s="8"/>
      <c r="M381" s="8"/>
      <c r="N381" s="11"/>
      <c r="O381" s="11"/>
      <c r="P381" s="8"/>
      <c r="Q381" s="8"/>
      <c r="R381" s="12"/>
      <c r="S381" s="12"/>
      <c r="T381" s="12"/>
      <c r="U381" s="12"/>
      <c r="V381" s="12"/>
      <c r="W381" s="8"/>
      <c r="X381" s="8"/>
      <c r="Y381" s="8"/>
      <c r="Z381" s="8"/>
      <c r="AA381" s="8"/>
    </row>
    <row x14ac:dyDescent="0.25" r="382" customHeight="1" ht="14.25">
      <c r="A382" s="10"/>
      <c r="B382" s="8"/>
      <c r="C382" s="8"/>
      <c r="D382" s="8"/>
      <c r="E382" s="8"/>
      <c r="F382" s="10"/>
      <c r="G382" s="8"/>
      <c r="H382" s="8"/>
      <c r="I382" s="8"/>
      <c r="J382" s="8"/>
      <c r="K382" s="8"/>
      <c r="L382" s="8"/>
      <c r="M382" s="8"/>
      <c r="N382" s="11"/>
      <c r="O382" s="11"/>
      <c r="P382" s="8"/>
      <c r="Q382" s="8"/>
      <c r="R382" s="12"/>
      <c r="S382" s="12"/>
      <c r="T382" s="12"/>
      <c r="U382" s="12"/>
      <c r="V382" s="12"/>
      <c r="W382" s="8"/>
      <c r="X382" s="8"/>
      <c r="Y382" s="8"/>
      <c r="Z382" s="8"/>
      <c r="AA382" s="8"/>
    </row>
    <row x14ac:dyDescent="0.25" r="383" customHeight="1" ht="14.25">
      <c r="A383" s="10"/>
      <c r="B383" s="8"/>
      <c r="C383" s="8"/>
      <c r="D383" s="8"/>
      <c r="E383" s="8"/>
      <c r="F383" s="10"/>
      <c r="G383" s="8"/>
      <c r="H383" s="8"/>
      <c r="I383" s="8"/>
      <c r="J383" s="8"/>
      <c r="K383" s="8"/>
      <c r="L383" s="8"/>
      <c r="M383" s="8"/>
      <c r="N383" s="11"/>
      <c r="O383" s="11"/>
      <c r="P383" s="8"/>
      <c r="Q383" s="8"/>
      <c r="R383" s="12"/>
      <c r="S383" s="12"/>
      <c r="T383" s="12"/>
      <c r="U383" s="12"/>
      <c r="V383" s="12"/>
      <c r="W383" s="8"/>
      <c r="X383" s="8"/>
      <c r="Y383" s="8"/>
      <c r="Z383" s="8"/>
      <c r="AA383" s="8"/>
    </row>
    <row x14ac:dyDescent="0.25" r="384" customHeight="1" ht="14.25">
      <c r="A384" s="10"/>
      <c r="B384" s="8"/>
      <c r="C384" s="8"/>
      <c r="D384" s="8"/>
      <c r="E384" s="8"/>
      <c r="F384" s="10"/>
      <c r="G384" s="8"/>
      <c r="H384" s="8"/>
      <c r="I384" s="8"/>
      <c r="J384" s="8"/>
      <c r="K384" s="8"/>
      <c r="L384" s="8"/>
      <c r="M384" s="8"/>
      <c r="N384" s="11"/>
      <c r="O384" s="11"/>
      <c r="P384" s="8"/>
      <c r="Q384" s="8"/>
      <c r="R384" s="12"/>
      <c r="S384" s="12"/>
      <c r="T384" s="12"/>
      <c r="U384" s="12"/>
      <c r="V384" s="12"/>
      <c r="W384" s="8"/>
      <c r="X384" s="8"/>
      <c r="Y384" s="8"/>
      <c r="Z384" s="8"/>
      <c r="AA384" s="8"/>
    </row>
    <row x14ac:dyDescent="0.25" r="385" customHeight="1" ht="14.25">
      <c r="A385" s="10"/>
      <c r="B385" s="8"/>
      <c r="C385" s="8"/>
      <c r="D385" s="8"/>
      <c r="E385" s="8"/>
      <c r="F385" s="10"/>
      <c r="G385" s="8"/>
      <c r="H385" s="8"/>
      <c r="I385" s="8"/>
      <c r="J385" s="8"/>
      <c r="K385" s="8"/>
      <c r="L385" s="8"/>
      <c r="M385" s="8"/>
      <c r="N385" s="11"/>
      <c r="O385" s="11"/>
      <c r="P385" s="8"/>
      <c r="Q385" s="8"/>
      <c r="R385" s="12"/>
      <c r="S385" s="12"/>
      <c r="T385" s="12"/>
      <c r="U385" s="12"/>
      <c r="V385" s="12"/>
      <c r="W385" s="8"/>
      <c r="X385" s="8"/>
      <c r="Y385" s="8"/>
      <c r="Z385" s="8"/>
      <c r="AA385" s="8"/>
    </row>
    <row x14ac:dyDescent="0.25" r="386" customHeight="1" ht="14.25">
      <c r="A386" s="10"/>
      <c r="B386" s="8"/>
      <c r="C386" s="8"/>
      <c r="D386" s="8"/>
      <c r="E386" s="8"/>
      <c r="F386" s="10"/>
      <c r="G386" s="8"/>
      <c r="H386" s="8"/>
      <c r="I386" s="8"/>
      <c r="J386" s="8"/>
      <c r="K386" s="8"/>
      <c r="L386" s="8"/>
      <c r="M386" s="8"/>
      <c r="N386" s="11"/>
      <c r="O386" s="11"/>
      <c r="P386" s="8"/>
      <c r="Q386" s="8"/>
      <c r="R386" s="12"/>
      <c r="S386" s="12"/>
      <c r="T386" s="12"/>
      <c r="U386" s="12"/>
      <c r="V386" s="12"/>
      <c r="W386" s="8"/>
      <c r="X386" s="8"/>
      <c r="Y386" s="8"/>
      <c r="Z386" s="8"/>
      <c r="AA386" s="8"/>
    </row>
    <row x14ac:dyDescent="0.25" r="387" customHeight="1" ht="14.25">
      <c r="A387" s="10"/>
      <c r="B387" s="8"/>
      <c r="C387" s="8"/>
      <c r="D387" s="8"/>
      <c r="E387" s="8"/>
      <c r="F387" s="10"/>
      <c r="G387" s="8"/>
      <c r="H387" s="8"/>
      <c r="I387" s="8"/>
      <c r="J387" s="8"/>
      <c r="K387" s="8"/>
      <c r="L387" s="8"/>
      <c r="M387" s="8"/>
      <c r="N387" s="11"/>
      <c r="O387" s="11"/>
      <c r="P387" s="8"/>
      <c r="Q387" s="8"/>
      <c r="R387" s="12"/>
      <c r="S387" s="12"/>
      <c r="T387" s="12"/>
      <c r="U387" s="12"/>
      <c r="V387" s="12"/>
      <c r="W387" s="8"/>
      <c r="X387" s="8"/>
      <c r="Y387" s="8"/>
      <c r="Z387" s="8"/>
      <c r="AA387" s="8"/>
    </row>
    <row x14ac:dyDescent="0.25" r="388" customHeight="1" ht="14.25">
      <c r="A388" s="10"/>
      <c r="B388" s="8"/>
      <c r="C388" s="8"/>
      <c r="D388" s="8"/>
      <c r="E388" s="8"/>
      <c r="F388" s="10"/>
      <c r="G388" s="8"/>
      <c r="H388" s="8"/>
      <c r="I388" s="8"/>
      <c r="J388" s="8"/>
      <c r="K388" s="8"/>
      <c r="L388" s="8"/>
      <c r="M388" s="8"/>
      <c r="N388" s="11"/>
      <c r="O388" s="11"/>
      <c r="P388" s="8"/>
      <c r="Q388" s="8"/>
      <c r="R388" s="12"/>
      <c r="S388" s="12"/>
      <c r="T388" s="12"/>
      <c r="U388" s="12"/>
      <c r="V388" s="12"/>
      <c r="W388" s="8"/>
      <c r="X388" s="8"/>
      <c r="Y388" s="8"/>
      <c r="Z388" s="8"/>
      <c r="AA388" s="8"/>
    </row>
    <row x14ac:dyDescent="0.25" r="389" customHeight="1" ht="14.25">
      <c r="A389" s="10"/>
      <c r="B389" s="8"/>
      <c r="C389" s="8"/>
      <c r="D389" s="8"/>
      <c r="E389" s="8"/>
      <c r="F389" s="10"/>
      <c r="G389" s="8"/>
      <c r="H389" s="8"/>
      <c r="I389" s="8"/>
      <c r="J389" s="8"/>
      <c r="K389" s="8"/>
      <c r="L389" s="8"/>
      <c r="M389" s="8"/>
      <c r="N389" s="11"/>
      <c r="O389" s="11"/>
      <c r="P389" s="8"/>
      <c r="Q389" s="8"/>
      <c r="R389" s="12"/>
      <c r="S389" s="12"/>
      <c r="T389" s="12"/>
      <c r="U389" s="12"/>
      <c r="V389" s="12"/>
      <c r="W389" s="8"/>
      <c r="X389" s="8"/>
      <c r="Y389" s="8"/>
      <c r="Z389" s="8"/>
      <c r="AA389" s="8"/>
    </row>
    <row x14ac:dyDescent="0.25" r="390" customHeight="1" ht="14.25">
      <c r="A390" s="10"/>
      <c r="B390" s="8"/>
      <c r="C390" s="8"/>
      <c r="D390" s="8"/>
      <c r="E390" s="8"/>
      <c r="F390" s="10"/>
      <c r="G390" s="8"/>
      <c r="H390" s="8"/>
      <c r="I390" s="8"/>
      <c r="J390" s="8"/>
      <c r="K390" s="8"/>
      <c r="L390" s="8"/>
      <c r="M390" s="8"/>
      <c r="N390" s="11"/>
      <c r="O390" s="11"/>
      <c r="P390" s="8"/>
      <c r="Q390" s="8"/>
      <c r="R390" s="12"/>
      <c r="S390" s="12"/>
      <c r="T390" s="12"/>
      <c r="U390" s="12"/>
      <c r="V390" s="12"/>
      <c r="W390" s="8"/>
      <c r="X390" s="8"/>
      <c r="Y390" s="8"/>
      <c r="Z390" s="8"/>
      <c r="AA390" s="8"/>
    </row>
    <row x14ac:dyDescent="0.25" r="391" customHeight="1" ht="14.25">
      <c r="A391" s="10"/>
      <c r="B391" s="8"/>
      <c r="C391" s="8"/>
      <c r="D391" s="8"/>
      <c r="E391" s="8"/>
      <c r="F391" s="10"/>
      <c r="G391" s="8"/>
      <c r="H391" s="8"/>
      <c r="I391" s="8"/>
      <c r="J391" s="8"/>
      <c r="K391" s="8"/>
      <c r="L391" s="8"/>
      <c r="M391" s="8"/>
      <c r="N391" s="11"/>
      <c r="O391" s="11"/>
      <c r="P391" s="8"/>
      <c r="Q391" s="8"/>
      <c r="R391" s="12"/>
      <c r="S391" s="12"/>
      <c r="T391" s="12"/>
      <c r="U391" s="12"/>
      <c r="V391" s="12"/>
      <c r="W391" s="8"/>
      <c r="X391" s="8"/>
      <c r="Y391" s="8"/>
      <c r="Z391" s="8"/>
      <c r="AA391" s="8"/>
    </row>
    <row x14ac:dyDescent="0.25" r="392" customHeight="1" ht="14.25">
      <c r="A392" s="10"/>
      <c r="B392" s="8"/>
      <c r="C392" s="8"/>
      <c r="D392" s="8"/>
      <c r="E392" s="8"/>
      <c r="F392" s="10"/>
      <c r="G392" s="8"/>
      <c r="H392" s="8"/>
      <c r="I392" s="8"/>
      <c r="J392" s="8"/>
      <c r="K392" s="8"/>
      <c r="L392" s="8"/>
      <c r="M392" s="8"/>
      <c r="N392" s="11"/>
      <c r="O392" s="11"/>
      <c r="P392" s="8"/>
      <c r="Q392" s="8"/>
      <c r="R392" s="12"/>
      <c r="S392" s="12"/>
      <c r="T392" s="12"/>
      <c r="U392" s="12"/>
      <c r="V392" s="12"/>
      <c r="W392" s="8"/>
      <c r="X392" s="8"/>
      <c r="Y392" s="8"/>
      <c r="Z392" s="8"/>
      <c r="AA392" s="8"/>
    </row>
    <row x14ac:dyDescent="0.25" r="393" customHeight="1" ht="14.25">
      <c r="A393" s="10"/>
      <c r="B393" s="8"/>
      <c r="C393" s="8"/>
      <c r="D393" s="8"/>
      <c r="E393" s="8"/>
      <c r="F393" s="10"/>
      <c r="G393" s="8"/>
      <c r="H393" s="8"/>
      <c r="I393" s="8"/>
      <c r="J393" s="8"/>
      <c r="K393" s="8"/>
      <c r="L393" s="8"/>
      <c r="M393" s="8"/>
      <c r="N393" s="11"/>
      <c r="O393" s="11"/>
      <c r="P393" s="8"/>
      <c r="Q393" s="8"/>
      <c r="R393" s="12"/>
      <c r="S393" s="12"/>
      <c r="T393" s="12"/>
      <c r="U393" s="12"/>
      <c r="V393" s="12"/>
      <c r="W393" s="8"/>
      <c r="X393" s="8"/>
      <c r="Y393" s="8"/>
      <c r="Z393" s="8"/>
      <c r="AA393" s="8"/>
    </row>
    <row x14ac:dyDescent="0.25" r="394" customHeight="1" ht="14.25">
      <c r="A394" s="10"/>
      <c r="B394" s="8"/>
      <c r="C394" s="8"/>
      <c r="D394" s="8"/>
      <c r="E394" s="8"/>
      <c r="F394" s="10"/>
      <c r="G394" s="8"/>
      <c r="H394" s="8"/>
      <c r="I394" s="8"/>
      <c r="J394" s="8"/>
      <c r="K394" s="8"/>
      <c r="L394" s="8"/>
      <c r="M394" s="8"/>
      <c r="N394" s="11"/>
      <c r="O394" s="11"/>
      <c r="P394" s="8"/>
      <c r="Q394" s="8"/>
      <c r="R394" s="12"/>
      <c r="S394" s="12"/>
      <c r="T394" s="12"/>
      <c r="U394" s="12"/>
      <c r="V394" s="12"/>
      <c r="W394" s="8"/>
      <c r="X394" s="8"/>
      <c r="Y394" s="8"/>
      <c r="Z394" s="8"/>
      <c r="AA394" s="8"/>
    </row>
    <row x14ac:dyDescent="0.25" r="395" customHeight="1" ht="14.25">
      <c r="A395" s="10"/>
      <c r="B395" s="8"/>
      <c r="C395" s="8"/>
      <c r="D395" s="8"/>
      <c r="E395" s="8"/>
      <c r="F395" s="10"/>
      <c r="G395" s="8"/>
      <c r="H395" s="8"/>
      <c r="I395" s="8"/>
      <c r="J395" s="8"/>
      <c r="K395" s="8"/>
      <c r="L395" s="8"/>
      <c r="M395" s="8"/>
      <c r="N395" s="11"/>
      <c r="O395" s="11"/>
      <c r="P395" s="8"/>
      <c r="Q395" s="8"/>
      <c r="R395" s="12"/>
      <c r="S395" s="12"/>
      <c r="T395" s="12"/>
      <c r="U395" s="12"/>
      <c r="V395" s="12"/>
      <c r="W395" s="8"/>
      <c r="X395" s="8"/>
      <c r="Y395" s="8"/>
      <c r="Z395" s="8"/>
      <c r="AA395" s="8"/>
    </row>
    <row x14ac:dyDescent="0.25" r="396" customHeight="1" ht="14.25">
      <c r="A396" s="10"/>
      <c r="B396" s="8"/>
      <c r="C396" s="8"/>
      <c r="D396" s="8"/>
      <c r="E396" s="8"/>
      <c r="F396" s="10"/>
      <c r="G396" s="8"/>
      <c r="H396" s="8"/>
      <c r="I396" s="8"/>
      <c r="J396" s="8"/>
      <c r="K396" s="8"/>
      <c r="L396" s="8"/>
      <c r="M396" s="8"/>
      <c r="N396" s="11"/>
      <c r="O396" s="11"/>
      <c r="P396" s="8"/>
      <c r="Q396" s="8"/>
      <c r="R396" s="12"/>
      <c r="S396" s="12"/>
      <c r="T396" s="12"/>
      <c r="U396" s="12"/>
      <c r="V396" s="12"/>
      <c r="W396" s="8"/>
      <c r="X396" s="8"/>
      <c r="Y396" s="8"/>
      <c r="Z396" s="8"/>
      <c r="AA396" s="8"/>
    </row>
    <row x14ac:dyDescent="0.25" r="397" customHeight="1" ht="14.25">
      <c r="A397" s="10"/>
      <c r="B397" s="8"/>
      <c r="C397" s="8"/>
      <c r="D397" s="8"/>
      <c r="E397" s="8"/>
      <c r="F397" s="10"/>
      <c r="G397" s="8"/>
      <c r="H397" s="8"/>
      <c r="I397" s="8"/>
      <c r="J397" s="8"/>
      <c r="K397" s="8"/>
      <c r="L397" s="8"/>
      <c r="M397" s="8"/>
      <c r="N397" s="11"/>
      <c r="O397" s="11"/>
      <c r="P397" s="8"/>
      <c r="Q397" s="8"/>
      <c r="R397" s="12"/>
      <c r="S397" s="12"/>
      <c r="T397" s="12"/>
      <c r="U397" s="12"/>
      <c r="V397" s="12"/>
      <c r="W397" s="8"/>
      <c r="X397" s="8"/>
      <c r="Y397" s="8"/>
      <c r="Z397" s="8"/>
      <c r="AA397" s="8"/>
    </row>
    <row x14ac:dyDescent="0.25" r="398" customHeight="1" ht="14.25">
      <c r="A398" s="10"/>
      <c r="B398" s="8"/>
      <c r="C398" s="8"/>
      <c r="D398" s="8"/>
      <c r="E398" s="8"/>
      <c r="F398" s="10"/>
      <c r="G398" s="8"/>
      <c r="H398" s="8"/>
      <c r="I398" s="8"/>
      <c r="J398" s="8"/>
      <c r="K398" s="8"/>
      <c r="L398" s="8"/>
      <c r="M398" s="8"/>
      <c r="N398" s="11"/>
      <c r="O398" s="11"/>
      <c r="P398" s="8"/>
      <c r="Q398" s="8"/>
      <c r="R398" s="12"/>
      <c r="S398" s="12"/>
      <c r="T398" s="12"/>
      <c r="U398" s="12"/>
      <c r="V398" s="12"/>
      <c r="W398" s="8"/>
      <c r="X398" s="8"/>
      <c r="Y398" s="8"/>
      <c r="Z398" s="8"/>
      <c r="AA398" s="8"/>
    </row>
    <row x14ac:dyDescent="0.25" r="399" customHeight="1" ht="14.25">
      <c r="A399" s="10"/>
      <c r="B399" s="8"/>
      <c r="C399" s="8"/>
      <c r="D399" s="8"/>
      <c r="E399" s="8"/>
      <c r="F399" s="10"/>
      <c r="G399" s="8"/>
      <c r="H399" s="8"/>
      <c r="I399" s="8"/>
      <c r="J399" s="8"/>
      <c r="K399" s="8"/>
      <c r="L399" s="8"/>
      <c r="M399" s="8"/>
      <c r="N399" s="11"/>
      <c r="O399" s="11"/>
      <c r="P399" s="8"/>
      <c r="Q399" s="8"/>
      <c r="R399" s="12"/>
      <c r="S399" s="12"/>
      <c r="T399" s="12"/>
      <c r="U399" s="12"/>
      <c r="V399" s="12"/>
      <c r="W399" s="8"/>
      <c r="X399" s="8"/>
      <c r="Y399" s="8"/>
      <c r="Z399" s="8"/>
      <c r="AA399" s="8"/>
    </row>
    <row x14ac:dyDescent="0.25" r="400" customHeight="1" ht="14.25">
      <c r="A400" s="10"/>
      <c r="B400" s="8"/>
      <c r="C400" s="8"/>
      <c r="D400" s="8"/>
      <c r="E400" s="8"/>
      <c r="F400" s="10"/>
      <c r="G400" s="8"/>
      <c r="H400" s="8"/>
      <c r="I400" s="8"/>
      <c r="J400" s="8"/>
      <c r="K400" s="8"/>
      <c r="L400" s="8"/>
      <c r="M400" s="8"/>
      <c r="N400" s="11"/>
      <c r="O400" s="11"/>
      <c r="P400" s="8"/>
      <c r="Q400" s="8"/>
      <c r="R400" s="12"/>
      <c r="S400" s="12"/>
      <c r="T400" s="12"/>
      <c r="U400" s="12"/>
      <c r="V400" s="12"/>
      <c r="W400" s="8"/>
      <c r="X400" s="8"/>
      <c r="Y400" s="8"/>
      <c r="Z400" s="8"/>
      <c r="AA400" s="8"/>
    </row>
    <row x14ac:dyDescent="0.25" r="401" customHeight="1" ht="14.25">
      <c r="A401" s="10"/>
      <c r="B401" s="8"/>
      <c r="C401" s="8"/>
      <c r="D401" s="8"/>
      <c r="E401" s="8"/>
      <c r="F401" s="10"/>
      <c r="G401" s="8"/>
      <c r="H401" s="8"/>
      <c r="I401" s="8"/>
      <c r="J401" s="8"/>
      <c r="K401" s="8"/>
      <c r="L401" s="8"/>
      <c r="M401" s="8"/>
      <c r="N401" s="11"/>
      <c r="O401" s="11"/>
      <c r="P401" s="8"/>
      <c r="Q401" s="8"/>
      <c r="R401" s="12"/>
      <c r="S401" s="12"/>
      <c r="T401" s="12"/>
      <c r="U401" s="12"/>
      <c r="V401" s="12"/>
      <c r="W401" s="8"/>
      <c r="X401" s="8"/>
      <c r="Y401" s="8"/>
      <c r="Z401" s="8"/>
      <c r="AA401" s="8"/>
    </row>
    <row x14ac:dyDescent="0.25" r="402" customHeight="1" ht="14.25">
      <c r="A402" s="10"/>
      <c r="B402" s="8"/>
      <c r="C402" s="8"/>
      <c r="D402" s="8"/>
      <c r="E402" s="8"/>
      <c r="F402" s="10"/>
      <c r="G402" s="8"/>
      <c r="H402" s="8"/>
      <c r="I402" s="8"/>
      <c r="J402" s="8"/>
      <c r="K402" s="8"/>
      <c r="L402" s="8"/>
      <c r="M402" s="8"/>
      <c r="N402" s="11"/>
      <c r="O402" s="11"/>
      <c r="P402" s="8"/>
      <c r="Q402" s="8"/>
      <c r="R402" s="12"/>
      <c r="S402" s="12"/>
      <c r="T402" s="12"/>
      <c r="U402" s="12"/>
      <c r="V402" s="12"/>
      <c r="W402" s="8"/>
      <c r="X402" s="8"/>
      <c r="Y402" s="8"/>
      <c r="Z402" s="8"/>
      <c r="AA402" s="8"/>
    </row>
    <row x14ac:dyDescent="0.25" r="403" customHeight="1" ht="14.25">
      <c r="A403" s="10"/>
      <c r="B403" s="8"/>
      <c r="C403" s="8"/>
      <c r="D403" s="8"/>
      <c r="E403" s="8"/>
      <c r="F403" s="10"/>
      <c r="G403" s="8"/>
      <c r="H403" s="8"/>
      <c r="I403" s="8"/>
      <c r="J403" s="8"/>
      <c r="K403" s="8"/>
      <c r="L403" s="8"/>
      <c r="M403" s="8"/>
      <c r="N403" s="11"/>
      <c r="O403" s="11"/>
      <c r="P403" s="8"/>
      <c r="Q403" s="8"/>
      <c r="R403" s="12"/>
      <c r="S403" s="12"/>
      <c r="T403" s="12"/>
      <c r="U403" s="12"/>
      <c r="V403" s="12"/>
      <c r="W403" s="8"/>
      <c r="X403" s="8"/>
      <c r="Y403" s="8"/>
      <c r="Z403" s="8"/>
      <c r="AA403" s="8"/>
    </row>
    <row x14ac:dyDescent="0.25" r="404" customHeight="1" ht="14.25">
      <c r="A404" s="10"/>
      <c r="B404" s="8"/>
      <c r="C404" s="8"/>
      <c r="D404" s="8"/>
      <c r="E404" s="8"/>
      <c r="F404" s="10"/>
      <c r="G404" s="8"/>
      <c r="H404" s="8"/>
      <c r="I404" s="8"/>
      <c r="J404" s="8"/>
      <c r="K404" s="8"/>
      <c r="L404" s="8"/>
      <c r="M404" s="8"/>
      <c r="N404" s="11"/>
      <c r="O404" s="11"/>
      <c r="P404" s="8"/>
      <c r="Q404" s="8"/>
      <c r="R404" s="12"/>
      <c r="S404" s="12"/>
      <c r="T404" s="12"/>
      <c r="U404" s="12"/>
      <c r="V404" s="12"/>
      <c r="W404" s="8"/>
      <c r="X404" s="8"/>
      <c r="Y404" s="8"/>
      <c r="Z404" s="8"/>
      <c r="AA404" s="8"/>
    </row>
    <row x14ac:dyDescent="0.25" r="405" customHeight="1" ht="14.25">
      <c r="A405" s="10"/>
      <c r="B405" s="8"/>
      <c r="C405" s="8"/>
      <c r="D405" s="8"/>
      <c r="E405" s="8"/>
      <c r="F405" s="10"/>
      <c r="G405" s="8"/>
      <c r="H405" s="8"/>
      <c r="I405" s="8"/>
      <c r="J405" s="8"/>
      <c r="K405" s="8"/>
      <c r="L405" s="8"/>
      <c r="M405" s="8"/>
      <c r="N405" s="11"/>
      <c r="O405" s="11"/>
      <c r="P405" s="8"/>
      <c r="Q405" s="8"/>
      <c r="R405" s="12"/>
      <c r="S405" s="12"/>
      <c r="T405" s="12"/>
      <c r="U405" s="12"/>
      <c r="V405" s="12"/>
      <c r="W405" s="8"/>
      <c r="X405" s="8"/>
      <c r="Y405" s="8"/>
      <c r="Z405" s="8"/>
      <c r="AA405" s="8"/>
    </row>
    <row x14ac:dyDescent="0.25" r="406" customHeight="1" ht="14.25">
      <c r="A406" s="10"/>
      <c r="B406" s="8"/>
      <c r="C406" s="8"/>
      <c r="D406" s="8"/>
      <c r="E406" s="8"/>
      <c r="F406" s="10"/>
      <c r="G406" s="8"/>
      <c r="H406" s="8"/>
      <c r="I406" s="8"/>
      <c r="J406" s="8"/>
      <c r="K406" s="8"/>
      <c r="L406" s="8"/>
      <c r="M406" s="8"/>
      <c r="N406" s="11"/>
      <c r="O406" s="11"/>
      <c r="P406" s="8"/>
      <c r="Q406" s="8"/>
      <c r="R406" s="12"/>
      <c r="S406" s="12"/>
      <c r="T406" s="12"/>
      <c r="U406" s="12"/>
      <c r="V406" s="12"/>
      <c r="W406" s="8"/>
      <c r="X406" s="8"/>
      <c r="Y406" s="8"/>
      <c r="Z406" s="8"/>
      <c r="AA406" s="8"/>
    </row>
    <row x14ac:dyDescent="0.25" r="407" customHeight="1" ht="14.25">
      <c r="A407" s="10"/>
      <c r="B407" s="8"/>
      <c r="C407" s="8"/>
      <c r="D407" s="8"/>
      <c r="E407" s="8"/>
      <c r="F407" s="10"/>
      <c r="G407" s="8"/>
      <c r="H407" s="8"/>
      <c r="I407" s="8"/>
      <c r="J407" s="8"/>
      <c r="K407" s="8"/>
      <c r="L407" s="8"/>
      <c r="M407" s="8"/>
      <c r="N407" s="11"/>
      <c r="O407" s="11"/>
      <c r="P407" s="8"/>
      <c r="Q407" s="8"/>
      <c r="R407" s="12"/>
      <c r="S407" s="12"/>
      <c r="T407" s="12"/>
      <c r="U407" s="12"/>
      <c r="V407" s="12"/>
      <c r="W407" s="8"/>
      <c r="X407" s="8"/>
      <c r="Y407" s="8"/>
      <c r="Z407" s="8"/>
      <c r="AA407" s="8"/>
    </row>
    <row x14ac:dyDescent="0.25" r="408" customHeight="1" ht="14.25">
      <c r="A408" s="10"/>
      <c r="B408" s="8"/>
      <c r="C408" s="8"/>
      <c r="D408" s="8"/>
      <c r="E408" s="8"/>
      <c r="F408" s="10"/>
      <c r="G408" s="8"/>
      <c r="H408" s="8"/>
      <c r="I408" s="8"/>
      <c r="J408" s="8"/>
      <c r="K408" s="8"/>
      <c r="L408" s="8"/>
      <c r="M408" s="8"/>
      <c r="N408" s="11"/>
      <c r="O408" s="11"/>
      <c r="P408" s="8"/>
      <c r="Q408" s="8"/>
      <c r="R408" s="12"/>
      <c r="S408" s="12"/>
      <c r="T408" s="12"/>
      <c r="U408" s="12"/>
      <c r="V408" s="12"/>
      <c r="W408" s="8"/>
      <c r="X408" s="8"/>
      <c r="Y408" s="8"/>
      <c r="Z408" s="8"/>
      <c r="AA408" s="8"/>
    </row>
    <row x14ac:dyDescent="0.25" r="409" customHeight="1" ht="14.25">
      <c r="A409" s="10"/>
      <c r="B409" s="8"/>
      <c r="C409" s="8"/>
      <c r="D409" s="8"/>
      <c r="E409" s="8"/>
      <c r="F409" s="10"/>
      <c r="G409" s="8"/>
      <c r="H409" s="8"/>
      <c r="I409" s="8"/>
      <c r="J409" s="8"/>
      <c r="K409" s="8"/>
      <c r="L409" s="8"/>
      <c r="M409" s="8"/>
      <c r="N409" s="11"/>
      <c r="O409" s="11"/>
      <c r="P409" s="8"/>
      <c r="Q409" s="8"/>
      <c r="R409" s="12"/>
      <c r="S409" s="12"/>
      <c r="T409" s="12"/>
      <c r="U409" s="12"/>
      <c r="V409" s="12"/>
      <c r="W409" s="8"/>
      <c r="X409" s="8"/>
      <c r="Y409" s="8"/>
      <c r="Z409" s="8"/>
      <c r="AA409" s="8"/>
    </row>
    <row x14ac:dyDescent="0.25" r="410" customHeight="1" ht="14.25">
      <c r="A410" s="10"/>
      <c r="B410" s="8"/>
      <c r="C410" s="8"/>
      <c r="D410" s="8"/>
      <c r="E410" s="8"/>
      <c r="F410" s="10"/>
      <c r="G410" s="8"/>
      <c r="H410" s="8"/>
      <c r="I410" s="8"/>
      <c r="J410" s="8"/>
      <c r="K410" s="8"/>
      <c r="L410" s="8"/>
      <c r="M410" s="8"/>
      <c r="N410" s="11"/>
      <c r="O410" s="11"/>
      <c r="P410" s="8"/>
      <c r="Q410" s="8"/>
      <c r="R410" s="12"/>
      <c r="S410" s="12"/>
      <c r="T410" s="12"/>
      <c r="U410" s="12"/>
      <c r="V410" s="12"/>
      <c r="W410" s="8"/>
      <c r="X410" s="8"/>
      <c r="Y410" s="8"/>
      <c r="Z410" s="8"/>
      <c r="AA410" s="8"/>
    </row>
    <row x14ac:dyDescent="0.25" r="411" customHeight="1" ht="14.25">
      <c r="A411" s="10"/>
      <c r="B411" s="8"/>
      <c r="C411" s="8"/>
      <c r="D411" s="8"/>
      <c r="E411" s="8"/>
      <c r="F411" s="10"/>
      <c r="G411" s="8"/>
      <c r="H411" s="8"/>
      <c r="I411" s="8"/>
      <c r="J411" s="8"/>
      <c r="K411" s="8"/>
      <c r="L411" s="8"/>
      <c r="M411" s="8"/>
      <c r="N411" s="11"/>
      <c r="O411" s="11"/>
      <c r="P411" s="8"/>
      <c r="Q411" s="8"/>
      <c r="R411" s="12"/>
      <c r="S411" s="12"/>
      <c r="T411" s="12"/>
      <c r="U411" s="12"/>
      <c r="V411" s="12"/>
      <c r="W411" s="8"/>
      <c r="X411" s="8"/>
      <c r="Y411" s="8"/>
      <c r="Z411" s="8"/>
      <c r="AA411" s="8"/>
    </row>
    <row x14ac:dyDescent="0.25" r="412" customHeight="1" ht="14.25">
      <c r="A412" s="10"/>
      <c r="B412" s="8"/>
      <c r="C412" s="8"/>
      <c r="D412" s="8"/>
      <c r="E412" s="8"/>
      <c r="F412" s="10"/>
      <c r="G412" s="8"/>
      <c r="H412" s="8"/>
      <c r="I412" s="8"/>
      <c r="J412" s="8"/>
      <c r="K412" s="8"/>
      <c r="L412" s="8"/>
      <c r="M412" s="8"/>
      <c r="N412" s="11"/>
      <c r="O412" s="11"/>
      <c r="P412" s="8"/>
      <c r="Q412" s="8"/>
      <c r="R412" s="12"/>
      <c r="S412" s="12"/>
      <c r="T412" s="12"/>
      <c r="U412" s="12"/>
      <c r="V412" s="12"/>
      <c r="W412" s="8"/>
      <c r="X412" s="8"/>
      <c r="Y412" s="8"/>
      <c r="Z412" s="8"/>
      <c r="AA412" s="8"/>
    </row>
    <row x14ac:dyDescent="0.25" r="413" customHeight="1" ht="14.25">
      <c r="A413" s="10"/>
      <c r="B413" s="8"/>
      <c r="C413" s="8"/>
      <c r="D413" s="8"/>
      <c r="E413" s="8"/>
      <c r="F413" s="10"/>
      <c r="G413" s="8"/>
      <c r="H413" s="8"/>
      <c r="I413" s="8"/>
      <c r="J413" s="8"/>
      <c r="K413" s="8"/>
      <c r="L413" s="8"/>
      <c r="M413" s="8"/>
      <c r="N413" s="11"/>
      <c r="O413" s="11"/>
      <c r="P413" s="8"/>
      <c r="Q413" s="8"/>
      <c r="R413" s="12"/>
      <c r="S413" s="12"/>
      <c r="T413" s="12"/>
      <c r="U413" s="12"/>
      <c r="V413" s="12"/>
      <c r="W413" s="8"/>
      <c r="X413" s="8"/>
      <c r="Y413" s="8"/>
      <c r="Z413" s="8"/>
      <c r="AA413" s="8"/>
    </row>
    <row x14ac:dyDescent="0.25" r="414" customHeight="1" ht="14.25">
      <c r="A414" s="10"/>
      <c r="B414" s="8"/>
      <c r="C414" s="8"/>
      <c r="D414" s="8"/>
      <c r="E414" s="8"/>
      <c r="F414" s="10"/>
      <c r="G414" s="8"/>
      <c r="H414" s="8"/>
      <c r="I414" s="8"/>
      <c r="J414" s="8"/>
      <c r="K414" s="8"/>
      <c r="L414" s="8"/>
      <c r="M414" s="8"/>
      <c r="N414" s="11"/>
      <c r="O414" s="11"/>
      <c r="P414" s="8"/>
      <c r="Q414" s="8"/>
      <c r="R414" s="12"/>
      <c r="S414" s="12"/>
      <c r="T414" s="12"/>
      <c r="U414" s="12"/>
      <c r="V414" s="12"/>
      <c r="W414" s="8"/>
      <c r="X414" s="8"/>
      <c r="Y414" s="8"/>
      <c r="Z414" s="8"/>
      <c r="AA414" s="8"/>
    </row>
    <row x14ac:dyDescent="0.25" r="415" customHeight="1" ht="14.25">
      <c r="A415" s="10"/>
      <c r="B415" s="8"/>
      <c r="C415" s="8"/>
      <c r="D415" s="8"/>
      <c r="E415" s="8"/>
      <c r="F415" s="10"/>
      <c r="G415" s="8"/>
      <c r="H415" s="8"/>
      <c r="I415" s="8"/>
      <c r="J415" s="8"/>
      <c r="K415" s="8"/>
      <c r="L415" s="8"/>
      <c r="M415" s="8"/>
      <c r="N415" s="11"/>
      <c r="O415" s="11"/>
      <c r="P415" s="8"/>
      <c r="Q415" s="8"/>
      <c r="R415" s="12"/>
      <c r="S415" s="12"/>
      <c r="T415" s="12"/>
      <c r="U415" s="12"/>
      <c r="V415" s="12"/>
      <c r="W415" s="8"/>
      <c r="X415" s="8"/>
      <c r="Y415" s="8"/>
      <c r="Z415" s="8"/>
      <c r="AA415" s="8"/>
    </row>
    <row x14ac:dyDescent="0.25" r="416" customHeight="1" ht="14.25">
      <c r="A416" s="10"/>
      <c r="B416" s="8"/>
      <c r="C416" s="8"/>
      <c r="D416" s="8"/>
      <c r="E416" s="8"/>
      <c r="F416" s="10"/>
      <c r="G416" s="8"/>
      <c r="H416" s="8"/>
      <c r="I416" s="8"/>
      <c r="J416" s="8"/>
      <c r="K416" s="8"/>
      <c r="L416" s="8"/>
      <c r="M416" s="8"/>
      <c r="N416" s="11"/>
      <c r="O416" s="11"/>
      <c r="P416" s="8"/>
      <c r="Q416" s="8"/>
      <c r="R416" s="12"/>
      <c r="S416" s="12"/>
      <c r="T416" s="12"/>
      <c r="U416" s="12"/>
      <c r="V416" s="12"/>
      <c r="W416" s="8"/>
      <c r="X416" s="8"/>
      <c r="Y416" s="8"/>
      <c r="Z416" s="8"/>
      <c r="AA416" s="8"/>
    </row>
    <row x14ac:dyDescent="0.25" r="417" customHeight="1" ht="14.25">
      <c r="A417" s="10"/>
      <c r="B417" s="8"/>
      <c r="C417" s="8"/>
      <c r="D417" s="8"/>
      <c r="E417" s="8"/>
      <c r="F417" s="10"/>
      <c r="G417" s="8"/>
      <c r="H417" s="8"/>
      <c r="I417" s="8"/>
      <c r="J417" s="8"/>
      <c r="K417" s="8"/>
      <c r="L417" s="8"/>
      <c r="M417" s="8"/>
      <c r="N417" s="11"/>
      <c r="O417" s="11"/>
      <c r="P417" s="8"/>
      <c r="Q417" s="8"/>
      <c r="R417" s="12"/>
      <c r="S417" s="12"/>
      <c r="T417" s="12"/>
      <c r="U417" s="12"/>
      <c r="V417" s="12"/>
      <c r="W417" s="8"/>
      <c r="X417" s="8"/>
      <c r="Y417" s="8"/>
      <c r="Z417" s="8"/>
      <c r="AA417" s="8"/>
    </row>
    <row x14ac:dyDescent="0.25" r="418" customHeight="1" ht="14.25">
      <c r="A418" s="10"/>
      <c r="B418" s="8"/>
      <c r="C418" s="8"/>
      <c r="D418" s="8"/>
      <c r="E418" s="8"/>
      <c r="F418" s="10"/>
      <c r="G418" s="8"/>
      <c r="H418" s="8"/>
      <c r="I418" s="8"/>
      <c r="J418" s="8"/>
      <c r="K418" s="8"/>
      <c r="L418" s="8"/>
      <c r="M418" s="8"/>
      <c r="N418" s="11"/>
      <c r="O418" s="11"/>
      <c r="P418" s="8"/>
      <c r="Q418" s="8"/>
      <c r="R418" s="12"/>
      <c r="S418" s="12"/>
      <c r="T418" s="12"/>
      <c r="U418" s="12"/>
      <c r="V418" s="12"/>
      <c r="W418" s="8"/>
      <c r="X418" s="8"/>
      <c r="Y418" s="8"/>
      <c r="Z418" s="8"/>
      <c r="AA418" s="8"/>
    </row>
    <row x14ac:dyDescent="0.25" r="419" customHeight="1" ht="14.25">
      <c r="A419" s="10"/>
      <c r="B419" s="8"/>
      <c r="C419" s="8"/>
      <c r="D419" s="8"/>
      <c r="E419" s="8"/>
      <c r="F419" s="10"/>
      <c r="G419" s="8"/>
      <c r="H419" s="8"/>
      <c r="I419" s="8"/>
      <c r="J419" s="8"/>
      <c r="K419" s="8"/>
      <c r="L419" s="8"/>
      <c r="M419" s="8"/>
      <c r="N419" s="11"/>
      <c r="O419" s="11"/>
      <c r="P419" s="8"/>
      <c r="Q419" s="8"/>
      <c r="R419" s="12"/>
      <c r="S419" s="12"/>
      <c r="T419" s="12"/>
      <c r="U419" s="12"/>
      <c r="V419" s="12"/>
      <c r="W419" s="8"/>
      <c r="X419" s="8"/>
      <c r="Y419" s="8"/>
      <c r="Z419" s="8"/>
      <c r="AA419" s="8"/>
    </row>
    <row x14ac:dyDescent="0.25" r="420" customHeight="1" ht="14.25">
      <c r="A420" s="10"/>
      <c r="B420" s="8"/>
      <c r="C420" s="8"/>
      <c r="D420" s="8"/>
      <c r="E420" s="8"/>
      <c r="F420" s="10"/>
      <c r="G420" s="8"/>
      <c r="H420" s="8"/>
      <c r="I420" s="8"/>
      <c r="J420" s="8"/>
      <c r="K420" s="8"/>
      <c r="L420" s="8"/>
      <c r="M420" s="8"/>
      <c r="N420" s="11"/>
      <c r="O420" s="11"/>
      <c r="P420" s="8"/>
      <c r="Q420" s="8"/>
      <c r="R420" s="12"/>
      <c r="S420" s="12"/>
      <c r="T420" s="12"/>
      <c r="U420" s="12"/>
      <c r="V420" s="12"/>
      <c r="W420" s="8"/>
      <c r="X420" s="8"/>
      <c r="Y420" s="8"/>
      <c r="Z420" s="8"/>
      <c r="AA420" s="8"/>
    </row>
    <row x14ac:dyDescent="0.25" r="421" customHeight="1" ht="14.25">
      <c r="A421" s="10"/>
      <c r="B421" s="8"/>
      <c r="C421" s="8"/>
      <c r="D421" s="8"/>
      <c r="E421" s="8"/>
      <c r="F421" s="10"/>
      <c r="G421" s="8"/>
      <c r="H421" s="8"/>
      <c r="I421" s="8"/>
      <c r="J421" s="8"/>
      <c r="K421" s="8"/>
      <c r="L421" s="8"/>
      <c r="M421" s="8"/>
      <c r="N421" s="11"/>
      <c r="O421" s="11"/>
      <c r="P421" s="8"/>
      <c r="Q421" s="8"/>
      <c r="R421" s="12"/>
      <c r="S421" s="12"/>
      <c r="T421" s="12"/>
      <c r="U421" s="12"/>
      <c r="V421" s="12"/>
      <c r="W421" s="8"/>
      <c r="X421" s="8"/>
      <c r="Y421" s="8"/>
      <c r="Z421" s="8"/>
      <c r="AA421" s="8"/>
    </row>
    <row x14ac:dyDescent="0.25" r="422" customHeight="1" ht="14.25">
      <c r="A422" s="10"/>
      <c r="B422" s="8"/>
      <c r="C422" s="8"/>
      <c r="D422" s="8"/>
      <c r="E422" s="8"/>
      <c r="F422" s="10"/>
      <c r="G422" s="8"/>
      <c r="H422" s="8"/>
      <c r="I422" s="8"/>
      <c r="J422" s="8"/>
      <c r="K422" s="8"/>
      <c r="L422" s="8"/>
      <c r="M422" s="8"/>
      <c r="N422" s="11"/>
      <c r="O422" s="11"/>
      <c r="P422" s="8"/>
      <c r="Q422" s="8"/>
      <c r="R422" s="12"/>
      <c r="S422" s="12"/>
      <c r="T422" s="12"/>
      <c r="U422" s="12"/>
      <c r="V422" s="12"/>
      <c r="W422" s="8"/>
      <c r="X422" s="8"/>
      <c r="Y422" s="8"/>
      <c r="Z422" s="8"/>
      <c r="AA422" s="8"/>
    </row>
    <row x14ac:dyDescent="0.25" r="423" customHeight="1" ht="14.25">
      <c r="A423" s="10"/>
      <c r="B423" s="8"/>
      <c r="C423" s="8"/>
      <c r="D423" s="8"/>
      <c r="E423" s="8"/>
      <c r="F423" s="10"/>
      <c r="G423" s="8"/>
      <c r="H423" s="8"/>
      <c r="I423" s="8"/>
      <c r="J423" s="8"/>
      <c r="K423" s="8"/>
      <c r="L423" s="8"/>
      <c r="M423" s="8"/>
      <c r="N423" s="11"/>
      <c r="O423" s="11"/>
      <c r="P423" s="8"/>
      <c r="Q423" s="8"/>
      <c r="R423" s="12"/>
      <c r="S423" s="12"/>
      <c r="T423" s="12"/>
      <c r="U423" s="12"/>
      <c r="V423" s="12"/>
      <c r="W423" s="8"/>
      <c r="X423" s="8"/>
      <c r="Y423" s="8"/>
      <c r="Z423" s="8"/>
      <c r="AA423" s="8"/>
    </row>
    <row x14ac:dyDescent="0.25" r="424" customHeight="1" ht="14.25">
      <c r="A424" s="10"/>
      <c r="B424" s="8"/>
      <c r="C424" s="8"/>
      <c r="D424" s="8"/>
      <c r="E424" s="8"/>
      <c r="F424" s="10"/>
      <c r="G424" s="8"/>
      <c r="H424" s="8"/>
      <c r="I424" s="8"/>
      <c r="J424" s="8"/>
      <c r="K424" s="8"/>
      <c r="L424" s="8"/>
      <c r="M424" s="8"/>
      <c r="N424" s="11"/>
      <c r="O424" s="11"/>
      <c r="P424" s="8"/>
      <c r="Q424" s="8"/>
      <c r="R424" s="12"/>
      <c r="S424" s="12"/>
      <c r="T424" s="12"/>
      <c r="U424" s="12"/>
      <c r="V424" s="12"/>
      <c r="W424" s="8"/>
      <c r="X424" s="8"/>
      <c r="Y424" s="8"/>
      <c r="Z424" s="8"/>
      <c r="AA424" s="8"/>
    </row>
    <row x14ac:dyDescent="0.25" r="425" customHeight="1" ht="14.25">
      <c r="A425" s="10"/>
      <c r="B425" s="8"/>
      <c r="C425" s="8"/>
      <c r="D425" s="8"/>
      <c r="E425" s="8"/>
      <c r="F425" s="10"/>
      <c r="G425" s="8"/>
      <c r="H425" s="8"/>
      <c r="I425" s="8"/>
      <c r="J425" s="8"/>
      <c r="K425" s="8"/>
      <c r="L425" s="8"/>
      <c r="M425" s="8"/>
      <c r="N425" s="11"/>
      <c r="O425" s="11"/>
      <c r="P425" s="8"/>
      <c r="Q425" s="8"/>
      <c r="R425" s="12"/>
      <c r="S425" s="12"/>
      <c r="T425" s="12"/>
      <c r="U425" s="12"/>
      <c r="V425" s="12"/>
      <c r="W425" s="8"/>
      <c r="X425" s="8"/>
      <c r="Y425" s="8"/>
      <c r="Z425" s="8"/>
      <c r="AA425" s="8"/>
    </row>
    <row x14ac:dyDescent="0.25" r="426" customHeight="1" ht="14.25">
      <c r="A426" s="10"/>
      <c r="B426" s="8"/>
      <c r="C426" s="8"/>
      <c r="D426" s="8"/>
      <c r="E426" s="8"/>
      <c r="F426" s="10"/>
      <c r="G426" s="8"/>
      <c r="H426" s="8"/>
      <c r="I426" s="8"/>
      <c r="J426" s="8"/>
      <c r="K426" s="8"/>
      <c r="L426" s="8"/>
      <c r="M426" s="8"/>
      <c r="N426" s="11"/>
      <c r="O426" s="11"/>
      <c r="P426" s="8"/>
      <c r="Q426" s="8"/>
      <c r="R426" s="12"/>
      <c r="S426" s="12"/>
      <c r="T426" s="12"/>
      <c r="U426" s="12"/>
      <c r="V426" s="12"/>
      <c r="W426" s="8"/>
      <c r="X426" s="8"/>
      <c r="Y426" s="8"/>
      <c r="Z426" s="8"/>
      <c r="AA426" s="8"/>
    </row>
    <row x14ac:dyDescent="0.25" r="427" customHeight="1" ht="14.25">
      <c r="A427" s="10"/>
      <c r="B427" s="8"/>
      <c r="C427" s="8"/>
      <c r="D427" s="8"/>
      <c r="E427" s="8"/>
      <c r="F427" s="10"/>
      <c r="G427" s="8"/>
      <c r="H427" s="8"/>
      <c r="I427" s="8"/>
      <c r="J427" s="8"/>
      <c r="K427" s="8"/>
      <c r="L427" s="8"/>
      <c r="M427" s="8"/>
      <c r="N427" s="11"/>
      <c r="O427" s="11"/>
      <c r="P427" s="8"/>
      <c r="Q427" s="8"/>
      <c r="R427" s="12"/>
      <c r="S427" s="12"/>
      <c r="T427" s="12"/>
      <c r="U427" s="12"/>
      <c r="V427" s="12"/>
      <c r="W427" s="8"/>
      <c r="X427" s="8"/>
      <c r="Y427" s="8"/>
      <c r="Z427" s="8"/>
      <c r="AA427" s="8"/>
    </row>
    <row x14ac:dyDescent="0.25" r="428" customHeight="1" ht="14.25">
      <c r="A428" s="10"/>
      <c r="B428" s="8"/>
      <c r="C428" s="8"/>
      <c r="D428" s="8"/>
      <c r="E428" s="8"/>
      <c r="F428" s="10"/>
      <c r="G428" s="8"/>
      <c r="H428" s="8"/>
      <c r="I428" s="8"/>
      <c r="J428" s="8"/>
      <c r="K428" s="8"/>
      <c r="L428" s="8"/>
      <c r="M428" s="8"/>
      <c r="N428" s="11"/>
      <c r="O428" s="11"/>
      <c r="P428" s="8"/>
      <c r="Q428" s="8"/>
      <c r="R428" s="12"/>
      <c r="S428" s="12"/>
      <c r="T428" s="12"/>
      <c r="U428" s="12"/>
      <c r="V428" s="12"/>
      <c r="W428" s="8"/>
      <c r="X428" s="8"/>
      <c r="Y428" s="8"/>
      <c r="Z428" s="8"/>
      <c r="AA428" s="8"/>
    </row>
    <row x14ac:dyDescent="0.25" r="429" customHeight="1" ht="14.25">
      <c r="A429" s="10"/>
      <c r="B429" s="8"/>
      <c r="C429" s="8"/>
      <c r="D429" s="8"/>
      <c r="E429" s="8"/>
      <c r="F429" s="10"/>
      <c r="G429" s="8"/>
      <c r="H429" s="8"/>
      <c r="I429" s="8"/>
      <c r="J429" s="8"/>
      <c r="K429" s="8"/>
      <c r="L429" s="8"/>
      <c r="M429" s="8"/>
      <c r="N429" s="11"/>
      <c r="O429" s="11"/>
      <c r="P429" s="8"/>
      <c r="Q429" s="8"/>
      <c r="R429" s="12"/>
      <c r="S429" s="12"/>
      <c r="T429" s="12"/>
      <c r="U429" s="12"/>
      <c r="V429" s="12"/>
      <c r="W429" s="8"/>
      <c r="X429" s="8"/>
      <c r="Y429" s="8"/>
      <c r="Z429" s="8"/>
      <c r="AA429" s="8"/>
    </row>
    <row x14ac:dyDescent="0.25" r="430" customHeight="1" ht="14.25">
      <c r="A430" s="10"/>
      <c r="B430" s="8"/>
      <c r="C430" s="8"/>
      <c r="D430" s="8"/>
      <c r="E430" s="8"/>
      <c r="F430" s="10"/>
      <c r="G430" s="8"/>
      <c r="H430" s="8"/>
      <c r="I430" s="8"/>
      <c r="J430" s="8"/>
      <c r="K430" s="8"/>
      <c r="L430" s="8"/>
      <c r="M430" s="8"/>
      <c r="N430" s="11"/>
      <c r="O430" s="11"/>
      <c r="P430" s="8"/>
      <c r="Q430" s="8"/>
      <c r="R430" s="12"/>
      <c r="S430" s="12"/>
      <c r="T430" s="12"/>
      <c r="U430" s="12"/>
      <c r="V430" s="12"/>
      <c r="W430" s="8"/>
      <c r="X430" s="8"/>
      <c r="Y430" s="8"/>
      <c r="Z430" s="8"/>
      <c r="AA430" s="8"/>
    </row>
    <row x14ac:dyDescent="0.25" r="431" customHeight="1" ht="14.25">
      <c r="A431" s="10"/>
      <c r="B431" s="8"/>
      <c r="C431" s="8"/>
      <c r="D431" s="8"/>
      <c r="E431" s="8"/>
      <c r="F431" s="10"/>
      <c r="G431" s="8"/>
      <c r="H431" s="8"/>
      <c r="I431" s="8"/>
      <c r="J431" s="8"/>
      <c r="K431" s="8"/>
      <c r="L431" s="8"/>
      <c r="M431" s="8"/>
      <c r="N431" s="11"/>
      <c r="O431" s="11"/>
      <c r="P431" s="8"/>
      <c r="Q431" s="8"/>
      <c r="R431" s="12"/>
      <c r="S431" s="12"/>
      <c r="T431" s="12"/>
      <c r="U431" s="12"/>
      <c r="V431" s="12"/>
      <c r="W431" s="8"/>
      <c r="X431" s="8"/>
      <c r="Y431" s="8"/>
      <c r="Z431" s="8"/>
      <c r="AA431" s="8"/>
    </row>
    <row x14ac:dyDescent="0.25" r="432" customHeight="1" ht="14.25">
      <c r="A432" s="10"/>
      <c r="B432" s="8"/>
      <c r="C432" s="8"/>
      <c r="D432" s="8"/>
      <c r="E432" s="8"/>
      <c r="F432" s="10"/>
      <c r="G432" s="8"/>
      <c r="H432" s="8"/>
      <c r="I432" s="8"/>
      <c r="J432" s="8"/>
      <c r="K432" s="8"/>
      <c r="L432" s="8"/>
      <c r="M432" s="8"/>
      <c r="N432" s="11"/>
      <c r="O432" s="11"/>
      <c r="P432" s="8"/>
      <c r="Q432" s="8"/>
      <c r="R432" s="12"/>
      <c r="S432" s="12"/>
      <c r="T432" s="12"/>
      <c r="U432" s="12"/>
      <c r="V432" s="12"/>
      <c r="W432" s="8"/>
      <c r="X432" s="8"/>
      <c r="Y432" s="8"/>
      <c r="Z432" s="8"/>
      <c r="AA432" s="8"/>
    </row>
    <row x14ac:dyDescent="0.25" r="433" customHeight="1" ht="14.25">
      <c r="A433" s="10"/>
      <c r="B433" s="8"/>
      <c r="C433" s="8"/>
      <c r="D433" s="8"/>
      <c r="E433" s="8"/>
      <c r="F433" s="10"/>
      <c r="G433" s="8"/>
      <c r="H433" s="8"/>
      <c r="I433" s="8"/>
      <c r="J433" s="8"/>
      <c r="K433" s="8"/>
      <c r="L433" s="8"/>
      <c r="M433" s="8"/>
      <c r="N433" s="11"/>
      <c r="O433" s="11"/>
      <c r="P433" s="8"/>
      <c r="Q433" s="8"/>
      <c r="R433" s="12"/>
      <c r="S433" s="12"/>
      <c r="T433" s="12"/>
      <c r="U433" s="12"/>
      <c r="V433" s="12"/>
      <c r="W433" s="8"/>
      <c r="X433" s="8"/>
      <c r="Y433" s="8"/>
      <c r="Z433" s="8"/>
      <c r="AA433" s="8"/>
    </row>
    <row x14ac:dyDescent="0.25" r="434" customHeight="1" ht="14.25">
      <c r="A434" s="10"/>
      <c r="B434" s="8"/>
      <c r="C434" s="8"/>
      <c r="D434" s="8"/>
      <c r="E434" s="8"/>
      <c r="F434" s="10"/>
      <c r="G434" s="8"/>
      <c r="H434" s="8"/>
      <c r="I434" s="8"/>
      <c r="J434" s="8"/>
      <c r="K434" s="8"/>
      <c r="L434" s="8"/>
      <c r="M434" s="8"/>
      <c r="N434" s="11"/>
      <c r="O434" s="11"/>
      <c r="P434" s="8"/>
      <c r="Q434" s="8"/>
      <c r="R434" s="12"/>
      <c r="S434" s="12"/>
      <c r="T434" s="12"/>
      <c r="U434" s="12"/>
      <c r="V434" s="12"/>
      <c r="W434" s="8"/>
      <c r="X434" s="8"/>
      <c r="Y434" s="8"/>
      <c r="Z434" s="8"/>
      <c r="AA434" s="8"/>
    </row>
    <row x14ac:dyDescent="0.25" r="435" customHeight="1" ht="14.25">
      <c r="A435" s="10"/>
      <c r="B435" s="8"/>
      <c r="C435" s="8"/>
      <c r="D435" s="8"/>
      <c r="E435" s="8"/>
      <c r="F435" s="10"/>
      <c r="G435" s="8"/>
      <c r="H435" s="8"/>
      <c r="I435" s="8"/>
      <c r="J435" s="8"/>
      <c r="K435" s="8"/>
      <c r="L435" s="8"/>
      <c r="M435" s="8"/>
      <c r="N435" s="11"/>
      <c r="O435" s="11"/>
      <c r="P435" s="8"/>
      <c r="Q435" s="8"/>
      <c r="R435" s="12"/>
      <c r="S435" s="12"/>
      <c r="T435" s="12"/>
      <c r="U435" s="12"/>
      <c r="V435" s="12"/>
      <c r="W435" s="8"/>
      <c r="X435" s="8"/>
      <c r="Y435" s="8"/>
      <c r="Z435" s="8"/>
      <c r="AA435" s="8"/>
    </row>
    <row x14ac:dyDescent="0.25" r="436" customHeight="1" ht="14.25">
      <c r="A436" s="10"/>
      <c r="B436" s="8"/>
      <c r="C436" s="8"/>
      <c r="D436" s="8"/>
      <c r="E436" s="8"/>
      <c r="F436" s="10"/>
      <c r="G436" s="8"/>
      <c r="H436" s="8"/>
      <c r="I436" s="8"/>
      <c r="J436" s="8"/>
      <c r="K436" s="8"/>
      <c r="L436" s="8"/>
      <c r="M436" s="8"/>
      <c r="N436" s="11"/>
      <c r="O436" s="11"/>
      <c r="P436" s="8"/>
      <c r="Q436" s="8"/>
      <c r="R436" s="12"/>
      <c r="S436" s="12"/>
      <c r="T436" s="12"/>
      <c r="U436" s="12"/>
      <c r="V436" s="12"/>
      <c r="W436" s="8"/>
      <c r="X436" s="8"/>
      <c r="Y436" s="8"/>
      <c r="Z436" s="8"/>
      <c r="AA436" s="8"/>
    </row>
    <row x14ac:dyDescent="0.25" r="437" customHeight="1" ht="14.25">
      <c r="A437" s="10"/>
      <c r="B437" s="8"/>
      <c r="C437" s="8"/>
      <c r="D437" s="8"/>
      <c r="E437" s="8"/>
      <c r="F437" s="10"/>
      <c r="G437" s="8"/>
      <c r="H437" s="8"/>
      <c r="I437" s="8"/>
      <c r="J437" s="8"/>
      <c r="K437" s="8"/>
      <c r="L437" s="8"/>
      <c r="M437" s="8"/>
      <c r="N437" s="11"/>
      <c r="O437" s="11"/>
      <c r="P437" s="8"/>
      <c r="Q437" s="8"/>
      <c r="R437" s="12"/>
      <c r="S437" s="12"/>
      <c r="T437" s="12"/>
      <c r="U437" s="12"/>
      <c r="V437" s="12"/>
      <c r="W437" s="8"/>
      <c r="X437" s="8"/>
      <c r="Y437" s="8"/>
      <c r="Z437" s="8"/>
      <c r="AA437" s="8"/>
    </row>
    <row x14ac:dyDescent="0.25" r="438" customHeight="1" ht="14.25">
      <c r="A438" s="10"/>
      <c r="B438" s="8"/>
      <c r="C438" s="8"/>
      <c r="D438" s="8"/>
      <c r="E438" s="8"/>
      <c r="F438" s="10"/>
      <c r="G438" s="8"/>
      <c r="H438" s="8"/>
      <c r="I438" s="8"/>
      <c r="J438" s="8"/>
      <c r="K438" s="8"/>
      <c r="L438" s="8"/>
      <c r="M438" s="8"/>
      <c r="N438" s="11"/>
      <c r="O438" s="11"/>
      <c r="P438" s="8"/>
      <c r="Q438" s="8"/>
      <c r="R438" s="12"/>
      <c r="S438" s="12"/>
      <c r="T438" s="12"/>
      <c r="U438" s="12"/>
      <c r="V438" s="12"/>
      <c r="W438" s="8"/>
      <c r="X438" s="8"/>
      <c r="Y438" s="8"/>
      <c r="Z438" s="8"/>
      <c r="AA438" s="8"/>
    </row>
    <row x14ac:dyDescent="0.25" r="439" customHeight="1" ht="14.25">
      <c r="A439" s="10"/>
      <c r="B439" s="8"/>
      <c r="C439" s="8"/>
      <c r="D439" s="8"/>
      <c r="E439" s="8"/>
      <c r="F439" s="10"/>
      <c r="G439" s="8"/>
      <c r="H439" s="8"/>
      <c r="I439" s="8"/>
      <c r="J439" s="8"/>
      <c r="K439" s="8"/>
      <c r="L439" s="8"/>
      <c r="M439" s="8"/>
      <c r="N439" s="11"/>
      <c r="O439" s="11"/>
      <c r="P439" s="8"/>
      <c r="Q439" s="8"/>
      <c r="R439" s="12"/>
      <c r="S439" s="12"/>
      <c r="T439" s="12"/>
      <c r="U439" s="12"/>
      <c r="V439" s="12"/>
      <c r="W439" s="8"/>
      <c r="X439" s="8"/>
      <c r="Y439" s="8"/>
      <c r="Z439" s="8"/>
      <c r="AA439" s="8"/>
    </row>
    <row x14ac:dyDescent="0.25" r="440" customHeight="1" ht="14.25">
      <c r="A440" s="10"/>
      <c r="B440" s="8"/>
      <c r="C440" s="8"/>
      <c r="D440" s="8"/>
      <c r="E440" s="8"/>
      <c r="F440" s="10"/>
      <c r="G440" s="8"/>
      <c r="H440" s="8"/>
      <c r="I440" s="8"/>
      <c r="J440" s="8"/>
      <c r="K440" s="8"/>
      <c r="L440" s="8"/>
      <c r="M440" s="8"/>
      <c r="N440" s="11"/>
      <c r="O440" s="11"/>
      <c r="P440" s="8"/>
      <c r="Q440" s="8"/>
      <c r="R440" s="12"/>
      <c r="S440" s="12"/>
      <c r="T440" s="12"/>
      <c r="U440" s="12"/>
      <c r="V440" s="12"/>
      <c r="W440" s="8"/>
      <c r="X440" s="8"/>
      <c r="Y440" s="8"/>
      <c r="Z440" s="8"/>
      <c r="AA440" s="8"/>
    </row>
    <row x14ac:dyDescent="0.25" r="441" customHeight="1" ht="14.25">
      <c r="A441" s="10"/>
      <c r="B441" s="8"/>
      <c r="C441" s="8"/>
      <c r="D441" s="8"/>
      <c r="E441" s="8"/>
      <c r="F441" s="10"/>
      <c r="G441" s="8"/>
      <c r="H441" s="8"/>
      <c r="I441" s="8"/>
      <c r="J441" s="8"/>
      <c r="K441" s="8"/>
      <c r="L441" s="8"/>
      <c r="M441" s="8"/>
      <c r="N441" s="11"/>
      <c r="O441" s="11"/>
      <c r="P441" s="8"/>
      <c r="Q441" s="8"/>
      <c r="R441" s="12"/>
      <c r="S441" s="12"/>
      <c r="T441" s="12"/>
      <c r="U441" s="12"/>
      <c r="V441" s="12"/>
      <c r="W441" s="8"/>
      <c r="X441" s="8"/>
      <c r="Y441" s="8"/>
      <c r="Z441" s="8"/>
      <c r="AA441" s="8"/>
    </row>
    <row x14ac:dyDescent="0.25" r="442" customHeight="1" ht="14.25">
      <c r="A442" s="10"/>
      <c r="B442" s="8"/>
      <c r="C442" s="8"/>
      <c r="D442" s="8"/>
      <c r="E442" s="8"/>
      <c r="F442" s="10"/>
      <c r="G442" s="8"/>
      <c r="H442" s="8"/>
      <c r="I442" s="8"/>
      <c r="J442" s="8"/>
      <c r="K442" s="8"/>
      <c r="L442" s="8"/>
      <c r="M442" s="8"/>
      <c r="N442" s="11"/>
      <c r="O442" s="11"/>
      <c r="P442" s="8"/>
      <c r="Q442" s="8"/>
      <c r="R442" s="12"/>
      <c r="S442" s="12"/>
      <c r="T442" s="12"/>
      <c r="U442" s="12"/>
      <c r="V442" s="12"/>
      <c r="W442" s="8"/>
      <c r="X442" s="8"/>
      <c r="Y442" s="8"/>
      <c r="Z442" s="8"/>
      <c r="AA442" s="8"/>
    </row>
    <row x14ac:dyDescent="0.25" r="443" customHeight="1" ht="14.25">
      <c r="A443" s="10"/>
      <c r="B443" s="8"/>
      <c r="C443" s="8"/>
      <c r="D443" s="8"/>
      <c r="E443" s="8"/>
      <c r="F443" s="10"/>
      <c r="G443" s="8"/>
      <c r="H443" s="8"/>
      <c r="I443" s="8"/>
      <c r="J443" s="8"/>
      <c r="K443" s="8"/>
      <c r="L443" s="8"/>
      <c r="M443" s="8"/>
      <c r="N443" s="11"/>
      <c r="O443" s="11"/>
      <c r="P443" s="8"/>
      <c r="Q443" s="8"/>
      <c r="R443" s="12"/>
      <c r="S443" s="12"/>
      <c r="T443" s="12"/>
      <c r="U443" s="12"/>
      <c r="V443" s="12"/>
      <c r="W443" s="8"/>
      <c r="X443" s="8"/>
      <c r="Y443" s="8"/>
      <c r="Z443" s="8"/>
      <c r="AA443" s="8"/>
    </row>
    <row x14ac:dyDescent="0.25" r="444" customHeight="1" ht="14.25">
      <c r="A444" s="10"/>
      <c r="B444" s="8"/>
      <c r="C444" s="8"/>
      <c r="D444" s="8"/>
      <c r="E444" s="8"/>
      <c r="F444" s="10"/>
      <c r="G444" s="8"/>
      <c r="H444" s="8"/>
      <c r="I444" s="8"/>
      <c r="J444" s="8"/>
      <c r="K444" s="8"/>
      <c r="L444" s="8"/>
      <c r="M444" s="8"/>
      <c r="N444" s="11"/>
      <c r="O444" s="11"/>
      <c r="P444" s="8"/>
      <c r="Q444" s="8"/>
      <c r="R444" s="12"/>
      <c r="S444" s="12"/>
      <c r="T444" s="12"/>
      <c r="U444" s="12"/>
      <c r="V444" s="12"/>
      <c r="W444" s="8"/>
      <c r="X444" s="8"/>
      <c r="Y444" s="8"/>
      <c r="Z444" s="8"/>
      <c r="AA444" s="8"/>
    </row>
    <row x14ac:dyDescent="0.25" r="445" customHeight="1" ht="14.25">
      <c r="A445" s="10"/>
      <c r="B445" s="8"/>
      <c r="C445" s="8"/>
      <c r="D445" s="8"/>
      <c r="E445" s="8"/>
      <c r="F445" s="10"/>
      <c r="G445" s="8"/>
      <c r="H445" s="8"/>
      <c r="I445" s="8"/>
      <c r="J445" s="8"/>
      <c r="K445" s="8"/>
      <c r="L445" s="8"/>
      <c r="M445" s="8"/>
      <c r="N445" s="11"/>
      <c r="O445" s="11"/>
      <c r="P445" s="8"/>
      <c r="Q445" s="8"/>
      <c r="R445" s="12"/>
      <c r="S445" s="12"/>
      <c r="T445" s="12"/>
      <c r="U445" s="12"/>
      <c r="V445" s="12"/>
      <c r="W445" s="8"/>
      <c r="X445" s="8"/>
      <c r="Y445" s="8"/>
      <c r="Z445" s="8"/>
      <c r="AA445" s="8"/>
    </row>
    <row x14ac:dyDescent="0.25" r="446" customHeight="1" ht="14.25">
      <c r="A446" s="10"/>
      <c r="B446" s="8"/>
      <c r="C446" s="8"/>
      <c r="D446" s="8"/>
      <c r="E446" s="8"/>
      <c r="F446" s="10"/>
      <c r="G446" s="8"/>
      <c r="H446" s="8"/>
      <c r="I446" s="8"/>
      <c r="J446" s="8"/>
      <c r="K446" s="8"/>
      <c r="L446" s="8"/>
      <c r="M446" s="8"/>
      <c r="N446" s="11"/>
      <c r="O446" s="11"/>
      <c r="P446" s="8"/>
      <c r="Q446" s="8"/>
      <c r="R446" s="12"/>
      <c r="S446" s="12"/>
      <c r="T446" s="12"/>
      <c r="U446" s="12"/>
      <c r="V446" s="12"/>
      <c r="W446" s="8"/>
      <c r="X446" s="8"/>
      <c r="Y446" s="8"/>
      <c r="Z446" s="8"/>
      <c r="AA446" s="8"/>
    </row>
    <row x14ac:dyDescent="0.25" r="447" customHeight="1" ht="14.25">
      <c r="A447" s="10"/>
      <c r="B447" s="8"/>
      <c r="C447" s="8"/>
      <c r="D447" s="8"/>
      <c r="E447" s="8"/>
      <c r="F447" s="10"/>
      <c r="G447" s="8"/>
      <c r="H447" s="8"/>
      <c r="I447" s="8"/>
      <c r="J447" s="8"/>
      <c r="K447" s="8"/>
      <c r="L447" s="8"/>
      <c r="M447" s="8"/>
      <c r="N447" s="11"/>
      <c r="O447" s="11"/>
      <c r="P447" s="8"/>
      <c r="Q447" s="8"/>
      <c r="R447" s="12"/>
      <c r="S447" s="12"/>
      <c r="T447" s="12"/>
      <c r="U447" s="12"/>
      <c r="V447" s="12"/>
      <c r="W447" s="8"/>
      <c r="X447" s="8"/>
      <c r="Y447" s="8"/>
      <c r="Z447" s="8"/>
      <c r="AA447" s="8"/>
    </row>
    <row x14ac:dyDescent="0.25" r="448" customHeight="1" ht="14.25">
      <c r="A448" s="10"/>
      <c r="B448" s="8"/>
      <c r="C448" s="8"/>
      <c r="D448" s="8"/>
      <c r="E448" s="8"/>
      <c r="F448" s="10"/>
      <c r="G448" s="8"/>
      <c r="H448" s="8"/>
      <c r="I448" s="8"/>
      <c r="J448" s="8"/>
      <c r="K448" s="8"/>
      <c r="L448" s="8"/>
      <c r="M448" s="8"/>
      <c r="N448" s="11"/>
      <c r="O448" s="11"/>
      <c r="P448" s="8"/>
      <c r="Q448" s="8"/>
      <c r="R448" s="12"/>
      <c r="S448" s="12"/>
      <c r="T448" s="12"/>
      <c r="U448" s="12"/>
      <c r="V448" s="12"/>
      <c r="W448" s="8"/>
      <c r="X448" s="8"/>
      <c r="Y448" s="8"/>
      <c r="Z448" s="8"/>
      <c r="AA448" s="8"/>
    </row>
    <row x14ac:dyDescent="0.25" r="449" customHeight="1" ht="14.25">
      <c r="A449" s="10"/>
      <c r="B449" s="8"/>
      <c r="C449" s="8"/>
      <c r="D449" s="8"/>
      <c r="E449" s="8"/>
      <c r="F449" s="10"/>
      <c r="G449" s="8"/>
      <c r="H449" s="8"/>
      <c r="I449" s="8"/>
      <c r="J449" s="8"/>
      <c r="K449" s="8"/>
      <c r="L449" s="8"/>
      <c r="M449" s="8"/>
      <c r="N449" s="11"/>
      <c r="O449" s="11"/>
      <c r="P449" s="8"/>
      <c r="Q449" s="8"/>
      <c r="R449" s="12"/>
      <c r="S449" s="12"/>
      <c r="T449" s="12"/>
      <c r="U449" s="12"/>
      <c r="V449" s="12"/>
      <c r="W449" s="8"/>
      <c r="X449" s="8"/>
      <c r="Y449" s="8"/>
      <c r="Z449" s="8"/>
      <c r="AA449" s="8"/>
    </row>
    <row x14ac:dyDescent="0.25" r="450" customHeight="1" ht="14.25">
      <c r="A450" s="10"/>
      <c r="B450" s="8"/>
      <c r="C450" s="8"/>
      <c r="D450" s="8"/>
      <c r="E450" s="8"/>
      <c r="F450" s="10"/>
      <c r="G450" s="8"/>
      <c r="H450" s="8"/>
      <c r="I450" s="8"/>
      <c r="J450" s="8"/>
      <c r="K450" s="8"/>
      <c r="L450" s="8"/>
      <c r="M450" s="8"/>
      <c r="N450" s="11"/>
      <c r="O450" s="11"/>
      <c r="P450" s="8"/>
      <c r="Q450" s="8"/>
      <c r="R450" s="12"/>
      <c r="S450" s="12"/>
      <c r="T450" s="12"/>
      <c r="U450" s="12"/>
      <c r="V450" s="12"/>
      <c r="W450" s="8"/>
      <c r="X450" s="8"/>
      <c r="Y450" s="8"/>
      <c r="Z450" s="8"/>
      <c r="AA450" s="8"/>
    </row>
    <row x14ac:dyDescent="0.25" r="451" customHeight="1" ht="14.25">
      <c r="A451" s="10"/>
      <c r="B451" s="8"/>
      <c r="C451" s="8"/>
      <c r="D451" s="8"/>
      <c r="E451" s="8"/>
      <c r="F451" s="10"/>
      <c r="G451" s="8"/>
      <c r="H451" s="8"/>
      <c r="I451" s="8"/>
      <c r="J451" s="8"/>
      <c r="K451" s="8"/>
      <c r="L451" s="8"/>
      <c r="M451" s="8"/>
      <c r="N451" s="11"/>
      <c r="O451" s="11"/>
      <c r="P451" s="8"/>
      <c r="Q451" s="8"/>
      <c r="R451" s="12"/>
      <c r="S451" s="12"/>
      <c r="T451" s="12"/>
      <c r="U451" s="12"/>
      <c r="V451" s="12"/>
      <c r="W451" s="8"/>
      <c r="X451" s="8"/>
      <c r="Y451" s="8"/>
      <c r="Z451" s="8"/>
      <c r="AA451" s="8"/>
    </row>
    <row x14ac:dyDescent="0.25" r="452" customHeight="1" ht="14.25">
      <c r="A452" s="10"/>
      <c r="B452" s="8"/>
      <c r="C452" s="8"/>
      <c r="D452" s="8"/>
      <c r="E452" s="8"/>
      <c r="F452" s="10"/>
      <c r="G452" s="8"/>
      <c r="H452" s="8"/>
      <c r="I452" s="8"/>
      <c r="J452" s="8"/>
      <c r="K452" s="8"/>
      <c r="L452" s="8"/>
      <c r="M452" s="8"/>
      <c r="N452" s="11"/>
      <c r="O452" s="11"/>
      <c r="P452" s="8"/>
      <c r="Q452" s="8"/>
      <c r="R452" s="12"/>
      <c r="S452" s="12"/>
      <c r="T452" s="12"/>
      <c r="U452" s="12"/>
      <c r="V452" s="12"/>
      <c r="W452" s="8"/>
      <c r="X452" s="8"/>
      <c r="Y452" s="8"/>
      <c r="Z452" s="8"/>
      <c r="AA452" s="8"/>
    </row>
    <row x14ac:dyDescent="0.25" r="453" customHeight="1" ht="14.25">
      <c r="A453" s="10"/>
      <c r="B453" s="8"/>
      <c r="C453" s="8"/>
      <c r="D453" s="8"/>
      <c r="E453" s="8"/>
      <c r="F453" s="10"/>
      <c r="G453" s="8"/>
      <c r="H453" s="8"/>
      <c r="I453" s="8"/>
      <c r="J453" s="8"/>
      <c r="K453" s="8"/>
      <c r="L453" s="8"/>
      <c r="M453" s="8"/>
      <c r="N453" s="11"/>
      <c r="O453" s="11"/>
      <c r="P453" s="8"/>
      <c r="Q453" s="8"/>
      <c r="R453" s="12"/>
      <c r="S453" s="12"/>
      <c r="T453" s="12"/>
      <c r="U453" s="12"/>
      <c r="V453" s="12"/>
      <c r="W453" s="8"/>
      <c r="X453" s="8"/>
      <c r="Y453" s="8"/>
      <c r="Z453" s="8"/>
      <c r="AA453" s="8"/>
    </row>
    <row x14ac:dyDescent="0.25" r="454" customHeight="1" ht="14.25">
      <c r="A454" s="10"/>
      <c r="B454" s="8"/>
      <c r="C454" s="8"/>
      <c r="D454" s="8"/>
      <c r="E454" s="8"/>
      <c r="F454" s="10"/>
      <c r="G454" s="8"/>
      <c r="H454" s="8"/>
      <c r="I454" s="8"/>
      <c r="J454" s="8"/>
      <c r="K454" s="8"/>
      <c r="L454" s="8"/>
      <c r="M454" s="8"/>
      <c r="N454" s="11"/>
      <c r="O454" s="11"/>
      <c r="P454" s="8"/>
      <c r="Q454" s="8"/>
      <c r="R454" s="12"/>
      <c r="S454" s="12"/>
      <c r="T454" s="12"/>
      <c r="U454" s="12"/>
      <c r="V454" s="12"/>
      <c r="W454" s="8"/>
      <c r="X454" s="8"/>
      <c r="Y454" s="8"/>
      <c r="Z454" s="8"/>
      <c r="AA454" s="8"/>
    </row>
    <row x14ac:dyDescent="0.25" r="455" customHeight="1" ht="14.25">
      <c r="A455" s="10"/>
      <c r="B455" s="8"/>
      <c r="C455" s="8"/>
      <c r="D455" s="8"/>
      <c r="E455" s="8"/>
      <c r="F455" s="10"/>
      <c r="G455" s="8"/>
      <c r="H455" s="8"/>
      <c r="I455" s="8"/>
      <c r="J455" s="8"/>
      <c r="K455" s="8"/>
      <c r="L455" s="8"/>
      <c r="M455" s="8"/>
      <c r="N455" s="11"/>
      <c r="O455" s="11"/>
      <c r="P455" s="8"/>
      <c r="Q455" s="8"/>
      <c r="R455" s="12"/>
      <c r="S455" s="12"/>
      <c r="T455" s="12"/>
      <c r="U455" s="12"/>
      <c r="V455" s="12"/>
      <c r="W455" s="8"/>
      <c r="X455" s="8"/>
      <c r="Y455" s="8"/>
      <c r="Z455" s="8"/>
      <c r="AA455" s="8"/>
    </row>
    <row x14ac:dyDescent="0.25" r="456" customHeight="1" ht="14.25">
      <c r="A456" s="10"/>
      <c r="B456" s="8"/>
      <c r="C456" s="8"/>
      <c r="D456" s="8"/>
      <c r="E456" s="8"/>
      <c r="F456" s="10"/>
      <c r="G456" s="8"/>
      <c r="H456" s="8"/>
      <c r="I456" s="8"/>
      <c r="J456" s="8"/>
      <c r="K456" s="8"/>
      <c r="L456" s="8"/>
      <c r="M456" s="8"/>
      <c r="N456" s="11"/>
      <c r="O456" s="11"/>
      <c r="P456" s="8"/>
      <c r="Q456" s="8"/>
      <c r="R456" s="12"/>
      <c r="S456" s="12"/>
      <c r="T456" s="12"/>
      <c r="U456" s="12"/>
      <c r="V456" s="12"/>
      <c r="W456" s="8"/>
      <c r="X456" s="8"/>
      <c r="Y456" s="8"/>
      <c r="Z456" s="8"/>
      <c r="AA456" s="8"/>
    </row>
    <row x14ac:dyDescent="0.25" r="457" customHeight="1" ht="14.25">
      <c r="A457" s="10"/>
      <c r="B457" s="8"/>
      <c r="C457" s="8"/>
      <c r="D457" s="8"/>
      <c r="E457" s="8"/>
      <c r="F457" s="10"/>
      <c r="G457" s="8"/>
      <c r="H457" s="8"/>
      <c r="I457" s="8"/>
      <c r="J457" s="8"/>
      <c r="K457" s="8"/>
      <c r="L457" s="8"/>
      <c r="M457" s="8"/>
      <c r="N457" s="11"/>
      <c r="O457" s="11"/>
      <c r="P457" s="8"/>
      <c r="Q457" s="8"/>
      <c r="R457" s="12"/>
      <c r="S457" s="12"/>
      <c r="T457" s="12"/>
      <c r="U457" s="12"/>
      <c r="V457" s="12"/>
      <c r="W457" s="8"/>
      <c r="X457" s="8"/>
      <c r="Y457" s="8"/>
      <c r="Z457" s="8"/>
      <c r="AA457" s="8"/>
    </row>
    <row x14ac:dyDescent="0.25" r="458" customHeight="1" ht="14.25">
      <c r="A458" s="10"/>
      <c r="B458" s="8"/>
      <c r="C458" s="8"/>
      <c r="D458" s="8"/>
      <c r="E458" s="8"/>
      <c r="F458" s="10"/>
      <c r="G458" s="8"/>
      <c r="H458" s="8"/>
      <c r="I458" s="8"/>
      <c r="J458" s="8"/>
      <c r="K458" s="8"/>
      <c r="L458" s="8"/>
      <c r="M458" s="8"/>
      <c r="N458" s="11"/>
      <c r="O458" s="11"/>
      <c r="P458" s="8"/>
      <c r="Q458" s="8"/>
      <c r="R458" s="12"/>
      <c r="S458" s="12"/>
      <c r="T458" s="12"/>
      <c r="U458" s="12"/>
      <c r="V458" s="12"/>
      <c r="W458" s="8"/>
      <c r="X458" s="8"/>
      <c r="Y458" s="8"/>
      <c r="Z458" s="8"/>
      <c r="AA458" s="8"/>
    </row>
    <row x14ac:dyDescent="0.25" r="459" customHeight="1" ht="14.25">
      <c r="A459" s="10"/>
      <c r="B459" s="8"/>
      <c r="C459" s="8"/>
      <c r="D459" s="8"/>
      <c r="E459" s="8"/>
      <c r="F459" s="10"/>
      <c r="G459" s="8"/>
      <c r="H459" s="8"/>
      <c r="I459" s="8"/>
      <c r="J459" s="8"/>
      <c r="K459" s="8"/>
      <c r="L459" s="8"/>
      <c r="M459" s="8"/>
      <c r="N459" s="11"/>
      <c r="O459" s="11"/>
      <c r="P459" s="8"/>
      <c r="Q459" s="8"/>
      <c r="R459" s="12"/>
      <c r="S459" s="12"/>
      <c r="T459" s="12"/>
      <c r="U459" s="12"/>
      <c r="V459" s="12"/>
      <c r="W459" s="8"/>
      <c r="X459" s="8"/>
      <c r="Y459" s="8"/>
      <c r="Z459" s="8"/>
      <c r="AA459" s="8"/>
    </row>
    <row x14ac:dyDescent="0.25" r="460" customHeight="1" ht="14.25">
      <c r="A460" s="10"/>
      <c r="B460" s="8"/>
      <c r="C460" s="8"/>
      <c r="D460" s="8"/>
      <c r="E460" s="8"/>
      <c r="F460" s="10"/>
      <c r="G460" s="8"/>
      <c r="H460" s="8"/>
      <c r="I460" s="8"/>
      <c r="J460" s="8"/>
      <c r="K460" s="8"/>
      <c r="L460" s="8"/>
      <c r="M460" s="8"/>
      <c r="N460" s="11"/>
      <c r="O460" s="11"/>
      <c r="P460" s="8"/>
      <c r="Q460" s="8"/>
      <c r="R460" s="12"/>
      <c r="S460" s="12"/>
      <c r="T460" s="12"/>
      <c r="U460" s="12"/>
      <c r="V460" s="12"/>
      <c r="W460" s="8"/>
      <c r="X460" s="8"/>
      <c r="Y460" s="8"/>
      <c r="Z460" s="8"/>
      <c r="AA460" s="8"/>
    </row>
    <row x14ac:dyDescent="0.25" r="461" customHeight="1" ht="14.25">
      <c r="A461" s="10"/>
      <c r="B461" s="8"/>
      <c r="C461" s="8"/>
      <c r="D461" s="8"/>
      <c r="E461" s="8"/>
      <c r="F461" s="10"/>
      <c r="G461" s="8"/>
      <c r="H461" s="8"/>
      <c r="I461" s="8"/>
      <c r="J461" s="8"/>
      <c r="K461" s="8"/>
      <c r="L461" s="8"/>
      <c r="M461" s="8"/>
      <c r="N461" s="11"/>
      <c r="O461" s="11"/>
      <c r="P461" s="8"/>
      <c r="Q461" s="8"/>
      <c r="R461" s="12"/>
      <c r="S461" s="12"/>
      <c r="T461" s="12"/>
      <c r="U461" s="12"/>
      <c r="V461" s="12"/>
      <c r="W461" s="8"/>
      <c r="X461" s="8"/>
      <c r="Y461" s="8"/>
      <c r="Z461" s="8"/>
      <c r="AA461" s="8"/>
    </row>
    <row x14ac:dyDescent="0.25" r="462" customHeight="1" ht="14.25">
      <c r="A462" s="10"/>
      <c r="B462" s="8"/>
      <c r="C462" s="8"/>
      <c r="D462" s="8"/>
      <c r="E462" s="8"/>
      <c r="F462" s="10"/>
      <c r="G462" s="8"/>
      <c r="H462" s="8"/>
      <c r="I462" s="8"/>
      <c r="J462" s="8"/>
      <c r="K462" s="8"/>
      <c r="L462" s="8"/>
      <c r="M462" s="8"/>
      <c r="N462" s="11"/>
      <c r="O462" s="11"/>
      <c r="P462" s="8"/>
      <c r="Q462" s="8"/>
      <c r="R462" s="12"/>
      <c r="S462" s="12"/>
      <c r="T462" s="12"/>
      <c r="U462" s="12"/>
      <c r="V462" s="12"/>
      <c r="W462" s="8"/>
      <c r="X462" s="8"/>
      <c r="Y462" s="8"/>
      <c r="Z462" s="8"/>
      <c r="AA462" s="8"/>
    </row>
    <row x14ac:dyDescent="0.25" r="463" customHeight="1" ht="14.25">
      <c r="A463" s="10"/>
      <c r="B463" s="8"/>
      <c r="C463" s="8"/>
      <c r="D463" s="8"/>
      <c r="E463" s="8"/>
      <c r="F463" s="10"/>
      <c r="G463" s="8"/>
      <c r="H463" s="8"/>
      <c r="I463" s="8"/>
      <c r="J463" s="8"/>
      <c r="K463" s="8"/>
      <c r="L463" s="8"/>
      <c r="M463" s="8"/>
      <c r="N463" s="11"/>
      <c r="O463" s="11"/>
      <c r="P463" s="8"/>
      <c r="Q463" s="8"/>
      <c r="R463" s="12"/>
      <c r="S463" s="12"/>
      <c r="T463" s="12"/>
      <c r="U463" s="12"/>
      <c r="V463" s="12"/>
      <c r="W463" s="8"/>
      <c r="X463" s="8"/>
      <c r="Y463" s="8"/>
      <c r="Z463" s="8"/>
      <c r="AA463" s="8"/>
    </row>
    <row x14ac:dyDescent="0.25" r="464" customHeight="1" ht="14.25">
      <c r="A464" s="10"/>
      <c r="B464" s="8"/>
      <c r="C464" s="8"/>
      <c r="D464" s="8"/>
      <c r="E464" s="8"/>
      <c r="F464" s="10"/>
      <c r="G464" s="8"/>
      <c r="H464" s="8"/>
      <c r="I464" s="8"/>
      <c r="J464" s="8"/>
      <c r="K464" s="8"/>
      <c r="L464" s="8"/>
      <c r="M464" s="8"/>
      <c r="N464" s="11"/>
      <c r="O464" s="11"/>
      <c r="P464" s="8"/>
      <c r="Q464" s="8"/>
      <c r="R464" s="12"/>
      <c r="S464" s="12"/>
      <c r="T464" s="12"/>
      <c r="U464" s="12"/>
      <c r="V464" s="12"/>
      <c r="W464" s="8"/>
      <c r="X464" s="8"/>
      <c r="Y464" s="8"/>
      <c r="Z464" s="8"/>
      <c r="AA464" s="8"/>
    </row>
    <row x14ac:dyDescent="0.25" r="465" customHeight="1" ht="14.25">
      <c r="A465" s="10"/>
      <c r="B465" s="8"/>
      <c r="C465" s="8"/>
      <c r="D465" s="8"/>
      <c r="E465" s="8"/>
      <c r="F465" s="10"/>
      <c r="G465" s="8"/>
      <c r="H465" s="8"/>
      <c r="I465" s="8"/>
      <c r="J465" s="8"/>
      <c r="K465" s="8"/>
      <c r="L465" s="8"/>
      <c r="M465" s="8"/>
      <c r="N465" s="11"/>
      <c r="O465" s="11"/>
      <c r="P465" s="8"/>
      <c r="Q465" s="8"/>
      <c r="R465" s="12"/>
      <c r="S465" s="12"/>
      <c r="T465" s="12"/>
      <c r="U465" s="12"/>
      <c r="V465" s="12"/>
      <c r="W465" s="8"/>
      <c r="X465" s="8"/>
      <c r="Y465" s="8"/>
      <c r="Z465" s="8"/>
      <c r="AA465" s="8"/>
    </row>
    <row x14ac:dyDescent="0.25" r="466" customHeight="1" ht="14.25">
      <c r="A466" s="10"/>
      <c r="B466" s="8"/>
      <c r="C466" s="8"/>
      <c r="D466" s="8"/>
      <c r="E466" s="8"/>
      <c r="F466" s="10"/>
      <c r="G466" s="8"/>
      <c r="H466" s="8"/>
      <c r="I466" s="8"/>
      <c r="J466" s="8"/>
      <c r="K466" s="8"/>
      <c r="L466" s="8"/>
      <c r="M466" s="8"/>
      <c r="N466" s="11"/>
      <c r="O466" s="11"/>
      <c r="P466" s="8"/>
      <c r="Q466" s="8"/>
      <c r="R466" s="12"/>
      <c r="S466" s="12"/>
      <c r="T466" s="12"/>
      <c r="U466" s="12"/>
      <c r="V466" s="12"/>
      <c r="W466" s="8"/>
      <c r="X466" s="8"/>
      <c r="Y466" s="8"/>
      <c r="Z466" s="8"/>
      <c r="AA466" s="8"/>
    </row>
    <row x14ac:dyDescent="0.25" r="467" customHeight="1" ht="14.25">
      <c r="A467" s="10"/>
      <c r="B467" s="8"/>
      <c r="C467" s="8"/>
      <c r="D467" s="8"/>
      <c r="E467" s="8"/>
      <c r="F467" s="10"/>
      <c r="G467" s="8"/>
      <c r="H467" s="8"/>
      <c r="I467" s="8"/>
      <c r="J467" s="8"/>
      <c r="K467" s="8"/>
      <c r="L467" s="8"/>
      <c r="M467" s="8"/>
      <c r="N467" s="11"/>
      <c r="O467" s="11"/>
      <c r="P467" s="8"/>
      <c r="Q467" s="8"/>
      <c r="R467" s="12"/>
      <c r="S467" s="12"/>
      <c r="T467" s="12"/>
      <c r="U467" s="12"/>
      <c r="V467" s="12"/>
      <c r="W467" s="8"/>
      <c r="X467" s="8"/>
      <c r="Y467" s="8"/>
      <c r="Z467" s="8"/>
      <c r="AA467" s="8"/>
    </row>
    <row x14ac:dyDescent="0.25" r="468" customHeight="1" ht="14.25">
      <c r="A468" s="10"/>
      <c r="B468" s="8"/>
      <c r="C468" s="8"/>
      <c r="D468" s="8"/>
      <c r="E468" s="8"/>
      <c r="F468" s="10"/>
      <c r="G468" s="8"/>
      <c r="H468" s="8"/>
      <c r="I468" s="8"/>
      <c r="J468" s="8"/>
      <c r="K468" s="8"/>
      <c r="L468" s="8"/>
      <c r="M468" s="8"/>
      <c r="N468" s="11"/>
      <c r="O468" s="11"/>
      <c r="P468" s="8"/>
      <c r="Q468" s="8"/>
      <c r="R468" s="12"/>
      <c r="S468" s="12"/>
      <c r="T468" s="12"/>
      <c r="U468" s="12"/>
      <c r="V468" s="12"/>
      <c r="W468" s="8"/>
      <c r="X468" s="8"/>
      <c r="Y468" s="8"/>
      <c r="Z468" s="8"/>
      <c r="AA468" s="8"/>
    </row>
    <row x14ac:dyDescent="0.25" r="469" customHeight="1" ht="14.25">
      <c r="A469" s="10"/>
      <c r="B469" s="8"/>
      <c r="C469" s="8"/>
      <c r="D469" s="8"/>
      <c r="E469" s="8"/>
      <c r="F469" s="10"/>
      <c r="G469" s="8"/>
      <c r="H469" s="8"/>
      <c r="I469" s="8"/>
      <c r="J469" s="8"/>
      <c r="K469" s="8"/>
      <c r="L469" s="8"/>
      <c r="M469" s="8"/>
      <c r="N469" s="11"/>
      <c r="O469" s="11"/>
      <c r="P469" s="8"/>
      <c r="Q469" s="8"/>
      <c r="R469" s="12"/>
      <c r="S469" s="12"/>
      <c r="T469" s="12"/>
      <c r="U469" s="12"/>
      <c r="V469" s="12"/>
      <c r="W469" s="8"/>
      <c r="X469" s="8"/>
      <c r="Y469" s="8"/>
      <c r="Z469" s="8"/>
      <c r="AA469" s="8"/>
    </row>
    <row x14ac:dyDescent="0.25" r="470" customHeight="1" ht="14.25">
      <c r="A470" s="10"/>
      <c r="B470" s="8"/>
      <c r="C470" s="8"/>
      <c r="D470" s="8"/>
      <c r="E470" s="8"/>
      <c r="F470" s="10"/>
      <c r="G470" s="8"/>
      <c r="H470" s="8"/>
      <c r="I470" s="8"/>
      <c r="J470" s="8"/>
      <c r="K470" s="8"/>
      <c r="L470" s="8"/>
      <c r="M470" s="8"/>
      <c r="N470" s="11"/>
      <c r="O470" s="11"/>
      <c r="P470" s="8"/>
      <c r="Q470" s="8"/>
      <c r="R470" s="12"/>
      <c r="S470" s="12"/>
      <c r="T470" s="12"/>
      <c r="U470" s="12"/>
      <c r="V470" s="12"/>
      <c r="W470" s="8"/>
      <c r="X470" s="8"/>
      <c r="Y470" s="8"/>
      <c r="Z470" s="8"/>
      <c r="AA470" s="8"/>
    </row>
    <row x14ac:dyDescent="0.25" r="471" customHeight="1" ht="14.25">
      <c r="A471" s="10"/>
      <c r="B471" s="8"/>
      <c r="C471" s="8"/>
      <c r="D471" s="8"/>
      <c r="E471" s="8"/>
      <c r="F471" s="10"/>
      <c r="G471" s="8"/>
      <c r="H471" s="8"/>
      <c r="I471" s="8"/>
      <c r="J471" s="8"/>
      <c r="K471" s="8"/>
      <c r="L471" s="8"/>
      <c r="M471" s="8"/>
      <c r="N471" s="11"/>
      <c r="O471" s="11"/>
      <c r="P471" s="8"/>
      <c r="Q471" s="8"/>
      <c r="R471" s="12"/>
      <c r="S471" s="12"/>
      <c r="T471" s="12"/>
      <c r="U471" s="12"/>
      <c r="V471" s="12"/>
      <c r="W471" s="8"/>
      <c r="X471" s="8"/>
      <c r="Y471" s="8"/>
      <c r="Z471" s="8"/>
      <c r="AA471" s="8"/>
    </row>
    <row x14ac:dyDescent="0.25" r="472" customHeight="1" ht="14.25">
      <c r="A472" s="10"/>
      <c r="B472" s="8"/>
      <c r="C472" s="8"/>
      <c r="D472" s="8"/>
      <c r="E472" s="8"/>
      <c r="F472" s="10"/>
      <c r="G472" s="8"/>
      <c r="H472" s="8"/>
      <c r="I472" s="8"/>
      <c r="J472" s="8"/>
      <c r="K472" s="8"/>
      <c r="L472" s="8"/>
      <c r="M472" s="8"/>
      <c r="N472" s="11"/>
      <c r="O472" s="11"/>
      <c r="P472" s="8"/>
      <c r="Q472" s="8"/>
      <c r="R472" s="12"/>
      <c r="S472" s="12"/>
      <c r="T472" s="12"/>
      <c r="U472" s="12"/>
      <c r="V472" s="12"/>
      <c r="W472" s="8"/>
      <c r="X472" s="8"/>
      <c r="Y472" s="8"/>
      <c r="Z472" s="8"/>
      <c r="AA472" s="8"/>
    </row>
    <row x14ac:dyDescent="0.25" r="473" customHeight="1" ht="14.25">
      <c r="A473" s="10"/>
      <c r="B473" s="8"/>
      <c r="C473" s="8"/>
      <c r="D473" s="8"/>
      <c r="E473" s="8"/>
      <c r="F473" s="10"/>
      <c r="G473" s="8"/>
      <c r="H473" s="8"/>
      <c r="I473" s="8"/>
      <c r="J473" s="8"/>
      <c r="K473" s="8"/>
      <c r="L473" s="8"/>
      <c r="M473" s="8"/>
      <c r="N473" s="11"/>
      <c r="O473" s="11"/>
      <c r="P473" s="8"/>
      <c r="Q473" s="8"/>
      <c r="R473" s="12"/>
      <c r="S473" s="12"/>
      <c r="T473" s="12"/>
      <c r="U473" s="12"/>
      <c r="V473" s="12"/>
      <c r="W473" s="8"/>
      <c r="X473" s="8"/>
      <c r="Y473" s="8"/>
      <c r="Z473" s="8"/>
      <c r="AA473" s="8"/>
    </row>
    <row x14ac:dyDescent="0.25" r="474" customHeight="1" ht="14.25">
      <c r="A474" s="10"/>
      <c r="B474" s="8"/>
      <c r="C474" s="8"/>
      <c r="D474" s="8"/>
      <c r="E474" s="8"/>
      <c r="F474" s="10"/>
      <c r="G474" s="8"/>
      <c r="H474" s="8"/>
      <c r="I474" s="8"/>
      <c r="J474" s="8"/>
      <c r="K474" s="8"/>
      <c r="L474" s="8"/>
      <c r="M474" s="8"/>
      <c r="N474" s="11"/>
      <c r="O474" s="11"/>
      <c r="P474" s="8"/>
      <c r="Q474" s="8"/>
      <c r="R474" s="12"/>
      <c r="S474" s="12"/>
      <c r="T474" s="12"/>
      <c r="U474" s="12"/>
      <c r="V474" s="12"/>
      <c r="W474" s="8"/>
      <c r="X474" s="8"/>
      <c r="Y474" s="8"/>
      <c r="Z474" s="8"/>
      <c r="AA474" s="8"/>
    </row>
    <row x14ac:dyDescent="0.25" r="475" customHeight="1" ht="14.25">
      <c r="A475" s="10"/>
      <c r="B475" s="8"/>
      <c r="C475" s="8"/>
      <c r="D475" s="8"/>
      <c r="E475" s="8"/>
      <c r="F475" s="10"/>
      <c r="G475" s="8"/>
      <c r="H475" s="8"/>
      <c r="I475" s="8"/>
      <c r="J475" s="8"/>
      <c r="K475" s="8"/>
      <c r="L475" s="8"/>
      <c r="M475" s="8"/>
      <c r="N475" s="11"/>
      <c r="O475" s="11"/>
      <c r="P475" s="8"/>
      <c r="Q475" s="8"/>
      <c r="R475" s="12"/>
      <c r="S475" s="12"/>
      <c r="T475" s="12"/>
      <c r="U475" s="12"/>
      <c r="V475" s="12"/>
      <c r="W475" s="8"/>
      <c r="X475" s="8"/>
      <c r="Y475" s="8"/>
      <c r="Z475" s="8"/>
      <c r="AA475" s="8"/>
    </row>
    <row x14ac:dyDescent="0.25" r="476" customHeight="1" ht="14.25">
      <c r="A476" s="10"/>
      <c r="B476" s="8"/>
      <c r="C476" s="8"/>
      <c r="D476" s="8"/>
      <c r="E476" s="8"/>
      <c r="F476" s="10"/>
      <c r="G476" s="8"/>
      <c r="H476" s="8"/>
      <c r="I476" s="8"/>
      <c r="J476" s="8"/>
      <c r="K476" s="8"/>
      <c r="L476" s="8"/>
      <c r="M476" s="8"/>
      <c r="N476" s="11"/>
      <c r="O476" s="11"/>
      <c r="P476" s="8"/>
      <c r="Q476" s="8"/>
      <c r="R476" s="12"/>
      <c r="S476" s="12"/>
      <c r="T476" s="12"/>
      <c r="U476" s="12"/>
      <c r="V476" s="12"/>
      <c r="W476" s="8"/>
      <c r="X476" s="8"/>
      <c r="Y476" s="8"/>
      <c r="Z476" s="8"/>
      <c r="AA476" s="8"/>
    </row>
    <row x14ac:dyDescent="0.25" r="477" customHeight="1" ht="14.25">
      <c r="A477" s="10"/>
      <c r="B477" s="8"/>
      <c r="C477" s="8"/>
      <c r="D477" s="8"/>
      <c r="E477" s="8"/>
      <c r="F477" s="10"/>
      <c r="G477" s="8"/>
      <c r="H477" s="8"/>
      <c r="I477" s="8"/>
      <c r="J477" s="8"/>
      <c r="K477" s="8"/>
      <c r="L477" s="8"/>
      <c r="M477" s="8"/>
      <c r="N477" s="11"/>
      <c r="O477" s="11"/>
      <c r="P477" s="8"/>
      <c r="Q477" s="8"/>
      <c r="R477" s="12"/>
      <c r="S477" s="12"/>
      <c r="T477" s="12"/>
      <c r="U477" s="12"/>
      <c r="V477" s="12"/>
      <c r="W477" s="8"/>
      <c r="X477" s="8"/>
      <c r="Y477" s="8"/>
      <c r="Z477" s="8"/>
      <c r="AA477" s="8"/>
    </row>
    <row x14ac:dyDescent="0.25" r="478" customHeight="1" ht="14.25">
      <c r="A478" s="10"/>
      <c r="B478" s="8"/>
      <c r="C478" s="8"/>
      <c r="D478" s="8"/>
      <c r="E478" s="8"/>
      <c r="F478" s="10"/>
      <c r="G478" s="8"/>
      <c r="H478" s="8"/>
      <c r="I478" s="8"/>
      <c r="J478" s="8"/>
      <c r="K478" s="8"/>
      <c r="L478" s="8"/>
      <c r="M478" s="8"/>
      <c r="N478" s="11"/>
      <c r="O478" s="11"/>
      <c r="P478" s="8"/>
      <c r="Q478" s="8"/>
      <c r="R478" s="12"/>
      <c r="S478" s="12"/>
      <c r="T478" s="12"/>
      <c r="U478" s="12"/>
      <c r="V478" s="12"/>
      <c r="W478" s="8"/>
      <c r="X478" s="8"/>
      <c r="Y478" s="8"/>
      <c r="Z478" s="8"/>
      <c r="AA478" s="8"/>
    </row>
    <row x14ac:dyDescent="0.25" r="479" customHeight="1" ht="14.25">
      <c r="A479" s="10"/>
      <c r="B479" s="8"/>
      <c r="C479" s="8"/>
      <c r="D479" s="8"/>
      <c r="E479" s="8"/>
      <c r="F479" s="10"/>
      <c r="G479" s="8"/>
      <c r="H479" s="8"/>
      <c r="I479" s="8"/>
      <c r="J479" s="8"/>
      <c r="K479" s="8"/>
      <c r="L479" s="8"/>
      <c r="M479" s="8"/>
      <c r="N479" s="11"/>
      <c r="O479" s="11"/>
      <c r="P479" s="8"/>
      <c r="Q479" s="8"/>
      <c r="R479" s="12"/>
      <c r="S479" s="12"/>
      <c r="T479" s="12"/>
      <c r="U479" s="12"/>
      <c r="V479" s="12"/>
      <c r="W479" s="8"/>
      <c r="X479" s="8"/>
      <c r="Y479" s="8"/>
      <c r="Z479" s="8"/>
      <c r="AA479" s="8"/>
    </row>
    <row x14ac:dyDescent="0.25" r="480" customHeight="1" ht="14.25">
      <c r="A480" s="10"/>
      <c r="B480" s="8"/>
      <c r="C480" s="8"/>
      <c r="D480" s="8"/>
      <c r="E480" s="8"/>
      <c r="F480" s="10"/>
      <c r="G480" s="8"/>
      <c r="H480" s="8"/>
      <c r="I480" s="8"/>
      <c r="J480" s="8"/>
      <c r="K480" s="8"/>
      <c r="L480" s="8"/>
      <c r="M480" s="8"/>
      <c r="N480" s="11"/>
      <c r="O480" s="11"/>
      <c r="P480" s="8"/>
      <c r="Q480" s="8"/>
      <c r="R480" s="12"/>
      <c r="S480" s="12"/>
      <c r="T480" s="12"/>
      <c r="U480" s="12"/>
      <c r="V480" s="12"/>
      <c r="W480" s="8"/>
      <c r="X480" s="8"/>
      <c r="Y480" s="8"/>
      <c r="Z480" s="8"/>
      <c r="AA480" s="8"/>
    </row>
    <row x14ac:dyDescent="0.25" r="481" customHeight="1" ht="14.25">
      <c r="A481" s="10"/>
      <c r="B481" s="8"/>
      <c r="C481" s="8"/>
      <c r="D481" s="8"/>
      <c r="E481" s="8"/>
      <c r="F481" s="10"/>
      <c r="G481" s="8"/>
      <c r="H481" s="8"/>
      <c r="I481" s="8"/>
      <c r="J481" s="8"/>
      <c r="K481" s="8"/>
      <c r="L481" s="8"/>
      <c r="M481" s="8"/>
      <c r="N481" s="11"/>
      <c r="O481" s="11"/>
      <c r="P481" s="8"/>
      <c r="Q481" s="8"/>
      <c r="R481" s="12"/>
      <c r="S481" s="12"/>
      <c r="T481" s="12"/>
      <c r="U481" s="12"/>
      <c r="V481" s="12"/>
      <c r="W481" s="8"/>
      <c r="X481" s="8"/>
      <c r="Y481" s="8"/>
      <c r="Z481" s="8"/>
      <c r="AA481" s="8"/>
    </row>
    <row x14ac:dyDescent="0.25" r="482" customHeight="1" ht="14.25">
      <c r="A482" s="10"/>
      <c r="B482" s="8"/>
      <c r="C482" s="8"/>
      <c r="D482" s="8"/>
      <c r="E482" s="8"/>
      <c r="F482" s="10"/>
      <c r="G482" s="8"/>
      <c r="H482" s="8"/>
      <c r="I482" s="8"/>
      <c r="J482" s="8"/>
      <c r="K482" s="8"/>
      <c r="L482" s="8"/>
      <c r="M482" s="8"/>
      <c r="N482" s="11"/>
      <c r="O482" s="11"/>
      <c r="P482" s="8"/>
      <c r="Q482" s="8"/>
      <c r="R482" s="12"/>
      <c r="S482" s="12"/>
      <c r="T482" s="12"/>
      <c r="U482" s="12"/>
      <c r="V482" s="12"/>
      <c r="W482" s="8"/>
      <c r="X482" s="8"/>
      <c r="Y482" s="8"/>
      <c r="Z482" s="8"/>
      <c r="AA482" s="8"/>
    </row>
    <row x14ac:dyDescent="0.25" r="483" customHeight="1" ht="14.25">
      <c r="A483" s="10"/>
      <c r="B483" s="8"/>
      <c r="C483" s="8"/>
      <c r="D483" s="8"/>
      <c r="E483" s="8"/>
      <c r="F483" s="10"/>
      <c r="G483" s="8"/>
      <c r="H483" s="8"/>
      <c r="I483" s="8"/>
      <c r="J483" s="8"/>
      <c r="K483" s="8"/>
      <c r="L483" s="8"/>
      <c r="M483" s="8"/>
      <c r="N483" s="11"/>
      <c r="O483" s="11"/>
      <c r="P483" s="8"/>
      <c r="Q483" s="8"/>
      <c r="R483" s="12"/>
      <c r="S483" s="12"/>
      <c r="T483" s="12"/>
      <c r="U483" s="12"/>
      <c r="V483" s="12"/>
      <c r="W483" s="8"/>
      <c r="X483" s="8"/>
      <c r="Y483" s="8"/>
      <c r="Z483" s="8"/>
      <c r="AA483" s="8"/>
    </row>
    <row x14ac:dyDescent="0.25" r="484" customHeight="1" ht="14.25">
      <c r="A484" s="10"/>
      <c r="B484" s="8"/>
      <c r="C484" s="8"/>
      <c r="D484" s="8"/>
      <c r="E484" s="8"/>
      <c r="F484" s="10"/>
      <c r="G484" s="8"/>
      <c r="H484" s="8"/>
      <c r="I484" s="8"/>
      <c r="J484" s="8"/>
      <c r="K484" s="8"/>
      <c r="L484" s="8"/>
      <c r="M484" s="8"/>
      <c r="N484" s="11"/>
      <c r="O484" s="11"/>
      <c r="P484" s="8"/>
      <c r="Q484" s="8"/>
      <c r="R484" s="12"/>
      <c r="S484" s="12"/>
      <c r="T484" s="12"/>
      <c r="U484" s="12"/>
      <c r="V484" s="12"/>
      <c r="W484" s="8"/>
      <c r="X484" s="8"/>
      <c r="Y484" s="8"/>
      <c r="Z484" s="8"/>
      <c r="AA484" s="8"/>
    </row>
    <row x14ac:dyDescent="0.25" r="485" customHeight="1" ht="14.25">
      <c r="A485" s="10"/>
      <c r="B485" s="8"/>
      <c r="C485" s="8"/>
      <c r="D485" s="8"/>
      <c r="E485" s="8"/>
      <c r="F485" s="10"/>
      <c r="G485" s="8"/>
      <c r="H485" s="8"/>
      <c r="I485" s="8"/>
      <c r="J485" s="8"/>
      <c r="K485" s="8"/>
      <c r="L485" s="8"/>
      <c r="M485" s="8"/>
      <c r="N485" s="11"/>
      <c r="O485" s="11"/>
      <c r="P485" s="8"/>
      <c r="Q485" s="8"/>
      <c r="R485" s="12"/>
      <c r="S485" s="12"/>
      <c r="T485" s="12"/>
      <c r="U485" s="12"/>
      <c r="V485" s="12"/>
      <c r="W485" s="8"/>
      <c r="X485" s="8"/>
      <c r="Y485" s="8"/>
      <c r="Z485" s="8"/>
      <c r="AA485" s="8"/>
    </row>
    <row x14ac:dyDescent="0.25" r="486" customHeight="1" ht="14.25">
      <c r="A486" s="10"/>
      <c r="B486" s="8"/>
      <c r="C486" s="8"/>
      <c r="D486" s="8"/>
      <c r="E486" s="8"/>
      <c r="F486" s="10"/>
      <c r="G486" s="8"/>
      <c r="H486" s="8"/>
      <c r="I486" s="8"/>
      <c r="J486" s="8"/>
      <c r="K486" s="8"/>
      <c r="L486" s="8"/>
      <c r="M486" s="8"/>
      <c r="N486" s="11"/>
      <c r="O486" s="11"/>
      <c r="P486" s="8"/>
      <c r="Q486" s="8"/>
      <c r="R486" s="12"/>
      <c r="S486" s="12"/>
      <c r="T486" s="12"/>
      <c r="U486" s="12"/>
      <c r="V486" s="12"/>
      <c r="W486" s="8"/>
      <c r="X486" s="8"/>
      <c r="Y486" s="8"/>
      <c r="Z486" s="8"/>
      <c r="AA486" s="8"/>
    </row>
    <row x14ac:dyDescent="0.25" r="487" customHeight="1" ht="14.25">
      <c r="A487" s="10"/>
      <c r="B487" s="8"/>
      <c r="C487" s="8"/>
      <c r="D487" s="8"/>
      <c r="E487" s="8"/>
      <c r="F487" s="10"/>
      <c r="G487" s="8"/>
      <c r="H487" s="8"/>
      <c r="I487" s="8"/>
      <c r="J487" s="8"/>
      <c r="K487" s="8"/>
      <c r="L487" s="8"/>
      <c r="M487" s="8"/>
      <c r="N487" s="11"/>
      <c r="O487" s="11"/>
      <c r="P487" s="8"/>
      <c r="Q487" s="8"/>
      <c r="R487" s="12"/>
      <c r="S487" s="12"/>
      <c r="T487" s="12"/>
      <c r="U487" s="12"/>
      <c r="V487" s="12"/>
      <c r="W487" s="8"/>
      <c r="X487" s="8"/>
      <c r="Y487" s="8"/>
      <c r="Z487" s="8"/>
      <c r="AA487" s="8"/>
    </row>
    <row x14ac:dyDescent="0.25" r="488" customHeight="1" ht="14.25">
      <c r="A488" s="10"/>
      <c r="B488" s="8"/>
      <c r="C488" s="8"/>
      <c r="D488" s="8"/>
      <c r="E488" s="8"/>
      <c r="F488" s="10"/>
      <c r="G488" s="8"/>
      <c r="H488" s="8"/>
      <c r="I488" s="8"/>
      <c r="J488" s="8"/>
      <c r="K488" s="8"/>
      <c r="L488" s="8"/>
      <c r="M488" s="8"/>
      <c r="N488" s="11"/>
      <c r="O488" s="11"/>
      <c r="P488" s="8"/>
      <c r="Q488" s="8"/>
      <c r="R488" s="12"/>
      <c r="S488" s="12"/>
      <c r="T488" s="12"/>
      <c r="U488" s="12"/>
      <c r="V488" s="12"/>
      <c r="W488" s="8"/>
      <c r="X488" s="8"/>
      <c r="Y488" s="8"/>
      <c r="Z488" s="8"/>
      <c r="AA488" s="8"/>
    </row>
    <row x14ac:dyDescent="0.25" r="489" customHeight="1" ht="14.25">
      <c r="A489" s="10"/>
      <c r="B489" s="8"/>
      <c r="C489" s="8"/>
      <c r="D489" s="8"/>
      <c r="E489" s="8"/>
      <c r="F489" s="10"/>
      <c r="G489" s="8"/>
      <c r="H489" s="8"/>
      <c r="I489" s="8"/>
      <c r="J489" s="8"/>
      <c r="K489" s="8"/>
      <c r="L489" s="8"/>
      <c r="M489" s="8"/>
      <c r="N489" s="11"/>
      <c r="O489" s="11"/>
      <c r="P489" s="8"/>
      <c r="Q489" s="8"/>
      <c r="R489" s="12"/>
      <c r="S489" s="12"/>
      <c r="T489" s="12"/>
      <c r="U489" s="12"/>
      <c r="V489" s="12"/>
      <c r="W489" s="8"/>
      <c r="X489" s="8"/>
      <c r="Y489" s="8"/>
      <c r="Z489" s="8"/>
      <c r="AA489" s="8"/>
    </row>
    <row x14ac:dyDescent="0.25" r="490" customHeight="1" ht="14.25">
      <c r="A490" s="10"/>
      <c r="B490" s="8"/>
      <c r="C490" s="8"/>
      <c r="D490" s="8"/>
      <c r="E490" s="8"/>
      <c r="F490" s="10"/>
      <c r="G490" s="8"/>
      <c r="H490" s="8"/>
      <c r="I490" s="8"/>
      <c r="J490" s="8"/>
      <c r="K490" s="8"/>
      <c r="L490" s="8"/>
      <c r="M490" s="8"/>
      <c r="N490" s="11"/>
      <c r="O490" s="11"/>
      <c r="P490" s="8"/>
      <c r="Q490" s="8"/>
      <c r="R490" s="12"/>
      <c r="S490" s="12"/>
      <c r="T490" s="12"/>
      <c r="U490" s="12"/>
      <c r="V490" s="12"/>
      <c r="W490" s="8"/>
      <c r="X490" s="8"/>
      <c r="Y490" s="8"/>
      <c r="Z490" s="8"/>
      <c r="AA490" s="8"/>
    </row>
    <row x14ac:dyDescent="0.25" r="491" customHeight="1" ht="14.25">
      <c r="A491" s="10"/>
      <c r="B491" s="8"/>
      <c r="C491" s="8"/>
      <c r="D491" s="8"/>
      <c r="E491" s="8"/>
      <c r="F491" s="10"/>
      <c r="G491" s="8"/>
      <c r="H491" s="8"/>
      <c r="I491" s="8"/>
      <c r="J491" s="8"/>
      <c r="K491" s="8"/>
      <c r="L491" s="8"/>
      <c r="M491" s="8"/>
      <c r="N491" s="11"/>
      <c r="O491" s="11"/>
      <c r="P491" s="8"/>
      <c r="Q491" s="8"/>
      <c r="R491" s="12"/>
      <c r="S491" s="12"/>
      <c r="T491" s="12"/>
      <c r="U491" s="12"/>
      <c r="V491" s="12"/>
      <c r="W491" s="8"/>
      <c r="X491" s="8"/>
      <c r="Y491" s="8"/>
      <c r="Z491" s="8"/>
      <c r="AA491" s="8"/>
    </row>
    <row x14ac:dyDescent="0.25" r="492" customHeight="1" ht="14.25">
      <c r="A492" s="10"/>
      <c r="B492" s="8"/>
      <c r="C492" s="8"/>
      <c r="D492" s="8"/>
      <c r="E492" s="8"/>
      <c r="F492" s="10"/>
      <c r="G492" s="8"/>
      <c r="H492" s="8"/>
      <c r="I492" s="8"/>
      <c r="J492" s="8"/>
      <c r="K492" s="8"/>
      <c r="L492" s="8"/>
      <c r="M492" s="8"/>
      <c r="N492" s="11"/>
      <c r="O492" s="11"/>
      <c r="P492" s="8"/>
      <c r="Q492" s="8"/>
      <c r="R492" s="12"/>
      <c r="S492" s="12"/>
      <c r="T492" s="12"/>
      <c r="U492" s="12"/>
      <c r="V492" s="12"/>
      <c r="W492" s="8"/>
      <c r="X492" s="8"/>
      <c r="Y492" s="8"/>
      <c r="Z492" s="8"/>
      <c r="AA492" s="8"/>
    </row>
    <row x14ac:dyDescent="0.25" r="493" customHeight="1" ht="14.25">
      <c r="A493" s="10"/>
      <c r="B493" s="8"/>
      <c r="C493" s="8"/>
      <c r="D493" s="8"/>
      <c r="E493" s="8"/>
      <c r="F493" s="10"/>
      <c r="G493" s="8"/>
      <c r="H493" s="8"/>
      <c r="I493" s="8"/>
      <c r="J493" s="8"/>
      <c r="K493" s="8"/>
      <c r="L493" s="8"/>
      <c r="M493" s="8"/>
      <c r="N493" s="11"/>
      <c r="O493" s="11"/>
      <c r="P493" s="8"/>
      <c r="Q493" s="8"/>
      <c r="R493" s="12"/>
      <c r="S493" s="12"/>
      <c r="T493" s="12"/>
      <c r="U493" s="12"/>
      <c r="V493" s="12"/>
      <c r="W493" s="8"/>
      <c r="X493" s="8"/>
      <c r="Y493" s="8"/>
      <c r="Z493" s="8"/>
      <c r="AA493" s="8"/>
    </row>
    <row x14ac:dyDescent="0.25" r="494" customHeight="1" ht="14.25">
      <c r="A494" s="10"/>
      <c r="B494" s="8"/>
      <c r="C494" s="8"/>
      <c r="D494" s="8"/>
      <c r="E494" s="8"/>
      <c r="F494" s="10"/>
      <c r="G494" s="8"/>
      <c r="H494" s="8"/>
      <c r="I494" s="8"/>
      <c r="J494" s="8"/>
      <c r="K494" s="8"/>
      <c r="L494" s="8"/>
      <c r="M494" s="8"/>
      <c r="N494" s="11"/>
      <c r="O494" s="11"/>
      <c r="P494" s="8"/>
      <c r="Q494" s="8"/>
      <c r="R494" s="12"/>
      <c r="S494" s="12"/>
      <c r="T494" s="12"/>
      <c r="U494" s="12"/>
      <c r="V494" s="12"/>
      <c r="W494" s="8"/>
      <c r="X494" s="8"/>
      <c r="Y494" s="8"/>
      <c r="Z494" s="8"/>
      <c r="AA494" s="8"/>
    </row>
    <row x14ac:dyDescent="0.25" r="495" customHeight="1" ht="14.25">
      <c r="A495" s="10"/>
      <c r="B495" s="8"/>
      <c r="C495" s="8"/>
      <c r="D495" s="8"/>
      <c r="E495" s="8"/>
      <c r="F495" s="10"/>
      <c r="G495" s="8"/>
      <c r="H495" s="8"/>
      <c r="I495" s="8"/>
      <c r="J495" s="8"/>
      <c r="K495" s="8"/>
      <c r="L495" s="8"/>
      <c r="M495" s="8"/>
      <c r="N495" s="11"/>
      <c r="O495" s="11"/>
      <c r="P495" s="8"/>
      <c r="Q495" s="8"/>
      <c r="R495" s="12"/>
      <c r="S495" s="12"/>
      <c r="T495" s="12"/>
      <c r="U495" s="12"/>
      <c r="V495" s="12"/>
      <c r="W495" s="8"/>
      <c r="X495" s="8"/>
      <c r="Y495" s="8"/>
      <c r="Z495" s="8"/>
      <c r="AA495" s="8"/>
    </row>
    <row x14ac:dyDescent="0.25" r="496" customHeight="1" ht="14.25">
      <c r="A496" s="10"/>
      <c r="B496" s="8"/>
      <c r="C496" s="8"/>
      <c r="D496" s="8"/>
      <c r="E496" s="8"/>
      <c r="F496" s="10"/>
      <c r="G496" s="8"/>
      <c r="H496" s="8"/>
      <c r="I496" s="8"/>
      <c r="J496" s="8"/>
      <c r="K496" s="8"/>
      <c r="L496" s="8"/>
      <c r="M496" s="8"/>
      <c r="N496" s="11"/>
      <c r="O496" s="11"/>
      <c r="P496" s="8"/>
      <c r="Q496" s="8"/>
      <c r="R496" s="12"/>
      <c r="S496" s="12"/>
      <c r="T496" s="12"/>
      <c r="U496" s="12"/>
      <c r="V496" s="12"/>
      <c r="W496" s="8"/>
      <c r="X496" s="8"/>
      <c r="Y496" s="8"/>
      <c r="Z496" s="8"/>
      <c r="AA496" s="8"/>
    </row>
    <row x14ac:dyDescent="0.25" r="497" customHeight="1" ht="14.25">
      <c r="A497" s="10"/>
      <c r="B497" s="8"/>
      <c r="C497" s="8"/>
      <c r="D497" s="8"/>
      <c r="E497" s="8"/>
      <c r="F497" s="10"/>
      <c r="G497" s="8"/>
      <c r="H497" s="8"/>
      <c r="I497" s="8"/>
      <c r="J497" s="8"/>
      <c r="K497" s="8"/>
      <c r="L497" s="8"/>
      <c r="M497" s="8"/>
      <c r="N497" s="11"/>
      <c r="O497" s="11"/>
      <c r="P497" s="8"/>
      <c r="Q497" s="8"/>
      <c r="R497" s="12"/>
      <c r="S497" s="12"/>
      <c r="T497" s="12"/>
      <c r="U497" s="12"/>
      <c r="V497" s="12"/>
      <c r="W497" s="8"/>
      <c r="X497" s="8"/>
      <c r="Y497" s="8"/>
      <c r="Z497" s="8"/>
      <c r="AA497" s="8"/>
    </row>
    <row x14ac:dyDescent="0.25" r="498" customHeight="1" ht="14.25">
      <c r="A498" s="10"/>
      <c r="B498" s="8"/>
      <c r="C498" s="8"/>
      <c r="D498" s="8"/>
      <c r="E498" s="8"/>
      <c r="F498" s="10"/>
      <c r="G498" s="8"/>
      <c r="H498" s="8"/>
      <c r="I498" s="8"/>
      <c r="J498" s="8"/>
      <c r="K498" s="8"/>
      <c r="L498" s="8"/>
      <c r="M498" s="8"/>
      <c r="N498" s="11"/>
      <c r="O498" s="11"/>
      <c r="P498" s="8"/>
      <c r="Q498" s="8"/>
      <c r="R498" s="12"/>
      <c r="S498" s="12"/>
      <c r="T498" s="12"/>
      <c r="U498" s="12"/>
      <c r="V498" s="12"/>
      <c r="W498" s="8"/>
      <c r="X498" s="8"/>
      <c r="Y498" s="8"/>
      <c r="Z498" s="8"/>
      <c r="AA498" s="8"/>
    </row>
    <row x14ac:dyDescent="0.25" r="499" customHeight="1" ht="14.25">
      <c r="A499" s="10"/>
      <c r="B499" s="8"/>
      <c r="C499" s="8"/>
      <c r="D499" s="8"/>
      <c r="E499" s="8"/>
      <c r="F499" s="10"/>
      <c r="G499" s="8"/>
      <c r="H499" s="8"/>
      <c r="I499" s="8"/>
      <c r="J499" s="8"/>
      <c r="K499" s="8"/>
      <c r="L499" s="8"/>
      <c r="M499" s="8"/>
      <c r="N499" s="11"/>
      <c r="O499" s="11"/>
      <c r="P499" s="8"/>
      <c r="Q499" s="8"/>
      <c r="R499" s="12"/>
      <c r="S499" s="12"/>
      <c r="T499" s="12"/>
      <c r="U499" s="12"/>
      <c r="V499" s="12"/>
      <c r="W499" s="8"/>
      <c r="X499" s="8"/>
      <c r="Y499" s="8"/>
      <c r="Z499" s="8"/>
      <c r="AA499" s="8"/>
    </row>
    <row x14ac:dyDescent="0.25" r="500" customHeight="1" ht="14.25">
      <c r="A500" s="10"/>
      <c r="B500" s="8"/>
      <c r="C500" s="8"/>
      <c r="D500" s="8"/>
      <c r="E500" s="8"/>
      <c r="F500" s="10"/>
      <c r="G500" s="8"/>
      <c r="H500" s="8"/>
      <c r="I500" s="8"/>
      <c r="J500" s="8"/>
      <c r="K500" s="8"/>
      <c r="L500" s="8"/>
      <c r="M500" s="8"/>
      <c r="N500" s="11"/>
      <c r="O500" s="11"/>
      <c r="P500" s="8"/>
      <c r="Q500" s="8"/>
      <c r="R500" s="12"/>
      <c r="S500" s="12"/>
      <c r="T500" s="12"/>
      <c r="U500" s="12"/>
      <c r="V500" s="12"/>
      <c r="W500" s="8"/>
      <c r="X500" s="8"/>
      <c r="Y500" s="8"/>
      <c r="Z500" s="8"/>
      <c r="AA500" s="8"/>
    </row>
    <row x14ac:dyDescent="0.25" r="501" customHeight="1" ht="14.25">
      <c r="A501" s="10"/>
      <c r="B501" s="8"/>
      <c r="C501" s="8"/>
      <c r="D501" s="8"/>
      <c r="E501" s="8"/>
      <c r="F501" s="10"/>
      <c r="G501" s="8"/>
      <c r="H501" s="8"/>
      <c r="I501" s="8"/>
      <c r="J501" s="8"/>
      <c r="K501" s="8"/>
      <c r="L501" s="8"/>
      <c r="M501" s="8"/>
      <c r="N501" s="11"/>
      <c r="O501" s="11"/>
      <c r="P501" s="8"/>
      <c r="Q501" s="8"/>
      <c r="R501" s="12"/>
      <c r="S501" s="12"/>
      <c r="T501" s="12"/>
      <c r="U501" s="12"/>
      <c r="V501" s="12"/>
      <c r="W501" s="8"/>
      <c r="X501" s="8"/>
      <c r="Y501" s="8"/>
      <c r="Z501" s="8"/>
      <c r="AA501" s="8"/>
    </row>
    <row x14ac:dyDescent="0.25" r="502" customHeight="1" ht="14.25">
      <c r="A502" s="10"/>
      <c r="B502" s="8"/>
      <c r="C502" s="8"/>
      <c r="D502" s="8"/>
      <c r="E502" s="8"/>
      <c r="F502" s="10"/>
      <c r="G502" s="8"/>
      <c r="H502" s="8"/>
      <c r="I502" s="8"/>
      <c r="J502" s="8"/>
      <c r="K502" s="8"/>
      <c r="L502" s="8"/>
      <c r="M502" s="8"/>
      <c r="N502" s="11"/>
      <c r="O502" s="11"/>
      <c r="P502" s="8"/>
      <c r="Q502" s="8"/>
      <c r="R502" s="12"/>
      <c r="S502" s="12"/>
      <c r="T502" s="12"/>
      <c r="U502" s="12"/>
      <c r="V502" s="12"/>
      <c r="W502" s="8"/>
      <c r="X502" s="8"/>
      <c r="Y502" s="8"/>
      <c r="Z502" s="8"/>
      <c r="AA502" s="8"/>
    </row>
    <row x14ac:dyDescent="0.25" r="503" customHeight="1" ht="14.25">
      <c r="A503" s="10"/>
      <c r="B503" s="8"/>
      <c r="C503" s="8"/>
      <c r="D503" s="8"/>
      <c r="E503" s="8"/>
      <c r="F503" s="10"/>
      <c r="G503" s="8"/>
      <c r="H503" s="8"/>
      <c r="I503" s="8"/>
      <c r="J503" s="8"/>
      <c r="K503" s="8"/>
      <c r="L503" s="8"/>
      <c r="M503" s="8"/>
      <c r="N503" s="11"/>
      <c r="O503" s="11"/>
      <c r="P503" s="8"/>
      <c r="Q503" s="8"/>
      <c r="R503" s="12"/>
      <c r="S503" s="12"/>
      <c r="T503" s="12"/>
      <c r="U503" s="12"/>
      <c r="V503" s="12"/>
      <c r="W503" s="8"/>
      <c r="X503" s="8"/>
      <c r="Y503" s="8"/>
      <c r="Z503" s="8"/>
      <c r="AA503" s="8"/>
    </row>
    <row x14ac:dyDescent="0.25" r="504" customHeight="1" ht="14.25">
      <c r="A504" s="10"/>
      <c r="B504" s="8"/>
      <c r="C504" s="8"/>
      <c r="D504" s="8"/>
      <c r="E504" s="8"/>
      <c r="F504" s="10"/>
      <c r="G504" s="8"/>
      <c r="H504" s="8"/>
      <c r="I504" s="8"/>
      <c r="J504" s="8"/>
      <c r="K504" s="8"/>
      <c r="L504" s="8"/>
      <c r="M504" s="8"/>
      <c r="N504" s="11"/>
      <c r="O504" s="11"/>
      <c r="P504" s="8"/>
      <c r="Q504" s="8"/>
      <c r="R504" s="12"/>
      <c r="S504" s="12"/>
      <c r="T504" s="12"/>
      <c r="U504" s="12"/>
      <c r="V504" s="12"/>
      <c r="W504" s="8"/>
      <c r="X504" s="8"/>
      <c r="Y504" s="8"/>
      <c r="Z504" s="8"/>
      <c r="AA504" s="8"/>
    </row>
    <row x14ac:dyDescent="0.25" r="505" customHeight="1" ht="14.25">
      <c r="A505" s="10"/>
      <c r="B505" s="8"/>
      <c r="C505" s="8"/>
      <c r="D505" s="8"/>
      <c r="E505" s="8"/>
      <c r="F505" s="10"/>
      <c r="G505" s="8"/>
      <c r="H505" s="8"/>
      <c r="I505" s="8"/>
      <c r="J505" s="8"/>
      <c r="K505" s="8"/>
      <c r="L505" s="8"/>
      <c r="M505" s="8"/>
      <c r="N505" s="11"/>
      <c r="O505" s="11"/>
      <c r="P505" s="8"/>
      <c r="Q505" s="8"/>
      <c r="R505" s="12"/>
      <c r="S505" s="12"/>
      <c r="T505" s="12"/>
      <c r="U505" s="12"/>
      <c r="V505" s="12"/>
      <c r="W505" s="8"/>
      <c r="X505" s="8"/>
      <c r="Y505" s="8"/>
      <c r="Z505" s="8"/>
      <c r="AA505" s="8"/>
    </row>
    <row x14ac:dyDescent="0.25" r="506" customHeight="1" ht="14.25">
      <c r="A506" s="10"/>
      <c r="B506" s="8"/>
      <c r="C506" s="8"/>
      <c r="D506" s="8"/>
      <c r="E506" s="8"/>
      <c r="F506" s="10"/>
      <c r="G506" s="8"/>
      <c r="H506" s="8"/>
      <c r="I506" s="8"/>
      <c r="J506" s="8"/>
      <c r="K506" s="8"/>
      <c r="L506" s="8"/>
      <c r="M506" s="8"/>
      <c r="N506" s="11"/>
      <c r="O506" s="11"/>
      <c r="P506" s="8"/>
      <c r="Q506" s="8"/>
      <c r="R506" s="12"/>
      <c r="S506" s="12"/>
      <c r="T506" s="12"/>
      <c r="U506" s="12"/>
      <c r="V506" s="12"/>
      <c r="W506" s="8"/>
      <c r="X506" s="8"/>
      <c r="Y506" s="8"/>
      <c r="Z506" s="8"/>
      <c r="AA506" s="8"/>
    </row>
    <row x14ac:dyDescent="0.25" r="507" customHeight="1" ht="14.25">
      <c r="A507" s="10"/>
      <c r="B507" s="8"/>
      <c r="C507" s="8"/>
      <c r="D507" s="8"/>
      <c r="E507" s="8"/>
      <c r="F507" s="10"/>
      <c r="G507" s="8"/>
      <c r="H507" s="8"/>
      <c r="I507" s="8"/>
      <c r="J507" s="8"/>
      <c r="K507" s="8"/>
      <c r="L507" s="8"/>
      <c r="M507" s="8"/>
      <c r="N507" s="11"/>
      <c r="O507" s="11"/>
      <c r="P507" s="8"/>
      <c r="Q507" s="8"/>
      <c r="R507" s="12"/>
      <c r="S507" s="12"/>
      <c r="T507" s="12"/>
      <c r="U507" s="12"/>
      <c r="V507" s="12"/>
      <c r="W507" s="8"/>
      <c r="X507" s="8"/>
      <c r="Y507" s="8"/>
      <c r="Z507" s="8"/>
      <c r="AA507" s="8"/>
    </row>
    <row x14ac:dyDescent="0.25" r="508" customHeight="1" ht="14.25">
      <c r="A508" s="10"/>
      <c r="B508" s="8"/>
      <c r="C508" s="8"/>
      <c r="D508" s="8"/>
      <c r="E508" s="8"/>
      <c r="F508" s="10"/>
      <c r="G508" s="8"/>
      <c r="H508" s="8"/>
      <c r="I508" s="8"/>
      <c r="J508" s="8"/>
      <c r="K508" s="8"/>
      <c r="L508" s="8"/>
      <c r="M508" s="8"/>
      <c r="N508" s="11"/>
      <c r="O508" s="11"/>
      <c r="P508" s="8"/>
      <c r="Q508" s="8"/>
      <c r="R508" s="12"/>
      <c r="S508" s="12"/>
      <c r="T508" s="12"/>
      <c r="U508" s="12"/>
      <c r="V508" s="12"/>
      <c r="W508" s="8"/>
      <c r="X508" s="8"/>
      <c r="Y508" s="8"/>
      <c r="Z508" s="8"/>
      <c r="AA508" s="8"/>
    </row>
    <row x14ac:dyDescent="0.25" r="509" customHeight="1" ht="14.25">
      <c r="A509" s="10"/>
      <c r="B509" s="8"/>
      <c r="C509" s="8"/>
      <c r="D509" s="8"/>
      <c r="E509" s="8"/>
      <c r="F509" s="10"/>
      <c r="G509" s="8"/>
      <c r="H509" s="8"/>
      <c r="I509" s="8"/>
      <c r="J509" s="8"/>
      <c r="K509" s="8"/>
      <c r="L509" s="8"/>
      <c r="M509" s="8"/>
      <c r="N509" s="11"/>
      <c r="O509" s="11"/>
      <c r="P509" s="8"/>
      <c r="Q509" s="8"/>
      <c r="R509" s="12"/>
      <c r="S509" s="12"/>
      <c r="T509" s="12"/>
      <c r="U509" s="12"/>
      <c r="V509" s="12"/>
      <c r="W509" s="8"/>
      <c r="X509" s="8"/>
      <c r="Y509" s="8"/>
      <c r="Z509" s="8"/>
      <c r="AA509" s="8"/>
    </row>
    <row x14ac:dyDescent="0.25" r="510" customHeight="1" ht="14.25">
      <c r="A510" s="10"/>
      <c r="B510" s="8"/>
      <c r="C510" s="8"/>
      <c r="D510" s="8"/>
      <c r="E510" s="8"/>
      <c r="F510" s="10"/>
      <c r="G510" s="8"/>
      <c r="H510" s="8"/>
      <c r="I510" s="8"/>
      <c r="J510" s="8"/>
      <c r="K510" s="8"/>
      <c r="L510" s="8"/>
      <c r="M510" s="8"/>
      <c r="N510" s="11"/>
      <c r="O510" s="11"/>
      <c r="P510" s="8"/>
      <c r="Q510" s="8"/>
      <c r="R510" s="12"/>
      <c r="S510" s="12"/>
      <c r="T510" s="12"/>
      <c r="U510" s="12"/>
      <c r="V510" s="12"/>
      <c r="W510" s="8"/>
      <c r="X510" s="8"/>
      <c r="Y510" s="8"/>
      <c r="Z510" s="8"/>
      <c r="AA510" s="8"/>
    </row>
    <row x14ac:dyDescent="0.25" r="511" customHeight="1" ht="14.25">
      <c r="A511" s="10"/>
      <c r="B511" s="8"/>
      <c r="C511" s="8"/>
      <c r="D511" s="8"/>
      <c r="E511" s="8"/>
      <c r="F511" s="10"/>
      <c r="G511" s="8"/>
      <c r="H511" s="8"/>
      <c r="I511" s="8"/>
      <c r="J511" s="8"/>
      <c r="K511" s="8"/>
      <c r="L511" s="8"/>
      <c r="M511" s="8"/>
      <c r="N511" s="11"/>
      <c r="O511" s="11"/>
      <c r="P511" s="8"/>
      <c r="Q511" s="8"/>
      <c r="R511" s="12"/>
      <c r="S511" s="12"/>
      <c r="T511" s="12"/>
      <c r="U511" s="12"/>
      <c r="V511" s="12"/>
      <c r="W511" s="8"/>
      <c r="X511" s="8"/>
      <c r="Y511" s="8"/>
      <c r="Z511" s="8"/>
      <c r="AA511" s="8"/>
    </row>
    <row x14ac:dyDescent="0.25" r="512" customHeight="1" ht="14.25">
      <c r="A512" s="10"/>
      <c r="B512" s="8"/>
      <c r="C512" s="8"/>
      <c r="D512" s="8"/>
      <c r="E512" s="8"/>
      <c r="F512" s="10"/>
      <c r="G512" s="8"/>
      <c r="H512" s="8"/>
      <c r="I512" s="8"/>
      <c r="J512" s="8"/>
      <c r="K512" s="8"/>
      <c r="L512" s="8"/>
      <c r="M512" s="8"/>
      <c r="N512" s="11"/>
      <c r="O512" s="11"/>
      <c r="P512" s="8"/>
      <c r="Q512" s="8"/>
      <c r="R512" s="12"/>
      <c r="S512" s="12"/>
      <c r="T512" s="12"/>
      <c r="U512" s="12"/>
      <c r="V512" s="12"/>
      <c r="W512" s="8"/>
      <c r="X512" s="8"/>
      <c r="Y512" s="8"/>
      <c r="Z512" s="8"/>
      <c r="AA512" s="8"/>
    </row>
    <row x14ac:dyDescent="0.25" r="513" customHeight="1" ht="14.25">
      <c r="A513" s="10"/>
      <c r="B513" s="8"/>
      <c r="C513" s="8"/>
      <c r="D513" s="8"/>
      <c r="E513" s="8"/>
      <c r="F513" s="10"/>
      <c r="G513" s="8"/>
      <c r="H513" s="8"/>
      <c r="I513" s="8"/>
      <c r="J513" s="8"/>
      <c r="K513" s="8"/>
      <c r="L513" s="8"/>
      <c r="M513" s="8"/>
      <c r="N513" s="11"/>
      <c r="O513" s="11"/>
      <c r="P513" s="8"/>
      <c r="Q513" s="8"/>
      <c r="R513" s="12"/>
      <c r="S513" s="12"/>
      <c r="T513" s="12"/>
      <c r="U513" s="12"/>
      <c r="V513" s="12"/>
      <c r="W513" s="8"/>
      <c r="X513" s="8"/>
      <c r="Y513" s="8"/>
      <c r="Z513" s="8"/>
      <c r="AA513" s="8"/>
    </row>
    <row x14ac:dyDescent="0.25" r="514" customHeight="1" ht="14.25">
      <c r="A514" s="10"/>
      <c r="B514" s="8"/>
      <c r="C514" s="8"/>
      <c r="D514" s="8"/>
      <c r="E514" s="8"/>
      <c r="F514" s="10"/>
      <c r="G514" s="8"/>
      <c r="H514" s="8"/>
      <c r="I514" s="8"/>
      <c r="J514" s="8"/>
      <c r="K514" s="8"/>
      <c r="L514" s="8"/>
      <c r="M514" s="8"/>
      <c r="N514" s="11"/>
      <c r="O514" s="11"/>
      <c r="P514" s="8"/>
      <c r="Q514" s="8"/>
      <c r="R514" s="12"/>
      <c r="S514" s="12"/>
      <c r="T514" s="12"/>
      <c r="U514" s="12"/>
      <c r="V514" s="12"/>
      <c r="W514" s="8"/>
      <c r="X514" s="8"/>
      <c r="Y514" s="8"/>
      <c r="Z514" s="8"/>
      <c r="AA514" s="8"/>
    </row>
    <row x14ac:dyDescent="0.25" r="515" customHeight="1" ht="14.25">
      <c r="A515" s="10"/>
      <c r="B515" s="8"/>
      <c r="C515" s="8"/>
      <c r="D515" s="8"/>
      <c r="E515" s="8"/>
      <c r="F515" s="10"/>
      <c r="G515" s="8"/>
      <c r="H515" s="8"/>
      <c r="I515" s="8"/>
      <c r="J515" s="8"/>
      <c r="K515" s="8"/>
      <c r="L515" s="8"/>
      <c r="M515" s="8"/>
      <c r="N515" s="11"/>
      <c r="O515" s="11"/>
      <c r="P515" s="8"/>
      <c r="Q515" s="8"/>
      <c r="R515" s="12"/>
      <c r="S515" s="12"/>
      <c r="T515" s="12"/>
      <c r="U515" s="12"/>
      <c r="V515" s="12"/>
      <c r="W515" s="8"/>
      <c r="X515" s="8"/>
      <c r="Y515" s="8"/>
      <c r="Z515" s="8"/>
      <c r="AA515" s="8"/>
    </row>
    <row x14ac:dyDescent="0.25" r="516" customHeight="1" ht="14.25">
      <c r="A516" s="10"/>
      <c r="B516" s="8"/>
      <c r="C516" s="8"/>
      <c r="D516" s="8"/>
      <c r="E516" s="8"/>
      <c r="F516" s="10"/>
      <c r="G516" s="8"/>
      <c r="H516" s="8"/>
      <c r="I516" s="8"/>
      <c r="J516" s="8"/>
      <c r="K516" s="8"/>
      <c r="L516" s="8"/>
      <c r="M516" s="8"/>
      <c r="N516" s="11"/>
      <c r="O516" s="11"/>
      <c r="P516" s="8"/>
      <c r="Q516" s="8"/>
      <c r="R516" s="12"/>
      <c r="S516" s="12"/>
      <c r="T516" s="12"/>
      <c r="U516" s="12"/>
      <c r="V516" s="12"/>
      <c r="W516" s="8"/>
      <c r="X516" s="8"/>
      <c r="Y516" s="8"/>
      <c r="Z516" s="8"/>
      <c r="AA516" s="8"/>
    </row>
    <row x14ac:dyDescent="0.25" r="517" customHeight="1" ht="14.25">
      <c r="A517" s="10"/>
      <c r="B517" s="8"/>
      <c r="C517" s="8"/>
      <c r="D517" s="8"/>
      <c r="E517" s="8"/>
      <c r="F517" s="10"/>
      <c r="G517" s="8"/>
      <c r="H517" s="8"/>
      <c r="I517" s="8"/>
      <c r="J517" s="8"/>
      <c r="K517" s="8"/>
      <c r="L517" s="8"/>
      <c r="M517" s="8"/>
      <c r="N517" s="11"/>
      <c r="O517" s="11"/>
      <c r="P517" s="8"/>
      <c r="Q517" s="8"/>
      <c r="R517" s="12"/>
      <c r="S517" s="12"/>
      <c r="T517" s="12"/>
      <c r="U517" s="12"/>
      <c r="V517" s="12"/>
      <c r="W517" s="8"/>
      <c r="X517" s="8"/>
      <c r="Y517" s="8"/>
      <c r="Z517" s="8"/>
      <c r="AA517" s="8"/>
    </row>
    <row x14ac:dyDescent="0.25" r="518" customHeight="1" ht="14.25">
      <c r="A518" s="10"/>
      <c r="B518" s="8"/>
      <c r="C518" s="8"/>
      <c r="D518" s="8"/>
      <c r="E518" s="8"/>
      <c r="F518" s="10"/>
      <c r="G518" s="8"/>
      <c r="H518" s="8"/>
      <c r="I518" s="8"/>
      <c r="J518" s="8"/>
      <c r="K518" s="8"/>
      <c r="L518" s="8"/>
      <c r="M518" s="8"/>
      <c r="N518" s="11"/>
      <c r="O518" s="11"/>
      <c r="P518" s="8"/>
      <c r="Q518" s="8"/>
      <c r="R518" s="12"/>
      <c r="S518" s="12"/>
      <c r="T518" s="12"/>
      <c r="U518" s="12"/>
      <c r="V518" s="12"/>
      <c r="W518" s="8"/>
      <c r="X518" s="8"/>
      <c r="Y518" s="8"/>
      <c r="Z518" s="8"/>
      <c r="AA518" s="8"/>
    </row>
    <row x14ac:dyDescent="0.25" r="519" customHeight="1" ht="14.25">
      <c r="A519" s="10"/>
      <c r="B519" s="8"/>
      <c r="C519" s="8"/>
      <c r="D519" s="8"/>
      <c r="E519" s="8"/>
      <c r="F519" s="10"/>
      <c r="G519" s="8"/>
      <c r="H519" s="8"/>
      <c r="I519" s="8"/>
      <c r="J519" s="8"/>
      <c r="K519" s="8"/>
      <c r="L519" s="8"/>
      <c r="M519" s="8"/>
      <c r="N519" s="11"/>
      <c r="O519" s="11"/>
      <c r="P519" s="8"/>
      <c r="Q519" s="8"/>
      <c r="R519" s="12"/>
      <c r="S519" s="12"/>
      <c r="T519" s="12"/>
      <c r="U519" s="12"/>
      <c r="V519" s="12"/>
      <c r="W519" s="8"/>
      <c r="X519" s="8"/>
      <c r="Y519" s="8"/>
      <c r="Z519" s="8"/>
      <c r="AA519" s="8"/>
    </row>
    <row x14ac:dyDescent="0.25" r="520" customHeight="1" ht="14.25">
      <c r="A520" s="10"/>
      <c r="B520" s="8"/>
      <c r="C520" s="8"/>
      <c r="D520" s="8"/>
      <c r="E520" s="8"/>
      <c r="F520" s="10"/>
      <c r="G520" s="8"/>
      <c r="H520" s="8"/>
      <c r="I520" s="8"/>
      <c r="J520" s="8"/>
      <c r="K520" s="8"/>
      <c r="L520" s="8"/>
      <c r="M520" s="8"/>
      <c r="N520" s="11"/>
      <c r="O520" s="11"/>
      <c r="P520" s="8"/>
      <c r="Q520" s="8"/>
      <c r="R520" s="12"/>
      <c r="S520" s="12"/>
      <c r="T520" s="12"/>
      <c r="U520" s="12"/>
      <c r="V520" s="12"/>
      <c r="W520" s="8"/>
      <c r="X520" s="8"/>
      <c r="Y520" s="8"/>
      <c r="Z520" s="8"/>
      <c r="AA520" s="8"/>
    </row>
    <row x14ac:dyDescent="0.25" r="521" customHeight="1" ht="14.25">
      <c r="A521" s="10"/>
      <c r="B521" s="8"/>
      <c r="C521" s="8"/>
      <c r="D521" s="8"/>
      <c r="E521" s="8"/>
      <c r="F521" s="10"/>
      <c r="G521" s="8"/>
      <c r="H521" s="8"/>
      <c r="I521" s="8"/>
      <c r="J521" s="8"/>
      <c r="K521" s="8"/>
      <c r="L521" s="8"/>
      <c r="M521" s="8"/>
      <c r="N521" s="11"/>
      <c r="O521" s="11"/>
      <c r="P521" s="8"/>
      <c r="Q521" s="8"/>
      <c r="R521" s="12"/>
      <c r="S521" s="12"/>
      <c r="T521" s="12"/>
      <c r="U521" s="12"/>
      <c r="V521" s="12"/>
      <c r="W521" s="8"/>
      <c r="X521" s="8"/>
      <c r="Y521" s="8"/>
      <c r="Z521" s="8"/>
      <c r="AA521" s="8"/>
    </row>
    <row x14ac:dyDescent="0.25" r="522" customHeight="1" ht="14.25">
      <c r="A522" s="10"/>
      <c r="B522" s="8"/>
      <c r="C522" s="8"/>
      <c r="D522" s="8"/>
      <c r="E522" s="8"/>
      <c r="F522" s="10"/>
      <c r="G522" s="8"/>
      <c r="H522" s="8"/>
      <c r="I522" s="8"/>
      <c r="J522" s="8"/>
      <c r="K522" s="8"/>
      <c r="L522" s="8"/>
      <c r="M522" s="8"/>
      <c r="N522" s="11"/>
      <c r="O522" s="11"/>
      <c r="P522" s="8"/>
      <c r="Q522" s="8"/>
      <c r="R522" s="12"/>
      <c r="S522" s="12"/>
      <c r="T522" s="12"/>
      <c r="U522" s="12"/>
      <c r="V522" s="12"/>
      <c r="W522" s="8"/>
      <c r="X522" s="8"/>
      <c r="Y522" s="8"/>
      <c r="Z522" s="8"/>
      <c r="AA522" s="8"/>
    </row>
    <row x14ac:dyDescent="0.25" r="523" customHeight="1" ht="14.25">
      <c r="A523" s="10"/>
      <c r="B523" s="8"/>
      <c r="C523" s="8"/>
      <c r="D523" s="8"/>
      <c r="E523" s="8"/>
      <c r="F523" s="10"/>
      <c r="G523" s="8"/>
      <c r="H523" s="8"/>
      <c r="I523" s="8"/>
      <c r="J523" s="8"/>
      <c r="K523" s="8"/>
      <c r="L523" s="8"/>
      <c r="M523" s="8"/>
      <c r="N523" s="11"/>
      <c r="O523" s="11"/>
      <c r="P523" s="8"/>
      <c r="Q523" s="8"/>
      <c r="R523" s="12"/>
      <c r="S523" s="12"/>
      <c r="T523" s="12"/>
      <c r="U523" s="12"/>
      <c r="V523" s="12"/>
      <c r="W523" s="8"/>
      <c r="X523" s="8"/>
      <c r="Y523" s="8"/>
      <c r="Z523" s="8"/>
      <c r="AA523" s="8"/>
    </row>
    <row x14ac:dyDescent="0.25" r="524" customHeight="1" ht="14.25">
      <c r="A524" s="10"/>
      <c r="B524" s="8"/>
      <c r="C524" s="8"/>
      <c r="D524" s="8"/>
      <c r="E524" s="8"/>
      <c r="F524" s="10"/>
      <c r="G524" s="8"/>
      <c r="H524" s="8"/>
      <c r="I524" s="8"/>
      <c r="J524" s="8"/>
      <c r="K524" s="8"/>
      <c r="L524" s="8"/>
      <c r="M524" s="8"/>
      <c r="N524" s="11"/>
      <c r="O524" s="11"/>
      <c r="P524" s="8"/>
      <c r="Q524" s="8"/>
      <c r="R524" s="12"/>
      <c r="S524" s="12"/>
      <c r="T524" s="12"/>
      <c r="U524" s="12"/>
      <c r="V524" s="12"/>
      <c r="W524" s="8"/>
      <c r="X524" s="8"/>
      <c r="Y524" s="8"/>
      <c r="Z524" s="8"/>
      <c r="AA524" s="8"/>
    </row>
    <row x14ac:dyDescent="0.25" r="525" customHeight="1" ht="14.25">
      <c r="A525" s="10"/>
      <c r="B525" s="8"/>
      <c r="C525" s="8"/>
      <c r="D525" s="8"/>
      <c r="E525" s="8"/>
      <c r="F525" s="10"/>
      <c r="G525" s="8"/>
      <c r="H525" s="8"/>
      <c r="I525" s="8"/>
      <c r="J525" s="8"/>
      <c r="K525" s="8"/>
      <c r="L525" s="8"/>
      <c r="M525" s="8"/>
      <c r="N525" s="11"/>
      <c r="O525" s="11"/>
      <c r="P525" s="8"/>
      <c r="Q525" s="8"/>
      <c r="R525" s="12"/>
      <c r="S525" s="12"/>
      <c r="T525" s="12"/>
      <c r="U525" s="12"/>
      <c r="V525" s="12"/>
      <c r="W525" s="8"/>
      <c r="X525" s="8"/>
      <c r="Y525" s="8"/>
      <c r="Z525" s="8"/>
      <c r="AA525" s="8"/>
    </row>
    <row x14ac:dyDescent="0.25" r="526" customHeight="1" ht="14.25">
      <c r="A526" s="10"/>
      <c r="B526" s="8"/>
      <c r="C526" s="8"/>
      <c r="D526" s="8"/>
      <c r="E526" s="8"/>
      <c r="F526" s="10"/>
      <c r="G526" s="8"/>
      <c r="H526" s="8"/>
      <c r="I526" s="8"/>
      <c r="J526" s="8"/>
      <c r="K526" s="8"/>
      <c r="L526" s="8"/>
      <c r="M526" s="8"/>
      <c r="N526" s="11"/>
      <c r="O526" s="11"/>
      <c r="P526" s="8"/>
      <c r="Q526" s="8"/>
      <c r="R526" s="12"/>
      <c r="S526" s="12"/>
      <c r="T526" s="12"/>
      <c r="U526" s="12"/>
      <c r="V526" s="12"/>
      <c r="W526" s="8"/>
      <c r="X526" s="8"/>
      <c r="Y526" s="8"/>
      <c r="Z526" s="8"/>
      <c r="AA526" s="8"/>
    </row>
    <row x14ac:dyDescent="0.25" r="527" customHeight="1" ht="14.25">
      <c r="A527" s="10"/>
      <c r="B527" s="8"/>
      <c r="C527" s="8"/>
      <c r="D527" s="8"/>
      <c r="E527" s="8"/>
      <c r="F527" s="10"/>
      <c r="G527" s="8"/>
      <c r="H527" s="8"/>
      <c r="I527" s="8"/>
      <c r="J527" s="8"/>
      <c r="K527" s="8"/>
      <c r="L527" s="8"/>
      <c r="M527" s="8"/>
      <c r="N527" s="11"/>
      <c r="O527" s="11"/>
      <c r="P527" s="8"/>
      <c r="Q527" s="8"/>
      <c r="R527" s="12"/>
      <c r="S527" s="12"/>
      <c r="T527" s="12"/>
      <c r="U527" s="12"/>
      <c r="V527" s="12"/>
      <c r="W527" s="8"/>
      <c r="X527" s="8"/>
      <c r="Y527" s="8"/>
      <c r="Z527" s="8"/>
      <c r="AA527" s="8"/>
    </row>
    <row x14ac:dyDescent="0.25" r="528" customHeight="1" ht="14.25">
      <c r="A528" s="10"/>
      <c r="B528" s="8"/>
      <c r="C528" s="8"/>
      <c r="D528" s="8"/>
      <c r="E528" s="8"/>
      <c r="F528" s="10"/>
      <c r="G528" s="8"/>
      <c r="H528" s="8"/>
      <c r="I528" s="8"/>
      <c r="J528" s="8"/>
      <c r="K528" s="8"/>
      <c r="L528" s="8"/>
      <c r="M528" s="8"/>
      <c r="N528" s="11"/>
      <c r="O528" s="11"/>
      <c r="P528" s="8"/>
      <c r="Q528" s="8"/>
      <c r="R528" s="12"/>
      <c r="S528" s="12"/>
      <c r="T528" s="12"/>
      <c r="U528" s="12"/>
      <c r="V528" s="12"/>
      <c r="W528" s="8"/>
      <c r="X528" s="8"/>
      <c r="Y528" s="8"/>
      <c r="Z528" s="8"/>
      <c r="AA528" s="8"/>
    </row>
    <row x14ac:dyDescent="0.25" r="529" customHeight="1" ht="14.25">
      <c r="A529" s="10"/>
      <c r="B529" s="8"/>
      <c r="C529" s="8"/>
      <c r="D529" s="8"/>
      <c r="E529" s="8"/>
      <c r="F529" s="10"/>
      <c r="G529" s="8"/>
      <c r="H529" s="8"/>
      <c r="I529" s="8"/>
      <c r="J529" s="8"/>
      <c r="K529" s="8"/>
      <c r="L529" s="8"/>
      <c r="M529" s="8"/>
      <c r="N529" s="11"/>
      <c r="O529" s="11"/>
      <c r="P529" s="8"/>
      <c r="Q529" s="8"/>
      <c r="R529" s="12"/>
      <c r="S529" s="12"/>
      <c r="T529" s="12"/>
      <c r="U529" s="12"/>
      <c r="V529" s="12"/>
      <c r="W529" s="8"/>
      <c r="X529" s="8"/>
      <c r="Y529" s="8"/>
      <c r="Z529" s="8"/>
      <c r="AA529" s="8"/>
    </row>
    <row x14ac:dyDescent="0.25" r="530" customHeight="1" ht="14.25">
      <c r="A530" s="10"/>
      <c r="B530" s="8"/>
      <c r="C530" s="8"/>
      <c r="D530" s="8"/>
      <c r="E530" s="8"/>
      <c r="F530" s="10"/>
      <c r="G530" s="8"/>
      <c r="H530" s="8"/>
      <c r="I530" s="8"/>
      <c r="J530" s="8"/>
      <c r="K530" s="8"/>
      <c r="L530" s="8"/>
      <c r="M530" s="8"/>
      <c r="N530" s="11"/>
      <c r="O530" s="11"/>
      <c r="P530" s="8"/>
      <c r="Q530" s="8"/>
      <c r="R530" s="12"/>
      <c r="S530" s="12"/>
      <c r="T530" s="12"/>
      <c r="U530" s="12"/>
      <c r="V530" s="12"/>
      <c r="W530" s="8"/>
      <c r="X530" s="8"/>
      <c r="Y530" s="8"/>
      <c r="Z530" s="8"/>
      <c r="AA530" s="8"/>
    </row>
    <row x14ac:dyDescent="0.25" r="531" customHeight="1" ht="14.25">
      <c r="A531" s="10"/>
      <c r="B531" s="8"/>
      <c r="C531" s="8"/>
      <c r="D531" s="8"/>
      <c r="E531" s="8"/>
      <c r="F531" s="10"/>
      <c r="G531" s="8"/>
      <c r="H531" s="8"/>
      <c r="I531" s="8"/>
      <c r="J531" s="8"/>
      <c r="K531" s="8"/>
      <c r="L531" s="8"/>
      <c r="M531" s="8"/>
      <c r="N531" s="11"/>
      <c r="O531" s="11"/>
      <c r="P531" s="8"/>
      <c r="Q531" s="8"/>
      <c r="R531" s="12"/>
      <c r="S531" s="12"/>
      <c r="T531" s="12"/>
      <c r="U531" s="12"/>
      <c r="V531" s="12"/>
      <c r="W531" s="8"/>
      <c r="X531" s="8"/>
      <c r="Y531" s="8"/>
      <c r="Z531" s="8"/>
      <c r="AA531" s="8"/>
    </row>
    <row x14ac:dyDescent="0.25" r="532" customHeight="1" ht="14.25">
      <c r="A532" s="10"/>
      <c r="B532" s="8"/>
      <c r="C532" s="8"/>
      <c r="D532" s="8"/>
      <c r="E532" s="8"/>
      <c r="F532" s="10"/>
      <c r="G532" s="8"/>
      <c r="H532" s="8"/>
      <c r="I532" s="8"/>
      <c r="J532" s="8"/>
      <c r="K532" s="8"/>
      <c r="L532" s="8"/>
      <c r="M532" s="8"/>
      <c r="N532" s="11"/>
      <c r="O532" s="11"/>
      <c r="P532" s="8"/>
      <c r="Q532" s="8"/>
      <c r="R532" s="12"/>
      <c r="S532" s="12"/>
      <c r="T532" s="12"/>
      <c r="U532" s="12"/>
      <c r="V532" s="12"/>
      <c r="W532" s="8"/>
      <c r="X532" s="8"/>
      <c r="Y532" s="8"/>
      <c r="Z532" s="8"/>
      <c r="AA532" s="8"/>
    </row>
    <row x14ac:dyDescent="0.25" r="533" customHeight="1" ht="14.25">
      <c r="A533" s="10"/>
      <c r="B533" s="8"/>
      <c r="C533" s="8"/>
      <c r="D533" s="8"/>
      <c r="E533" s="8"/>
      <c r="F533" s="10"/>
      <c r="G533" s="8"/>
      <c r="H533" s="8"/>
      <c r="I533" s="8"/>
      <c r="J533" s="8"/>
      <c r="K533" s="8"/>
      <c r="L533" s="8"/>
      <c r="M533" s="8"/>
      <c r="N533" s="11"/>
      <c r="O533" s="11"/>
      <c r="P533" s="8"/>
      <c r="Q533" s="8"/>
      <c r="R533" s="12"/>
      <c r="S533" s="12"/>
      <c r="T533" s="12"/>
      <c r="U533" s="12"/>
      <c r="V533" s="12"/>
      <c r="W533" s="8"/>
      <c r="X533" s="8"/>
      <c r="Y533" s="8"/>
      <c r="Z533" s="8"/>
      <c r="AA533" s="8"/>
    </row>
    <row x14ac:dyDescent="0.25" r="534" customHeight="1" ht="14.25">
      <c r="A534" s="10"/>
      <c r="B534" s="8"/>
      <c r="C534" s="8"/>
      <c r="D534" s="8"/>
      <c r="E534" s="8"/>
      <c r="F534" s="10"/>
      <c r="G534" s="8"/>
      <c r="H534" s="8"/>
      <c r="I534" s="8"/>
      <c r="J534" s="8"/>
      <c r="K534" s="8"/>
      <c r="L534" s="8"/>
      <c r="M534" s="8"/>
      <c r="N534" s="11"/>
      <c r="O534" s="11"/>
      <c r="P534" s="8"/>
      <c r="Q534" s="8"/>
      <c r="R534" s="12"/>
      <c r="S534" s="12"/>
      <c r="T534" s="12"/>
      <c r="U534" s="12"/>
      <c r="V534" s="12"/>
      <c r="W534" s="8"/>
      <c r="X534" s="8"/>
      <c r="Y534" s="8"/>
      <c r="Z534" s="8"/>
      <c r="AA534" s="8"/>
    </row>
    <row x14ac:dyDescent="0.25" r="535" customHeight="1" ht="14.25">
      <c r="A535" s="10"/>
      <c r="B535" s="8"/>
      <c r="C535" s="8"/>
      <c r="D535" s="8"/>
      <c r="E535" s="8"/>
      <c r="F535" s="10"/>
      <c r="G535" s="8"/>
      <c r="H535" s="8"/>
      <c r="I535" s="8"/>
      <c r="J535" s="8"/>
      <c r="K535" s="8"/>
      <c r="L535" s="8"/>
      <c r="M535" s="8"/>
      <c r="N535" s="11"/>
      <c r="O535" s="11"/>
      <c r="P535" s="8"/>
      <c r="Q535" s="8"/>
      <c r="R535" s="12"/>
      <c r="S535" s="12"/>
      <c r="T535" s="12"/>
      <c r="U535" s="12"/>
      <c r="V535" s="12"/>
      <c r="W535" s="8"/>
      <c r="X535" s="8"/>
      <c r="Y535" s="8"/>
      <c r="Z535" s="8"/>
      <c r="AA535" s="8"/>
    </row>
    <row x14ac:dyDescent="0.25" r="536" customHeight="1" ht="14.25">
      <c r="A536" s="10"/>
      <c r="B536" s="8"/>
      <c r="C536" s="8"/>
      <c r="D536" s="8"/>
      <c r="E536" s="8"/>
      <c r="F536" s="10"/>
      <c r="G536" s="8"/>
      <c r="H536" s="8"/>
      <c r="I536" s="8"/>
      <c r="J536" s="8"/>
      <c r="K536" s="8"/>
      <c r="L536" s="8"/>
      <c r="M536" s="8"/>
      <c r="N536" s="11"/>
      <c r="O536" s="11"/>
      <c r="P536" s="8"/>
      <c r="Q536" s="8"/>
      <c r="R536" s="12"/>
      <c r="S536" s="12"/>
      <c r="T536" s="12"/>
      <c r="U536" s="12"/>
      <c r="V536" s="12"/>
      <c r="W536" s="8"/>
      <c r="X536" s="8"/>
      <c r="Y536" s="8"/>
      <c r="Z536" s="8"/>
      <c r="AA536" s="8"/>
    </row>
    <row x14ac:dyDescent="0.25" r="537" customHeight="1" ht="14.25">
      <c r="A537" s="10"/>
      <c r="B537" s="8"/>
      <c r="C537" s="8"/>
      <c r="D537" s="8"/>
      <c r="E537" s="8"/>
      <c r="F537" s="10"/>
      <c r="G537" s="8"/>
      <c r="H537" s="8"/>
      <c r="I537" s="8"/>
      <c r="J537" s="8"/>
      <c r="K537" s="8"/>
      <c r="L537" s="8"/>
      <c r="M537" s="8"/>
      <c r="N537" s="11"/>
      <c r="O537" s="11"/>
      <c r="P537" s="8"/>
      <c r="Q537" s="8"/>
      <c r="R537" s="12"/>
      <c r="S537" s="12"/>
      <c r="T537" s="12"/>
      <c r="U537" s="12"/>
      <c r="V537" s="12"/>
      <c r="W537" s="8"/>
      <c r="X537" s="8"/>
      <c r="Y537" s="8"/>
      <c r="Z537" s="8"/>
      <c r="AA537" s="8"/>
    </row>
    <row x14ac:dyDescent="0.25" r="538" customHeight="1" ht="14.25">
      <c r="A538" s="10"/>
      <c r="B538" s="8"/>
      <c r="C538" s="8"/>
      <c r="D538" s="8"/>
      <c r="E538" s="8"/>
      <c r="F538" s="10"/>
      <c r="G538" s="8"/>
      <c r="H538" s="8"/>
      <c r="I538" s="8"/>
      <c r="J538" s="8"/>
      <c r="K538" s="8"/>
      <c r="L538" s="8"/>
      <c r="M538" s="8"/>
      <c r="N538" s="11"/>
      <c r="O538" s="11"/>
      <c r="P538" s="8"/>
      <c r="Q538" s="8"/>
      <c r="R538" s="12"/>
      <c r="S538" s="12"/>
      <c r="T538" s="12"/>
      <c r="U538" s="12"/>
      <c r="V538" s="12"/>
      <c r="W538" s="8"/>
      <c r="X538" s="8"/>
      <c r="Y538" s="8"/>
      <c r="Z538" s="8"/>
      <c r="AA538" s="8"/>
    </row>
    <row x14ac:dyDescent="0.25" r="539" customHeight="1" ht="14.25">
      <c r="A539" s="10"/>
      <c r="B539" s="8"/>
      <c r="C539" s="8"/>
      <c r="D539" s="8"/>
      <c r="E539" s="8"/>
      <c r="F539" s="10"/>
      <c r="G539" s="8"/>
      <c r="H539" s="8"/>
      <c r="I539" s="8"/>
      <c r="J539" s="8"/>
      <c r="K539" s="8"/>
      <c r="L539" s="8"/>
      <c r="M539" s="8"/>
      <c r="N539" s="11"/>
      <c r="O539" s="11"/>
      <c r="P539" s="8"/>
      <c r="Q539" s="8"/>
      <c r="R539" s="12"/>
      <c r="S539" s="12"/>
      <c r="T539" s="12"/>
      <c r="U539" s="12"/>
      <c r="V539" s="12"/>
      <c r="W539" s="8"/>
      <c r="X539" s="8"/>
      <c r="Y539" s="8"/>
      <c r="Z539" s="8"/>
      <c r="AA539" s="8"/>
    </row>
    <row x14ac:dyDescent="0.25" r="540" customHeight="1" ht="14.25">
      <c r="A540" s="10"/>
      <c r="B540" s="8"/>
      <c r="C540" s="8"/>
      <c r="D540" s="8"/>
      <c r="E540" s="8"/>
      <c r="F540" s="10"/>
      <c r="G540" s="8"/>
      <c r="H540" s="8"/>
      <c r="I540" s="8"/>
      <c r="J540" s="8"/>
      <c r="K540" s="8"/>
      <c r="L540" s="8"/>
      <c r="M540" s="8"/>
      <c r="N540" s="11"/>
      <c r="O540" s="11"/>
      <c r="P540" s="8"/>
      <c r="Q540" s="8"/>
      <c r="R540" s="12"/>
      <c r="S540" s="12"/>
      <c r="T540" s="12"/>
      <c r="U540" s="12"/>
      <c r="V540" s="12"/>
      <c r="W540" s="8"/>
      <c r="X540" s="8"/>
      <c r="Y540" s="8"/>
      <c r="Z540" s="8"/>
      <c r="AA540" s="8"/>
    </row>
    <row x14ac:dyDescent="0.25" r="541" customHeight="1" ht="14.25">
      <c r="A541" s="10"/>
      <c r="B541" s="8"/>
      <c r="C541" s="8"/>
      <c r="D541" s="8"/>
      <c r="E541" s="8"/>
      <c r="F541" s="10"/>
      <c r="G541" s="8"/>
      <c r="H541" s="8"/>
      <c r="I541" s="8"/>
      <c r="J541" s="8"/>
      <c r="K541" s="8"/>
      <c r="L541" s="8"/>
      <c r="M541" s="8"/>
      <c r="N541" s="11"/>
      <c r="O541" s="11"/>
      <c r="P541" s="8"/>
      <c r="Q541" s="8"/>
      <c r="R541" s="12"/>
      <c r="S541" s="12"/>
      <c r="T541" s="12"/>
      <c r="U541" s="12"/>
      <c r="V541" s="12"/>
      <c r="W541" s="8"/>
      <c r="X541" s="8"/>
      <c r="Y541" s="8"/>
      <c r="Z541" s="8"/>
      <c r="AA541" s="8"/>
    </row>
    <row x14ac:dyDescent="0.25" r="542" customHeight="1" ht="14.25">
      <c r="A542" s="10"/>
      <c r="B542" s="8"/>
      <c r="C542" s="8"/>
      <c r="D542" s="8"/>
      <c r="E542" s="8"/>
      <c r="F542" s="10"/>
      <c r="G542" s="8"/>
      <c r="H542" s="8"/>
      <c r="I542" s="8"/>
      <c r="J542" s="8"/>
      <c r="K542" s="8"/>
      <c r="L542" s="8"/>
      <c r="M542" s="8"/>
      <c r="N542" s="11"/>
      <c r="O542" s="11"/>
      <c r="P542" s="8"/>
      <c r="Q542" s="8"/>
      <c r="R542" s="12"/>
      <c r="S542" s="12"/>
      <c r="T542" s="12"/>
      <c r="U542" s="12"/>
      <c r="V542" s="12"/>
      <c r="W542" s="8"/>
      <c r="X542" s="8"/>
      <c r="Y542" s="8"/>
      <c r="Z542" s="8"/>
      <c r="AA542" s="8"/>
    </row>
    <row x14ac:dyDescent="0.25" r="543" customHeight="1" ht="14.25">
      <c r="A543" s="10"/>
      <c r="B543" s="8"/>
      <c r="C543" s="8"/>
      <c r="D543" s="8"/>
      <c r="E543" s="8"/>
      <c r="F543" s="10"/>
      <c r="G543" s="8"/>
      <c r="H543" s="8"/>
      <c r="I543" s="8"/>
      <c r="J543" s="8"/>
      <c r="K543" s="8"/>
      <c r="L543" s="8"/>
      <c r="M543" s="8"/>
      <c r="N543" s="11"/>
      <c r="O543" s="11"/>
      <c r="P543" s="8"/>
      <c r="Q543" s="8"/>
      <c r="R543" s="12"/>
      <c r="S543" s="12"/>
      <c r="T543" s="12"/>
      <c r="U543" s="12"/>
      <c r="V543" s="12"/>
      <c r="W543" s="8"/>
      <c r="X543" s="8"/>
      <c r="Y543" s="8"/>
      <c r="Z543" s="8"/>
      <c r="AA543" s="8"/>
    </row>
    <row x14ac:dyDescent="0.25" r="544" customHeight="1" ht="14.25">
      <c r="A544" s="10"/>
      <c r="B544" s="8"/>
      <c r="C544" s="8"/>
      <c r="D544" s="8"/>
      <c r="E544" s="8"/>
      <c r="F544" s="10"/>
      <c r="G544" s="8"/>
      <c r="H544" s="8"/>
      <c r="I544" s="8"/>
      <c r="J544" s="8"/>
      <c r="K544" s="8"/>
      <c r="L544" s="8"/>
      <c r="M544" s="8"/>
      <c r="N544" s="11"/>
      <c r="O544" s="11"/>
      <c r="P544" s="8"/>
      <c r="Q544" s="8"/>
      <c r="R544" s="12"/>
      <c r="S544" s="12"/>
      <c r="T544" s="12"/>
      <c r="U544" s="12"/>
      <c r="V544" s="12"/>
      <c r="W544" s="8"/>
      <c r="X544" s="8"/>
      <c r="Y544" s="8"/>
      <c r="Z544" s="8"/>
      <c r="AA544" s="8"/>
    </row>
    <row x14ac:dyDescent="0.25" r="545" customHeight="1" ht="14.25">
      <c r="A545" s="10"/>
      <c r="B545" s="8"/>
      <c r="C545" s="8"/>
      <c r="D545" s="8"/>
      <c r="E545" s="8"/>
      <c r="F545" s="10"/>
      <c r="G545" s="8"/>
      <c r="H545" s="8"/>
      <c r="I545" s="8"/>
      <c r="J545" s="8"/>
      <c r="K545" s="8"/>
      <c r="L545" s="8"/>
      <c r="M545" s="8"/>
      <c r="N545" s="11"/>
      <c r="O545" s="11"/>
      <c r="P545" s="8"/>
      <c r="Q545" s="8"/>
      <c r="R545" s="12"/>
      <c r="S545" s="12"/>
      <c r="T545" s="12"/>
      <c r="U545" s="12"/>
      <c r="V545" s="12"/>
      <c r="W545" s="8"/>
      <c r="X545" s="8"/>
      <c r="Y545" s="8"/>
      <c r="Z545" s="8"/>
      <c r="AA545" s="8"/>
    </row>
    <row x14ac:dyDescent="0.25" r="546" customHeight="1" ht="14.25">
      <c r="A546" s="10"/>
      <c r="B546" s="8"/>
      <c r="C546" s="8"/>
      <c r="D546" s="8"/>
      <c r="E546" s="8"/>
      <c r="F546" s="10"/>
      <c r="G546" s="8"/>
      <c r="H546" s="8"/>
      <c r="I546" s="8"/>
      <c r="J546" s="8"/>
      <c r="K546" s="8"/>
      <c r="L546" s="8"/>
      <c r="M546" s="8"/>
      <c r="N546" s="11"/>
      <c r="O546" s="11"/>
      <c r="P546" s="8"/>
      <c r="Q546" s="8"/>
      <c r="R546" s="12"/>
      <c r="S546" s="12"/>
      <c r="T546" s="12"/>
      <c r="U546" s="12"/>
      <c r="V546" s="12"/>
      <c r="W546" s="8"/>
      <c r="X546" s="8"/>
      <c r="Y546" s="8"/>
      <c r="Z546" s="8"/>
      <c r="AA546" s="8"/>
    </row>
    <row x14ac:dyDescent="0.25" r="547" customHeight="1" ht="14.25">
      <c r="A547" s="10"/>
      <c r="B547" s="8"/>
      <c r="C547" s="8"/>
      <c r="D547" s="8"/>
      <c r="E547" s="8"/>
      <c r="F547" s="10"/>
      <c r="G547" s="8"/>
      <c r="H547" s="8"/>
      <c r="I547" s="8"/>
      <c r="J547" s="8"/>
      <c r="K547" s="8"/>
      <c r="L547" s="8"/>
      <c r="M547" s="8"/>
      <c r="N547" s="11"/>
      <c r="O547" s="11"/>
      <c r="P547" s="8"/>
      <c r="Q547" s="8"/>
      <c r="R547" s="12"/>
      <c r="S547" s="12"/>
      <c r="T547" s="12"/>
      <c r="U547" s="12"/>
      <c r="V547" s="12"/>
      <c r="W547" s="8"/>
      <c r="X547" s="8"/>
      <c r="Y547" s="8"/>
      <c r="Z547" s="8"/>
      <c r="AA547" s="8"/>
    </row>
    <row x14ac:dyDescent="0.25" r="548" customHeight="1" ht="14.25">
      <c r="A548" s="10"/>
      <c r="B548" s="8"/>
      <c r="C548" s="8"/>
      <c r="D548" s="8"/>
      <c r="E548" s="8"/>
      <c r="F548" s="10"/>
      <c r="G548" s="8"/>
      <c r="H548" s="8"/>
      <c r="I548" s="8"/>
      <c r="J548" s="8"/>
      <c r="K548" s="8"/>
      <c r="L548" s="8"/>
      <c r="M548" s="8"/>
      <c r="N548" s="11"/>
      <c r="O548" s="11"/>
      <c r="P548" s="8"/>
      <c r="Q548" s="8"/>
      <c r="R548" s="12"/>
      <c r="S548" s="12"/>
      <c r="T548" s="12"/>
      <c r="U548" s="12"/>
      <c r="V548" s="12"/>
      <c r="W548" s="8"/>
      <c r="X548" s="8"/>
      <c r="Y548" s="8"/>
      <c r="Z548" s="8"/>
      <c r="AA548" s="8"/>
    </row>
    <row x14ac:dyDescent="0.25" r="549" customHeight="1" ht="14.25">
      <c r="A549" s="10"/>
      <c r="B549" s="8"/>
      <c r="C549" s="8"/>
      <c r="D549" s="8"/>
      <c r="E549" s="8"/>
      <c r="F549" s="10"/>
      <c r="G549" s="8"/>
      <c r="H549" s="8"/>
      <c r="I549" s="8"/>
      <c r="J549" s="8"/>
      <c r="K549" s="8"/>
      <c r="L549" s="8"/>
      <c r="M549" s="8"/>
      <c r="N549" s="11"/>
      <c r="O549" s="11"/>
      <c r="P549" s="8"/>
      <c r="Q549" s="8"/>
      <c r="R549" s="12"/>
      <c r="S549" s="12"/>
      <c r="T549" s="12"/>
      <c r="U549" s="12"/>
      <c r="V549" s="12"/>
      <c r="W549" s="8"/>
      <c r="X549" s="8"/>
      <c r="Y549" s="8"/>
      <c r="Z549" s="8"/>
      <c r="AA549" s="8"/>
    </row>
    <row x14ac:dyDescent="0.25" r="550" customHeight="1" ht="14.25">
      <c r="A550" s="10"/>
      <c r="B550" s="8"/>
      <c r="C550" s="8"/>
      <c r="D550" s="8"/>
      <c r="E550" s="8"/>
      <c r="F550" s="10"/>
      <c r="G550" s="8"/>
      <c r="H550" s="8"/>
      <c r="I550" s="8"/>
      <c r="J550" s="8"/>
      <c r="K550" s="8"/>
      <c r="L550" s="8"/>
      <c r="M550" s="8"/>
      <c r="N550" s="11"/>
      <c r="O550" s="11"/>
      <c r="P550" s="8"/>
      <c r="Q550" s="8"/>
      <c r="R550" s="12"/>
      <c r="S550" s="12"/>
      <c r="T550" s="12"/>
      <c r="U550" s="12"/>
      <c r="V550" s="12"/>
      <c r="W550" s="8"/>
      <c r="X550" s="8"/>
      <c r="Y550" s="8"/>
      <c r="Z550" s="8"/>
      <c r="AA550" s="8"/>
    </row>
    <row x14ac:dyDescent="0.25" r="551" customHeight="1" ht="14.25">
      <c r="A551" s="10"/>
      <c r="B551" s="8"/>
      <c r="C551" s="8"/>
      <c r="D551" s="8"/>
      <c r="E551" s="8"/>
      <c r="F551" s="10"/>
      <c r="G551" s="8"/>
      <c r="H551" s="8"/>
      <c r="I551" s="8"/>
      <c r="J551" s="8"/>
      <c r="K551" s="8"/>
      <c r="L551" s="8"/>
      <c r="M551" s="8"/>
      <c r="N551" s="11"/>
      <c r="O551" s="11"/>
      <c r="P551" s="8"/>
      <c r="Q551" s="8"/>
      <c r="R551" s="12"/>
      <c r="S551" s="12"/>
      <c r="T551" s="12"/>
      <c r="U551" s="12"/>
      <c r="V551" s="12"/>
      <c r="W551" s="8"/>
      <c r="X551" s="8"/>
      <c r="Y551" s="8"/>
      <c r="Z551" s="8"/>
      <c r="AA551" s="8"/>
    </row>
    <row x14ac:dyDescent="0.25" r="552" customHeight="1" ht="14.25">
      <c r="A552" s="10"/>
      <c r="B552" s="8"/>
      <c r="C552" s="8"/>
      <c r="D552" s="8"/>
      <c r="E552" s="8"/>
      <c r="F552" s="10"/>
      <c r="G552" s="8"/>
      <c r="H552" s="8"/>
      <c r="I552" s="8"/>
      <c r="J552" s="8"/>
      <c r="K552" s="8"/>
      <c r="L552" s="8"/>
      <c r="M552" s="8"/>
      <c r="N552" s="11"/>
      <c r="O552" s="11"/>
      <c r="P552" s="8"/>
      <c r="Q552" s="8"/>
      <c r="R552" s="12"/>
      <c r="S552" s="12"/>
      <c r="T552" s="12"/>
      <c r="U552" s="12"/>
      <c r="V552" s="12"/>
      <c r="W552" s="8"/>
      <c r="X552" s="8"/>
      <c r="Y552" s="8"/>
      <c r="Z552" s="8"/>
      <c r="AA552" s="8"/>
    </row>
    <row x14ac:dyDescent="0.25" r="553" customHeight="1" ht="14.25">
      <c r="A553" s="10"/>
      <c r="B553" s="8"/>
      <c r="C553" s="8"/>
      <c r="D553" s="8"/>
      <c r="E553" s="8"/>
      <c r="F553" s="10"/>
      <c r="G553" s="8"/>
      <c r="H553" s="8"/>
      <c r="I553" s="8"/>
      <c r="J553" s="8"/>
      <c r="K553" s="8"/>
      <c r="L553" s="8"/>
      <c r="M553" s="8"/>
      <c r="N553" s="11"/>
      <c r="O553" s="11"/>
      <c r="P553" s="8"/>
      <c r="Q553" s="8"/>
      <c r="R553" s="12"/>
      <c r="S553" s="12"/>
      <c r="T553" s="12"/>
      <c r="U553" s="12"/>
      <c r="V553" s="12"/>
      <c r="W553" s="8"/>
      <c r="X553" s="8"/>
      <c r="Y553" s="8"/>
      <c r="Z553" s="8"/>
      <c r="AA553" s="8"/>
    </row>
    <row x14ac:dyDescent="0.25" r="554" customHeight="1" ht="14.25">
      <c r="A554" s="10"/>
      <c r="B554" s="8"/>
      <c r="C554" s="8"/>
      <c r="D554" s="8"/>
      <c r="E554" s="8"/>
      <c r="F554" s="10"/>
      <c r="G554" s="8"/>
      <c r="H554" s="8"/>
      <c r="I554" s="8"/>
      <c r="J554" s="8"/>
      <c r="K554" s="8"/>
      <c r="L554" s="8"/>
      <c r="M554" s="8"/>
      <c r="N554" s="11"/>
      <c r="O554" s="11"/>
      <c r="P554" s="8"/>
      <c r="Q554" s="8"/>
      <c r="R554" s="12"/>
      <c r="S554" s="12"/>
      <c r="T554" s="12"/>
      <c r="U554" s="12"/>
      <c r="V554" s="12"/>
      <c r="W554" s="8"/>
      <c r="X554" s="8"/>
      <c r="Y554" s="8"/>
      <c r="Z554" s="8"/>
      <c r="AA554" s="8"/>
    </row>
    <row x14ac:dyDescent="0.25" r="555" customHeight="1" ht="14.25">
      <c r="A555" s="10"/>
      <c r="B555" s="8"/>
      <c r="C555" s="8"/>
      <c r="D555" s="8"/>
      <c r="E555" s="8"/>
      <c r="F555" s="10"/>
      <c r="G555" s="8"/>
      <c r="H555" s="8"/>
      <c r="I555" s="8"/>
      <c r="J555" s="8"/>
      <c r="K555" s="8"/>
      <c r="L555" s="8"/>
      <c r="M555" s="8"/>
      <c r="N555" s="11"/>
      <c r="O555" s="11"/>
      <c r="P555" s="8"/>
      <c r="Q555" s="8"/>
      <c r="R555" s="12"/>
      <c r="S555" s="12"/>
      <c r="T555" s="12"/>
      <c r="U555" s="12"/>
      <c r="V555" s="12"/>
      <c r="W555" s="8"/>
      <c r="X555" s="8"/>
      <c r="Y555" s="8"/>
      <c r="Z555" s="8"/>
      <c r="AA555" s="8"/>
    </row>
    <row x14ac:dyDescent="0.25" r="556" customHeight="1" ht="14.25">
      <c r="A556" s="10"/>
      <c r="B556" s="8"/>
      <c r="C556" s="8"/>
      <c r="D556" s="8"/>
      <c r="E556" s="8"/>
      <c r="F556" s="10"/>
      <c r="G556" s="8"/>
      <c r="H556" s="8"/>
      <c r="I556" s="8"/>
      <c r="J556" s="8"/>
      <c r="K556" s="8"/>
      <c r="L556" s="8"/>
      <c r="M556" s="8"/>
      <c r="N556" s="11"/>
      <c r="O556" s="11"/>
      <c r="P556" s="8"/>
      <c r="Q556" s="8"/>
      <c r="R556" s="12"/>
      <c r="S556" s="12"/>
      <c r="T556" s="12"/>
      <c r="U556" s="12"/>
      <c r="V556" s="12"/>
      <c r="W556" s="8"/>
      <c r="X556" s="8"/>
      <c r="Y556" s="8"/>
      <c r="Z556" s="8"/>
      <c r="AA556" s="8"/>
    </row>
    <row x14ac:dyDescent="0.25" r="557" customHeight="1" ht="14.25">
      <c r="A557" s="10"/>
      <c r="B557" s="8"/>
      <c r="C557" s="8"/>
      <c r="D557" s="8"/>
      <c r="E557" s="8"/>
      <c r="F557" s="10"/>
      <c r="G557" s="8"/>
      <c r="H557" s="8"/>
      <c r="I557" s="8"/>
      <c r="J557" s="8"/>
      <c r="K557" s="8"/>
      <c r="L557" s="8"/>
      <c r="M557" s="8"/>
      <c r="N557" s="11"/>
      <c r="O557" s="11"/>
      <c r="P557" s="8"/>
      <c r="Q557" s="8"/>
      <c r="R557" s="12"/>
      <c r="S557" s="12"/>
      <c r="T557" s="12"/>
      <c r="U557" s="12"/>
      <c r="V557" s="12"/>
      <c r="W557" s="8"/>
      <c r="X557" s="8"/>
      <c r="Y557" s="8"/>
      <c r="Z557" s="8"/>
      <c r="AA557" s="8"/>
    </row>
    <row x14ac:dyDescent="0.25" r="558" customHeight="1" ht="14.25">
      <c r="A558" s="10"/>
      <c r="B558" s="8"/>
      <c r="C558" s="8"/>
      <c r="D558" s="8"/>
      <c r="E558" s="8"/>
      <c r="F558" s="10"/>
      <c r="G558" s="8"/>
      <c r="H558" s="8"/>
      <c r="I558" s="8"/>
      <c r="J558" s="8"/>
      <c r="K558" s="8"/>
      <c r="L558" s="8"/>
      <c r="M558" s="8"/>
      <c r="N558" s="11"/>
      <c r="O558" s="11"/>
      <c r="P558" s="8"/>
      <c r="Q558" s="8"/>
      <c r="R558" s="12"/>
      <c r="S558" s="12"/>
      <c r="T558" s="12"/>
      <c r="U558" s="12"/>
      <c r="V558" s="12"/>
      <c r="W558" s="8"/>
      <c r="X558" s="8"/>
      <c r="Y558" s="8"/>
      <c r="Z558" s="8"/>
      <c r="AA558" s="8"/>
    </row>
    <row x14ac:dyDescent="0.25" r="559" customHeight="1" ht="14.25">
      <c r="A559" s="10"/>
      <c r="B559" s="8"/>
      <c r="C559" s="8"/>
      <c r="D559" s="8"/>
      <c r="E559" s="8"/>
      <c r="F559" s="10"/>
      <c r="G559" s="8"/>
      <c r="H559" s="8"/>
      <c r="I559" s="8"/>
      <c r="J559" s="8"/>
      <c r="K559" s="8"/>
      <c r="L559" s="8"/>
      <c r="M559" s="8"/>
      <c r="N559" s="11"/>
      <c r="O559" s="11"/>
      <c r="P559" s="8"/>
      <c r="Q559" s="8"/>
      <c r="R559" s="12"/>
      <c r="S559" s="12"/>
      <c r="T559" s="12"/>
      <c r="U559" s="12"/>
      <c r="V559" s="12"/>
      <c r="W559" s="8"/>
      <c r="X559" s="8"/>
      <c r="Y559" s="8"/>
      <c r="Z559" s="8"/>
      <c r="AA559" s="8"/>
    </row>
    <row x14ac:dyDescent="0.25" r="560" customHeight="1" ht="14.25">
      <c r="A560" s="10"/>
      <c r="B560" s="8"/>
      <c r="C560" s="8"/>
      <c r="D560" s="8"/>
      <c r="E560" s="8"/>
      <c r="F560" s="10"/>
      <c r="G560" s="8"/>
      <c r="H560" s="8"/>
      <c r="I560" s="8"/>
      <c r="J560" s="8"/>
      <c r="K560" s="8"/>
      <c r="L560" s="8"/>
      <c r="M560" s="8"/>
      <c r="N560" s="11"/>
      <c r="O560" s="11"/>
      <c r="P560" s="8"/>
      <c r="Q560" s="8"/>
      <c r="R560" s="12"/>
      <c r="S560" s="12"/>
      <c r="T560" s="12"/>
      <c r="U560" s="12"/>
      <c r="V560" s="12"/>
      <c r="W560" s="8"/>
      <c r="X560" s="8"/>
      <c r="Y560" s="8"/>
      <c r="Z560" s="8"/>
      <c r="AA560" s="8"/>
    </row>
    <row x14ac:dyDescent="0.25" r="561" customHeight="1" ht="14.25">
      <c r="A561" s="10"/>
      <c r="B561" s="8"/>
      <c r="C561" s="8"/>
      <c r="D561" s="8"/>
      <c r="E561" s="8"/>
      <c r="F561" s="10"/>
      <c r="G561" s="8"/>
      <c r="H561" s="8"/>
      <c r="I561" s="8"/>
      <c r="J561" s="8"/>
      <c r="K561" s="8"/>
      <c r="L561" s="8"/>
      <c r="M561" s="8"/>
      <c r="N561" s="11"/>
      <c r="O561" s="11"/>
      <c r="P561" s="8"/>
      <c r="Q561" s="8"/>
      <c r="R561" s="12"/>
      <c r="S561" s="12"/>
      <c r="T561" s="12"/>
      <c r="U561" s="12"/>
      <c r="V561" s="12"/>
      <c r="W561" s="8"/>
      <c r="X561" s="8"/>
      <c r="Y561" s="8"/>
      <c r="Z561" s="8"/>
      <c r="AA561" s="8"/>
    </row>
    <row x14ac:dyDescent="0.25" r="562" customHeight="1" ht="14.25">
      <c r="A562" s="10"/>
      <c r="B562" s="8"/>
      <c r="C562" s="8"/>
      <c r="D562" s="8"/>
      <c r="E562" s="8"/>
      <c r="F562" s="10"/>
      <c r="G562" s="8"/>
      <c r="H562" s="8"/>
      <c r="I562" s="8"/>
      <c r="J562" s="8"/>
      <c r="K562" s="8"/>
      <c r="L562" s="8"/>
      <c r="M562" s="8"/>
      <c r="N562" s="11"/>
      <c r="O562" s="11"/>
      <c r="P562" s="8"/>
      <c r="Q562" s="8"/>
      <c r="R562" s="12"/>
      <c r="S562" s="12"/>
      <c r="T562" s="12"/>
      <c r="U562" s="12"/>
      <c r="V562" s="12"/>
      <c r="W562" s="8"/>
      <c r="X562" s="8"/>
      <c r="Y562" s="8"/>
      <c r="Z562" s="8"/>
      <c r="AA562" s="8"/>
    </row>
    <row x14ac:dyDescent="0.25" r="563" customHeight="1" ht="14.25">
      <c r="A563" s="10"/>
      <c r="B563" s="8"/>
      <c r="C563" s="8"/>
      <c r="D563" s="8"/>
      <c r="E563" s="8"/>
      <c r="F563" s="10"/>
      <c r="G563" s="8"/>
      <c r="H563" s="8"/>
      <c r="I563" s="8"/>
      <c r="J563" s="8"/>
      <c r="K563" s="8"/>
      <c r="L563" s="8"/>
      <c r="M563" s="8"/>
      <c r="N563" s="11"/>
      <c r="O563" s="11"/>
      <c r="P563" s="8"/>
      <c r="Q563" s="8"/>
      <c r="R563" s="12"/>
      <c r="S563" s="12"/>
      <c r="T563" s="12"/>
      <c r="U563" s="12"/>
      <c r="V563" s="12"/>
      <c r="W563" s="8"/>
      <c r="X563" s="8"/>
      <c r="Y563" s="8"/>
      <c r="Z563" s="8"/>
      <c r="AA563" s="8"/>
    </row>
    <row x14ac:dyDescent="0.25" r="564" customHeight="1" ht="14.25">
      <c r="A564" s="10"/>
      <c r="B564" s="8"/>
      <c r="C564" s="8"/>
      <c r="D564" s="8"/>
      <c r="E564" s="8"/>
      <c r="F564" s="10"/>
      <c r="G564" s="8"/>
      <c r="H564" s="8"/>
      <c r="I564" s="8"/>
      <c r="J564" s="8"/>
      <c r="K564" s="8"/>
      <c r="L564" s="8"/>
      <c r="M564" s="8"/>
      <c r="N564" s="11"/>
      <c r="O564" s="11"/>
      <c r="P564" s="8"/>
      <c r="Q564" s="8"/>
      <c r="R564" s="12"/>
      <c r="S564" s="12"/>
      <c r="T564" s="12"/>
      <c r="U564" s="12"/>
      <c r="V564" s="12"/>
      <c r="W564" s="8"/>
      <c r="X564" s="8"/>
      <c r="Y564" s="8"/>
      <c r="Z564" s="8"/>
      <c r="AA564" s="8"/>
    </row>
    <row x14ac:dyDescent="0.25" r="565" customHeight="1" ht="14.25">
      <c r="A565" s="10"/>
      <c r="B565" s="8"/>
      <c r="C565" s="8"/>
      <c r="D565" s="8"/>
      <c r="E565" s="8"/>
      <c r="F565" s="10"/>
      <c r="G565" s="8"/>
      <c r="H565" s="8"/>
      <c r="I565" s="8"/>
      <c r="J565" s="8"/>
      <c r="K565" s="8"/>
      <c r="L565" s="8"/>
      <c r="M565" s="8"/>
      <c r="N565" s="11"/>
      <c r="O565" s="11"/>
      <c r="P565" s="8"/>
      <c r="Q565" s="8"/>
      <c r="R565" s="12"/>
      <c r="S565" s="12"/>
      <c r="T565" s="12"/>
      <c r="U565" s="12"/>
      <c r="V565" s="12"/>
      <c r="W565" s="8"/>
      <c r="X565" s="8"/>
      <c r="Y565" s="8"/>
      <c r="Z565" s="8"/>
      <c r="AA565" s="8"/>
    </row>
    <row x14ac:dyDescent="0.25" r="566" customHeight="1" ht="14.25">
      <c r="A566" s="10"/>
      <c r="B566" s="8"/>
      <c r="C566" s="8"/>
      <c r="D566" s="8"/>
      <c r="E566" s="8"/>
      <c r="F566" s="10"/>
      <c r="G566" s="8"/>
      <c r="H566" s="8"/>
      <c r="I566" s="8"/>
      <c r="J566" s="8"/>
      <c r="K566" s="8"/>
      <c r="L566" s="8"/>
      <c r="M566" s="8"/>
      <c r="N566" s="11"/>
      <c r="O566" s="11"/>
      <c r="P566" s="8"/>
      <c r="Q566" s="8"/>
      <c r="R566" s="12"/>
      <c r="S566" s="12"/>
      <c r="T566" s="12"/>
      <c r="U566" s="12"/>
      <c r="V566" s="12"/>
      <c r="W566" s="8"/>
      <c r="X566" s="8"/>
      <c r="Y566" s="8"/>
      <c r="Z566" s="8"/>
      <c r="AA566" s="8"/>
    </row>
    <row x14ac:dyDescent="0.25" r="567" customHeight="1" ht="14.25">
      <c r="A567" s="10"/>
      <c r="B567" s="8"/>
      <c r="C567" s="8"/>
      <c r="D567" s="8"/>
      <c r="E567" s="8"/>
      <c r="F567" s="10"/>
      <c r="G567" s="8"/>
      <c r="H567" s="8"/>
      <c r="I567" s="8"/>
      <c r="J567" s="8"/>
      <c r="K567" s="8"/>
      <c r="L567" s="8"/>
      <c r="M567" s="8"/>
      <c r="N567" s="11"/>
      <c r="O567" s="11"/>
      <c r="P567" s="8"/>
      <c r="Q567" s="8"/>
      <c r="R567" s="12"/>
      <c r="S567" s="12"/>
      <c r="T567" s="12"/>
      <c r="U567" s="12"/>
      <c r="V567" s="12"/>
      <c r="W567" s="8"/>
      <c r="X567" s="8"/>
      <c r="Y567" s="8"/>
      <c r="Z567" s="8"/>
      <c r="AA567" s="8"/>
    </row>
    <row x14ac:dyDescent="0.25" r="568" customHeight="1" ht="14.25">
      <c r="A568" s="10"/>
      <c r="B568" s="8"/>
      <c r="C568" s="8"/>
      <c r="D568" s="8"/>
      <c r="E568" s="8"/>
      <c r="F568" s="10"/>
      <c r="G568" s="8"/>
      <c r="H568" s="8"/>
      <c r="I568" s="8"/>
      <c r="J568" s="8"/>
      <c r="K568" s="8"/>
      <c r="L568" s="8"/>
      <c r="M568" s="8"/>
      <c r="N568" s="11"/>
      <c r="O568" s="11"/>
      <c r="P568" s="8"/>
      <c r="Q568" s="8"/>
      <c r="R568" s="12"/>
      <c r="S568" s="12"/>
      <c r="T568" s="12"/>
      <c r="U568" s="12"/>
      <c r="V568" s="12"/>
      <c r="W568" s="8"/>
      <c r="X568" s="8"/>
      <c r="Y568" s="8"/>
      <c r="Z568" s="8"/>
      <c r="AA568" s="8"/>
    </row>
    <row x14ac:dyDescent="0.25" r="569" customHeight="1" ht="14.25">
      <c r="A569" s="10"/>
      <c r="B569" s="8"/>
      <c r="C569" s="8"/>
      <c r="D569" s="8"/>
      <c r="E569" s="8"/>
      <c r="F569" s="10"/>
      <c r="G569" s="8"/>
      <c r="H569" s="8"/>
      <c r="I569" s="8"/>
      <c r="J569" s="8"/>
      <c r="K569" s="8"/>
      <c r="L569" s="8"/>
      <c r="M569" s="8"/>
      <c r="N569" s="11"/>
      <c r="O569" s="11"/>
      <c r="P569" s="8"/>
      <c r="Q569" s="8"/>
      <c r="R569" s="12"/>
      <c r="S569" s="12"/>
      <c r="T569" s="12"/>
      <c r="U569" s="12"/>
      <c r="V569" s="12"/>
      <c r="W569" s="8"/>
      <c r="X569" s="8"/>
      <c r="Y569" s="8"/>
      <c r="Z569" s="8"/>
      <c r="AA569" s="8"/>
    </row>
    <row x14ac:dyDescent="0.25" r="570" customHeight="1" ht="14.25">
      <c r="A570" s="10"/>
      <c r="B570" s="8"/>
      <c r="C570" s="8"/>
      <c r="D570" s="8"/>
      <c r="E570" s="8"/>
      <c r="F570" s="10"/>
      <c r="G570" s="8"/>
      <c r="H570" s="8"/>
      <c r="I570" s="8"/>
      <c r="J570" s="8"/>
      <c r="K570" s="8"/>
      <c r="L570" s="8"/>
      <c r="M570" s="8"/>
      <c r="N570" s="11"/>
      <c r="O570" s="11"/>
      <c r="P570" s="8"/>
      <c r="Q570" s="8"/>
      <c r="R570" s="12"/>
      <c r="S570" s="12"/>
      <c r="T570" s="12"/>
      <c r="U570" s="12"/>
      <c r="V570" s="12"/>
      <c r="W570" s="8"/>
      <c r="X570" s="8"/>
      <c r="Y570" s="8"/>
      <c r="Z570" s="8"/>
      <c r="AA570" s="8"/>
    </row>
    <row x14ac:dyDescent="0.25" r="571" customHeight="1" ht="14.25">
      <c r="A571" s="10"/>
      <c r="B571" s="8"/>
      <c r="C571" s="8"/>
      <c r="D571" s="8"/>
      <c r="E571" s="8"/>
      <c r="F571" s="10"/>
      <c r="G571" s="8"/>
      <c r="H571" s="8"/>
      <c r="I571" s="8"/>
      <c r="J571" s="8"/>
      <c r="K571" s="8"/>
      <c r="L571" s="8"/>
      <c r="M571" s="8"/>
      <c r="N571" s="11"/>
      <c r="O571" s="11"/>
      <c r="P571" s="8"/>
      <c r="Q571" s="8"/>
      <c r="R571" s="12"/>
      <c r="S571" s="12"/>
      <c r="T571" s="12"/>
      <c r="U571" s="12"/>
      <c r="V571" s="12"/>
      <c r="W571" s="8"/>
      <c r="X571" s="8"/>
      <c r="Y571" s="8"/>
      <c r="Z571" s="8"/>
      <c r="AA571" s="8"/>
    </row>
    <row x14ac:dyDescent="0.25" r="572" customHeight="1" ht="14.25">
      <c r="A572" s="10"/>
      <c r="B572" s="8"/>
      <c r="C572" s="8"/>
      <c r="D572" s="8"/>
      <c r="E572" s="8"/>
      <c r="F572" s="10"/>
      <c r="G572" s="8"/>
      <c r="H572" s="8"/>
      <c r="I572" s="8"/>
      <c r="J572" s="8"/>
      <c r="K572" s="8"/>
      <c r="L572" s="8"/>
      <c r="M572" s="8"/>
      <c r="N572" s="11"/>
      <c r="O572" s="11"/>
      <c r="P572" s="8"/>
      <c r="Q572" s="8"/>
      <c r="R572" s="12"/>
      <c r="S572" s="12"/>
      <c r="T572" s="12"/>
      <c r="U572" s="12"/>
      <c r="V572" s="12"/>
      <c r="W572" s="8"/>
      <c r="X572" s="8"/>
      <c r="Y572" s="8"/>
      <c r="Z572" s="8"/>
      <c r="AA572" s="8"/>
    </row>
    <row x14ac:dyDescent="0.25" r="573" customHeight="1" ht="14.25">
      <c r="A573" s="10"/>
      <c r="B573" s="8"/>
      <c r="C573" s="8"/>
      <c r="D573" s="8"/>
      <c r="E573" s="8"/>
      <c r="F573" s="10"/>
      <c r="G573" s="8"/>
      <c r="H573" s="8"/>
      <c r="I573" s="8"/>
      <c r="J573" s="8"/>
      <c r="K573" s="8"/>
      <c r="L573" s="8"/>
      <c r="M573" s="8"/>
      <c r="N573" s="11"/>
      <c r="O573" s="11"/>
      <c r="P573" s="8"/>
      <c r="Q573" s="8"/>
      <c r="R573" s="12"/>
      <c r="S573" s="12"/>
      <c r="T573" s="12"/>
      <c r="U573" s="12"/>
      <c r="V573" s="12"/>
      <c r="W573" s="8"/>
      <c r="X573" s="8"/>
      <c r="Y573" s="8"/>
      <c r="Z573" s="8"/>
      <c r="AA573" s="8"/>
    </row>
    <row x14ac:dyDescent="0.25" r="574" customHeight="1" ht="14.25">
      <c r="A574" s="10"/>
      <c r="B574" s="8"/>
      <c r="C574" s="8"/>
      <c r="D574" s="8"/>
      <c r="E574" s="8"/>
      <c r="F574" s="10"/>
      <c r="G574" s="8"/>
      <c r="H574" s="8"/>
      <c r="I574" s="8"/>
      <c r="J574" s="8"/>
      <c r="K574" s="8"/>
      <c r="L574" s="8"/>
      <c r="M574" s="8"/>
      <c r="N574" s="11"/>
      <c r="O574" s="11"/>
      <c r="P574" s="8"/>
      <c r="Q574" s="8"/>
      <c r="R574" s="12"/>
      <c r="S574" s="12"/>
      <c r="T574" s="12"/>
      <c r="U574" s="12"/>
      <c r="V574" s="12"/>
      <c r="W574" s="8"/>
      <c r="X574" s="8"/>
      <c r="Y574" s="8"/>
      <c r="Z574" s="8"/>
      <c r="AA574" s="8"/>
    </row>
    <row x14ac:dyDescent="0.25" r="575" customHeight="1" ht="14.25">
      <c r="A575" s="10"/>
      <c r="B575" s="8"/>
      <c r="C575" s="8"/>
      <c r="D575" s="8"/>
      <c r="E575" s="8"/>
      <c r="F575" s="10"/>
      <c r="G575" s="8"/>
      <c r="H575" s="8"/>
      <c r="I575" s="8"/>
      <c r="J575" s="8"/>
      <c r="K575" s="8"/>
      <c r="L575" s="8"/>
      <c r="M575" s="8"/>
      <c r="N575" s="11"/>
      <c r="O575" s="11"/>
      <c r="P575" s="8"/>
      <c r="Q575" s="8"/>
      <c r="R575" s="12"/>
      <c r="S575" s="12"/>
      <c r="T575" s="12"/>
      <c r="U575" s="12"/>
      <c r="V575" s="12"/>
      <c r="W575" s="8"/>
      <c r="X575" s="8"/>
      <c r="Y575" s="8"/>
      <c r="Z575" s="8"/>
      <c r="AA575" s="8"/>
    </row>
    <row x14ac:dyDescent="0.25" r="576" customHeight="1" ht="14.25">
      <c r="A576" s="10"/>
      <c r="B576" s="8"/>
      <c r="C576" s="8"/>
      <c r="D576" s="8"/>
      <c r="E576" s="8"/>
      <c r="F576" s="10"/>
      <c r="G576" s="8"/>
      <c r="H576" s="8"/>
      <c r="I576" s="8"/>
      <c r="J576" s="8"/>
      <c r="K576" s="8"/>
      <c r="L576" s="8"/>
      <c r="M576" s="8"/>
      <c r="N576" s="11"/>
      <c r="O576" s="11"/>
      <c r="P576" s="8"/>
      <c r="Q576" s="8"/>
      <c r="R576" s="12"/>
      <c r="S576" s="12"/>
      <c r="T576" s="12"/>
      <c r="U576" s="12"/>
      <c r="V576" s="12"/>
      <c r="W576" s="8"/>
      <c r="X576" s="8"/>
      <c r="Y576" s="8"/>
      <c r="Z576" s="8"/>
      <c r="AA576" s="8"/>
    </row>
    <row x14ac:dyDescent="0.25" r="577" customHeight="1" ht="14.25">
      <c r="A577" s="10"/>
      <c r="B577" s="8"/>
      <c r="C577" s="8"/>
      <c r="D577" s="8"/>
      <c r="E577" s="8"/>
      <c r="F577" s="10"/>
      <c r="G577" s="8"/>
      <c r="H577" s="8"/>
      <c r="I577" s="8"/>
      <c r="J577" s="8"/>
      <c r="K577" s="8"/>
      <c r="L577" s="8"/>
      <c r="M577" s="8"/>
      <c r="N577" s="11"/>
      <c r="O577" s="11"/>
      <c r="P577" s="8"/>
      <c r="Q577" s="8"/>
      <c r="R577" s="12"/>
      <c r="S577" s="12"/>
      <c r="T577" s="12"/>
      <c r="U577" s="12"/>
      <c r="V577" s="12"/>
      <c r="W577" s="8"/>
      <c r="X577" s="8"/>
      <c r="Y577" s="8"/>
      <c r="Z577" s="8"/>
      <c r="AA577" s="8"/>
    </row>
    <row x14ac:dyDescent="0.25" r="578" customHeight="1" ht="14.25">
      <c r="A578" s="10"/>
      <c r="B578" s="8"/>
      <c r="C578" s="8"/>
      <c r="D578" s="8"/>
      <c r="E578" s="8"/>
      <c r="F578" s="10"/>
      <c r="G578" s="8"/>
      <c r="H578" s="8"/>
      <c r="I578" s="8"/>
      <c r="J578" s="8"/>
      <c r="K578" s="8"/>
      <c r="L578" s="8"/>
      <c r="M578" s="8"/>
      <c r="N578" s="11"/>
      <c r="O578" s="11"/>
      <c r="P578" s="8"/>
      <c r="Q578" s="8"/>
      <c r="R578" s="12"/>
      <c r="S578" s="12"/>
      <c r="T578" s="12"/>
      <c r="U578" s="12"/>
      <c r="V578" s="12"/>
      <c r="W578" s="8"/>
      <c r="X578" s="8"/>
      <c r="Y578" s="8"/>
      <c r="Z578" s="8"/>
      <c r="AA578" s="8"/>
    </row>
    <row x14ac:dyDescent="0.25" r="579" customHeight="1" ht="14.25">
      <c r="A579" s="10"/>
      <c r="B579" s="8"/>
      <c r="C579" s="8"/>
      <c r="D579" s="8"/>
      <c r="E579" s="8"/>
      <c r="F579" s="10"/>
      <c r="G579" s="8"/>
      <c r="H579" s="8"/>
      <c r="I579" s="8"/>
      <c r="J579" s="8"/>
      <c r="K579" s="8"/>
      <c r="L579" s="8"/>
      <c r="M579" s="8"/>
      <c r="N579" s="11"/>
      <c r="O579" s="11"/>
      <c r="P579" s="8"/>
      <c r="Q579" s="8"/>
      <c r="R579" s="12"/>
      <c r="S579" s="12"/>
      <c r="T579" s="12"/>
      <c r="U579" s="12"/>
      <c r="V579" s="12"/>
      <c r="W579" s="8"/>
      <c r="X579" s="8"/>
      <c r="Y579" s="8"/>
      <c r="Z579" s="8"/>
      <c r="AA579" s="8"/>
    </row>
    <row x14ac:dyDescent="0.25" r="580" customHeight="1" ht="14.25">
      <c r="A580" s="10"/>
      <c r="B580" s="8"/>
      <c r="C580" s="8"/>
      <c r="D580" s="8"/>
      <c r="E580" s="8"/>
      <c r="F580" s="10"/>
      <c r="G580" s="8"/>
      <c r="H580" s="8"/>
      <c r="I580" s="8"/>
      <c r="J580" s="8"/>
      <c r="K580" s="8"/>
      <c r="L580" s="8"/>
      <c r="M580" s="8"/>
      <c r="N580" s="11"/>
      <c r="O580" s="11"/>
      <c r="P580" s="8"/>
      <c r="Q580" s="8"/>
      <c r="R580" s="12"/>
      <c r="S580" s="12"/>
      <c r="T580" s="12"/>
      <c r="U580" s="12"/>
      <c r="V580" s="12"/>
      <c r="W580" s="8"/>
      <c r="X580" s="8"/>
      <c r="Y580" s="8"/>
      <c r="Z580" s="8"/>
      <c r="AA580" s="8"/>
    </row>
    <row x14ac:dyDescent="0.25" r="581" customHeight="1" ht="14.25">
      <c r="A581" s="10"/>
      <c r="B581" s="8"/>
      <c r="C581" s="8"/>
      <c r="D581" s="8"/>
      <c r="E581" s="8"/>
      <c r="F581" s="10"/>
      <c r="G581" s="8"/>
      <c r="H581" s="8"/>
      <c r="I581" s="8"/>
      <c r="J581" s="8"/>
      <c r="K581" s="8"/>
      <c r="L581" s="8"/>
      <c r="M581" s="8"/>
      <c r="N581" s="11"/>
      <c r="O581" s="11"/>
      <c r="P581" s="8"/>
      <c r="Q581" s="8"/>
      <c r="R581" s="12"/>
      <c r="S581" s="12"/>
      <c r="T581" s="12"/>
      <c r="U581" s="12"/>
      <c r="V581" s="12"/>
      <c r="W581" s="8"/>
      <c r="X581" s="8"/>
      <c r="Y581" s="8"/>
      <c r="Z581" s="8"/>
      <c r="AA581" s="8"/>
    </row>
    <row x14ac:dyDescent="0.25" r="582" customHeight="1" ht="14.25">
      <c r="A582" s="10"/>
      <c r="B582" s="8"/>
      <c r="C582" s="8"/>
      <c r="D582" s="8"/>
      <c r="E582" s="8"/>
      <c r="F582" s="10"/>
      <c r="G582" s="8"/>
      <c r="H582" s="8"/>
      <c r="I582" s="8"/>
      <c r="J582" s="8"/>
      <c r="K582" s="8"/>
      <c r="L582" s="8"/>
      <c r="M582" s="8"/>
      <c r="N582" s="11"/>
      <c r="O582" s="11"/>
      <c r="P582" s="8"/>
      <c r="Q582" s="8"/>
      <c r="R582" s="12"/>
      <c r="S582" s="12"/>
      <c r="T582" s="12"/>
      <c r="U582" s="12"/>
      <c r="V582" s="12"/>
      <c r="W582" s="8"/>
      <c r="X582" s="8"/>
      <c r="Y582" s="8"/>
      <c r="Z582" s="8"/>
      <c r="AA582" s="8"/>
    </row>
    <row x14ac:dyDescent="0.25" r="583" customHeight="1" ht="14.25">
      <c r="A583" s="10"/>
      <c r="B583" s="8"/>
      <c r="C583" s="8"/>
      <c r="D583" s="8"/>
      <c r="E583" s="8"/>
      <c r="F583" s="10"/>
      <c r="G583" s="8"/>
      <c r="H583" s="8"/>
      <c r="I583" s="8"/>
      <c r="J583" s="8"/>
      <c r="K583" s="8"/>
      <c r="L583" s="8"/>
      <c r="M583" s="8"/>
      <c r="N583" s="11"/>
      <c r="O583" s="11"/>
      <c r="P583" s="8"/>
      <c r="Q583" s="8"/>
      <c r="R583" s="12"/>
      <c r="S583" s="12"/>
      <c r="T583" s="12"/>
      <c r="U583" s="12"/>
      <c r="V583" s="12"/>
      <c r="W583" s="8"/>
      <c r="X583" s="8"/>
      <c r="Y583" s="8"/>
      <c r="Z583" s="8"/>
      <c r="AA583" s="8"/>
    </row>
    <row x14ac:dyDescent="0.25" r="584" customHeight="1" ht="14.25">
      <c r="A584" s="10"/>
      <c r="B584" s="8"/>
      <c r="C584" s="8"/>
      <c r="D584" s="8"/>
      <c r="E584" s="8"/>
      <c r="F584" s="10"/>
      <c r="G584" s="8"/>
      <c r="H584" s="8"/>
      <c r="I584" s="8"/>
      <c r="J584" s="8"/>
      <c r="K584" s="8"/>
      <c r="L584" s="8"/>
      <c r="M584" s="8"/>
      <c r="N584" s="11"/>
      <c r="O584" s="11"/>
      <c r="P584" s="8"/>
      <c r="Q584" s="8"/>
      <c r="R584" s="12"/>
      <c r="S584" s="12"/>
      <c r="T584" s="12"/>
      <c r="U584" s="12"/>
      <c r="V584" s="12"/>
      <c r="W584" s="8"/>
      <c r="X584" s="8"/>
      <c r="Y584" s="8"/>
      <c r="Z584" s="8"/>
      <c r="AA584" s="8"/>
    </row>
    <row x14ac:dyDescent="0.25" r="585" customHeight="1" ht="14.25">
      <c r="A585" s="10"/>
      <c r="B585" s="8"/>
      <c r="C585" s="8"/>
      <c r="D585" s="8"/>
      <c r="E585" s="8"/>
      <c r="F585" s="10"/>
      <c r="G585" s="8"/>
      <c r="H585" s="8"/>
      <c r="I585" s="8"/>
      <c r="J585" s="8"/>
      <c r="K585" s="8"/>
      <c r="L585" s="8"/>
      <c r="M585" s="8"/>
      <c r="N585" s="11"/>
      <c r="O585" s="11"/>
      <c r="P585" s="8"/>
      <c r="Q585" s="8"/>
      <c r="R585" s="12"/>
      <c r="S585" s="12"/>
      <c r="T585" s="12"/>
      <c r="U585" s="12"/>
      <c r="V585" s="12"/>
      <c r="W585" s="8"/>
      <c r="X585" s="8"/>
      <c r="Y585" s="8"/>
      <c r="Z585" s="8"/>
      <c r="AA585" s="8"/>
    </row>
    <row x14ac:dyDescent="0.25" r="586" customHeight="1" ht="14.25">
      <c r="A586" s="10"/>
      <c r="B586" s="8"/>
      <c r="C586" s="8"/>
      <c r="D586" s="8"/>
      <c r="E586" s="8"/>
      <c r="F586" s="10"/>
      <c r="G586" s="8"/>
      <c r="H586" s="8"/>
      <c r="I586" s="8"/>
      <c r="J586" s="8"/>
      <c r="K586" s="8"/>
      <c r="L586" s="8"/>
      <c r="M586" s="8"/>
      <c r="N586" s="11"/>
      <c r="O586" s="11"/>
      <c r="P586" s="8"/>
      <c r="Q586" s="8"/>
      <c r="R586" s="12"/>
      <c r="S586" s="12"/>
      <c r="T586" s="12"/>
      <c r="U586" s="12"/>
      <c r="V586" s="12"/>
      <c r="W586" s="8"/>
      <c r="X586" s="8"/>
      <c r="Y586" s="8"/>
      <c r="Z586" s="8"/>
      <c r="AA586" s="8"/>
    </row>
    <row x14ac:dyDescent="0.25" r="587" customHeight="1" ht="14.25">
      <c r="A587" s="10"/>
      <c r="B587" s="8"/>
      <c r="C587" s="8"/>
      <c r="D587" s="8"/>
      <c r="E587" s="8"/>
      <c r="F587" s="10"/>
      <c r="G587" s="8"/>
      <c r="H587" s="8"/>
      <c r="I587" s="8"/>
      <c r="J587" s="8"/>
      <c r="K587" s="8"/>
      <c r="L587" s="8"/>
      <c r="M587" s="8"/>
      <c r="N587" s="11"/>
      <c r="O587" s="11"/>
      <c r="P587" s="8"/>
      <c r="Q587" s="8"/>
      <c r="R587" s="12"/>
      <c r="S587" s="12"/>
      <c r="T587" s="12"/>
      <c r="U587" s="12"/>
      <c r="V587" s="12"/>
      <c r="W587" s="8"/>
      <c r="X587" s="8"/>
      <c r="Y587" s="8"/>
      <c r="Z587" s="8"/>
      <c r="AA587" s="8"/>
    </row>
    <row x14ac:dyDescent="0.25" r="588" customHeight="1" ht="14.25">
      <c r="A588" s="10"/>
      <c r="B588" s="8"/>
      <c r="C588" s="8"/>
      <c r="D588" s="8"/>
      <c r="E588" s="8"/>
      <c r="F588" s="10"/>
      <c r="G588" s="8"/>
      <c r="H588" s="8"/>
      <c r="I588" s="8"/>
      <c r="J588" s="8"/>
      <c r="K588" s="8"/>
      <c r="L588" s="8"/>
      <c r="M588" s="8"/>
      <c r="N588" s="11"/>
      <c r="O588" s="11"/>
      <c r="P588" s="8"/>
      <c r="Q588" s="8"/>
      <c r="R588" s="12"/>
      <c r="S588" s="12"/>
      <c r="T588" s="12"/>
      <c r="U588" s="12"/>
      <c r="V588" s="12"/>
      <c r="W588" s="8"/>
      <c r="X588" s="8"/>
      <c r="Y588" s="8"/>
      <c r="Z588" s="8"/>
      <c r="AA588" s="8"/>
    </row>
    <row x14ac:dyDescent="0.25" r="589" customHeight="1" ht="14.25">
      <c r="A589" s="10"/>
      <c r="B589" s="8"/>
      <c r="C589" s="8"/>
      <c r="D589" s="8"/>
      <c r="E589" s="8"/>
      <c r="F589" s="10"/>
      <c r="G589" s="8"/>
      <c r="H589" s="8"/>
      <c r="I589" s="8"/>
      <c r="J589" s="8"/>
      <c r="K589" s="8"/>
      <c r="L589" s="8"/>
      <c r="M589" s="8"/>
      <c r="N589" s="11"/>
      <c r="O589" s="11"/>
      <c r="P589" s="8"/>
      <c r="Q589" s="8"/>
      <c r="R589" s="12"/>
      <c r="S589" s="12"/>
      <c r="T589" s="12"/>
      <c r="U589" s="12"/>
      <c r="V589" s="12"/>
      <c r="W589" s="8"/>
      <c r="X589" s="8"/>
      <c r="Y589" s="8"/>
      <c r="Z589" s="8"/>
      <c r="AA589" s="8"/>
    </row>
    <row x14ac:dyDescent="0.25" r="590" customHeight="1" ht="14.25">
      <c r="A590" s="10"/>
      <c r="B590" s="8"/>
      <c r="C590" s="8"/>
      <c r="D590" s="8"/>
      <c r="E590" s="8"/>
      <c r="F590" s="10"/>
      <c r="G590" s="8"/>
      <c r="H590" s="8"/>
      <c r="I590" s="8"/>
      <c r="J590" s="8"/>
      <c r="K590" s="8"/>
      <c r="L590" s="8"/>
      <c r="M590" s="8"/>
      <c r="N590" s="11"/>
      <c r="O590" s="11"/>
      <c r="P590" s="8"/>
      <c r="Q590" s="8"/>
      <c r="R590" s="12"/>
      <c r="S590" s="12"/>
      <c r="T590" s="12"/>
      <c r="U590" s="12"/>
      <c r="V590" s="12"/>
      <c r="W590" s="8"/>
      <c r="X590" s="8"/>
      <c r="Y590" s="8"/>
      <c r="Z590" s="8"/>
      <c r="AA590" s="8"/>
    </row>
    <row x14ac:dyDescent="0.25" r="591" customHeight="1" ht="14.25">
      <c r="A591" s="10"/>
      <c r="B591" s="8"/>
      <c r="C591" s="8"/>
      <c r="D591" s="8"/>
      <c r="E591" s="8"/>
      <c r="F591" s="10"/>
      <c r="G591" s="8"/>
      <c r="H591" s="8"/>
      <c r="I591" s="8"/>
      <c r="J591" s="8"/>
      <c r="K591" s="8"/>
      <c r="L591" s="8"/>
      <c r="M591" s="8"/>
      <c r="N591" s="11"/>
      <c r="O591" s="11"/>
      <c r="P591" s="8"/>
      <c r="Q591" s="8"/>
      <c r="R591" s="12"/>
      <c r="S591" s="12"/>
      <c r="T591" s="12"/>
      <c r="U591" s="12"/>
      <c r="V591" s="12"/>
      <c r="W591" s="8"/>
      <c r="X591" s="8"/>
      <c r="Y591" s="8"/>
      <c r="Z591" s="8"/>
      <c r="AA591" s="8"/>
    </row>
    <row x14ac:dyDescent="0.25" r="592" customHeight="1" ht="14.25">
      <c r="A592" s="10"/>
      <c r="B592" s="8"/>
      <c r="C592" s="8"/>
      <c r="D592" s="8"/>
      <c r="E592" s="8"/>
      <c r="F592" s="10"/>
      <c r="G592" s="8"/>
      <c r="H592" s="8"/>
      <c r="I592" s="8"/>
      <c r="J592" s="8"/>
      <c r="K592" s="8"/>
      <c r="L592" s="8"/>
      <c r="M592" s="8"/>
      <c r="N592" s="11"/>
      <c r="O592" s="11"/>
      <c r="P592" s="8"/>
      <c r="Q592" s="8"/>
      <c r="R592" s="12"/>
      <c r="S592" s="12"/>
      <c r="T592" s="12"/>
      <c r="U592" s="12"/>
      <c r="V592" s="12"/>
      <c r="W592" s="8"/>
      <c r="X592" s="8"/>
      <c r="Y592" s="8"/>
      <c r="Z592" s="8"/>
      <c r="AA592" s="8"/>
    </row>
    <row x14ac:dyDescent="0.25" r="593" customHeight="1" ht="14.25">
      <c r="A593" s="10"/>
      <c r="B593" s="8"/>
      <c r="C593" s="8"/>
      <c r="D593" s="8"/>
      <c r="E593" s="8"/>
      <c r="F593" s="10"/>
      <c r="G593" s="8"/>
      <c r="H593" s="8"/>
      <c r="I593" s="8"/>
      <c r="J593" s="8"/>
      <c r="K593" s="8"/>
      <c r="L593" s="8"/>
      <c r="M593" s="8"/>
      <c r="N593" s="11"/>
      <c r="O593" s="11"/>
      <c r="P593" s="8"/>
      <c r="Q593" s="8"/>
      <c r="R593" s="12"/>
      <c r="S593" s="12"/>
      <c r="T593" s="12"/>
      <c r="U593" s="12"/>
      <c r="V593" s="12"/>
      <c r="W593" s="8"/>
      <c r="X593" s="8"/>
      <c r="Y593" s="8"/>
      <c r="Z593" s="8"/>
      <c r="AA593" s="8"/>
    </row>
    <row x14ac:dyDescent="0.25" r="594" customHeight="1" ht="14.25">
      <c r="A594" s="10"/>
      <c r="B594" s="8"/>
      <c r="C594" s="8"/>
      <c r="D594" s="8"/>
      <c r="E594" s="8"/>
      <c r="F594" s="10"/>
      <c r="G594" s="8"/>
      <c r="H594" s="8"/>
      <c r="I594" s="8"/>
      <c r="J594" s="8"/>
      <c r="K594" s="8"/>
      <c r="L594" s="8"/>
      <c r="M594" s="8"/>
      <c r="N594" s="11"/>
      <c r="O594" s="11"/>
      <c r="P594" s="8"/>
      <c r="Q594" s="8"/>
      <c r="R594" s="12"/>
      <c r="S594" s="12"/>
      <c r="T594" s="12"/>
      <c r="U594" s="12"/>
      <c r="V594" s="12"/>
      <c r="W594" s="8"/>
      <c r="X594" s="8"/>
      <c r="Y594" s="8"/>
      <c r="Z594" s="8"/>
      <c r="AA594" s="8"/>
    </row>
    <row x14ac:dyDescent="0.25" r="595" customHeight="1" ht="14.25">
      <c r="A595" s="10"/>
      <c r="B595" s="8"/>
      <c r="C595" s="8"/>
      <c r="D595" s="8"/>
      <c r="E595" s="8"/>
      <c r="F595" s="10"/>
      <c r="G595" s="8"/>
      <c r="H595" s="8"/>
      <c r="I595" s="8"/>
      <c r="J595" s="8"/>
      <c r="K595" s="8"/>
      <c r="L595" s="8"/>
      <c r="M595" s="8"/>
      <c r="N595" s="11"/>
      <c r="O595" s="11"/>
      <c r="P595" s="8"/>
      <c r="Q595" s="8"/>
      <c r="R595" s="12"/>
      <c r="S595" s="12"/>
      <c r="T595" s="12"/>
      <c r="U595" s="12"/>
      <c r="V595" s="12"/>
      <c r="W595" s="8"/>
      <c r="X595" s="8"/>
      <c r="Y595" s="8"/>
      <c r="Z595" s="8"/>
      <c r="AA595" s="8"/>
    </row>
    <row x14ac:dyDescent="0.25" r="596" customHeight="1" ht="14.25">
      <c r="A596" s="10"/>
      <c r="B596" s="8"/>
      <c r="C596" s="8"/>
      <c r="D596" s="8"/>
      <c r="E596" s="8"/>
      <c r="F596" s="10"/>
      <c r="G596" s="8"/>
      <c r="H596" s="8"/>
      <c r="I596" s="8"/>
      <c r="J596" s="8"/>
      <c r="K596" s="8"/>
      <c r="L596" s="8"/>
      <c r="M596" s="8"/>
      <c r="N596" s="11"/>
      <c r="O596" s="11"/>
      <c r="P596" s="8"/>
      <c r="Q596" s="8"/>
      <c r="R596" s="12"/>
      <c r="S596" s="12"/>
      <c r="T596" s="12"/>
      <c r="U596" s="12"/>
      <c r="V596" s="12"/>
      <c r="W596" s="8"/>
      <c r="X596" s="8"/>
      <c r="Y596" s="8"/>
      <c r="Z596" s="8"/>
      <c r="AA596" s="8"/>
    </row>
    <row x14ac:dyDescent="0.25" r="597" customHeight="1" ht="14.25">
      <c r="A597" s="10"/>
      <c r="B597" s="8"/>
      <c r="C597" s="8"/>
      <c r="D597" s="8"/>
      <c r="E597" s="8"/>
      <c r="F597" s="10"/>
      <c r="G597" s="8"/>
      <c r="H597" s="8"/>
      <c r="I597" s="8"/>
      <c r="J597" s="8"/>
      <c r="K597" s="8"/>
      <c r="L597" s="8"/>
      <c r="M597" s="8"/>
      <c r="N597" s="11"/>
      <c r="O597" s="11"/>
      <c r="P597" s="8"/>
      <c r="Q597" s="8"/>
      <c r="R597" s="12"/>
      <c r="S597" s="12"/>
      <c r="T597" s="12"/>
      <c r="U597" s="12"/>
      <c r="V597" s="12"/>
      <c r="W597" s="8"/>
      <c r="X597" s="8"/>
      <c r="Y597" s="8"/>
      <c r="Z597" s="8"/>
      <c r="AA597" s="8"/>
    </row>
    <row x14ac:dyDescent="0.25" r="598" customHeight="1" ht="14.25">
      <c r="A598" s="10"/>
      <c r="B598" s="8"/>
      <c r="C598" s="8"/>
      <c r="D598" s="8"/>
      <c r="E598" s="8"/>
      <c r="F598" s="10"/>
      <c r="G598" s="8"/>
      <c r="H598" s="8"/>
      <c r="I598" s="8"/>
      <c r="J598" s="8"/>
      <c r="K598" s="8"/>
      <c r="L598" s="8"/>
      <c r="M598" s="8"/>
      <c r="N598" s="11"/>
      <c r="O598" s="11"/>
      <c r="P598" s="8"/>
      <c r="Q598" s="8"/>
      <c r="R598" s="12"/>
      <c r="S598" s="12"/>
      <c r="T598" s="12"/>
      <c r="U598" s="12"/>
      <c r="V598" s="12"/>
      <c r="W598" s="8"/>
      <c r="X598" s="8"/>
      <c r="Y598" s="8"/>
      <c r="Z598" s="8"/>
      <c r="AA598" s="8"/>
    </row>
    <row x14ac:dyDescent="0.25" r="599" customHeight="1" ht="14.25">
      <c r="A599" s="10"/>
      <c r="B599" s="8"/>
      <c r="C599" s="8"/>
      <c r="D599" s="8"/>
      <c r="E599" s="8"/>
      <c r="F599" s="10"/>
      <c r="G599" s="8"/>
      <c r="H599" s="8"/>
      <c r="I599" s="8"/>
      <c r="J599" s="8"/>
      <c r="K599" s="8"/>
      <c r="L599" s="8"/>
      <c r="M599" s="8"/>
      <c r="N599" s="11"/>
      <c r="O599" s="11"/>
      <c r="P599" s="8"/>
      <c r="Q599" s="8"/>
      <c r="R599" s="12"/>
      <c r="S599" s="12"/>
      <c r="T599" s="12"/>
      <c r="U599" s="12"/>
      <c r="V599" s="12"/>
      <c r="W599" s="8"/>
      <c r="X599" s="8"/>
      <c r="Y599" s="8"/>
      <c r="Z599" s="8"/>
      <c r="AA599" s="8"/>
    </row>
    <row x14ac:dyDescent="0.25" r="600" customHeight="1" ht="14.25">
      <c r="A600" s="10"/>
      <c r="B600" s="8"/>
      <c r="C600" s="8"/>
      <c r="D600" s="8"/>
      <c r="E600" s="8"/>
      <c r="F600" s="10"/>
      <c r="G600" s="8"/>
      <c r="H600" s="8"/>
      <c r="I600" s="8"/>
      <c r="J600" s="8"/>
      <c r="K600" s="8"/>
      <c r="L600" s="8"/>
      <c r="M600" s="8"/>
      <c r="N600" s="11"/>
      <c r="O600" s="11"/>
      <c r="P600" s="8"/>
      <c r="Q600" s="8"/>
      <c r="R600" s="12"/>
      <c r="S600" s="12"/>
      <c r="T600" s="12"/>
      <c r="U600" s="12"/>
      <c r="V600" s="12"/>
      <c r="W600" s="8"/>
      <c r="X600" s="8"/>
      <c r="Y600" s="8"/>
      <c r="Z600" s="8"/>
      <c r="AA600" s="8"/>
    </row>
    <row x14ac:dyDescent="0.25" r="601" customHeight="1" ht="14.25">
      <c r="A601" s="10"/>
      <c r="B601" s="8"/>
      <c r="C601" s="8"/>
      <c r="D601" s="8"/>
      <c r="E601" s="8"/>
      <c r="F601" s="10"/>
      <c r="G601" s="8"/>
      <c r="H601" s="8"/>
      <c r="I601" s="8"/>
      <c r="J601" s="8"/>
      <c r="K601" s="8"/>
      <c r="L601" s="8"/>
      <c r="M601" s="8"/>
      <c r="N601" s="11"/>
      <c r="O601" s="11"/>
      <c r="P601" s="8"/>
      <c r="Q601" s="8"/>
      <c r="R601" s="12"/>
      <c r="S601" s="12"/>
      <c r="T601" s="12"/>
      <c r="U601" s="12"/>
      <c r="V601" s="12"/>
      <c r="W601" s="8"/>
      <c r="X601" s="8"/>
      <c r="Y601" s="8"/>
      <c r="Z601" s="8"/>
      <c r="AA601" s="8"/>
    </row>
    <row x14ac:dyDescent="0.25" r="602" customHeight="1" ht="14.25">
      <c r="A602" s="10"/>
      <c r="B602" s="8"/>
      <c r="C602" s="8"/>
      <c r="D602" s="8"/>
      <c r="E602" s="8"/>
      <c r="F602" s="10"/>
      <c r="G602" s="8"/>
      <c r="H602" s="8"/>
      <c r="I602" s="8"/>
      <c r="J602" s="8"/>
      <c r="K602" s="8"/>
      <c r="L602" s="8"/>
      <c r="M602" s="8"/>
      <c r="N602" s="11"/>
      <c r="O602" s="11"/>
      <c r="P602" s="8"/>
      <c r="Q602" s="8"/>
      <c r="R602" s="12"/>
      <c r="S602" s="12"/>
      <c r="T602" s="12"/>
      <c r="U602" s="12"/>
      <c r="V602" s="12"/>
      <c r="W602" s="8"/>
      <c r="X602" s="8"/>
      <c r="Y602" s="8"/>
      <c r="Z602" s="8"/>
      <c r="AA602" s="8"/>
    </row>
    <row x14ac:dyDescent="0.25" r="603" customHeight="1" ht="14.25">
      <c r="A603" s="10"/>
      <c r="B603" s="8"/>
      <c r="C603" s="8"/>
      <c r="D603" s="8"/>
      <c r="E603" s="8"/>
      <c r="F603" s="10"/>
      <c r="G603" s="8"/>
      <c r="H603" s="8"/>
      <c r="I603" s="8"/>
      <c r="J603" s="8"/>
      <c r="K603" s="8"/>
      <c r="L603" s="8"/>
      <c r="M603" s="8"/>
      <c r="N603" s="11"/>
      <c r="O603" s="11"/>
      <c r="P603" s="8"/>
      <c r="Q603" s="8"/>
      <c r="R603" s="12"/>
      <c r="S603" s="12"/>
      <c r="T603" s="12"/>
      <c r="U603" s="12"/>
      <c r="V603" s="12"/>
      <c r="W603" s="8"/>
      <c r="X603" s="8"/>
      <c r="Y603" s="8"/>
      <c r="Z603" s="8"/>
      <c r="AA603" s="8"/>
    </row>
    <row x14ac:dyDescent="0.25" r="604" customHeight="1" ht="14.25">
      <c r="A604" s="10"/>
      <c r="B604" s="8"/>
      <c r="C604" s="8"/>
      <c r="D604" s="8"/>
      <c r="E604" s="8"/>
      <c r="F604" s="10"/>
      <c r="G604" s="8"/>
      <c r="H604" s="8"/>
      <c r="I604" s="8"/>
      <c r="J604" s="8"/>
      <c r="K604" s="8"/>
      <c r="L604" s="8"/>
      <c r="M604" s="8"/>
      <c r="N604" s="11"/>
      <c r="O604" s="11"/>
      <c r="P604" s="8"/>
      <c r="Q604" s="8"/>
      <c r="R604" s="12"/>
      <c r="S604" s="12"/>
      <c r="T604" s="12"/>
      <c r="U604" s="12"/>
      <c r="V604" s="12"/>
      <c r="W604" s="8"/>
      <c r="X604" s="8"/>
      <c r="Y604" s="8"/>
      <c r="Z604" s="8"/>
      <c r="AA604" s="8"/>
    </row>
    <row x14ac:dyDescent="0.25" r="605" customHeight="1" ht="14.25">
      <c r="A605" s="10"/>
      <c r="B605" s="8"/>
      <c r="C605" s="8"/>
      <c r="D605" s="8"/>
      <c r="E605" s="8"/>
      <c r="F605" s="10"/>
      <c r="G605" s="8"/>
      <c r="H605" s="8"/>
      <c r="I605" s="8"/>
      <c r="J605" s="8"/>
      <c r="K605" s="8"/>
      <c r="L605" s="8"/>
      <c r="M605" s="8"/>
      <c r="N605" s="11"/>
      <c r="O605" s="11"/>
      <c r="P605" s="8"/>
      <c r="Q605" s="8"/>
      <c r="R605" s="12"/>
      <c r="S605" s="12"/>
      <c r="T605" s="12"/>
      <c r="U605" s="12"/>
      <c r="V605" s="12"/>
      <c r="W605" s="8"/>
      <c r="X605" s="8"/>
      <c r="Y605" s="8"/>
      <c r="Z605" s="8"/>
      <c r="AA605" s="8"/>
    </row>
    <row x14ac:dyDescent="0.25" r="606" customHeight="1" ht="14.25">
      <c r="A606" s="10"/>
      <c r="B606" s="8"/>
      <c r="C606" s="8"/>
      <c r="D606" s="8"/>
      <c r="E606" s="8"/>
      <c r="F606" s="10"/>
      <c r="G606" s="8"/>
      <c r="H606" s="8"/>
      <c r="I606" s="8"/>
      <c r="J606" s="8"/>
      <c r="K606" s="8"/>
      <c r="L606" s="8"/>
      <c r="M606" s="8"/>
      <c r="N606" s="11"/>
      <c r="O606" s="11"/>
      <c r="P606" s="8"/>
      <c r="Q606" s="8"/>
      <c r="R606" s="12"/>
      <c r="S606" s="12"/>
      <c r="T606" s="12"/>
      <c r="U606" s="12"/>
      <c r="V606" s="12"/>
      <c r="W606" s="8"/>
      <c r="X606" s="8"/>
      <c r="Y606" s="8"/>
      <c r="Z606" s="8"/>
      <c r="AA606" s="8"/>
    </row>
    <row x14ac:dyDescent="0.25" r="607" customHeight="1" ht="14.25">
      <c r="A607" s="10"/>
      <c r="B607" s="8"/>
      <c r="C607" s="8"/>
      <c r="D607" s="8"/>
      <c r="E607" s="8"/>
      <c r="F607" s="10"/>
      <c r="G607" s="8"/>
      <c r="H607" s="8"/>
      <c r="I607" s="8"/>
      <c r="J607" s="8"/>
      <c r="K607" s="8"/>
      <c r="L607" s="8"/>
      <c r="M607" s="8"/>
      <c r="N607" s="11"/>
      <c r="O607" s="11"/>
      <c r="P607" s="8"/>
      <c r="Q607" s="8"/>
      <c r="R607" s="12"/>
      <c r="S607" s="12"/>
      <c r="T607" s="12"/>
      <c r="U607" s="12"/>
      <c r="V607" s="12"/>
      <c r="W607" s="8"/>
      <c r="X607" s="8"/>
      <c r="Y607" s="8"/>
      <c r="Z607" s="8"/>
      <c r="AA607" s="8"/>
    </row>
    <row x14ac:dyDescent="0.25" r="608" customHeight="1" ht="14.25">
      <c r="A608" s="10"/>
      <c r="B608" s="8"/>
      <c r="C608" s="8"/>
      <c r="D608" s="8"/>
      <c r="E608" s="8"/>
      <c r="F608" s="10"/>
      <c r="G608" s="8"/>
      <c r="H608" s="8"/>
      <c r="I608" s="8"/>
      <c r="J608" s="8"/>
      <c r="K608" s="8"/>
      <c r="L608" s="8"/>
      <c r="M608" s="8"/>
      <c r="N608" s="11"/>
      <c r="O608" s="11"/>
      <c r="P608" s="8"/>
      <c r="Q608" s="8"/>
      <c r="R608" s="12"/>
      <c r="S608" s="12"/>
      <c r="T608" s="12"/>
      <c r="U608" s="12"/>
      <c r="V608" s="12"/>
      <c r="W608" s="8"/>
      <c r="X608" s="8"/>
      <c r="Y608" s="8"/>
      <c r="Z608" s="8"/>
      <c r="AA608" s="8"/>
    </row>
    <row x14ac:dyDescent="0.25" r="609" customHeight="1" ht="14.25">
      <c r="A609" s="10"/>
      <c r="B609" s="8"/>
      <c r="C609" s="8"/>
      <c r="D609" s="8"/>
      <c r="E609" s="8"/>
      <c r="F609" s="10"/>
      <c r="G609" s="8"/>
      <c r="H609" s="8"/>
      <c r="I609" s="8"/>
      <c r="J609" s="8"/>
      <c r="K609" s="8"/>
      <c r="L609" s="8"/>
      <c r="M609" s="8"/>
      <c r="N609" s="11"/>
      <c r="O609" s="11"/>
      <c r="P609" s="8"/>
      <c r="Q609" s="8"/>
      <c r="R609" s="12"/>
      <c r="S609" s="12"/>
      <c r="T609" s="12"/>
      <c r="U609" s="12"/>
      <c r="V609" s="12"/>
      <c r="W609" s="8"/>
      <c r="X609" s="8"/>
      <c r="Y609" s="8"/>
      <c r="Z609" s="8"/>
      <c r="AA609" s="8"/>
    </row>
    <row x14ac:dyDescent="0.25" r="610" customHeight="1" ht="14.25">
      <c r="A610" s="10"/>
      <c r="B610" s="8"/>
      <c r="C610" s="8"/>
      <c r="D610" s="8"/>
      <c r="E610" s="8"/>
      <c r="F610" s="10"/>
      <c r="G610" s="8"/>
      <c r="H610" s="8"/>
      <c r="I610" s="8"/>
      <c r="J610" s="8"/>
      <c r="K610" s="8"/>
      <c r="L610" s="8"/>
      <c r="M610" s="8"/>
      <c r="N610" s="11"/>
      <c r="O610" s="11"/>
      <c r="P610" s="8"/>
      <c r="Q610" s="8"/>
      <c r="R610" s="12"/>
      <c r="S610" s="12"/>
      <c r="T610" s="12"/>
      <c r="U610" s="12"/>
      <c r="V610" s="12"/>
      <c r="W610" s="8"/>
      <c r="X610" s="8"/>
      <c r="Y610" s="8"/>
      <c r="Z610" s="8"/>
      <c r="AA610" s="8"/>
    </row>
    <row x14ac:dyDescent="0.25" r="611" customHeight="1" ht="14.25">
      <c r="A611" s="10"/>
      <c r="B611" s="8"/>
      <c r="C611" s="8"/>
      <c r="D611" s="8"/>
      <c r="E611" s="8"/>
      <c r="F611" s="10"/>
      <c r="G611" s="8"/>
      <c r="H611" s="8"/>
      <c r="I611" s="8"/>
      <c r="J611" s="8"/>
      <c r="K611" s="8"/>
      <c r="L611" s="8"/>
      <c r="M611" s="8"/>
      <c r="N611" s="11"/>
      <c r="O611" s="11"/>
      <c r="P611" s="8"/>
      <c r="Q611" s="8"/>
      <c r="R611" s="12"/>
      <c r="S611" s="12"/>
      <c r="T611" s="12"/>
      <c r="U611" s="12"/>
      <c r="V611" s="12"/>
      <c r="W611" s="8"/>
      <c r="X611" s="8"/>
      <c r="Y611" s="8"/>
      <c r="Z611" s="8"/>
      <c r="AA611" s="8"/>
    </row>
    <row x14ac:dyDescent="0.25" r="612" customHeight="1" ht="14.25">
      <c r="A612" s="10"/>
      <c r="B612" s="8"/>
      <c r="C612" s="8"/>
      <c r="D612" s="8"/>
      <c r="E612" s="8"/>
      <c r="F612" s="10"/>
      <c r="G612" s="8"/>
      <c r="H612" s="8"/>
      <c r="I612" s="8"/>
      <c r="J612" s="8"/>
      <c r="K612" s="8"/>
      <c r="L612" s="8"/>
      <c r="M612" s="8"/>
      <c r="N612" s="11"/>
      <c r="O612" s="11"/>
      <c r="P612" s="8"/>
      <c r="Q612" s="8"/>
      <c r="R612" s="12"/>
      <c r="S612" s="12"/>
      <c r="T612" s="12"/>
      <c r="U612" s="12"/>
      <c r="V612" s="12"/>
      <c r="W612" s="8"/>
      <c r="X612" s="8"/>
      <c r="Y612" s="8"/>
      <c r="Z612" s="8"/>
      <c r="AA612" s="8"/>
    </row>
    <row x14ac:dyDescent="0.25" r="613" customHeight="1" ht="14.25">
      <c r="A613" s="10"/>
      <c r="B613" s="8"/>
      <c r="C613" s="8"/>
      <c r="D613" s="8"/>
      <c r="E613" s="8"/>
      <c r="F613" s="10"/>
      <c r="G613" s="8"/>
      <c r="H613" s="8"/>
      <c r="I613" s="8"/>
      <c r="J613" s="8"/>
      <c r="K613" s="8"/>
      <c r="L613" s="8"/>
      <c r="M613" s="8"/>
      <c r="N613" s="11"/>
      <c r="O613" s="11"/>
      <c r="P613" s="8"/>
      <c r="Q613" s="8"/>
      <c r="R613" s="12"/>
      <c r="S613" s="12"/>
      <c r="T613" s="12"/>
      <c r="U613" s="12"/>
      <c r="V613" s="12"/>
      <c r="W613" s="8"/>
      <c r="X613" s="8"/>
      <c r="Y613" s="8"/>
      <c r="Z613" s="8"/>
      <c r="AA613" s="8"/>
    </row>
    <row x14ac:dyDescent="0.25" r="614" customHeight="1" ht="14.25">
      <c r="A614" s="10"/>
      <c r="B614" s="8"/>
      <c r="C614" s="8"/>
      <c r="D614" s="8"/>
      <c r="E614" s="8"/>
      <c r="F614" s="10"/>
      <c r="G614" s="8"/>
      <c r="H614" s="8"/>
      <c r="I614" s="8"/>
      <c r="J614" s="8"/>
      <c r="K614" s="8"/>
      <c r="L614" s="8"/>
      <c r="M614" s="8"/>
      <c r="N614" s="11"/>
      <c r="O614" s="11"/>
      <c r="P614" s="8"/>
      <c r="Q614" s="8"/>
      <c r="R614" s="12"/>
      <c r="S614" s="12"/>
      <c r="T614" s="12"/>
      <c r="U614" s="12"/>
      <c r="V614" s="12"/>
      <c r="W614" s="8"/>
      <c r="X614" s="8"/>
      <c r="Y614" s="8"/>
      <c r="Z614" s="8"/>
      <c r="AA614" s="8"/>
    </row>
    <row x14ac:dyDescent="0.25" r="615" customHeight="1" ht="14.25">
      <c r="A615" s="10"/>
      <c r="B615" s="8"/>
      <c r="C615" s="8"/>
      <c r="D615" s="8"/>
      <c r="E615" s="8"/>
      <c r="F615" s="10"/>
      <c r="G615" s="8"/>
      <c r="H615" s="8"/>
      <c r="I615" s="8"/>
      <c r="J615" s="8"/>
      <c r="K615" s="8"/>
      <c r="L615" s="8"/>
      <c r="M615" s="8"/>
      <c r="N615" s="11"/>
      <c r="O615" s="11"/>
      <c r="P615" s="8"/>
      <c r="Q615" s="8"/>
      <c r="R615" s="12"/>
      <c r="S615" s="12"/>
      <c r="T615" s="12"/>
      <c r="U615" s="12"/>
      <c r="V615" s="12"/>
      <c r="W615" s="8"/>
      <c r="X615" s="8"/>
      <c r="Y615" s="8"/>
      <c r="Z615" s="8"/>
      <c r="AA615" s="8"/>
    </row>
    <row x14ac:dyDescent="0.25" r="616" customHeight="1" ht="14.25">
      <c r="A616" s="10"/>
      <c r="B616" s="8"/>
      <c r="C616" s="8"/>
      <c r="D616" s="8"/>
      <c r="E616" s="8"/>
      <c r="F616" s="10"/>
      <c r="G616" s="8"/>
      <c r="H616" s="8"/>
      <c r="I616" s="8"/>
      <c r="J616" s="8"/>
      <c r="K616" s="8"/>
      <c r="L616" s="8"/>
      <c r="M616" s="8"/>
      <c r="N616" s="11"/>
      <c r="O616" s="11"/>
      <c r="P616" s="8"/>
      <c r="Q616" s="8"/>
      <c r="R616" s="12"/>
      <c r="S616" s="12"/>
      <c r="T616" s="12"/>
      <c r="U616" s="12"/>
      <c r="V616" s="12"/>
      <c r="W616" s="8"/>
      <c r="X616" s="8"/>
      <c r="Y616" s="8"/>
      <c r="Z616" s="8"/>
      <c r="AA616" s="8"/>
    </row>
    <row x14ac:dyDescent="0.25" r="617" customHeight="1" ht="14.25">
      <c r="A617" s="10"/>
      <c r="B617" s="8"/>
      <c r="C617" s="8"/>
      <c r="D617" s="8"/>
      <c r="E617" s="8"/>
      <c r="F617" s="10"/>
      <c r="G617" s="8"/>
      <c r="H617" s="8"/>
      <c r="I617" s="8"/>
      <c r="J617" s="8"/>
      <c r="K617" s="8"/>
      <c r="L617" s="8"/>
      <c r="M617" s="8"/>
      <c r="N617" s="11"/>
      <c r="O617" s="11"/>
      <c r="P617" s="8"/>
      <c r="Q617" s="8"/>
      <c r="R617" s="12"/>
      <c r="S617" s="12"/>
      <c r="T617" s="12"/>
      <c r="U617" s="12"/>
      <c r="V617" s="12"/>
      <c r="W617" s="8"/>
      <c r="X617" s="8"/>
      <c r="Y617" s="8"/>
      <c r="Z617" s="8"/>
      <c r="AA617" s="8"/>
    </row>
    <row x14ac:dyDescent="0.25" r="618" customHeight="1" ht="14.25">
      <c r="A618" s="10"/>
      <c r="B618" s="8"/>
      <c r="C618" s="8"/>
      <c r="D618" s="8"/>
      <c r="E618" s="8"/>
      <c r="F618" s="10"/>
      <c r="G618" s="8"/>
      <c r="H618" s="8"/>
      <c r="I618" s="8"/>
      <c r="J618" s="8"/>
      <c r="K618" s="8"/>
      <c r="L618" s="8"/>
      <c r="M618" s="8"/>
      <c r="N618" s="11"/>
      <c r="O618" s="11"/>
      <c r="P618" s="8"/>
      <c r="Q618" s="8"/>
      <c r="R618" s="12"/>
      <c r="S618" s="12"/>
      <c r="T618" s="12"/>
      <c r="U618" s="12"/>
      <c r="V618" s="12"/>
      <c r="W618" s="8"/>
      <c r="X618" s="8"/>
      <c r="Y618" s="8"/>
      <c r="Z618" s="8"/>
      <c r="AA618" s="8"/>
    </row>
    <row x14ac:dyDescent="0.25" r="619" customHeight="1" ht="14.25">
      <c r="A619" s="10"/>
      <c r="B619" s="8"/>
      <c r="C619" s="8"/>
      <c r="D619" s="8"/>
      <c r="E619" s="8"/>
      <c r="F619" s="10"/>
      <c r="G619" s="8"/>
      <c r="H619" s="8"/>
      <c r="I619" s="8"/>
      <c r="J619" s="8"/>
      <c r="K619" s="8"/>
      <c r="L619" s="8"/>
      <c r="M619" s="8"/>
      <c r="N619" s="11"/>
      <c r="O619" s="11"/>
      <c r="P619" s="8"/>
      <c r="Q619" s="8"/>
      <c r="R619" s="12"/>
      <c r="S619" s="12"/>
      <c r="T619" s="12"/>
      <c r="U619" s="12"/>
      <c r="V619" s="12"/>
      <c r="W619" s="8"/>
      <c r="X619" s="8"/>
      <c r="Y619" s="8"/>
      <c r="Z619" s="8"/>
      <c r="AA619" s="8"/>
    </row>
    <row x14ac:dyDescent="0.25" r="620" customHeight="1" ht="14.25">
      <c r="A620" s="10"/>
      <c r="B620" s="8"/>
      <c r="C620" s="8"/>
      <c r="D620" s="8"/>
      <c r="E620" s="8"/>
      <c r="F620" s="10"/>
      <c r="G620" s="8"/>
      <c r="H620" s="8"/>
      <c r="I620" s="8"/>
      <c r="J620" s="8"/>
      <c r="K620" s="8"/>
      <c r="L620" s="8"/>
      <c r="M620" s="8"/>
      <c r="N620" s="11"/>
      <c r="O620" s="11"/>
      <c r="P620" s="8"/>
      <c r="Q620" s="8"/>
      <c r="R620" s="12"/>
      <c r="S620" s="12"/>
      <c r="T620" s="12"/>
      <c r="U620" s="12"/>
      <c r="V620" s="12"/>
      <c r="W620" s="8"/>
      <c r="X620" s="8"/>
      <c r="Y620" s="8"/>
      <c r="Z620" s="8"/>
      <c r="AA620" s="8"/>
    </row>
    <row x14ac:dyDescent="0.25" r="621" customHeight="1" ht="14.25">
      <c r="A621" s="10"/>
      <c r="B621" s="8"/>
      <c r="C621" s="8"/>
      <c r="D621" s="8"/>
      <c r="E621" s="8"/>
      <c r="F621" s="10"/>
      <c r="G621" s="8"/>
      <c r="H621" s="8"/>
      <c r="I621" s="8"/>
      <c r="J621" s="8"/>
      <c r="K621" s="8"/>
      <c r="L621" s="8"/>
      <c r="M621" s="8"/>
      <c r="N621" s="11"/>
      <c r="O621" s="11"/>
      <c r="P621" s="8"/>
      <c r="Q621" s="8"/>
      <c r="R621" s="12"/>
      <c r="S621" s="12"/>
      <c r="T621" s="12"/>
      <c r="U621" s="12"/>
      <c r="V621" s="12"/>
      <c r="W621" s="8"/>
      <c r="X621" s="8"/>
      <c r="Y621" s="8"/>
      <c r="Z621" s="8"/>
      <c r="AA621" s="8"/>
    </row>
    <row x14ac:dyDescent="0.25" r="622" customHeight="1" ht="14.25">
      <c r="A622" s="10"/>
      <c r="B622" s="8"/>
      <c r="C622" s="8"/>
      <c r="D622" s="8"/>
      <c r="E622" s="8"/>
      <c r="F622" s="10"/>
      <c r="G622" s="8"/>
      <c r="H622" s="8"/>
      <c r="I622" s="8"/>
      <c r="J622" s="8"/>
      <c r="K622" s="8"/>
      <c r="L622" s="8"/>
      <c r="M622" s="8"/>
      <c r="N622" s="11"/>
      <c r="O622" s="11"/>
      <c r="P622" s="8"/>
      <c r="Q622" s="8"/>
      <c r="R622" s="12"/>
      <c r="S622" s="12"/>
      <c r="T622" s="12"/>
      <c r="U622" s="12"/>
      <c r="V622" s="12"/>
      <c r="W622" s="8"/>
      <c r="X622" s="8"/>
      <c r="Y622" s="8"/>
      <c r="Z622" s="8"/>
      <c r="AA622" s="8"/>
    </row>
    <row x14ac:dyDescent="0.25" r="623" customHeight="1" ht="14.25">
      <c r="A623" s="10"/>
      <c r="B623" s="8"/>
      <c r="C623" s="8"/>
      <c r="D623" s="8"/>
      <c r="E623" s="8"/>
      <c r="F623" s="10"/>
      <c r="G623" s="8"/>
      <c r="H623" s="8"/>
      <c r="I623" s="8"/>
      <c r="J623" s="8"/>
      <c r="K623" s="8"/>
      <c r="L623" s="8"/>
      <c r="M623" s="8"/>
      <c r="N623" s="11"/>
      <c r="O623" s="11"/>
      <c r="P623" s="8"/>
      <c r="Q623" s="8"/>
      <c r="R623" s="12"/>
      <c r="S623" s="12"/>
      <c r="T623" s="12"/>
      <c r="U623" s="12"/>
      <c r="V623" s="12"/>
      <c r="W623" s="8"/>
      <c r="X623" s="8"/>
      <c r="Y623" s="8"/>
      <c r="Z623" s="8"/>
      <c r="AA623" s="8"/>
    </row>
    <row x14ac:dyDescent="0.25" r="624" customHeight="1" ht="14.25">
      <c r="A624" s="10"/>
      <c r="B624" s="8"/>
      <c r="C624" s="8"/>
      <c r="D624" s="8"/>
      <c r="E624" s="8"/>
      <c r="F624" s="10"/>
      <c r="G624" s="8"/>
      <c r="H624" s="8"/>
      <c r="I624" s="8"/>
      <c r="J624" s="8"/>
      <c r="K624" s="8"/>
      <c r="L624" s="8"/>
      <c r="M624" s="8"/>
      <c r="N624" s="11"/>
      <c r="O624" s="11"/>
      <c r="P624" s="8"/>
      <c r="Q624" s="8"/>
      <c r="R624" s="12"/>
      <c r="S624" s="12"/>
      <c r="T624" s="12"/>
      <c r="U624" s="12"/>
      <c r="V624" s="12"/>
      <c r="W624" s="8"/>
      <c r="X624" s="8"/>
      <c r="Y624" s="8"/>
      <c r="Z624" s="8"/>
      <c r="AA624" s="8"/>
    </row>
    <row x14ac:dyDescent="0.25" r="625" customHeight="1" ht="14.25">
      <c r="A625" s="10"/>
      <c r="B625" s="8"/>
      <c r="C625" s="8"/>
      <c r="D625" s="8"/>
      <c r="E625" s="8"/>
      <c r="F625" s="10"/>
      <c r="G625" s="8"/>
      <c r="H625" s="8"/>
      <c r="I625" s="8"/>
      <c r="J625" s="8"/>
      <c r="K625" s="8"/>
      <c r="L625" s="8"/>
      <c r="M625" s="8"/>
      <c r="N625" s="11"/>
      <c r="O625" s="11"/>
      <c r="P625" s="8"/>
      <c r="Q625" s="8"/>
      <c r="R625" s="12"/>
      <c r="S625" s="12"/>
      <c r="T625" s="12"/>
      <c r="U625" s="12"/>
      <c r="V625" s="12"/>
      <c r="W625" s="8"/>
      <c r="X625" s="8"/>
      <c r="Y625" s="8"/>
      <c r="Z625" s="8"/>
      <c r="AA625" s="8"/>
    </row>
    <row x14ac:dyDescent="0.25" r="626" customHeight="1" ht="14.25">
      <c r="A626" s="10"/>
      <c r="B626" s="8"/>
      <c r="C626" s="8"/>
      <c r="D626" s="8"/>
      <c r="E626" s="8"/>
      <c r="F626" s="10"/>
      <c r="G626" s="8"/>
      <c r="H626" s="8"/>
      <c r="I626" s="8"/>
      <c r="J626" s="8"/>
      <c r="K626" s="8"/>
      <c r="L626" s="8"/>
      <c r="M626" s="8"/>
      <c r="N626" s="11"/>
      <c r="O626" s="11"/>
      <c r="P626" s="8"/>
      <c r="Q626" s="8"/>
      <c r="R626" s="12"/>
      <c r="S626" s="12"/>
      <c r="T626" s="12"/>
      <c r="U626" s="12"/>
      <c r="V626" s="12"/>
      <c r="W626" s="8"/>
      <c r="X626" s="8"/>
      <c r="Y626" s="8"/>
      <c r="Z626" s="8"/>
      <c r="AA626" s="8"/>
    </row>
    <row x14ac:dyDescent="0.25" r="627" customHeight="1" ht="14.25">
      <c r="A627" s="10"/>
      <c r="B627" s="8"/>
      <c r="C627" s="8"/>
      <c r="D627" s="8"/>
      <c r="E627" s="8"/>
      <c r="F627" s="10"/>
      <c r="G627" s="8"/>
      <c r="H627" s="8"/>
      <c r="I627" s="8"/>
      <c r="J627" s="8"/>
      <c r="K627" s="8"/>
      <c r="L627" s="8"/>
      <c r="M627" s="8"/>
      <c r="N627" s="11"/>
      <c r="O627" s="11"/>
      <c r="P627" s="8"/>
      <c r="Q627" s="8"/>
      <c r="R627" s="12"/>
      <c r="S627" s="12"/>
      <c r="T627" s="12"/>
      <c r="U627" s="12"/>
      <c r="V627" s="12"/>
      <c r="W627" s="8"/>
      <c r="X627" s="8"/>
      <c r="Y627" s="8"/>
      <c r="Z627" s="8"/>
      <c r="AA627" s="8"/>
    </row>
    <row x14ac:dyDescent="0.25" r="628" customHeight="1" ht="14.25">
      <c r="A628" s="10"/>
      <c r="B628" s="8"/>
      <c r="C628" s="8"/>
      <c r="D628" s="8"/>
      <c r="E628" s="8"/>
      <c r="F628" s="10"/>
      <c r="G628" s="8"/>
      <c r="H628" s="8"/>
      <c r="I628" s="8"/>
      <c r="J628" s="8"/>
      <c r="K628" s="8"/>
      <c r="L628" s="8"/>
      <c r="M628" s="8"/>
      <c r="N628" s="11"/>
      <c r="O628" s="11"/>
      <c r="P628" s="8"/>
      <c r="Q628" s="8"/>
      <c r="R628" s="12"/>
      <c r="S628" s="12"/>
      <c r="T628" s="12"/>
      <c r="U628" s="12"/>
      <c r="V628" s="12"/>
      <c r="W628" s="8"/>
      <c r="X628" s="8"/>
      <c r="Y628" s="8"/>
      <c r="Z628" s="8"/>
      <c r="AA628" s="8"/>
    </row>
    <row x14ac:dyDescent="0.25" r="629" customHeight="1" ht="14.25">
      <c r="A629" s="10"/>
      <c r="B629" s="8"/>
      <c r="C629" s="8"/>
      <c r="D629" s="8"/>
      <c r="E629" s="8"/>
      <c r="F629" s="10"/>
      <c r="G629" s="8"/>
      <c r="H629" s="8"/>
      <c r="I629" s="8"/>
      <c r="J629" s="8"/>
      <c r="K629" s="8"/>
      <c r="L629" s="8"/>
      <c r="M629" s="8"/>
      <c r="N629" s="11"/>
      <c r="O629" s="11"/>
      <c r="P629" s="8"/>
      <c r="Q629" s="8"/>
      <c r="R629" s="12"/>
      <c r="S629" s="12"/>
      <c r="T629" s="12"/>
      <c r="U629" s="12"/>
      <c r="V629" s="12"/>
      <c r="W629" s="8"/>
      <c r="X629" s="8"/>
      <c r="Y629" s="8"/>
      <c r="Z629" s="8"/>
      <c r="AA629" s="8"/>
    </row>
    <row x14ac:dyDescent="0.25" r="630" customHeight="1" ht="14.25">
      <c r="A630" s="10"/>
      <c r="B630" s="8"/>
      <c r="C630" s="8"/>
      <c r="D630" s="8"/>
      <c r="E630" s="8"/>
      <c r="F630" s="10"/>
      <c r="G630" s="8"/>
      <c r="H630" s="8"/>
      <c r="I630" s="8"/>
      <c r="J630" s="8"/>
      <c r="K630" s="8"/>
      <c r="L630" s="8"/>
      <c r="M630" s="8"/>
      <c r="N630" s="11"/>
      <c r="O630" s="11"/>
      <c r="P630" s="8"/>
      <c r="Q630" s="8"/>
      <c r="R630" s="12"/>
      <c r="S630" s="12"/>
      <c r="T630" s="12"/>
      <c r="U630" s="12"/>
      <c r="V630" s="12"/>
      <c r="W630" s="8"/>
      <c r="X630" s="8"/>
      <c r="Y630" s="8"/>
      <c r="Z630" s="8"/>
      <c r="AA630" s="8"/>
    </row>
    <row x14ac:dyDescent="0.25" r="631" customHeight="1" ht="14.25">
      <c r="A631" s="10"/>
      <c r="B631" s="8"/>
      <c r="C631" s="8"/>
      <c r="D631" s="8"/>
      <c r="E631" s="8"/>
      <c r="F631" s="10"/>
      <c r="G631" s="8"/>
      <c r="H631" s="8"/>
      <c r="I631" s="8"/>
      <c r="J631" s="8"/>
      <c r="K631" s="8"/>
      <c r="L631" s="8"/>
      <c r="M631" s="8"/>
      <c r="N631" s="11"/>
      <c r="O631" s="11"/>
      <c r="P631" s="8"/>
      <c r="Q631" s="8"/>
      <c r="R631" s="12"/>
      <c r="S631" s="12"/>
      <c r="T631" s="12"/>
      <c r="U631" s="12"/>
      <c r="V631" s="12"/>
      <c r="W631" s="8"/>
      <c r="X631" s="8"/>
      <c r="Y631" s="8"/>
      <c r="Z631" s="8"/>
      <c r="AA631" s="8"/>
    </row>
    <row x14ac:dyDescent="0.25" r="632" customHeight="1" ht="14.25">
      <c r="A632" s="10"/>
      <c r="B632" s="8"/>
      <c r="C632" s="8"/>
      <c r="D632" s="8"/>
      <c r="E632" s="8"/>
      <c r="F632" s="10"/>
      <c r="G632" s="8"/>
      <c r="H632" s="8"/>
      <c r="I632" s="8"/>
      <c r="J632" s="8"/>
      <c r="K632" s="8"/>
      <c r="L632" s="8"/>
      <c r="M632" s="8"/>
      <c r="N632" s="11"/>
      <c r="O632" s="11"/>
      <c r="P632" s="8"/>
      <c r="Q632" s="8"/>
      <c r="R632" s="12"/>
      <c r="S632" s="12"/>
      <c r="T632" s="12"/>
      <c r="U632" s="12"/>
      <c r="V632" s="12"/>
      <c r="W632" s="8"/>
      <c r="X632" s="8"/>
      <c r="Y632" s="8"/>
      <c r="Z632" s="8"/>
      <c r="AA632" s="8"/>
    </row>
    <row x14ac:dyDescent="0.25" r="633" customHeight="1" ht="14.25">
      <c r="A633" s="10"/>
      <c r="B633" s="8"/>
      <c r="C633" s="8"/>
      <c r="D633" s="8"/>
      <c r="E633" s="8"/>
      <c r="F633" s="10"/>
      <c r="G633" s="8"/>
      <c r="H633" s="8"/>
      <c r="I633" s="8"/>
      <c r="J633" s="8"/>
      <c r="K633" s="8"/>
      <c r="L633" s="8"/>
      <c r="M633" s="8"/>
      <c r="N633" s="11"/>
      <c r="O633" s="11"/>
      <c r="P633" s="8"/>
      <c r="Q633" s="8"/>
      <c r="R633" s="12"/>
      <c r="S633" s="12"/>
      <c r="T633" s="12"/>
      <c r="U633" s="12"/>
      <c r="V633" s="12"/>
      <c r="W633" s="8"/>
      <c r="X633" s="8"/>
      <c r="Y633" s="8"/>
      <c r="Z633" s="8"/>
      <c r="AA633" s="8"/>
    </row>
    <row x14ac:dyDescent="0.25" r="634" customHeight="1" ht="14.25">
      <c r="A634" s="10"/>
      <c r="B634" s="8"/>
      <c r="C634" s="8"/>
      <c r="D634" s="8"/>
      <c r="E634" s="8"/>
      <c r="F634" s="10"/>
      <c r="G634" s="8"/>
      <c r="H634" s="8"/>
      <c r="I634" s="8"/>
      <c r="J634" s="8"/>
      <c r="K634" s="8"/>
      <c r="L634" s="8"/>
      <c r="M634" s="8"/>
      <c r="N634" s="11"/>
      <c r="O634" s="11"/>
      <c r="P634" s="8"/>
      <c r="Q634" s="8"/>
      <c r="R634" s="12"/>
      <c r="S634" s="12"/>
      <c r="T634" s="12"/>
      <c r="U634" s="12"/>
      <c r="V634" s="12"/>
      <c r="W634" s="8"/>
      <c r="X634" s="8"/>
      <c r="Y634" s="8"/>
      <c r="Z634" s="8"/>
      <c r="AA634" s="8"/>
    </row>
    <row x14ac:dyDescent="0.25" r="635" customHeight="1" ht="14.25">
      <c r="A635" s="10"/>
      <c r="B635" s="8"/>
      <c r="C635" s="8"/>
      <c r="D635" s="8"/>
      <c r="E635" s="8"/>
      <c r="F635" s="10"/>
      <c r="G635" s="8"/>
      <c r="H635" s="8"/>
      <c r="I635" s="8"/>
      <c r="J635" s="8"/>
      <c r="K635" s="8"/>
      <c r="L635" s="8"/>
      <c r="M635" s="8"/>
      <c r="N635" s="11"/>
      <c r="O635" s="11"/>
      <c r="P635" s="8"/>
      <c r="Q635" s="8"/>
      <c r="R635" s="12"/>
      <c r="S635" s="12"/>
      <c r="T635" s="12"/>
      <c r="U635" s="12"/>
      <c r="V635" s="12"/>
      <c r="W635" s="8"/>
      <c r="X635" s="8"/>
      <c r="Y635" s="8"/>
      <c r="Z635" s="8"/>
      <c r="AA635" s="8"/>
    </row>
    <row x14ac:dyDescent="0.25" r="636" customHeight="1" ht="14.25">
      <c r="A636" s="10"/>
      <c r="B636" s="8"/>
      <c r="C636" s="8"/>
      <c r="D636" s="8"/>
      <c r="E636" s="8"/>
      <c r="F636" s="10"/>
      <c r="G636" s="8"/>
      <c r="H636" s="8"/>
      <c r="I636" s="8"/>
      <c r="J636" s="8"/>
      <c r="K636" s="8"/>
      <c r="L636" s="8"/>
      <c r="M636" s="8"/>
      <c r="N636" s="11"/>
      <c r="O636" s="11"/>
      <c r="P636" s="8"/>
      <c r="Q636" s="8"/>
      <c r="R636" s="12"/>
      <c r="S636" s="12"/>
      <c r="T636" s="12"/>
      <c r="U636" s="12"/>
      <c r="V636" s="12"/>
      <c r="W636" s="8"/>
      <c r="X636" s="8"/>
      <c r="Y636" s="8"/>
      <c r="Z636" s="8"/>
      <c r="AA636" s="8"/>
    </row>
    <row x14ac:dyDescent="0.25" r="637" customHeight="1" ht="14.25">
      <c r="A637" s="10"/>
      <c r="B637" s="8"/>
      <c r="C637" s="8"/>
      <c r="D637" s="8"/>
      <c r="E637" s="8"/>
      <c r="F637" s="10"/>
      <c r="G637" s="8"/>
      <c r="H637" s="8"/>
      <c r="I637" s="8"/>
      <c r="J637" s="8"/>
      <c r="K637" s="8"/>
      <c r="L637" s="8"/>
      <c r="M637" s="8"/>
      <c r="N637" s="11"/>
      <c r="O637" s="11"/>
      <c r="P637" s="8"/>
      <c r="Q637" s="8"/>
      <c r="R637" s="12"/>
      <c r="S637" s="12"/>
      <c r="T637" s="12"/>
      <c r="U637" s="12"/>
      <c r="V637" s="12"/>
      <c r="W637" s="8"/>
      <c r="X637" s="8"/>
      <c r="Y637" s="8"/>
      <c r="Z637" s="8"/>
      <c r="AA637" s="8"/>
    </row>
    <row x14ac:dyDescent="0.25" r="638" customHeight="1" ht="14.25">
      <c r="A638" s="10"/>
      <c r="B638" s="8"/>
      <c r="C638" s="8"/>
      <c r="D638" s="8"/>
      <c r="E638" s="8"/>
      <c r="F638" s="10"/>
      <c r="G638" s="8"/>
      <c r="H638" s="8"/>
      <c r="I638" s="8"/>
      <c r="J638" s="8"/>
      <c r="K638" s="8"/>
      <c r="L638" s="8"/>
      <c r="M638" s="8"/>
      <c r="N638" s="11"/>
      <c r="O638" s="11"/>
      <c r="P638" s="8"/>
      <c r="Q638" s="8"/>
      <c r="R638" s="12"/>
      <c r="S638" s="12"/>
      <c r="T638" s="12"/>
      <c r="U638" s="12"/>
      <c r="V638" s="12"/>
      <c r="W638" s="8"/>
      <c r="X638" s="8"/>
      <c r="Y638" s="8"/>
      <c r="Z638" s="8"/>
      <c r="AA638" s="8"/>
    </row>
    <row x14ac:dyDescent="0.25" r="639" customHeight="1" ht="14.25">
      <c r="A639" s="10"/>
      <c r="B639" s="8"/>
      <c r="C639" s="8"/>
      <c r="D639" s="8"/>
      <c r="E639" s="8"/>
      <c r="F639" s="10"/>
      <c r="G639" s="8"/>
      <c r="H639" s="8"/>
      <c r="I639" s="8"/>
      <c r="J639" s="8"/>
      <c r="K639" s="8"/>
      <c r="L639" s="8"/>
      <c r="M639" s="8"/>
      <c r="N639" s="11"/>
      <c r="O639" s="11"/>
      <c r="P639" s="8"/>
      <c r="Q639" s="8"/>
      <c r="R639" s="12"/>
      <c r="S639" s="12"/>
      <c r="T639" s="12"/>
      <c r="U639" s="12"/>
      <c r="V639" s="12"/>
      <c r="W639" s="8"/>
      <c r="X639" s="8"/>
      <c r="Y639" s="8"/>
      <c r="Z639" s="8"/>
      <c r="AA639" s="8"/>
    </row>
    <row x14ac:dyDescent="0.25" r="640" customHeight="1" ht="14.25">
      <c r="A640" s="10"/>
      <c r="B640" s="8"/>
      <c r="C640" s="8"/>
      <c r="D640" s="8"/>
      <c r="E640" s="8"/>
      <c r="F640" s="10"/>
      <c r="G640" s="8"/>
      <c r="H640" s="8"/>
      <c r="I640" s="8"/>
      <c r="J640" s="8"/>
      <c r="K640" s="8"/>
      <c r="L640" s="8"/>
      <c r="M640" s="8"/>
      <c r="N640" s="11"/>
      <c r="O640" s="11"/>
      <c r="P640" s="8"/>
      <c r="Q640" s="8"/>
      <c r="R640" s="12"/>
      <c r="S640" s="12"/>
      <c r="T640" s="12"/>
      <c r="U640" s="12"/>
      <c r="V640" s="12"/>
      <c r="W640" s="8"/>
      <c r="X640" s="8"/>
      <c r="Y640" s="8"/>
      <c r="Z640" s="8"/>
      <c r="AA640" s="8"/>
    </row>
    <row x14ac:dyDescent="0.25" r="641" customHeight="1" ht="14.25">
      <c r="A641" s="10"/>
      <c r="B641" s="8"/>
      <c r="C641" s="8"/>
      <c r="D641" s="8"/>
      <c r="E641" s="8"/>
      <c r="F641" s="10"/>
      <c r="G641" s="8"/>
      <c r="H641" s="8"/>
      <c r="I641" s="8"/>
      <c r="J641" s="8"/>
      <c r="K641" s="8"/>
      <c r="L641" s="8"/>
      <c r="M641" s="8"/>
      <c r="N641" s="11"/>
      <c r="O641" s="11"/>
      <c r="P641" s="8"/>
      <c r="Q641" s="8"/>
      <c r="R641" s="12"/>
      <c r="S641" s="12"/>
      <c r="T641" s="12"/>
      <c r="U641" s="12"/>
      <c r="V641" s="12"/>
      <c r="W641" s="8"/>
      <c r="X641" s="8"/>
      <c r="Y641" s="8"/>
      <c r="Z641" s="8"/>
      <c r="AA641" s="8"/>
    </row>
    <row x14ac:dyDescent="0.25" r="642" customHeight="1" ht="14.25">
      <c r="A642" s="10"/>
      <c r="B642" s="8"/>
      <c r="C642" s="8"/>
      <c r="D642" s="8"/>
      <c r="E642" s="8"/>
      <c r="F642" s="10"/>
      <c r="G642" s="8"/>
      <c r="H642" s="8"/>
      <c r="I642" s="8"/>
      <c r="J642" s="8"/>
      <c r="K642" s="8"/>
      <c r="L642" s="8"/>
      <c r="M642" s="8"/>
      <c r="N642" s="11"/>
      <c r="O642" s="11"/>
      <c r="P642" s="8"/>
      <c r="Q642" s="8"/>
      <c r="R642" s="12"/>
      <c r="S642" s="12"/>
      <c r="T642" s="12"/>
      <c r="U642" s="12"/>
      <c r="V642" s="12"/>
      <c r="W642" s="8"/>
      <c r="X642" s="8"/>
      <c r="Y642" s="8"/>
      <c r="Z642" s="8"/>
      <c r="AA642" s="8"/>
    </row>
    <row x14ac:dyDescent="0.25" r="643" customHeight="1" ht="14.25">
      <c r="A643" s="10"/>
      <c r="B643" s="8"/>
      <c r="C643" s="8"/>
      <c r="D643" s="8"/>
      <c r="E643" s="8"/>
      <c r="F643" s="10"/>
      <c r="G643" s="8"/>
      <c r="H643" s="8"/>
      <c r="I643" s="8"/>
      <c r="J643" s="8"/>
      <c r="K643" s="8"/>
      <c r="L643" s="8"/>
      <c r="M643" s="8"/>
      <c r="N643" s="11"/>
      <c r="O643" s="11"/>
      <c r="P643" s="8"/>
      <c r="Q643" s="8"/>
      <c r="R643" s="12"/>
      <c r="S643" s="12"/>
      <c r="T643" s="12"/>
      <c r="U643" s="12"/>
      <c r="V643" s="12"/>
      <c r="W643" s="8"/>
      <c r="X643" s="8"/>
      <c r="Y643" s="8"/>
      <c r="Z643" s="8"/>
      <c r="AA643" s="8"/>
    </row>
    <row x14ac:dyDescent="0.25" r="644" customHeight="1" ht="14.25">
      <c r="A644" s="10"/>
      <c r="B644" s="8"/>
      <c r="C644" s="8"/>
      <c r="D644" s="8"/>
      <c r="E644" s="8"/>
      <c r="F644" s="10"/>
      <c r="G644" s="8"/>
      <c r="H644" s="8"/>
      <c r="I644" s="8"/>
      <c r="J644" s="8"/>
      <c r="K644" s="8"/>
      <c r="L644" s="8"/>
      <c r="M644" s="8"/>
      <c r="N644" s="11"/>
      <c r="O644" s="11"/>
      <c r="P644" s="8"/>
      <c r="Q644" s="8"/>
      <c r="R644" s="12"/>
      <c r="S644" s="12"/>
      <c r="T644" s="12"/>
      <c r="U644" s="12"/>
      <c r="V644" s="12"/>
      <c r="W644" s="8"/>
      <c r="X644" s="8"/>
      <c r="Y644" s="8"/>
      <c r="Z644" s="8"/>
      <c r="AA644" s="8"/>
    </row>
    <row x14ac:dyDescent="0.25" r="645" customHeight="1" ht="14.25">
      <c r="A645" s="10"/>
      <c r="B645" s="8"/>
      <c r="C645" s="8"/>
      <c r="D645" s="8"/>
      <c r="E645" s="8"/>
      <c r="F645" s="10"/>
      <c r="G645" s="8"/>
      <c r="H645" s="8"/>
      <c r="I645" s="8"/>
      <c r="J645" s="8"/>
      <c r="K645" s="8"/>
      <c r="L645" s="8"/>
      <c r="M645" s="8"/>
      <c r="N645" s="11"/>
      <c r="O645" s="11"/>
      <c r="P645" s="8"/>
      <c r="Q645" s="8"/>
      <c r="R645" s="12"/>
      <c r="S645" s="12"/>
      <c r="T645" s="12"/>
      <c r="U645" s="12"/>
      <c r="V645" s="12"/>
      <c r="W645" s="8"/>
      <c r="X645" s="8"/>
      <c r="Y645" s="8"/>
      <c r="Z645" s="8"/>
      <c r="AA645" s="8"/>
    </row>
    <row x14ac:dyDescent="0.25" r="646" customHeight="1" ht="14.25">
      <c r="A646" s="10"/>
      <c r="B646" s="8"/>
      <c r="C646" s="8"/>
      <c r="D646" s="8"/>
      <c r="E646" s="8"/>
      <c r="F646" s="10"/>
      <c r="G646" s="8"/>
      <c r="H646" s="8"/>
      <c r="I646" s="8"/>
      <c r="J646" s="8"/>
      <c r="K646" s="8"/>
      <c r="L646" s="8"/>
      <c r="M646" s="8"/>
      <c r="N646" s="11"/>
      <c r="O646" s="11"/>
      <c r="P646" s="8"/>
      <c r="Q646" s="8"/>
      <c r="R646" s="12"/>
      <c r="S646" s="12"/>
      <c r="T646" s="12"/>
      <c r="U646" s="12"/>
      <c r="V646" s="12"/>
      <c r="W646" s="8"/>
      <c r="X646" s="8"/>
      <c r="Y646" s="8"/>
      <c r="Z646" s="8"/>
      <c r="AA646" s="8"/>
    </row>
    <row x14ac:dyDescent="0.25" r="647" customHeight="1" ht="14.25">
      <c r="A647" s="10"/>
      <c r="B647" s="8"/>
      <c r="C647" s="8"/>
      <c r="D647" s="8"/>
      <c r="E647" s="8"/>
      <c r="F647" s="10"/>
      <c r="G647" s="8"/>
      <c r="H647" s="8"/>
      <c r="I647" s="8"/>
      <c r="J647" s="8"/>
      <c r="K647" s="8"/>
      <c r="L647" s="8"/>
      <c r="M647" s="8"/>
      <c r="N647" s="11"/>
      <c r="O647" s="11"/>
      <c r="P647" s="8"/>
      <c r="Q647" s="8"/>
      <c r="R647" s="12"/>
      <c r="S647" s="12"/>
      <c r="T647" s="12"/>
      <c r="U647" s="12"/>
      <c r="V647" s="12"/>
      <c r="W647" s="8"/>
      <c r="X647" s="8"/>
      <c r="Y647" s="8"/>
      <c r="Z647" s="8"/>
      <c r="AA647" s="8"/>
    </row>
    <row x14ac:dyDescent="0.25" r="648" customHeight="1" ht="14.25">
      <c r="A648" s="10"/>
      <c r="B648" s="8"/>
      <c r="C648" s="8"/>
      <c r="D648" s="8"/>
      <c r="E648" s="8"/>
      <c r="F648" s="10"/>
      <c r="G648" s="8"/>
      <c r="H648" s="8"/>
      <c r="I648" s="8"/>
      <c r="J648" s="8"/>
      <c r="K648" s="8"/>
      <c r="L648" s="8"/>
      <c r="M648" s="8"/>
      <c r="N648" s="11"/>
      <c r="O648" s="11"/>
      <c r="P648" s="8"/>
      <c r="Q648" s="8"/>
      <c r="R648" s="12"/>
      <c r="S648" s="12"/>
      <c r="T648" s="12"/>
      <c r="U648" s="12"/>
      <c r="V648" s="12"/>
      <c r="W648" s="8"/>
      <c r="X648" s="8"/>
      <c r="Y648" s="8"/>
      <c r="Z648" s="8"/>
      <c r="AA648" s="8"/>
    </row>
    <row x14ac:dyDescent="0.25" r="649" customHeight="1" ht="14.25">
      <c r="A649" s="10"/>
      <c r="B649" s="8"/>
      <c r="C649" s="8"/>
      <c r="D649" s="8"/>
      <c r="E649" s="8"/>
      <c r="F649" s="10"/>
      <c r="G649" s="8"/>
      <c r="H649" s="8"/>
      <c r="I649" s="8"/>
      <c r="J649" s="8"/>
      <c r="K649" s="8"/>
      <c r="L649" s="8"/>
      <c r="M649" s="8"/>
      <c r="N649" s="11"/>
      <c r="O649" s="11"/>
      <c r="P649" s="8"/>
      <c r="Q649" s="8"/>
      <c r="R649" s="12"/>
      <c r="S649" s="12"/>
      <c r="T649" s="12"/>
      <c r="U649" s="12"/>
      <c r="V649" s="12"/>
      <c r="W649" s="8"/>
      <c r="X649" s="8"/>
      <c r="Y649" s="8"/>
      <c r="Z649" s="8"/>
      <c r="AA649" s="8"/>
    </row>
    <row x14ac:dyDescent="0.25" r="650" customHeight="1" ht="14.25">
      <c r="A650" s="10"/>
      <c r="B650" s="8"/>
      <c r="C650" s="8"/>
      <c r="D650" s="8"/>
      <c r="E650" s="8"/>
      <c r="F650" s="10"/>
      <c r="G650" s="8"/>
      <c r="H650" s="8"/>
      <c r="I650" s="8"/>
      <c r="J650" s="8"/>
      <c r="K650" s="8"/>
      <c r="L650" s="8"/>
      <c r="M650" s="8"/>
      <c r="N650" s="11"/>
      <c r="O650" s="11"/>
      <c r="P650" s="8"/>
      <c r="Q650" s="8"/>
      <c r="R650" s="12"/>
      <c r="S650" s="12"/>
      <c r="T650" s="12"/>
      <c r="U650" s="12"/>
      <c r="V650" s="12"/>
      <c r="W650" s="8"/>
      <c r="X650" s="8"/>
      <c r="Y650" s="8"/>
      <c r="Z650" s="8"/>
      <c r="AA650" s="8"/>
    </row>
    <row x14ac:dyDescent="0.25" r="651" customHeight="1" ht="14.25">
      <c r="A651" s="10"/>
      <c r="B651" s="8"/>
      <c r="C651" s="8"/>
      <c r="D651" s="8"/>
      <c r="E651" s="8"/>
      <c r="F651" s="10"/>
      <c r="G651" s="8"/>
      <c r="H651" s="8"/>
      <c r="I651" s="8"/>
      <c r="J651" s="8"/>
      <c r="K651" s="8"/>
      <c r="L651" s="8"/>
      <c r="M651" s="8"/>
      <c r="N651" s="11"/>
      <c r="O651" s="11"/>
      <c r="P651" s="8"/>
      <c r="Q651" s="8"/>
      <c r="R651" s="12"/>
      <c r="S651" s="12"/>
      <c r="T651" s="12"/>
      <c r="U651" s="12"/>
      <c r="V651" s="12"/>
      <c r="W651" s="8"/>
      <c r="X651" s="8"/>
      <c r="Y651" s="8"/>
      <c r="Z651" s="8"/>
      <c r="AA651" s="8"/>
    </row>
    <row x14ac:dyDescent="0.25" r="652" customHeight="1" ht="14.25">
      <c r="A652" s="10"/>
      <c r="B652" s="8"/>
      <c r="C652" s="8"/>
      <c r="D652" s="8"/>
      <c r="E652" s="8"/>
      <c r="F652" s="10"/>
      <c r="G652" s="8"/>
      <c r="H652" s="8"/>
      <c r="I652" s="8"/>
      <c r="J652" s="8"/>
      <c r="K652" s="8"/>
      <c r="L652" s="8"/>
      <c r="M652" s="8"/>
      <c r="N652" s="11"/>
      <c r="O652" s="11"/>
      <c r="P652" s="8"/>
      <c r="Q652" s="8"/>
      <c r="R652" s="12"/>
      <c r="S652" s="12"/>
      <c r="T652" s="12"/>
      <c r="U652" s="12"/>
      <c r="V652" s="12"/>
      <c r="W652" s="8"/>
      <c r="X652" s="8"/>
      <c r="Y652" s="8"/>
      <c r="Z652" s="8"/>
      <c r="AA652" s="8"/>
    </row>
    <row x14ac:dyDescent="0.25" r="653" customHeight="1" ht="14.25">
      <c r="A653" s="10"/>
      <c r="B653" s="8"/>
      <c r="C653" s="8"/>
      <c r="D653" s="8"/>
      <c r="E653" s="8"/>
      <c r="F653" s="10"/>
      <c r="G653" s="8"/>
      <c r="H653" s="8"/>
      <c r="I653" s="8"/>
      <c r="J653" s="8"/>
      <c r="K653" s="8"/>
      <c r="L653" s="8"/>
      <c r="M653" s="8"/>
      <c r="N653" s="11"/>
      <c r="O653" s="11"/>
      <c r="P653" s="8"/>
      <c r="Q653" s="8"/>
      <c r="R653" s="12"/>
      <c r="S653" s="12"/>
      <c r="T653" s="12"/>
      <c r="U653" s="12"/>
      <c r="V653" s="12"/>
      <c r="W653" s="8"/>
      <c r="X653" s="8"/>
      <c r="Y653" s="8"/>
      <c r="Z653" s="8"/>
      <c r="AA653" s="8"/>
    </row>
    <row x14ac:dyDescent="0.25" r="654" customHeight="1" ht="14.25">
      <c r="A654" s="10"/>
      <c r="B654" s="8"/>
      <c r="C654" s="8"/>
      <c r="D654" s="8"/>
      <c r="E654" s="8"/>
      <c r="F654" s="10"/>
      <c r="G654" s="8"/>
      <c r="H654" s="8"/>
      <c r="I654" s="8"/>
      <c r="J654" s="8"/>
      <c r="K654" s="8"/>
      <c r="L654" s="8"/>
      <c r="M654" s="8"/>
      <c r="N654" s="11"/>
      <c r="O654" s="11"/>
      <c r="P654" s="8"/>
      <c r="Q654" s="8"/>
      <c r="R654" s="12"/>
      <c r="S654" s="12"/>
      <c r="T654" s="12"/>
      <c r="U654" s="12"/>
      <c r="V654" s="12"/>
      <c r="W654" s="8"/>
      <c r="X654" s="8"/>
      <c r="Y654" s="8"/>
      <c r="Z654" s="8"/>
      <c r="AA654" s="8"/>
    </row>
    <row x14ac:dyDescent="0.25" r="655" customHeight="1" ht="14.25">
      <c r="A655" s="10"/>
      <c r="B655" s="8"/>
      <c r="C655" s="8"/>
      <c r="D655" s="8"/>
      <c r="E655" s="8"/>
      <c r="F655" s="10"/>
      <c r="G655" s="8"/>
      <c r="H655" s="8"/>
      <c r="I655" s="8"/>
      <c r="J655" s="8"/>
      <c r="K655" s="8"/>
      <c r="L655" s="8"/>
      <c r="M655" s="8"/>
      <c r="N655" s="11"/>
      <c r="O655" s="11"/>
      <c r="P655" s="8"/>
      <c r="Q655" s="8"/>
      <c r="R655" s="12"/>
      <c r="S655" s="12"/>
      <c r="T655" s="12"/>
      <c r="U655" s="12"/>
      <c r="V655" s="12"/>
      <c r="W655" s="8"/>
      <c r="X655" s="8"/>
      <c r="Y655" s="8"/>
      <c r="Z655" s="8"/>
      <c r="AA655" s="8"/>
    </row>
    <row x14ac:dyDescent="0.25" r="656" customHeight="1" ht="14.25">
      <c r="A656" s="10"/>
      <c r="B656" s="8"/>
      <c r="C656" s="8"/>
      <c r="D656" s="8"/>
      <c r="E656" s="8"/>
      <c r="F656" s="10"/>
      <c r="G656" s="8"/>
      <c r="H656" s="8"/>
      <c r="I656" s="8"/>
      <c r="J656" s="8"/>
      <c r="K656" s="8"/>
      <c r="L656" s="8"/>
      <c r="M656" s="8"/>
      <c r="N656" s="11"/>
      <c r="O656" s="11"/>
      <c r="P656" s="8"/>
      <c r="Q656" s="8"/>
      <c r="R656" s="12"/>
      <c r="S656" s="12"/>
      <c r="T656" s="12"/>
      <c r="U656" s="12"/>
      <c r="V656" s="12"/>
      <c r="W656" s="8"/>
      <c r="X656" s="8"/>
      <c r="Y656" s="8"/>
      <c r="Z656" s="8"/>
      <c r="AA656" s="8"/>
    </row>
    <row x14ac:dyDescent="0.25" r="657" customHeight="1" ht="14.25">
      <c r="A657" s="10"/>
      <c r="B657" s="8"/>
      <c r="C657" s="8"/>
      <c r="D657" s="8"/>
      <c r="E657" s="8"/>
      <c r="F657" s="10"/>
      <c r="G657" s="8"/>
      <c r="H657" s="8"/>
      <c r="I657" s="8"/>
      <c r="J657" s="8"/>
      <c r="K657" s="8"/>
      <c r="L657" s="8"/>
      <c r="M657" s="8"/>
      <c r="N657" s="11"/>
      <c r="O657" s="11"/>
      <c r="P657" s="8"/>
      <c r="Q657" s="8"/>
      <c r="R657" s="12"/>
      <c r="S657" s="12"/>
      <c r="T657" s="12"/>
      <c r="U657" s="12"/>
      <c r="V657" s="12"/>
      <c r="W657" s="8"/>
      <c r="X657" s="8"/>
      <c r="Y657" s="8"/>
      <c r="Z657" s="8"/>
      <c r="AA657" s="8"/>
    </row>
    <row x14ac:dyDescent="0.25" r="658" customHeight="1" ht="14.25">
      <c r="A658" s="10"/>
      <c r="B658" s="8"/>
      <c r="C658" s="8"/>
      <c r="D658" s="8"/>
      <c r="E658" s="8"/>
      <c r="F658" s="10"/>
      <c r="G658" s="8"/>
      <c r="H658" s="8"/>
      <c r="I658" s="8"/>
      <c r="J658" s="8"/>
      <c r="K658" s="8"/>
      <c r="L658" s="8"/>
      <c r="M658" s="8"/>
      <c r="N658" s="11"/>
      <c r="O658" s="11"/>
      <c r="P658" s="8"/>
      <c r="Q658" s="8"/>
      <c r="R658" s="12"/>
      <c r="S658" s="12"/>
      <c r="T658" s="12"/>
      <c r="U658" s="12"/>
      <c r="V658" s="12"/>
      <c r="W658" s="8"/>
      <c r="X658" s="8"/>
      <c r="Y658" s="8"/>
      <c r="Z658" s="8"/>
      <c r="AA658" s="8"/>
    </row>
    <row x14ac:dyDescent="0.25" r="659" customHeight="1" ht="14.25">
      <c r="A659" s="10"/>
      <c r="B659" s="8"/>
      <c r="C659" s="8"/>
      <c r="D659" s="8"/>
      <c r="E659" s="8"/>
      <c r="F659" s="10"/>
      <c r="G659" s="8"/>
      <c r="H659" s="8"/>
      <c r="I659" s="8"/>
      <c r="J659" s="8"/>
      <c r="K659" s="8"/>
      <c r="L659" s="8"/>
      <c r="M659" s="8"/>
      <c r="N659" s="11"/>
      <c r="O659" s="11"/>
      <c r="P659" s="8"/>
      <c r="Q659" s="8"/>
      <c r="R659" s="12"/>
      <c r="S659" s="12"/>
      <c r="T659" s="12"/>
      <c r="U659" s="12"/>
      <c r="V659" s="12"/>
      <c r="W659" s="8"/>
      <c r="X659" s="8"/>
      <c r="Y659" s="8"/>
      <c r="Z659" s="8"/>
      <c r="AA659" s="8"/>
    </row>
    <row x14ac:dyDescent="0.25" r="660" customHeight="1" ht="14.25">
      <c r="A660" s="10"/>
      <c r="B660" s="8"/>
      <c r="C660" s="8"/>
      <c r="D660" s="8"/>
      <c r="E660" s="8"/>
      <c r="F660" s="10"/>
      <c r="G660" s="8"/>
      <c r="H660" s="8"/>
      <c r="I660" s="8"/>
      <c r="J660" s="8"/>
      <c r="K660" s="8"/>
      <c r="L660" s="8"/>
      <c r="M660" s="8"/>
      <c r="N660" s="11"/>
      <c r="O660" s="11"/>
      <c r="P660" s="8"/>
      <c r="Q660" s="8"/>
      <c r="R660" s="12"/>
      <c r="S660" s="12"/>
      <c r="T660" s="12"/>
      <c r="U660" s="12"/>
      <c r="V660" s="12"/>
      <c r="W660" s="8"/>
      <c r="X660" s="8"/>
      <c r="Y660" s="8"/>
      <c r="Z660" s="8"/>
      <c r="AA660" s="8"/>
    </row>
    <row x14ac:dyDescent="0.25" r="661" customHeight="1" ht="14.25">
      <c r="A661" s="10"/>
      <c r="B661" s="8"/>
      <c r="C661" s="8"/>
      <c r="D661" s="8"/>
      <c r="E661" s="8"/>
      <c r="F661" s="10"/>
      <c r="G661" s="8"/>
      <c r="H661" s="8"/>
      <c r="I661" s="8"/>
      <c r="J661" s="8"/>
      <c r="K661" s="8"/>
      <c r="L661" s="8"/>
      <c r="M661" s="8"/>
      <c r="N661" s="11"/>
      <c r="O661" s="11"/>
      <c r="P661" s="8"/>
      <c r="Q661" s="8"/>
      <c r="R661" s="12"/>
      <c r="S661" s="12"/>
      <c r="T661" s="12"/>
      <c r="U661" s="12"/>
      <c r="V661" s="12"/>
      <c r="W661" s="8"/>
      <c r="X661" s="8"/>
      <c r="Y661" s="8"/>
      <c r="Z661" s="8"/>
      <c r="AA661" s="8"/>
    </row>
    <row x14ac:dyDescent="0.25" r="662" customHeight="1" ht="14.25">
      <c r="A662" s="10"/>
      <c r="B662" s="8"/>
      <c r="C662" s="8"/>
      <c r="D662" s="8"/>
      <c r="E662" s="8"/>
      <c r="F662" s="10"/>
      <c r="G662" s="8"/>
      <c r="H662" s="8"/>
      <c r="I662" s="8"/>
      <c r="J662" s="8"/>
      <c r="K662" s="8"/>
      <c r="L662" s="8"/>
      <c r="M662" s="8"/>
      <c r="N662" s="11"/>
      <c r="O662" s="11"/>
      <c r="P662" s="8"/>
      <c r="Q662" s="8"/>
      <c r="R662" s="12"/>
      <c r="S662" s="12"/>
      <c r="T662" s="12"/>
      <c r="U662" s="12"/>
      <c r="V662" s="12"/>
      <c r="W662" s="8"/>
      <c r="X662" s="8"/>
      <c r="Y662" s="8"/>
      <c r="Z662" s="8"/>
      <c r="AA662" s="8"/>
    </row>
    <row x14ac:dyDescent="0.25" r="663" customHeight="1" ht="14.25">
      <c r="A663" s="10"/>
      <c r="B663" s="8"/>
      <c r="C663" s="8"/>
      <c r="D663" s="8"/>
      <c r="E663" s="8"/>
      <c r="F663" s="10"/>
      <c r="G663" s="8"/>
      <c r="H663" s="8"/>
      <c r="I663" s="8"/>
      <c r="J663" s="8"/>
      <c r="K663" s="8"/>
      <c r="L663" s="8"/>
      <c r="M663" s="8"/>
      <c r="N663" s="11"/>
      <c r="O663" s="11"/>
      <c r="P663" s="8"/>
      <c r="Q663" s="8"/>
      <c r="R663" s="12"/>
      <c r="S663" s="12"/>
      <c r="T663" s="12"/>
      <c r="U663" s="12"/>
      <c r="V663" s="12"/>
      <c r="W663" s="8"/>
      <c r="X663" s="8"/>
      <c r="Y663" s="8"/>
      <c r="Z663" s="8"/>
      <c r="AA663" s="8"/>
    </row>
    <row x14ac:dyDescent="0.25" r="664" customHeight="1" ht="14.25">
      <c r="A664" s="10"/>
      <c r="B664" s="8"/>
      <c r="C664" s="8"/>
      <c r="D664" s="8"/>
      <c r="E664" s="8"/>
      <c r="F664" s="10"/>
      <c r="G664" s="8"/>
      <c r="H664" s="8"/>
      <c r="I664" s="8"/>
      <c r="J664" s="8"/>
      <c r="K664" s="8"/>
      <c r="L664" s="8"/>
      <c r="M664" s="8"/>
      <c r="N664" s="11"/>
      <c r="O664" s="11"/>
      <c r="P664" s="8"/>
      <c r="Q664" s="8"/>
      <c r="R664" s="12"/>
      <c r="S664" s="12"/>
      <c r="T664" s="12"/>
      <c r="U664" s="12"/>
      <c r="V664" s="12"/>
      <c r="W664" s="8"/>
      <c r="X664" s="8"/>
      <c r="Y664" s="8"/>
      <c r="Z664" s="8"/>
      <c r="AA664" s="8"/>
    </row>
    <row x14ac:dyDescent="0.25" r="665" customHeight="1" ht="14.25">
      <c r="A665" s="10"/>
      <c r="B665" s="8"/>
      <c r="C665" s="8"/>
      <c r="D665" s="8"/>
      <c r="E665" s="8"/>
      <c r="F665" s="10"/>
      <c r="G665" s="8"/>
      <c r="H665" s="8"/>
      <c r="I665" s="8"/>
      <c r="J665" s="8"/>
      <c r="K665" s="8"/>
      <c r="L665" s="8"/>
      <c r="M665" s="8"/>
      <c r="N665" s="11"/>
      <c r="O665" s="11"/>
      <c r="P665" s="8"/>
      <c r="Q665" s="8"/>
      <c r="R665" s="12"/>
      <c r="S665" s="12"/>
      <c r="T665" s="12"/>
      <c r="U665" s="12"/>
      <c r="V665" s="12"/>
      <c r="W665" s="8"/>
      <c r="X665" s="8"/>
      <c r="Y665" s="8"/>
      <c r="Z665" s="8"/>
      <c r="AA665" s="8"/>
    </row>
    <row x14ac:dyDescent="0.25" r="666" customHeight="1" ht="14.25">
      <c r="A666" s="10"/>
      <c r="B666" s="8"/>
      <c r="C666" s="8"/>
      <c r="D666" s="8"/>
      <c r="E666" s="8"/>
      <c r="F666" s="10"/>
      <c r="G666" s="8"/>
      <c r="H666" s="8"/>
      <c r="I666" s="8"/>
      <c r="J666" s="8"/>
      <c r="K666" s="8"/>
      <c r="L666" s="8"/>
      <c r="M666" s="8"/>
      <c r="N666" s="11"/>
      <c r="O666" s="11"/>
      <c r="P666" s="8"/>
      <c r="Q666" s="8"/>
      <c r="R666" s="12"/>
      <c r="S666" s="12"/>
      <c r="T666" s="12"/>
      <c r="U666" s="12"/>
      <c r="V666" s="12"/>
      <c r="W666" s="8"/>
      <c r="X666" s="8"/>
      <c r="Y666" s="8"/>
      <c r="Z666" s="8"/>
      <c r="AA666" s="8"/>
    </row>
    <row x14ac:dyDescent="0.25" r="667" customHeight="1" ht="14.25">
      <c r="A667" s="10"/>
      <c r="B667" s="8"/>
      <c r="C667" s="8"/>
      <c r="D667" s="8"/>
      <c r="E667" s="8"/>
      <c r="F667" s="10"/>
      <c r="G667" s="8"/>
      <c r="H667" s="8"/>
      <c r="I667" s="8"/>
      <c r="J667" s="8"/>
      <c r="K667" s="8"/>
      <c r="L667" s="8"/>
      <c r="M667" s="8"/>
      <c r="N667" s="11"/>
      <c r="O667" s="11"/>
      <c r="P667" s="8"/>
      <c r="Q667" s="8"/>
      <c r="R667" s="12"/>
      <c r="S667" s="12"/>
      <c r="T667" s="12"/>
      <c r="U667" s="12"/>
      <c r="V667" s="12"/>
      <c r="W667" s="8"/>
      <c r="X667" s="8"/>
      <c r="Y667" s="8"/>
      <c r="Z667" s="8"/>
      <c r="AA667" s="8"/>
    </row>
    <row x14ac:dyDescent="0.25" r="668" customHeight="1" ht="14.25">
      <c r="A668" s="10"/>
      <c r="B668" s="8"/>
      <c r="C668" s="8"/>
      <c r="D668" s="8"/>
      <c r="E668" s="8"/>
      <c r="F668" s="10"/>
      <c r="G668" s="8"/>
      <c r="H668" s="8"/>
      <c r="I668" s="8"/>
      <c r="J668" s="8"/>
      <c r="K668" s="8"/>
      <c r="L668" s="8"/>
      <c r="M668" s="8"/>
      <c r="N668" s="11"/>
      <c r="O668" s="11"/>
      <c r="P668" s="8"/>
      <c r="Q668" s="8"/>
      <c r="R668" s="12"/>
      <c r="S668" s="12"/>
      <c r="T668" s="12"/>
      <c r="U668" s="12"/>
      <c r="V668" s="12"/>
      <c r="W668" s="8"/>
      <c r="X668" s="8"/>
      <c r="Y668" s="8"/>
      <c r="Z668" s="8"/>
      <c r="AA668" s="8"/>
    </row>
    <row x14ac:dyDescent="0.25" r="669" customHeight="1" ht="14.25">
      <c r="A669" s="10"/>
      <c r="B669" s="8"/>
      <c r="C669" s="8"/>
      <c r="D669" s="8"/>
      <c r="E669" s="8"/>
      <c r="F669" s="10"/>
      <c r="G669" s="8"/>
      <c r="H669" s="8"/>
      <c r="I669" s="8"/>
      <c r="J669" s="8"/>
      <c r="K669" s="8"/>
      <c r="L669" s="8"/>
      <c r="M669" s="8"/>
      <c r="N669" s="11"/>
      <c r="O669" s="11"/>
      <c r="P669" s="8"/>
      <c r="Q669" s="8"/>
      <c r="R669" s="12"/>
      <c r="S669" s="12"/>
      <c r="T669" s="12"/>
      <c r="U669" s="12"/>
      <c r="V669" s="12"/>
      <c r="W669" s="8"/>
      <c r="X669" s="8"/>
      <c r="Y669" s="8"/>
      <c r="Z669" s="8"/>
      <c r="AA669" s="8"/>
    </row>
    <row x14ac:dyDescent="0.25" r="670" customHeight="1" ht="14.25">
      <c r="A670" s="10"/>
      <c r="B670" s="8"/>
      <c r="C670" s="8"/>
      <c r="D670" s="8"/>
      <c r="E670" s="8"/>
      <c r="F670" s="10"/>
      <c r="G670" s="8"/>
      <c r="H670" s="8"/>
      <c r="I670" s="8"/>
      <c r="J670" s="8"/>
      <c r="K670" s="8"/>
      <c r="L670" s="8"/>
      <c r="M670" s="8"/>
      <c r="N670" s="11"/>
      <c r="O670" s="11"/>
      <c r="P670" s="8"/>
      <c r="Q670" s="8"/>
      <c r="R670" s="12"/>
      <c r="S670" s="12"/>
      <c r="T670" s="12"/>
      <c r="U670" s="12"/>
      <c r="V670" s="12"/>
      <c r="W670" s="8"/>
      <c r="X670" s="8"/>
      <c r="Y670" s="8"/>
      <c r="Z670" s="8"/>
      <c r="AA670" s="8"/>
    </row>
    <row x14ac:dyDescent="0.25" r="671" customHeight="1" ht="14.25">
      <c r="A671" s="10"/>
      <c r="B671" s="8"/>
      <c r="C671" s="8"/>
      <c r="D671" s="8"/>
      <c r="E671" s="8"/>
      <c r="F671" s="10"/>
      <c r="G671" s="8"/>
      <c r="H671" s="8"/>
      <c r="I671" s="8"/>
      <c r="J671" s="8"/>
      <c r="K671" s="8"/>
      <c r="L671" s="8"/>
      <c r="M671" s="8"/>
      <c r="N671" s="11"/>
      <c r="O671" s="11"/>
      <c r="P671" s="8"/>
      <c r="Q671" s="8"/>
      <c r="R671" s="12"/>
      <c r="S671" s="12"/>
      <c r="T671" s="12"/>
      <c r="U671" s="12"/>
      <c r="V671" s="12"/>
      <c r="W671" s="8"/>
      <c r="X671" s="8"/>
      <c r="Y671" s="8"/>
      <c r="Z671" s="8"/>
      <c r="AA671" s="8"/>
    </row>
    <row x14ac:dyDescent="0.25" r="672" customHeight="1" ht="14.25">
      <c r="A672" s="10"/>
      <c r="B672" s="8"/>
      <c r="C672" s="8"/>
      <c r="D672" s="8"/>
      <c r="E672" s="8"/>
      <c r="F672" s="10"/>
      <c r="G672" s="8"/>
      <c r="H672" s="8"/>
      <c r="I672" s="8"/>
      <c r="J672" s="8"/>
      <c r="K672" s="8"/>
      <c r="L672" s="8"/>
      <c r="M672" s="8"/>
      <c r="N672" s="11"/>
      <c r="O672" s="11"/>
      <c r="P672" s="8"/>
      <c r="Q672" s="8"/>
      <c r="R672" s="12"/>
      <c r="S672" s="12"/>
      <c r="T672" s="12"/>
      <c r="U672" s="12"/>
      <c r="V672" s="12"/>
      <c r="W672" s="8"/>
      <c r="X672" s="8"/>
      <c r="Y672" s="8"/>
      <c r="Z672" s="8"/>
      <c r="AA672" s="8"/>
    </row>
    <row x14ac:dyDescent="0.25" r="673" customHeight="1" ht="14.25">
      <c r="A673" s="10"/>
      <c r="B673" s="8"/>
      <c r="C673" s="8"/>
      <c r="D673" s="8"/>
      <c r="E673" s="8"/>
      <c r="F673" s="10"/>
      <c r="G673" s="8"/>
      <c r="H673" s="8"/>
      <c r="I673" s="8"/>
      <c r="J673" s="8"/>
      <c r="K673" s="8"/>
      <c r="L673" s="8"/>
      <c r="M673" s="8"/>
      <c r="N673" s="11"/>
      <c r="O673" s="11"/>
      <c r="P673" s="8"/>
      <c r="Q673" s="8"/>
      <c r="R673" s="12"/>
      <c r="S673" s="12"/>
      <c r="T673" s="12"/>
      <c r="U673" s="12"/>
      <c r="V673" s="12"/>
      <c r="W673" s="8"/>
      <c r="X673" s="8"/>
      <c r="Y673" s="8"/>
      <c r="Z673" s="8"/>
      <c r="AA673" s="8"/>
    </row>
    <row x14ac:dyDescent="0.25" r="674" customHeight="1" ht="14.25">
      <c r="A674" s="10"/>
      <c r="B674" s="8"/>
      <c r="C674" s="8"/>
      <c r="D674" s="8"/>
      <c r="E674" s="8"/>
      <c r="F674" s="10"/>
      <c r="G674" s="8"/>
      <c r="H674" s="8"/>
      <c r="I674" s="8"/>
      <c r="J674" s="8"/>
      <c r="K674" s="8"/>
      <c r="L674" s="8"/>
      <c r="M674" s="8"/>
      <c r="N674" s="11"/>
      <c r="O674" s="11"/>
      <c r="P674" s="8"/>
      <c r="Q674" s="8"/>
      <c r="R674" s="12"/>
      <c r="S674" s="12"/>
      <c r="T674" s="12"/>
      <c r="U674" s="12"/>
      <c r="V674" s="12"/>
      <c r="W674" s="8"/>
      <c r="X674" s="8"/>
      <c r="Y674" s="8"/>
      <c r="Z674" s="8"/>
      <c r="AA674" s="8"/>
    </row>
    <row x14ac:dyDescent="0.25" r="675" customHeight="1" ht="14.25">
      <c r="A675" s="10"/>
      <c r="B675" s="8"/>
      <c r="C675" s="8"/>
      <c r="D675" s="8"/>
      <c r="E675" s="8"/>
      <c r="F675" s="10"/>
      <c r="G675" s="8"/>
      <c r="H675" s="8"/>
      <c r="I675" s="8"/>
      <c r="J675" s="8"/>
      <c r="K675" s="8"/>
      <c r="L675" s="8"/>
      <c r="M675" s="8"/>
      <c r="N675" s="11"/>
      <c r="O675" s="11"/>
      <c r="P675" s="8"/>
      <c r="Q675" s="8"/>
      <c r="R675" s="12"/>
      <c r="S675" s="12"/>
      <c r="T675" s="12"/>
      <c r="U675" s="12"/>
      <c r="V675" s="12"/>
      <c r="W675" s="8"/>
      <c r="X675" s="8"/>
      <c r="Y675" s="8"/>
      <c r="Z675" s="8"/>
      <c r="AA675" s="8"/>
    </row>
    <row x14ac:dyDescent="0.25" r="676" customHeight="1" ht="14.25">
      <c r="A676" s="10"/>
      <c r="B676" s="8"/>
      <c r="C676" s="8"/>
      <c r="D676" s="8"/>
      <c r="E676" s="8"/>
      <c r="F676" s="10"/>
      <c r="G676" s="8"/>
      <c r="H676" s="8"/>
      <c r="I676" s="8"/>
      <c r="J676" s="8"/>
      <c r="K676" s="8"/>
      <c r="L676" s="8"/>
      <c r="M676" s="8"/>
      <c r="N676" s="11"/>
      <c r="O676" s="11"/>
      <c r="P676" s="8"/>
      <c r="Q676" s="8"/>
      <c r="R676" s="12"/>
      <c r="S676" s="12"/>
      <c r="T676" s="12"/>
      <c r="U676" s="12"/>
      <c r="V676" s="12"/>
      <c r="W676" s="8"/>
      <c r="X676" s="8"/>
      <c r="Y676" s="8"/>
      <c r="Z676" s="8"/>
      <c r="AA676" s="8"/>
    </row>
    <row x14ac:dyDescent="0.25" r="677" customHeight="1" ht="14.25">
      <c r="A677" s="10"/>
      <c r="B677" s="8"/>
      <c r="C677" s="8"/>
      <c r="D677" s="8"/>
      <c r="E677" s="8"/>
      <c r="F677" s="10"/>
      <c r="G677" s="8"/>
      <c r="H677" s="8"/>
      <c r="I677" s="8"/>
      <c r="J677" s="8"/>
      <c r="K677" s="8"/>
      <c r="L677" s="8"/>
      <c r="M677" s="8"/>
      <c r="N677" s="11"/>
      <c r="O677" s="11"/>
      <c r="P677" s="8"/>
      <c r="Q677" s="8"/>
      <c r="R677" s="12"/>
      <c r="S677" s="12"/>
      <c r="T677" s="12"/>
      <c r="U677" s="12"/>
      <c r="V677" s="12"/>
      <c r="W677" s="8"/>
      <c r="X677" s="8"/>
      <c r="Y677" s="8"/>
      <c r="Z677" s="8"/>
      <c r="AA677" s="8"/>
    </row>
    <row x14ac:dyDescent="0.25" r="678" customHeight="1" ht="14.25">
      <c r="A678" s="10"/>
      <c r="B678" s="8"/>
      <c r="C678" s="8"/>
      <c r="D678" s="8"/>
      <c r="E678" s="8"/>
      <c r="F678" s="10"/>
      <c r="G678" s="8"/>
      <c r="H678" s="8"/>
      <c r="I678" s="8"/>
      <c r="J678" s="8"/>
      <c r="K678" s="8"/>
      <c r="L678" s="8"/>
      <c r="M678" s="8"/>
      <c r="N678" s="11"/>
      <c r="O678" s="11"/>
      <c r="P678" s="8"/>
      <c r="Q678" s="8"/>
      <c r="R678" s="12"/>
      <c r="S678" s="12"/>
      <c r="T678" s="12"/>
      <c r="U678" s="12"/>
      <c r="V678" s="12"/>
      <c r="W678" s="8"/>
      <c r="X678" s="8"/>
      <c r="Y678" s="8"/>
      <c r="Z678" s="8"/>
      <c r="AA678" s="8"/>
    </row>
    <row x14ac:dyDescent="0.25" r="679" customHeight="1" ht="14.25">
      <c r="A679" s="10"/>
      <c r="B679" s="8"/>
      <c r="C679" s="8"/>
      <c r="D679" s="8"/>
      <c r="E679" s="8"/>
      <c r="F679" s="10"/>
      <c r="G679" s="8"/>
      <c r="H679" s="8"/>
      <c r="I679" s="8"/>
      <c r="J679" s="8"/>
      <c r="K679" s="8"/>
      <c r="L679" s="8"/>
      <c r="M679" s="8"/>
      <c r="N679" s="11"/>
      <c r="O679" s="11"/>
      <c r="P679" s="8"/>
      <c r="Q679" s="8"/>
      <c r="R679" s="12"/>
      <c r="S679" s="12"/>
      <c r="T679" s="12"/>
      <c r="U679" s="12"/>
      <c r="V679" s="12"/>
      <c r="W679" s="8"/>
      <c r="X679" s="8"/>
      <c r="Y679" s="8"/>
      <c r="Z679" s="8"/>
      <c r="AA679" s="8"/>
    </row>
    <row x14ac:dyDescent="0.25" r="680" customHeight="1" ht="14.25">
      <c r="A680" s="10"/>
      <c r="B680" s="8"/>
      <c r="C680" s="8"/>
      <c r="D680" s="8"/>
      <c r="E680" s="8"/>
      <c r="F680" s="10"/>
      <c r="G680" s="8"/>
      <c r="H680" s="8"/>
      <c r="I680" s="8"/>
      <c r="J680" s="8"/>
      <c r="K680" s="8"/>
      <c r="L680" s="8"/>
      <c r="M680" s="8"/>
      <c r="N680" s="11"/>
      <c r="O680" s="11"/>
      <c r="P680" s="8"/>
      <c r="Q680" s="8"/>
      <c r="R680" s="12"/>
      <c r="S680" s="12"/>
      <c r="T680" s="12"/>
      <c r="U680" s="12"/>
      <c r="V680" s="12"/>
      <c r="W680" s="8"/>
      <c r="X680" s="8"/>
      <c r="Y680" s="8"/>
      <c r="Z680" s="8"/>
      <c r="AA680" s="8"/>
    </row>
    <row x14ac:dyDescent="0.25" r="681" customHeight="1" ht="14.25">
      <c r="A681" s="10"/>
      <c r="B681" s="8"/>
      <c r="C681" s="8"/>
      <c r="D681" s="8"/>
      <c r="E681" s="8"/>
      <c r="F681" s="10"/>
      <c r="G681" s="8"/>
      <c r="H681" s="8"/>
      <c r="I681" s="8"/>
      <c r="J681" s="8"/>
      <c r="K681" s="8"/>
      <c r="L681" s="8"/>
      <c r="M681" s="8"/>
      <c r="N681" s="11"/>
      <c r="O681" s="11"/>
      <c r="P681" s="8"/>
      <c r="Q681" s="8"/>
      <c r="R681" s="12"/>
      <c r="S681" s="12"/>
      <c r="T681" s="12"/>
      <c r="U681" s="12"/>
      <c r="V681" s="12"/>
      <c r="W681" s="8"/>
      <c r="X681" s="8"/>
      <c r="Y681" s="8"/>
      <c r="Z681" s="8"/>
      <c r="AA681" s="8"/>
    </row>
    <row x14ac:dyDescent="0.25" r="682" customHeight="1" ht="14.25">
      <c r="A682" s="10"/>
      <c r="B682" s="8"/>
      <c r="C682" s="8"/>
      <c r="D682" s="8"/>
      <c r="E682" s="8"/>
      <c r="F682" s="10"/>
      <c r="G682" s="8"/>
      <c r="H682" s="8"/>
      <c r="I682" s="8"/>
      <c r="J682" s="8"/>
      <c r="K682" s="8"/>
      <c r="L682" s="8"/>
      <c r="M682" s="8"/>
      <c r="N682" s="11"/>
      <c r="O682" s="11"/>
      <c r="P682" s="8"/>
      <c r="Q682" s="8"/>
      <c r="R682" s="12"/>
      <c r="S682" s="12"/>
      <c r="T682" s="12"/>
      <c r="U682" s="12"/>
      <c r="V682" s="12"/>
      <c r="W682" s="8"/>
      <c r="X682" s="8"/>
      <c r="Y682" s="8"/>
      <c r="Z682" s="8"/>
      <c r="AA682" s="8"/>
    </row>
    <row x14ac:dyDescent="0.25" r="683" customHeight="1" ht="14.25">
      <c r="A683" s="10"/>
      <c r="B683" s="8"/>
      <c r="C683" s="8"/>
      <c r="D683" s="8"/>
      <c r="E683" s="8"/>
      <c r="F683" s="10"/>
      <c r="G683" s="8"/>
      <c r="H683" s="8"/>
      <c r="I683" s="8"/>
      <c r="J683" s="8"/>
      <c r="K683" s="8"/>
      <c r="L683" s="8"/>
      <c r="M683" s="8"/>
      <c r="N683" s="11"/>
      <c r="O683" s="11"/>
      <c r="P683" s="8"/>
      <c r="Q683" s="8"/>
      <c r="R683" s="12"/>
      <c r="S683" s="12"/>
      <c r="T683" s="12"/>
      <c r="U683" s="12"/>
      <c r="V683" s="12"/>
      <c r="W683" s="8"/>
      <c r="X683" s="8"/>
      <c r="Y683" s="8"/>
      <c r="Z683" s="8"/>
      <c r="AA683" s="8"/>
    </row>
    <row x14ac:dyDescent="0.25" r="684" customHeight="1" ht="14.25">
      <c r="A684" s="10"/>
      <c r="B684" s="8"/>
      <c r="C684" s="8"/>
      <c r="D684" s="8"/>
      <c r="E684" s="8"/>
      <c r="F684" s="10"/>
      <c r="G684" s="8"/>
      <c r="H684" s="8"/>
      <c r="I684" s="8"/>
      <c r="J684" s="8"/>
      <c r="K684" s="8"/>
      <c r="L684" s="8"/>
      <c r="M684" s="8"/>
      <c r="N684" s="11"/>
      <c r="O684" s="11"/>
      <c r="P684" s="8"/>
      <c r="Q684" s="8"/>
      <c r="R684" s="12"/>
      <c r="S684" s="12"/>
      <c r="T684" s="12"/>
      <c r="U684" s="12"/>
      <c r="V684" s="12"/>
      <c r="W684" s="8"/>
      <c r="X684" s="8"/>
      <c r="Y684" s="8"/>
      <c r="Z684" s="8"/>
      <c r="AA684" s="8"/>
    </row>
    <row x14ac:dyDescent="0.25" r="685" customHeight="1" ht="14.25">
      <c r="A685" s="10"/>
      <c r="B685" s="8"/>
      <c r="C685" s="8"/>
      <c r="D685" s="8"/>
      <c r="E685" s="8"/>
      <c r="F685" s="10"/>
      <c r="G685" s="8"/>
      <c r="H685" s="8"/>
      <c r="I685" s="8"/>
      <c r="J685" s="8"/>
      <c r="K685" s="8"/>
      <c r="L685" s="8"/>
      <c r="M685" s="8"/>
      <c r="N685" s="11"/>
      <c r="O685" s="11"/>
      <c r="P685" s="8"/>
      <c r="Q685" s="8"/>
      <c r="R685" s="12"/>
      <c r="S685" s="12"/>
      <c r="T685" s="12"/>
      <c r="U685" s="12"/>
      <c r="V685" s="12"/>
      <c r="W685" s="8"/>
      <c r="X685" s="8"/>
      <c r="Y685" s="8"/>
      <c r="Z685" s="8"/>
      <c r="AA685" s="8"/>
    </row>
    <row x14ac:dyDescent="0.25" r="686" customHeight="1" ht="14.25">
      <c r="A686" s="10"/>
      <c r="B686" s="8"/>
      <c r="C686" s="8"/>
      <c r="D686" s="8"/>
      <c r="E686" s="8"/>
      <c r="F686" s="10"/>
      <c r="G686" s="8"/>
      <c r="H686" s="8"/>
      <c r="I686" s="8"/>
      <c r="J686" s="8"/>
      <c r="K686" s="8"/>
      <c r="L686" s="8"/>
      <c r="M686" s="8"/>
      <c r="N686" s="11"/>
      <c r="O686" s="11"/>
      <c r="P686" s="8"/>
      <c r="Q686" s="8"/>
      <c r="R686" s="12"/>
      <c r="S686" s="12"/>
      <c r="T686" s="12"/>
      <c r="U686" s="12"/>
      <c r="V686" s="12"/>
      <c r="W686" s="8"/>
      <c r="X686" s="8"/>
      <c r="Y686" s="8"/>
      <c r="Z686" s="8"/>
      <c r="AA686" s="8"/>
    </row>
    <row x14ac:dyDescent="0.25" r="687" customHeight="1" ht="14.25">
      <c r="A687" s="10"/>
      <c r="B687" s="8"/>
      <c r="C687" s="8"/>
      <c r="D687" s="8"/>
      <c r="E687" s="8"/>
      <c r="F687" s="10"/>
      <c r="G687" s="8"/>
      <c r="H687" s="8"/>
      <c r="I687" s="8"/>
      <c r="J687" s="8"/>
      <c r="K687" s="8"/>
      <c r="L687" s="8"/>
      <c r="M687" s="8"/>
      <c r="N687" s="11"/>
      <c r="O687" s="11"/>
      <c r="P687" s="8"/>
      <c r="Q687" s="8"/>
      <c r="R687" s="12"/>
      <c r="S687" s="12"/>
      <c r="T687" s="12"/>
      <c r="U687" s="12"/>
      <c r="V687" s="12"/>
      <c r="W687" s="8"/>
      <c r="X687" s="8"/>
      <c r="Y687" s="8"/>
      <c r="Z687" s="8"/>
      <c r="AA687" s="8"/>
    </row>
    <row x14ac:dyDescent="0.25" r="688" customHeight="1" ht="14.25">
      <c r="A688" s="10"/>
      <c r="B688" s="8"/>
      <c r="C688" s="8"/>
      <c r="D688" s="8"/>
      <c r="E688" s="8"/>
      <c r="F688" s="10"/>
      <c r="G688" s="8"/>
      <c r="H688" s="8"/>
      <c r="I688" s="8"/>
      <c r="J688" s="8"/>
      <c r="K688" s="8"/>
      <c r="L688" s="8"/>
      <c r="M688" s="8"/>
      <c r="N688" s="11"/>
      <c r="O688" s="11"/>
      <c r="P688" s="8"/>
      <c r="Q688" s="8"/>
      <c r="R688" s="12"/>
      <c r="S688" s="12"/>
      <c r="T688" s="12"/>
      <c r="U688" s="12"/>
      <c r="V688" s="12"/>
      <c r="W688" s="8"/>
      <c r="X688" s="8"/>
      <c r="Y688" s="8"/>
      <c r="Z688" s="8"/>
      <c r="AA688" s="8"/>
    </row>
    <row x14ac:dyDescent="0.25" r="689" customHeight="1" ht="14.25">
      <c r="A689" s="10"/>
      <c r="B689" s="8"/>
      <c r="C689" s="8"/>
      <c r="D689" s="8"/>
      <c r="E689" s="8"/>
      <c r="F689" s="10"/>
      <c r="G689" s="8"/>
      <c r="H689" s="8"/>
      <c r="I689" s="8"/>
      <c r="J689" s="8"/>
      <c r="K689" s="8"/>
      <c r="L689" s="8"/>
      <c r="M689" s="8"/>
      <c r="N689" s="11"/>
      <c r="O689" s="11"/>
      <c r="P689" s="8"/>
      <c r="Q689" s="8"/>
      <c r="R689" s="12"/>
      <c r="S689" s="12"/>
      <c r="T689" s="12"/>
      <c r="U689" s="12"/>
      <c r="V689" s="12"/>
      <c r="W689" s="8"/>
      <c r="X689" s="8"/>
      <c r="Y689" s="8"/>
      <c r="Z689" s="8"/>
      <c r="AA689" s="8"/>
    </row>
    <row x14ac:dyDescent="0.25" r="690" customHeight="1" ht="14.25">
      <c r="A690" s="10"/>
      <c r="B690" s="8"/>
      <c r="C690" s="8"/>
      <c r="D690" s="8"/>
      <c r="E690" s="8"/>
      <c r="F690" s="10"/>
      <c r="G690" s="8"/>
      <c r="H690" s="8"/>
      <c r="I690" s="8"/>
      <c r="J690" s="8"/>
      <c r="K690" s="8"/>
      <c r="L690" s="8"/>
      <c r="M690" s="8"/>
      <c r="N690" s="11"/>
      <c r="O690" s="11"/>
      <c r="P690" s="8"/>
      <c r="Q690" s="8"/>
      <c r="R690" s="12"/>
      <c r="S690" s="12"/>
      <c r="T690" s="12"/>
      <c r="U690" s="12"/>
      <c r="V690" s="12"/>
      <c r="W690" s="8"/>
      <c r="X690" s="8"/>
      <c r="Y690" s="8"/>
      <c r="Z690" s="8"/>
      <c r="AA690" s="8"/>
    </row>
    <row x14ac:dyDescent="0.25" r="691" customHeight="1" ht="14.25">
      <c r="A691" s="10"/>
      <c r="B691" s="8"/>
      <c r="C691" s="8"/>
      <c r="D691" s="8"/>
      <c r="E691" s="8"/>
      <c r="F691" s="10"/>
      <c r="G691" s="8"/>
      <c r="H691" s="8"/>
      <c r="I691" s="8"/>
      <c r="J691" s="8"/>
      <c r="K691" s="8"/>
      <c r="L691" s="8"/>
      <c r="M691" s="8"/>
      <c r="N691" s="11"/>
      <c r="O691" s="11"/>
      <c r="P691" s="8"/>
      <c r="Q691" s="8"/>
      <c r="R691" s="12"/>
      <c r="S691" s="12"/>
      <c r="T691" s="12"/>
      <c r="U691" s="12"/>
      <c r="V691" s="12"/>
      <c r="W691" s="8"/>
      <c r="X691" s="8"/>
      <c r="Y691" s="8"/>
      <c r="Z691" s="8"/>
      <c r="AA691" s="8"/>
    </row>
    <row x14ac:dyDescent="0.25" r="692" customHeight="1" ht="14.25">
      <c r="A692" s="10"/>
      <c r="B692" s="8"/>
      <c r="C692" s="8"/>
      <c r="D692" s="8"/>
      <c r="E692" s="8"/>
      <c r="F692" s="10"/>
      <c r="G692" s="8"/>
      <c r="H692" s="8"/>
      <c r="I692" s="8"/>
      <c r="J692" s="8"/>
      <c r="K692" s="8"/>
      <c r="L692" s="8"/>
      <c r="M692" s="8"/>
      <c r="N692" s="11"/>
      <c r="O692" s="11"/>
      <c r="P692" s="8"/>
      <c r="Q692" s="8"/>
      <c r="R692" s="12"/>
      <c r="S692" s="12"/>
      <c r="T692" s="12"/>
      <c r="U692" s="12"/>
      <c r="V692" s="12"/>
      <c r="W692" s="8"/>
      <c r="X692" s="8"/>
      <c r="Y692" s="8"/>
      <c r="Z692" s="8"/>
      <c r="AA692" s="8"/>
    </row>
    <row x14ac:dyDescent="0.25" r="693" customHeight="1" ht="14.25">
      <c r="A693" s="10"/>
      <c r="B693" s="8"/>
      <c r="C693" s="8"/>
      <c r="D693" s="8"/>
      <c r="E693" s="8"/>
      <c r="F693" s="10"/>
      <c r="G693" s="8"/>
      <c r="H693" s="8"/>
      <c r="I693" s="8"/>
      <c r="J693" s="8"/>
      <c r="K693" s="8"/>
      <c r="L693" s="8"/>
      <c r="M693" s="8"/>
      <c r="N693" s="11"/>
      <c r="O693" s="11"/>
      <c r="P693" s="8"/>
      <c r="Q693" s="8"/>
      <c r="R693" s="12"/>
      <c r="S693" s="12"/>
      <c r="T693" s="12"/>
      <c r="U693" s="12"/>
      <c r="V693" s="12"/>
      <c r="W693" s="8"/>
      <c r="X693" s="8"/>
      <c r="Y693" s="8"/>
      <c r="Z693" s="8"/>
      <c r="AA693" s="8"/>
    </row>
    <row x14ac:dyDescent="0.25" r="694" customHeight="1" ht="14.25">
      <c r="A694" s="10"/>
      <c r="B694" s="8"/>
      <c r="C694" s="8"/>
      <c r="D694" s="8"/>
      <c r="E694" s="8"/>
      <c r="F694" s="10"/>
      <c r="G694" s="8"/>
      <c r="H694" s="8"/>
      <c r="I694" s="8"/>
      <c r="J694" s="8"/>
      <c r="K694" s="8"/>
      <c r="L694" s="8"/>
      <c r="M694" s="8"/>
      <c r="N694" s="11"/>
      <c r="O694" s="11"/>
      <c r="P694" s="8"/>
      <c r="Q694" s="8"/>
      <c r="R694" s="12"/>
      <c r="S694" s="12"/>
      <c r="T694" s="12"/>
      <c r="U694" s="12"/>
      <c r="V694" s="12"/>
      <c r="W694" s="8"/>
      <c r="X694" s="8"/>
      <c r="Y694" s="8"/>
      <c r="Z694" s="8"/>
      <c r="AA694" s="8"/>
    </row>
    <row x14ac:dyDescent="0.25" r="695" customHeight="1" ht="14.25">
      <c r="A695" s="10"/>
      <c r="B695" s="8"/>
      <c r="C695" s="8"/>
      <c r="D695" s="8"/>
      <c r="E695" s="8"/>
      <c r="F695" s="10"/>
      <c r="G695" s="8"/>
      <c r="H695" s="8"/>
      <c r="I695" s="8"/>
      <c r="J695" s="8"/>
      <c r="K695" s="8"/>
      <c r="L695" s="8"/>
      <c r="M695" s="8"/>
      <c r="N695" s="11"/>
      <c r="O695" s="11"/>
      <c r="P695" s="8"/>
      <c r="Q695" s="8"/>
      <c r="R695" s="12"/>
      <c r="S695" s="12"/>
      <c r="T695" s="12"/>
      <c r="U695" s="12"/>
      <c r="V695" s="12"/>
      <c r="W695" s="8"/>
      <c r="X695" s="8"/>
      <c r="Y695" s="8"/>
      <c r="Z695" s="8"/>
      <c r="AA695" s="8"/>
    </row>
    <row x14ac:dyDescent="0.25" r="696" customHeight="1" ht="14.25">
      <c r="A696" s="10"/>
      <c r="B696" s="8"/>
      <c r="C696" s="8"/>
      <c r="D696" s="8"/>
      <c r="E696" s="8"/>
      <c r="F696" s="10"/>
      <c r="G696" s="8"/>
      <c r="H696" s="8"/>
      <c r="I696" s="8"/>
      <c r="J696" s="8"/>
      <c r="K696" s="8"/>
      <c r="L696" s="8"/>
      <c r="M696" s="8"/>
      <c r="N696" s="11"/>
      <c r="O696" s="11"/>
      <c r="P696" s="8"/>
      <c r="Q696" s="8"/>
      <c r="R696" s="12"/>
      <c r="S696" s="12"/>
      <c r="T696" s="12"/>
      <c r="U696" s="12"/>
      <c r="V696" s="12"/>
      <c r="W696" s="8"/>
      <c r="X696" s="8"/>
      <c r="Y696" s="8"/>
      <c r="Z696" s="8"/>
      <c r="AA696" s="8"/>
    </row>
    <row x14ac:dyDescent="0.25" r="697" customHeight="1" ht="14.25">
      <c r="A697" s="10"/>
      <c r="B697" s="8"/>
      <c r="C697" s="8"/>
      <c r="D697" s="8"/>
      <c r="E697" s="8"/>
      <c r="F697" s="10"/>
      <c r="G697" s="8"/>
      <c r="H697" s="8"/>
      <c r="I697" s="8"/>
      <c r="J697" s="8"/>
      <c r="K697" s="8"/>
      <c r="L697" s="8"/>
      <c r="M697" s="8"/>
      <c r="N697" s="11"/>
      <c r="O697" s="11"/>
      <c r="P697" s="8"/>
      <c r="Q697" s="8"/>
      <c r="R697" s="12"/>
      <c r="S697" s="12"/>
      <c r="T697" s="12"/>
      <c r="U697" s="12"/>
      <c r="V697" s="12"/>
      <c r="W697" s="8"/>
      <c r="X697" s="8"/>
      <c r="Y697" s="8"/>
      <c r="Z697" s="8"/>
      <c r="AA697" s="8"/>
    </row>
    <row x14ac:dyDescent="0.25" r="698" customHeight="1" ht="14.25">
      <c r="A698" s="10"/>
      <c r="B698" s="8"/>
      <c r="C698" s="8"/>
      <c r="D698" s="8"/>
      <c r="E698" s="8"/>
      <c r="F698" s="10"/>
      <c r="G698" s="8"/>
      <c r="H698" s="8"/>
      <c r="I698" s="8"/>
      <c r="J698" s="8"/>
      <c r="K698" s="8"/>
      <c r="L698" s="8"/>
      <c r="M698" s="8"/>
      <c r="N698" s="11"/>
      <c r="O698" s="11"/>
      <c r="P698" s="8"/>
      <c r="Q698" s="8"/>
      <c r="R698" s="12"/>
      <c r="S698" s="12"/>
      <c r="T698" s="12"/>
      <c r="U698" s="12"/>
      <c r="V698" s="12"/>
      <c r="W698" s="8"/>
      <c r="X698" s="8"/>
      <c r="Y698" s="8"/>
      <c r="Z698" s="8"/>
      <c r="AA698" s="8"/>
    </row>
    <row x14ac:dyDescent="0.25" r="699" customHeight="1" ht="14.25">
      <c r="A699" s="10"/>
      <c r="B699" s="8"/>
      <c r="C699" s="8"/>
      <c r="D699" s="8"/>
      <c r="E699" s="8"/>
      <c r="F699" s="10"/>
      <c r="G699" s="8"/>
      <c r="H699" s="8"/>
      <c r="I699" s="8"/>
      <c r="J699" s="8"/>
      <c r="K699" s="8"/>
      <c r="L699" s="8"/>
      <c r="M699" s="8"/>
      <c r="N699" s="11"/>
      <c r="O699" s="11"/>
      <c r="P699" s="8"/>
      <c r="Q699" s="8"/>
      <c r="R699" s="12"/>
      <c r="S699" s="12"/>
      <c r="T699" s="12"/>
      <c r="U699" s="12"/>
      <c r="V699" s="12"/>
      <c r="W699" s="8"/>
      <c r="X699" s="8"/>
      <c r="Y699" s="8"/>
      <c r="Z699" s="8"/>
      <c r="AA699" s="8"/>
    </row>
    <row x14ac:dyDescent="0.25" r="700" customHeight="1" ht="14.25">
      <c r="A700" s="10"/>
      <c r="B700" s="8"/>
      <c r="C700" s="8"/>
      <c r="D700" s="8"/>
      <c r="E700" s="8"/>
      <c r="F700" s="10"/>
      <c r="G700" s="8"/>
      <c r="H700" s="8"/>
      <c r="I700" s="8"/>
      <c r="J700" s="8"/>
      <c r="K700" s="8"/>
      <c r="L700" s="8"/>
      <c r="M700" s="8"/>
      <c r="N700" s="11"/>
      <c r="O700" s="11"/>
      <c r="P700" s="8"/>
      <c r="Q700" s="8"/>
      <c r="R700" s="12"/>
      <c r="S700" s="12"/>
      <c r="T700" s="12"/>
      <c r="U700" s="12"/>
      <c r="V700" s="12"/>
      <c r="W700" s="8"/>
      <c r="X700" s="8"/>
      <c r="Y700" s="8"/>
      <c r="Z700" s="8"/>
      <c r="AA700" s="8"/>
    </row>
    <row x14ac:dyDescent="0.25" r="701" customHeight="1" ht="14.25">
      <c r="A701" s="10"/>
      <c r="B701" s="8"/>
      <c r="C701" s="8"/>
      <c r="D701" s="8"/>
      <c r="E701" s="8"/>
      <c r="F701" s="10"/>
      <c r="G701" s="8"/>
      <c r="H701" s="8"/>
      <c r="I701" s="8"/>
      <c r="J701" s="8"/>
      <c r="K701" s="8"/>
      <c r="L701" s="8"/>
      <c r="M701" s="8"/>
      <c r="N701" s="11"/>
      <c r="O701" s="11"/>
      <c r="P701" s="8"/>
      <c r="Q701" s="8"/>
      <c r="R701" s="12"/>
      <c r="S701" s="12"/>
      <c r="T701" s="12"/>
      <c r="U701" s="12"/>
      <c r="V701" s="12"/>
      <c r="W701" s="8"/>
      <c r="X701" s="8"/>
      <c r="Y701" s="8"/>
      <c r="Z701" s="8"/>
      <c r="AA701" s="8"/>
    </row>
    <row x14ac:dyDescent="0.25" r="702" customHeight="1" ht="14.25">
      <c r="A702" s="10"/>
      <c r="B702" s="8"/>
      <c r="C702" s="8"/>
      <c r="D702" s="8"/>
      <c r="E702" s="8"/>
      <c r="F702" s="10"/>
      <c r="G702" s="8"/>
      <c r="H702" s="8"/>
      <c r="I702" s="8"/>
      <c r="J702" s="8"/>
      <c r="K702" s="8"/>
      <c r="L702" s="8"/>
      <c r="M702" s="8"/>
      <c r="N702" s="11"/>
      <c r="O702" s="11"/>
      <c r="P702" s="8"/>
      <c r="Q702" s="8"/>
      <c r="R702" s="12"/>
      <c r="S702" s="12"/>
      <c r="T702" s="12"/>
      <c r="U702" s="12"/>
      <c r="V702" s="12"/>
      <c r="W702" s="8"/>
      <c r="X702" s="8"/>
      <c r="Y702" s="8"/>
      <c r="Z702" s="8"/>
      <c r="AA702" s="8"/>
    </row>
    <row x14ac:dyDescent="0.25" r="703" customHeight="1" ht="14.25">
      <c r="A703" s="10"/>
      <c r="B703" s="8"/>
      <c r="C703" s="8"/>
      <c r="D703" s="8"/>
      <c r="E703" s="8"/>
      <c r="F703" s="10"/>
      <c r="G703" s="8"/>
      <c r="H703" s="8"/>
      <c r="I703" s="8"/>
      <c r="J703" s="8"/>
      <c r="K703" s="8"/>
      <c r="L703" s="8"/>
      <c r="M703" s="8"/>
      <c r="N703" s="11"/>
      <c r="O703" s="11"/>
      <c r="P703" s="8"/>
      <c r="Q703" s="8"/>
      <c r="R703" s="12"/>
      <c r="S703" s="12"/>
      <c r="T703" s="12"/>
      <c r="U703" s="12"/>
      <c r="V703" s="12"/>
      <c r="W703" s="8"/>
      <c r="X703" s="8"/>
      <c r="Y703" s="8"/>
      <c r="Z703" s="8"/>
      <c r="AA703" s="8"/>
    </row>
    <row x14ac:dyDescent="0.25" r="704" customHeight="1" ht="14.25">
      <c r="A704" s="10"/>
      <c r="B704" s="8"/>
      <c r="C704" s="8"/>
      <c r="D704" s="8"/>
      <c r="E704" s="8"/>
      <c r="F704" s="10"/>
      <c r="G704" s="8"/>
      <c r="H704" s="8"/>
      <c r="I704" s="8"/>
      <c r="J704" s="8"/>
      <c r="K704" s="8"/>
      <c r="L704" s="8"/>
      <c r="M704" s="8"/>
      <c r="N704" s="11"/>
      <c r="O704" s="11"/>
      <c r="P704" s="8"/>
      <c r="Q704" s="8"/>
      <c r="R704" s="12"/>
      <c r="S704" s="12"/>
      <c r="T704" s="12"/>
      <c r="U704" s="12"/>
      <c r="V704" s="12"/>
      <c r="W704" s="8"/>
      <c r="X704" s="8"/>
      <c r="Y704" s="8"/>
      <c r="Z704" s="8"/>
      <c r="AA704" s="8"/>
    </row>
    <row x14ac:dyDescent="0.25" r="705" customHeight="1" ht="14.25">
      <c r="A705" s="10"/>
      <c r="B705" s="8"/>
      <c r="C705" s="8"/>
      <c r="D705" s="8"/>
      <c r="E705" s="8"/>
      <c r="F705" s="10"/>
      <c r="G705" s="8"/>
      <c r="H705" s="8"/>
      <c r="I705" s="8"/>
      <c r="J705" s="8"/>
      <c r="K705" s="8"/>
      <c r="L705" s="8"/>
      <c r="M705" s="8"/>
      <c r="N705" s="11"/>
      <c r="O705" s="11"/>
      <c r="P705" s="8"/>
      <c r="Q705" s="8"/>
      <c r="R705" s="12"/>
      <c r="S705" s="12"/>
      <c r="T705" s="12"/>
      <c r="U705" s="12"/>
      <c r="V705" s="12"/>
      <c r="W705" s="8"/>
      <c r="X705" s="8"/>
      <c r="Y705" s="8"/>
      <c r="Z705" s="8"/>
      <c r="AA705" s="8"/>
    </row>
    <row x14ac:dyDescent="0.25" r="706" customHeight="1" ht="14.25">
      <c r="A706" s="10"/>
      <c r="B706" s="8"/>
      <c r="C706" s="8"/>
      <c r="D706" s="8"/>
      <c r="E706" s="8"/>
      <c r="F706" s="10"/>
      <c r="G706" s="8"/>
      <c r="H706" s="8"/>
      <c r="I706" s="8"/>
      <c r="J706" s="8"/>
      <c r="K706" s="8"/>
      <c r="L706" s="8"/>
      <c r="M706" s="8"/>
      <c r="N706" s="11"/>
      <c r="O706" s="11"/>
      <c r="P706" s="8"/>
      <c r="Q706" s="8"/>
      <c r="R706" s="12"/>
      <c r="S706" s="12"/>
      <c r="T706" s="12"/>
      <c r="U706" s="12"/>
      <c r="V706" s="12"/>
      <c r="W706" s="8"/>
      <c r="X706" s="8"/>
      <c r="Y706" s="8"/>
      <c r="Z706" s="8"/>
      <c r="AA706" s="8"/>
    </row>
    <row x14ac:dyDescent="0.25" r="707" customHeight="1" ht="14.25">
      <c r="A707" s="10"/>
      <c r="B707" s="8"/>
      <c r="C707" s="8"/>
      <c r="D707" s="8"/>
      <c r="E707" s="8"/>
      <c r="F707" s="10"/>
      <c r="G707" s="8"/>
      <c r="H707" s="8"/>
      <c r="I707" s="8"/>
      <c r="J707" s="8"/>
      <c r="K707" s="8"/>
      <c r="L707" s="8"/>
      <c r="M707" s="8"/>
      <c r="N707" s="11"/>
      <c r="O707" s="11"/>
      <c r="P707" s="8"/>
      <c r="Q707" s="8"/>
      <c r="R707" s="12"/>
      <c r="S707" s="12"/>
      <c r="T707" s="12"/>
      <c r="U707" s="12"/>
      <c r="V707" s="12"/>
      <c r="W707" s="8"/>
      <c r="X707" s="8"/>
      <c r="Y707" s="8"/>
      <c r="Z707" s="8"/>
      <c r="AA707" s="8"/>
    </row>
    <row x14ac:dyDescent="0.25" r="708" customHeight="1" ht="14.25">
      <c r="A708" s="10"/>
      <c r="B708" s="8"/>
      <c r="C708" s="8"/>
      <c r="D708" s="8"/>
      <c r="E708" s="8"/>
      <c r="F708" s="10"/>
      <c r="G708" s="8"/>
      <c r="H708" s="8"/>
      <c r="I708" s="8"/>
      <c r="J708" s="8"/>
      <c r="K708" s="8"/>
      <c r="L708" s="8"/>
      <c r="M708" s="8"/>
      <c r="N708" s="11"/>
      <c r="O708" s="11"/>
      <c r="P708" s="8"/>
      <c r="Q708" s="8"/>
      <c r="R708" s="12"/>
      <c r="S708" s="12"/>
      <c r="T708" s="12"/>
      <c r="U708" s="12"/>
      <c r="V708" s="12"/>
      <c r="W708" s="8"/>
      <c r="X708" s="8"/>
      <c r="Y708" s="8"/>
      <c r="Z708" s="8"/>
      <c r="AA708" s="8"/>
    </row>
    <row x14ac:dyDescent="0.25" r="709" customHeight="1" ht="14.25">
      <c r="A709" s="10"/>
      <c r="B709" s="8"/>
      <c r="C709" s="8"/>
      <c r="D709" s="8"/>
      <c r="E709" s="8"/>
      <c r="F709" s="10"/>
      <c r="G709" s="8"/>
      <c r="H709" s="8"/>
      <c r="I709" s="8"/>
      <c r="J709" s="8"/>
      <c r="K709" s="8"/>
      <c r="L709" s="8"/>
      <c r="M709" s="8"/>
      <c r="N709" s="11"/>
      <c r="O709" s="11"/>
      <c r="P709" s="8"/>
      <c r="Q709" s="8"/>
      <c r="R709" s="12"/>
      <c r="S709" s="12"/>
      <c r="T709" s="12"/>
      <c r="U709" s="12"/>
      <c r="V709" s="12"/>
      <c r="W709" s="8"/>
      <c r="X709" s="8"/>
      <c r="Y709" s="8"/>
      <c r="Z709" s="8"/>
      <c r="AA709" s="8"/>
    </row>
    <row x14ac:dyDescent="0.25" r="710" customHeight="1" ht="14.25">
      <c r="A710" s="10"/>
      <c r="B710" s="8"/>
      <c r="C710" s="8"/>
      <c r="D710" s="8"/>
      <c r="E710" s="8"/>
      <c r="F710" s="10"/>
      <c r="G710" s="8"/>
      <c r="H710" s="8"/>
      <c r="I710" s="8"/>
      <c r="J710" s="8"/>
      <c r="K710" s="8"/>
      <c r="L710" s="8"/>
      <c r="M710" s="8"/>
      <c r="N710" s="11"/>
      <c r="O710" s="11"/>
      <c r="P710" s="8"/>
      <c r="Q710" s="8"/>
      <c r="R710" s="12"/>
      <c r="S710" s="12"/>
      <c r="T710" s="12"/>
      <c r="U710" s="12"/>
      <c r="V710" s="12"/>
      <c r="W710" s="8"/>
      <c r="X710" s="8"/>
      <c r="Y710" s="8"/>
      <c r="Z710" s="8"/>
      <c r="AA710" s="8"/>
    </row>
    <row x14ac:dyDescent="0.25" r="711" customHeight="1" ht="14.25">
      <c r="A711" s="10"/>
      <c r="B711" s="8"/>
      <c r="C711" s="8"/>
      <c r="D711" s="8"/>
      <c r="E711" s="8"/>
      <c r="F711" s="10"/>
      <c r="G711" s="8"/>
      <c r="H711" s="8"/>
      <c r="I711" s="8"/>
      <c r="J711" s="8"/>
      <c r="K711" s="8"/>
      <c r="L711" s="8"/>
      <c r="M711" s="8"/>
      <c r="N711" s="11"/>
      <c r="O711" s="11"/>
      <c r="P711" s="8"/>
      <c r="Q711" s="8"/>
      <c r="R711" s="12"/>
      <c r="S711" s="12"/>
      <c r="T711" s="12"/>
      <c r="U711" s="12"/>
      <c r="V711" s="12"/>
      <c r="W711" s="8"/>
      <c r="X711" s="8"/>
      <c r="Y711" s="8"/>
      <c r="Z711" s="8"/>
      <c r="AA711" s="8"/>
    </row>
    <row x14ac:dyDescent="0.25" r="712" customHeight="1" ht="14.25">
      <c r="A712" s="10"/>
      <c r="B712" s="8"/>
      <c r="C712" s="8"/>
      <c r="D712" s="8"/>
      <c r="E712" s="8"/>
      <c r="F712" s="10"/>
      <c r="G712" s="8"/>
      <c r="H712" s="8"/>
      <c r="I712" s="8"/>
      <c r="J712" s="8"/>
      <c r="K712" s="8"/>
      <c r="L712" s="8"/>
      <c r="M712" s="8"/>
      <c r="N712" s="11"/>
      <c r="O712" s="11"/>
      <c r="P712" s="8"/>
      <c r="Q712" s="8"/>
      <c r="R712" s="12"/>
      <c r="S712" s="12"/>
      <c r="T712" s="12"/>
      <c r="U712" s="12"/>
      <c r="V712" s="12"/>
      <c r="W712" s="8"/>
      <c r="X712" s="8"/>
      <c r="Y712" s="8"/>
      <c r="Z712" s="8"/>
      <c r="AA712" s="8"/>
    </row>
    <row x14ac:dyDescent="0.25" r="713" customHeight="1" ht="14.25">
      <c r="A713" s="10"/>
      <c r="B713" s="8"/>
      <c r="C713" s="8"/>
      <c r="D713" s="8"/>
      <c r="E713" s="8"/>
      <c r="F713" s="10"/>
      <c r="G713" s="8"/>
      <c r="H713" s="8"/>
      <c r="I713" s="8"/>
      <c r="J713" s="8"/>
      <c r="K713" s="8"/>
      <c r="L713" s="8"/>
      <c r="M713" s="8"/>
      <c r="N713" s="11"/>
      <c r="O713" s="11"/>
      <c r="P713" s="8"/>
      <c r="Q713" s="8"/>
      <c r="R713" s="12"/>
      <c r="S713" s="12"/>
      <c r="T713" s="12"/>
      <c r="U713" s="12"/>
      <c r="V713" s="12"/>
      <c r="W713" s="8"/>
      <c r="X713" s="8"/>
      <c r="Y713" s="8"/>
      <c r="Z713" s="8"/>
      <c r="AA713" s="8"/>
    </row>
    <row x14ac:dyDescent="0.25" r="714" customHeight="1" ht="14.25">
      <c r="A714" s="10"/>
      <c r="B714" s="8"/>
      <c r="C714" s="8"/>
      <c r="D714" s="8"/>
      <c r="E714" s="8"/>
      <c r="F714" s="10"/>
      <c r="G714" s="8"/>
      <c r="H714" s="8"/>
      <c r="I714" s="8"/>
      <c r="J714" s="8"/>
      <c r="K714" s="8"/>
      <c r="L714" s="8"/>
      <c r="M714" s="8"/>
      <c r="N714" s="11"/>
      <c r="O714" s="11"/>
      <c r="P714" s="8"/>
      <c r="Q714" s="8"/>
      <c r="R714" s="12"/>
      <c r="S714" s="12"/>
      <c r="T714" s="12"/>
      <c r="U714" s="12"/>
      <c r="V714" s="12"/>
      <c r="W714" s="8"/>
      <c r="X714" s="8"/>
      <c r="Y714" s="8"/>
      <c r="Z714" s="8"/>
      <c r="AA714" s="8"/>
    </row>
    <row x14ac:dyDescent="0.25" r="715" customHeight="1" ht="14.25">
      <c r="A715" s="10"/>
      <c r="B715" s="8"/>
      <c r="C715" s="8"/>
      <c r="D715" s="8"/>
      <c r="E715" s="8"/>
      <c r="F715" s="10"/>
      <c r="G715" s="8"/>
      <c r="H715" s="8"/>
      <c r="I715" s="8"/>
      <c r="J715" s="8"/>
      <c r="K715" s="8"/>
      <c r="L715" s="8"/>
      <c r="M715" s="8"/>
      <c r="N715" s="11"/>
      <c r="O715" s="11"/>
      <c r="P715" s="8"/>
      <c r="Q715" s="8"/>
      <c r="R715" s="12"/>
      <c r="S715" s="12"/>
      <c r="T715" s="12"/>
      <c r="U715" s="12"/>
      <c r="V715" s="12"/>
      <c r="W715" s="8"/>
      <c r="X715" s="8"/>
      <c r="Y715" s="8"/>
      <c r="Z715" s="8"/>
      <c r="AA715" s="8"/>
    </row>
    <row x14ac:dyDescent="0.25" r="716" customHeight="1" ht="14.25">
      <c r="A716" s="10"/>
      <c r="B716" s="8"/>
      <c r="C716" s="8"/>
      <c r="D716" s="8"/>
      <c r="E716" s="8"/>
      <c r="F716" s="10"/>
      <c r="G716" s="8"/>
      <c r="H716" s="8"/>
      <c r="I716" s="8"/>
      <c r="J716" s="8"/>
      <c r="K716" s="8"/>
      <c r="L716" s="8"/>
      <c r="M716" s="8"/>
      <c r="N716" s="11"/>
      <c r="O716" s="11"/>
      <c r="P716" s="8"/>
      <c r="Q716" s="8"/>
      <c r="R716" s="12"/>
      <c r="S716" s="12"/>
      <c r="T716" s="12"/>
      <c r="U716" s="12"/>
      <c r="V716" s="12"/>
      <c r="W716" s="8"/>
      <c r="X716" s="8"/>
      <c r="Y716" s="8"/>
      <c r="Z716" s="8"/>
      <c r="AA716" s="8"/>
    </row>
    <row x14ac:dyDescent="0.25" r="717" customHeight="1" ht="14.25">
      <c r="A717" s="10"/>
      <c r="B717" s="8"/>
      <c r="C717" s="8"/>
      <c r="D717" s="8"/>
      <c r="E717" s="8"/>
      <c r="F717" s="10"/>
      <c r="G717" s="8"/>
      <c r="H717" s="8"/>
      <c r="I717" s="8"/>
      <c r="J717" s="8"/>
      <c r="K717" s="8"/>
      <c r="L717" s="8"/>
      <c r="M717" s="8"/>
      <c r="N717" s="11"/>
      <c r="O717" s="11"/>
      <c r="P717" s="8"/>
      <c r="Q717" s="8"/>
      <c r="R717" s="12"/>
      <c r="S717" s="12"/>
      <c r="T717" s="12"/>
      <c r="U717" s="12"/>
      <c r="V717" s="12"/>
      <c r="W717" s="8"/>
      <c r="X717" s="8"/>
      <c r="Y717" s="8"/>
      <c r="Z717" s="8"/>
      <c r="AA717" s="8"/>
    </row>
    <row x14ac:dyDescent="0.25" r="718" customHeight="1" ht="14.25">
      <c r="A718" s="10"/>
      <c r="B718" s="8"/>
      <c r="C718" s="8"/>
      <c r="D718" s="8"/>
      <c r="E718" s="8"/>
      <c r="F718" s="10"/>
      <c r="G718" s="8"/>
      <c r="H718" s="8"/>
      <c r="I718" s="8"/>
      <c r="J718" s="8"/>
      <c r="K718" s="8"/>
      <c r="L718" s="8"/>
      <c r="M718" s="8"/>
      <c r="N718" s="11"/>
      <c r="O718" s="11"/>
      <c r="P718" s="8"/>
      <c r="Q718" s="8"/>
      <c r="R718" s="12"/>
      <c r="S718" s="12"/>
      <c r="T718" s="12"/>
      <c r="U718" s="12"/>
      <c r="V718" s="12"/>
      <c r="W718" s="8"/>
      <c r="X718" s="8"/>
      <c r="Y718" s="8"/>
      <c r="Z718" s="8"/>
      <c r="AA718" s="8"/>
    </row>
    <row x14ac:dyDescent="0.25" r="719" customHeight="1" ht="14.25">
      <c r="A719" s="10"/>
      <c r="B719" s="8"/>
      <c r="C719" s="8"/>
      <c r="D719" s="8"/>
      <c r="E719" s="8"/>
      <c r="F719" s="10"/>
      <c r="G719" s="8"/>
      <c r="H719" s="8"/>
      <c r="I719" s="8"/>
      <c r="J719" s="8"/>
      <c r="K719" s="8"/>
      <c r="L719" s="8"/>
      <c r="M719" s="8"/>
      <c r="N719" s="11"/>
      <c r="O719" s="11"/>
      <c r="P719" s="8"/>
      <c r="Q719" s="8"/>
      <c r="R719" s="12"/>
      <c r="S719" s="12"/>
      <c r="T719" s="12"/>
      <c r="U719" s="12"/>
      <c r="V719" s="12"/>
      <c r="W719" s="8"/>
      <c r="X719" s="8"/>
      <c r="Y719" s="8"/>
      <c r="Z719" s="8"/>
      <c r="AA719" s="8"/>
    </row>
    <row x14ac:dyDescent="0.25" r="720" customHeight="1" ht="14.25">
      <c r="A720" s="10"/>
      <c r="B720" s="8"/>
      <c r="C720" s="8"/>
      <c r="D720" s="8"/>
      <c r="E720" s="8"/>
      <c r="F720" s="10"/>
      <c r="G720" s="8"/>
      <c r="H720" s="8"/>
      <c r="I720" s="8"/>
      <c r="J720" s="8"/>
      <c r="K720" s="8"/>
      <c r="L720" s="8"/>
      <c r="M720" s="8"/>
      <c r="N720" s="11"/>
      <c r="O720" s="11"/>
      <c r="P720" s="8"/>
      <c r="Q720" s="8"/>
      <c r="R720" s="12"/>
      <c r="S720" s="12"/>
      <c r="T720" s="12"/>
      <c r="U720" s="12"/>
      <c r="V720" s="12"/>
      <c r="W720" s="8"/>
      <c r="X720" s="8"/>
      <c r="Y720" s="8"/>
      <c r="Z720" s="8"/>
      <c r="AA720" s="8"/>
    </row>
    <row x14ac:dyDescent="0.25" r="721" customHeight="1" ht="14.25">
      <c r="A721" s="10"/>
      <c r="B721" s="8"/>
      <c r="C721" s="8"/>
      <c r="D721" s="8"/>
      <c r="E721" s="8"/>
      <c r="F721" s="10"/>
      <c r="G721" s="8"/>
      <c r="H721" s="8"/>
      <c r="I721" s="8"/>
      <c r="J721" s="8"/>
      <c r="K721" s="8"/>
      <c r="L721" s="8"/>
      <c r="M721" s="8"/>
      <c r="N721" s="11"/>
      <c r="O721" s="11"/>
      <c r="P721" s="8"/>
      <c r="Q721" s="8"/>
      <c r="R721" s="12"/>
      <c r="S721" s="12"/>
      <c r="T721" s="12"/>
      <c r="U721" s="12"/>
      <c r="V721" s="12"/>
      <c r="W721" s="8"/>
      <c r="X721" s="8"/>
      <c r="Y721" s="8"/>
      <c r="Z721" s="8"/>
      <c r="AA721" s="8"/>
    </row>
    <row x14ac:dyDescent="0.25" r="722" customHeight="1" ht="14.25">
      <c r="A722" s="10"/>
      <c r="B722" s="8"/>
      <c r="C722" s="8"/>
      <c r="D722" s="8"/>
      <c r="E722" s="8"/>
      <c r="F722" s="10"/>
      <c r="G722" s="8"/>
      <c r="H722" s="8"/>
      <c r="I722" s="8"/>
      <c r="J722" s="8"/>
      <c r="K722" s="8"/>
      <c r="L722" s="8"/>
      <c r="M722" s="8"/>
      <c r="N722" s="11"/>
      <c r="O722" s="11"/>
      <c r="P722" s="8"/>
      <c r="Q722" s="8"/>
      <c r="R722" s="12"/>
      <c r="S722" s="12"/>
      <c r="T722" s="12"/>
      <c r="U722" s="12"/>
      <c r="V722" s="12"/>
      <c r="W722" s="8"/>
      <c r="X722" s="8"/>
      <c r="Y722" s="8"/>
      <c r="Z722" s="8"/>
      <c r="AA722" s="8"/>
    </row>
    <row x14ac:dyDescent="0.25" r="723" customHeight="1" ht="14.25">
      <c r="A723" s="10"/>
      <c r="B723" s="8"/>
      <c r="C723" s="8"/>
      <c r="D723" s="8"/>
      <c r="E723" s="8"/>
      <c r="F723" s="10"/>
      <c r="G723" s="8"/>
      <c r="H723" s="8"/>
      <c r="I723" s="8"/>
      <c r="J723" s="8"/>
      <c r="K723" s="8"/>
      <c r="L723" s="8"/>
      <c r="M723" s="8"/>
      <c r="N723" s="11"/>
      <c r="O723" s="11"/>
      <c r="P723" s="8"/>
      <c r="Q723" s="8"/>
      <c r="R723" s="12"/>
      <c r="S723" s="12"/>
      <c r="T723" s="12"/>
      <c r="U723" s="12"/>
      <c r="V723" s="12"/>
      <c r="W723" s="8"/>
      <c r="X723" s="8"/>
      <c r="Y723" s="8"/>
      <c r="Z723" s="8"/>
      <c r="AA723" s="8"/>
    </row>
    <row x14ac:dyDescent="0.25" r="724" customHeight="1" ht="14.25">
      <c r="A724" s="10"/>
      <c r="B724" s="8"/>
      <c r="C724" s="8"/>
      <c r="D724" s="8"/>
      <c r="E724" s="8"/>
      <c r="F724" s="10"/>
      <c r="G724" s="8"/>
      <c r="H724" s="8"/>
      <c r="I724" s="8"/>
      <c r="J724" s="8"/>
      <c r="K724" s="8"/>
      <c r="L724" s="8"/>
      <c r="M724" s="8"/>
      <c r="N724" s="11"/>
      <c r="O724" s="11"/>
      <c r="P724" s="8"/>
      <c r="Q724" s="8"/>
      <c r="R724" s="12"/>
      <c r="S724" s="12"/>
      <c r="T724" s="12"/>
      <c r="U724" s="12"/>
      <c r="V724" s="12"/>
      <c r="W724" s="8"/>
      <c r="X724" s="8"/>
      <c r="Y724" s="8"/>
      <c r="Z724" s="8"/>
      <c r="AA724" s="8"/>
    </row>
    <row x14ac:dyDescent="0.25" r="725" customHeight="1" ht="14.25">
      <c r="A725" s="10"/>
      <c r="B725" s="8"/>
      <c r="C725" s="8"/>
      <c r="D725" s="8"/>
      <c r="E725" s="8"/>
      <c r="F725" s="10"/>
      <c r="G725" s="8"/>
      <c r="H725" s="8"/>
      <c r="I725" s="8"/>
      <c r="J725" s="8"/>
      <c r="K725" s="8"/>
      <c r="L725" s="8"/>
      <c r="M725" s="8"/>
      <c r="N725" s="11"/>
      <c r="O725" s="11"/>
      <c r="P725" s="8"/>
      <c r="Q725" s="8"/>
      <c r="R725" s="12"/>
      <c r="S725" s="12"/>
      <c r="T725" s="12"/>
      <c r="U725" s="12"/>
      <c r="V725" s="12"/>
      <c r="W725" s="8"/>
      <c r="X725" s="8"/>
      <c r="Y725" s="8"/>
      <c r="Z725" s="8"/>
      <c r="AA725" s="8"/>
    </row>
    <row x14ac:dyDescent="0.25" r="726" customHeight="1" ht="14.25">
      <c r="A726" s="10"/>
      <c r="B726" s="8"/>
      <c r="C726" s="8"/>
      <c r="D726" s="8"/>
      <c r="E726" s="8"/>
      <c r="F726" s="10"/>
      <c r="G726" s="8"/>
      <c r="H726" s="8"/>
      <c r="I726" s="8"/>
      <c r="J726" s="8"/>
      <c r="K726" s="8"/>
      <c r="L726" s="8"/>
      <c r="M726" s="8"/>
      <c r="N726" s="11"/>
      <c r="O726" s="11"/>
      <c r="P726" s="8"/>
      <c r="Q726" s="8"/>
      <c r="R726" s="12"/>
      <c r="S726" s="12"/>
      <c r="T726" s="12"/>
      <c r="U726" s="12"/>
      <c r="V726" s="12"/>
      <c r="W726" s="8"/>
      <c r="X726" s="8"/>
      <c r="Y726" s="8"/>
      <c r="Z726" s="8"/>
      <c r="AA726" s="8"/>
    </row>
    <row x14ac:dyDescent="0.25" r="727" customHeight="1" ht="14.25">
      <c r="A727" s="10"/>
      <c r="B727" s="8"/>
      <c r="C727" s="8"/>
      <c r="D727" s="8"/>
      <c r="E727" s="8"/>
      <c r="F727" s="10"/>
      <c r="G727" s="8"/>
      <c r="H727" s="8"/>
      <c r="I727" s="8"/>
      <c r="J727" s="8"/>
      <c r="K727" s="8"/>
      <c r="L727" s="8"/>
      <c r="M727" s="8"/>
      <c r="N727" s="11"/>
      <c r="O727" s="11"/>
      <c r="P727" s="8"/>
      <c r="Q727" s="8"/>
      <c r="R727" s="12"/>
      <c r="S727" s="12"/>
      <c r="T727" s="12"/>
      <c r="U727" s="12"/>
      <c r="V727" s="12"/>
      <c r="W727" s="8"/>
      <c r="X727" s="8"/>
      <c r="Y727" s="8"/>
      <c r="Z727" s="8"/>
      <c r="AA727" s="8"/>
    </row>
    <row x14ac:dyDescent="0.25" r="728" customHeight="1" ht="14.25">
      <c r="A728" s="10"/>
      <c r="B728" s="8"/>
      <c r="C728" s="8"/>
      <c r="D728" s="8"/>
      <c r="E728" s="8"/>
      <c r="F728" s="10"/>
      <c r="G728" s="8"/>
      <c r="H728" s="8"/>
      <c r="I728" s="8"/>
      <c r="J728" s="8"/>
      <c r="K728" s="8"/>
      <c r="L728" s="8"/>
      <c r="M728" s="8"/>
      <c r="N728" s="11"/>
      <c r="O728" s="11"/>
      <c r="P728" s="8"/>
      <c r="Q728" s="8"/>
      <c r="R728" s="12"/>
      <c r="S728" s="12"/>
      <c r="T728" s="12"/>
      <c r="U728" s="12"/>
      <c r="V728" s="12"/>
      <c r="W728" s="8"/>
      <c r="X728" s="8"/>
      <c r="Y728" s="8"/>
      <c r="Z728" s="8"/>
      <c r="AA728" s="8"/>
    </row>
    <row x14ac:dyDescent="0.25" r="729" customHeight="1" ht="14.25">
      <c r="A729" s="10"/>
      <c r="B729" s="8"/>
      <c r="C729" s="8"/>
      <c r="D729" s="8"/>
      <c r="E729" s="8"/>
      <c r="F729" s="10"/>
      <c r="G729" s="8"/>
      <c r="H729" s="8"/>
      <c r="I729" s="8"/>
      <c r="J729" s="8"/>
      <c r="K729" s="8"/>
      <c r="L729" s="8"/>
      <c r="M729" s="8"/>
      <c r="N729" s="11"/>
      <c r="O729" s="11"/>
      <c r="P729" s="8"/>
      <c r="Q729" s="8"/>
      <c r="R729" s="12"/>
      <c r="S729" s="12"/>
      <c r="T729" s="12"/>
      <c r="U729" s="12"/>
      <c r="V729" s="12"/>
      <c r="W729" s="8"/>
      <c r="X729" s="8"/>
      <c r="Y729" s="8"/>
      <c r="Z729" s="8"/>
      <c r="AA729" s="8"/>
    </row>
    <row x14ac:dyDescent="0.25" r="730" customHeight="1" ht="14.25">
      <c r="A730" s="10"/>
      <c r="B730" s="8"/>
      <c r="C730" s="8"/>
      <c r="D730" s="8"/>
      <c r="E730" s="8"/>
      <c r="F730" s="10"/>
      <c r="G730" s="8"/>
      <c r="H730" s="8"/>
      <c r="I730" s="8"/>
      <c r="J730" s="8"/>
      <c r="K730" s="8"/>
      <c r="L730" s="8"/>
      <c r="M730" s="8"/>
      <c r="N730" s="11"/>
      <c r="O730" s="11"/>
      <c r="P730" s="8"/>
      <c r="Q730" s="8"/>
      <c r="R730" s="12"/>
      <c r="S730" s="12"/>
      <c r="T730" s="12"/>
      <c r="U730" s="12"/>
      <c r="V730" s="12"/>
      <c r="W730" s="8"/>
      <c r="X730" s="8"/>
      <c r="Y730" s="8"/>
      <c r="Z730" s="8"/>
      <c r="AA730" s="8"/>
    </row>
    <row x14ac:dyDescent="0.25" r="731" customHeight="1" ht="14.25">
      <c r="A731" s="10"/>
      <c r="B731" s="8"/>
      <c r="C731" s="8"/>
      <c r="D731" s="8"/>
      <c r="E731" s="8"/>
      <c r="F731" s="10"/>
      <c r="G731" s="8"/>
      <c r="H731" s="8"/>
      <c r="I731" s="8"/>
      <c r="J731" s="8"/>
      <c r="K731" s="8"/>
      <c r="L731" s="8"/>
      <c r="M731" s="8"/>
      <c r="N731" s="11"/>
      <c r="O731" s="11"/>
      <c r="P731" s="8"/>
      <c r="Q731" s="8"/>
      <c r="R731" s="12"/>
      <c r="S731" s="12"/>
      <c r="T731" s="12"/>
      <c r="U731" s="12"/>
      <c r="V731" s="12"/>
      <c r="W731" s="8"/>
      <c r="X731" s="8"/>
      <c r="Y731" s="8"/>
      <c r="Z731" s="8"/>
      <c r="AA731" s="8"/>
    </row>
    <row x14ac:dyDescent="0.25" r="732" customHeight="1" ht="14.25">
      <c r="A732" s="10"/>
      <c r="B732" s="8"/>
      <c r="C732" s="8"/>
      <c r="D732" s="8"/>
      <c r="E732" s="8"/>
      <c r="F732" s="10"/>
      <c r="G732" s="8"/>
      <c r="H732" s="8"/>
      <c r="I732" s="8"/>
      <c r="J732" s="8"/>
      <c r="K732" s="8"/>
      <c r="L732" s="8"/>
      <c r="M732" s="8"/>
      <c r="N732" s="11"/>
      <c r="O732" s="11"/>
      <c r="P732" s="8"/>
      <c r="Q732" s="8"/>
      <c r="R732" s="12"/>
      <c r="S732" s="12"/>
      <c r="T732" s="12"/>
      <c r="U732" s="12"/>
      <c r="V732" s="12"/>
      <c r="W732" s="8"/>
      <c r="X732" s="8"/>
      <c r="Y732" s="8"/>
      <c r="Z732" s="8"/>
      <c r="AA732" s="8"/>
    </row>
    <row x14ac:dyDescent="0.25" r="733" customHeight="1" ht="14.25">
      <c r="A733" s="10"/>
      <c r="B733" s="8"/>
      <c r="C733" s="8"/>
      <c r="D733" s="8"/>
      <c r="E733" s="8"/>
      <c r="F733" s="10"/>
      <c r="G733" s="8"/>
      <c r="H733" s="8"/>
      <c r="I733" s="8"/>
      <c r="J733" s="8"/>
      <c r="K733" s="8"/>
      <c r="L733" s="8"/>
      <c r="M733" s="8"/>
      <c r="N733" s="11"/>
      <c r="O733" s="11"/>
      <c r="P733" s="8"/>
      <c r="Q733" s="8"/>
      <c r="R733" s="12"/>
      <c r="S733" s="12"/>
      <c r="T733" s="12"/>
      <c r="U733" s="12"/>
      <c r="V733" s="12"/>
      <c r="W733" s="8"/>
      <c r="X733" s="8"/>
      <c r="Y733" s="8"/>
      <c r="Z733" s="8"/>
      <c r="AA733" s="8"/>
    </row>
    <row x14ac:dyDescent="0.25" r="734" customHeight="1" ht="14.25">
      <c r="A734" s="10"/>
      <c r="B734" s="8"/>
      <c r="C734" s="8"/>
      <c r="D734" s="8"/>
      <c r="E734" s="8"/>
      <c r="F734" s="10"/>
      <c r="G734" s="8"/>
      <c r="H734" s="8"/>
      <c r="I734" s="8"/>
      <c r="J734" s="8"/>
      <c r="K734" s="8"/>
      <c r="L734" s="8"/>
      <c r="M734" s="8"/>
      <c r="N734" s="11"/>
      <c r="O734" s="11"/>
      <c r="P734" s="8"/>
      <c r="Q734" s="8"/>
      <c r="R734" s="12"/>
      <c r="S734" s="12"/>
      <c r="T734" s="12"/>
      <c r="U734" s="12"/>
      <c r="V734" s="12"/>
      <c r="W734" s="8"/>
      <c r="X734" s="8"/>
      <c r="Y734" s="8"/>
      <c r="Z734" s="8"/>
      <c r="AA734" s="8"/>
    </row>
    <row x14ac:dyDescent="0.25" r="735" customHeight="1" ht="14.25">
      <c r="A735" s="10"/>
      <c r="B735" s="8"/>
      <c r="C735" s="8"/>
      <c r="D735" s="8"/>
      <c r="E735" s="8"/>
      <c r="F735" s="10"/>
      <c r="G735" s="8"/>
      <c r="H735" s="8"/>
      <c r="I735" s="8"/>
      <c r="J735" s="8"/>
      <c r="K735" s="8"/>
      <c r="L735" s="8"/>
      <c r="M735" s="8"/>
      <c r="N735" s="11"/>
      <c r="O735" s="11"/>
      <c r="P735" s="8"/>
      <c r="Q735" s="8"/>
      <c r="R735" s="12"/>
      <c r="S735" s="12"/>
      <c r="T735" s="12"/>
      <c r="U735" s="12"/>
      <c r="V735" s="12"/>
      <c r="W735" s="8"/>
      <c r="X735" s="8"/>
      <c r="Y735" s="8"/>
      <c r="Z735" s="8"/>
      <c r="AA735" s="8"/>
    </row>
    <row x14ac:dyDescent="0.25" r="736" customHeight="1" ht="14.25">
      <c r="A736" s="10"/>
      <c r="B736" s="8"/>
      <c r="C736" s="8"/>
      <c r="D736" s="8"/>
      <c r="E736" s="8"/>
      <c r="F736" s="10"/>
      <c r="G736" s="8"/>
      <c r="H736" s="8"/>
      <c r="I736" s="8"/>
      <c r="J736" s="8"/>
      <c r="K736" s="8"/>
      <c r="L736" s="8"/>
      <c r="M736" s="8"/>
      <c r="N736" s="11"/>
      <c r="O736" s="11"/>
      <c r="P736" s="8"/>
      <c r="Q736" s="8"/>
      <c r="R736" s="12"/>
      <c r="S736" s="12"/>
      <c r="T736" s="12"/>
      <c r="U736" s="12"/>
      <c r="V736" s="12"/>
      <c r="W736" s="8"/>
      <c r="X736" s="8"/>
      <c r="Y736" s="8"/>
      <c r="Z736" s="8"/>
      <c r="AA736" s="8"/>
    </row>
    <row x14ac:dyDescent="0.25" r="737" customHeight="1" ht="14.25">
      <c r="A737" s="10"/>
      <c r="B737" s="8"/>
      <c r="C737" s="8"/>
      <c r="D737" s="8"/>
      <c r="E737" s="8"/>
      <c r="F737" s="10"/>
      <c r="G737" s="8"/>
      <c r="H737" s="8"/>
      <c r="I737" s="8"/>
      <c r="J737" s="8"/>
      <c r="K737" s="8"/>
      <c r="L737" s="8"/>
      <c r="M737" s="8"/>
      <c r="N737" s="11"/>
      <c r="O737" s="11"/>
      <c r="P737" s="8"/>
      <c r="Q737" s="8"/>
      <c r="R737" s="12"/>
      <c r="S737" s="12"/>
      <c r="T737" s="12"/>
      <c r="U737" s="12"/>
      <c r="V737" s="12"/>
      <c r="W737" s="8"/>
      <c r="X737" s="8"/>
      <c r="Y737" s="8"/>
      <c r="Z737" s="8"/>
      <c r="AA737" s="8"/>
    </row>
    <row x14ac:dyDescent="0.25" r="738" customHeight="1" ht="14.25">
      <c r="A738" s="10"/>
      <c r="B738" s="8"/>
      <c r="C738" s="8"/>
      <c r="D738" s="8"/>
      <c r="E738" s="8"/>
      <c r="F738" s="10"/>
      <c r="G738" s="8"/>
      <c r="H738" s="8"/>
      <c r="I738" s="8"/>
      <c r="J738" s="8"/>
      <c r="K738" s="8"/>
      <c r="L738" s="8"/>
      <c r="M738" s="8"/>
      <c r="N738" s="11"/>
      <c r="O738" s="11"/>
      <c r="P738" s="8"/>
      <c r="Q738" s="8"/>
      <c r="R738" s="12"/>
      <c r="S738" s="12"/>
      <c r="T738" s="12"/>
      <c r="U738" s="12"/>
      <c r="V738" s="12"/>
      <c r="W738" s="8"/>
      <c r="X738" s="8"/>
      <c r="Y738" s="8"/>
      <c r="Z738" s="8"/>
      <c r="AA738" s="8"/>
    </row>
    <row x14ac:dyDescent="0.25" r="739" customHeight="1" ht="14.25">
      <c r="A739" s="10"/>
      <c r="B739" s="8"/>
      <c r="C739" s="8"/>
      <c r="D739" s="8"/>
      <c r="E739" s="8"/>
      <c r="F739" s="10"/>
      <c r="G739" s="8"/>
      <c r="H739" s="8"/>
      <c r="I739" s="8"/>
      <c r="J739" s="8"/>
      <c r="K739" s="8"/>
      <c r="L739" s="8"/>
      <c r="M739" s="8"/>
      <c r="N739" s="11"/>
      <c r="O739" s="11"/>
      <c r="P739" s="8"/>
      <c r="Q739" s="8"/>
      <c r="R739" s="12"/>
      <c r="S739" s="12"/>
      <c r="T739" s="12"/>
      <c r="U739" s="12"/>
      <c r="V739" s="12"/>
      <c r="W739" s="8"/>
      <c r="X739" s="8"/>
      <c r="Y739" s="8"/>
      <c r="Z739" s="8"/>
      <c r="AA739" s="8"/>
    </row>
    <row x14ac:dyDescent="0.25" r="740" customHeight="1" ht="14.25">
      <c r="A740" s="10"/>
      <c r="B740" s="8"/>
      <c r="C740" s="8"/>
      <c r="D740" s="8"/>
      <c r="E740" s="8"/>
      <c r="F740" s="10"/>
      <c r="G740" s="8"/>
      <c r="H740" s="8"/>
      <c r="I740" s="8"/>
      <c r="J740" s="8"/>
      <c r="K740" s="8"/>
      <c r="L740" s="8"/>
      <c r="M740" s="8"/>
      <c r="N740" s="11"/>
      <c r="O740" s="11"/>
      <c r="P740" s="8"/>
      <c r="Q740" s="8"/>
      <c r="R740" s="12"/>
      <c r="S740" s="12"/>
      <c r="T740" s="12"/>
      <c r="U740" s="12"/>
      <c r="V740" s="12"/>
      <c r="W740" s="8"/>
      <c r="X740" s="8"/>
      <c r="Y740" s="8"/>
      <c r="Z740" s="8"/>
      <c r="AA740" s="8"/>
    </row>
    <row x14ac:dyDescent="0.25" r="741" customHeight="1" ht="14.25">
      <c r="A741" s="10"/>
      <c r="B741" s="8"/>
      <c r="C741" s="8"/>
      <c r="D741" s="8"/>
      <c r="E741" s="8"/>
      <c r="F741" s="10"/>
      <c r="G741" s="8"/>
      <c r="H741" s="8"/>
      <c r="I741" s="8"/>
      <c r="J741" s="8"/>
      <c r="K741" s="8"/>
      <c r="L741" s="8"/>
      <c r="M741" s="8"/>
      <c r="N741" s="11"/>
      <c r="O741" s="11"/>
      <c r="P741" s="8"/>
      <c r="Q741" s="8"/>
      <c r="R741" s="12"/>
      <c r="S741" s="12"/>
      <c r="T741" s="12"/>
      <c r="U741" s="12"/>
      <c r="V741" s="12"/>
      <c r="W741" s="8"/>
      <c r="X741" s="8"/>
      <c r="Y741" s="8"/>
      <c r="Z741" s="8"/>
      <c r="AA741" s="8"/>
    </row>
    <row x14ac:dyDescent="0.25" r="742" customHeight="1" ht="14.25">
      <c r="A742" s="10"/>
      <c r="B742" s="8"/>
      <c r="C742" s="8"/>
      <c r="D742" s="8"/>
      <c r="E742" s="8"/>
      <c r="F742" s="10"/>
      <c r="G742" s="8"/>
      <c r="H742" s="8"/>
      <c r="I742" s="8"/>
      <c r="J742" s="8"/>
      <c r="K742" s="8"/>
      <c r="L742" s="8"/>
      <c r="M742" s="8"/>
      <c r="N742" s="11"/>
      <c r="O742" s="11"/>
      <c r="P742" s="8"/>
      <c r="Q742" s="8"/>
      <c r="R742" s="12"/>
      <c r="S742" s="12"/>
      <c r="T742" s="12"/>
      <c r="U742" s="12"/>
      <c r="V742" s="12"/>
      <c r="W742" s="8"/>
      <c r="X742" s="8"/>
      <c r="Y742" s="8"/>
      <c r="Z742" s="8"/>
      <c r="AA742" s="8"/>
    </row>
    <row x14ac:dyDescent="0.25" r="743" customHeight="1" ht="14.25">
      <c r="A743" s="10"/>
      <c r="B743" s="8"/>
      <c r="C743" s="8"/>
      <c r="D743" s="8"/>
      <c r="E743" s="8"/>
      <c r="F743" s="10"/>
      <c r="G743" s="8"/>
      <c r="H743" s="8"/>
      <c r="I743" s="8"/>
      <c r="J743" s="8"/>
      <c r="K743" s="8"/>
      <c r="L743" s="8"/>
      <c r="M743" s="8"/>
      <c r="N743" s="11"/>
      <c r="O743" s="11"/>
      <c r="P743" s="8"/>
      <c r="Q743" s="8"/>
      <c r="R743" s="12"/>
      <c r="S743" s="12"/>
      <c r="T743" s="12"/>
      <c r="U743" s="12"/>
      <c r="V743" s="12"/>
      <c r="W743" s="8"/>
      <c r="X743" s="8"/>
      <c r="Y743" s="8"/>
      <c r="Z743" s="8"/>
      <c r="AA743" s="8"/>
    </row>
    <row x14ac:dyDescent="0.25" r="744" customHeight="1" ht="14.25">
      <c r="A744" s="10"/>
      <c r="B744" s="8"/>
      <c r="C744" s="8"/>
      <c r="D744" s="8"/>
      <c r="E744" s="8"/>
      <c r="F744" s="10"/>
      <c r="G744" s="8"/>
      <c r="H744" s="8"/>
      <c r="I744" s="8"/>
      <c r="J744" s="8"/>
      <c r="K744" s="8"/>
      <c r="L744" s="8"/>
      <c r="M744" s="8"/>
      <c r="N744" s="11"/>
      <c r="O744" s="11"/>
      <c r="P744" s="8"/>
      <c r="Q744" s="8"/>
      <c r="R744" s="12"/>
      <c r="S744" s="12"/>
      <c r="T744" s="12"/>
      <c r="U744" s="12"/>
      <c r="V744" s="12"/>
      <c r="W744" s="8"/>
      <c r="X744" s="8"/>
      <c r="Y744" s="8"/>
      <c r="Z744" s="8"/>
      <c r="AA744" s="8"/>
    </row>
    <row x14ac:dyDescent="0.25" r="745" customHeight="1" ht="14.25">
      <c r="A745" s="10"/>
      <c r="B745" s="8"/>
      <c r="C745" s="8"/>
      <c r="D745" s="8"/>
      <c r="E745" s="8"/>
      <c r="F745" s="10"/>
      <c r="G745" s="8"/>
      <c r="H745" s="8"/>
      <c r="I745" s="8"/>
      <c r="J745" s="8"/>
      <c r="K745" s="8"/>
      <c r="L745" s="8"/>
      <c r="M745" s="8"/>
      <c r="N745" s="11"/>
      <c r="O745" s="11"/>
      <c r="P745" s="8"/>
      <c r="Q745" s="8"/>
      <c r="R745" s="12"/>
      <c r="S745" s="12"/>
      <c r="T745" s="12"/>
      <c r="U745" s="12"/>
      <c r="V745" s="12"/>
      <c r="W745" s="8"/>
      <c r="X745" s="8"/>
      <c r="Y745" s="8"/>
      <c r="Z745" s="8"/>
      <c r="AA745" s="8"/>
    </row>
    <row x14ac:dyDescent="0.25" r="746" customHeight="1" ht="14.25">
      <c r="A746" s="10"/>
      <c r="B746" s="8"/>
      <c r="C746" s="8"/>
      <c r="D746" s="8"/>
      <c r="E746" s="8"/>
      <c r="F746" s="10"/>
      <c r="G746" s="8"/>
      <c r="H746" s="8"/>
      <c r="I746" s="8"/>
      <c r="J746" s="8"/>
      <c r="K746" s="8"/>
      <c r="L746" s="8"/>
      <c r="M746" s="8"/>
      <c r="N746" s="11"/>
      <c r="O746" s="11"/>
      <c r="P746" s="8"/>
      <c r="Q746" s="8"/>
      <c r="R746" s="12"/>
      <c r="S746" s="12"/>
      <c r="T746" s="12"/>
      <c r="U746" s="12"/>
      <c r="V746" s="12"/>
      <c r="W746" s="8"/>
      <c r="X746" s="8"/>
      <c r="Y746" s="8"/>
      <c r="Z746" s="8"/>
      <c r="AA746" s="8"/>
    </row>
    <row x14ac:dyDescent="0.25" r="747" customHeight="1" ht="14.25">
      <c r="A747" s="10"/>
      <c r="B747" s="8"/>
      <c r="C747" s="8"/>
      <c r="D747" s="8"/>
      <c r="E747" s="8"/>
      <c r="F747" s="10"/>
      <c r="G747" s="8"/>
      <c r="H747" s="8"/>
      <c r="I747" s="8"/>
      <c r="J747" s="8"/>
      <c r="K747" s="8"/>
      <c r="L747" s="8"/>
      <c r="M747" s="8"/>
      <c r="N747" s="11"/>
      <c r="O747" s="11"/>
      <c r="P747" s="8"/>
      <c r="Q747" s="8"/>
      <c r="R747" s="12"/>
      <c r="S747" s="12"/>
      <c r="T747" s="12"/>
      <c r="U747" s="12"/>
      <c r="V747" s="12"/>
      <c r="W747" s="8"/>
      <c r="X747" s="8"/>
      <c r="Y747" s="8"/>
      <c r="Z747" s="8"/>
      <c r="AA747" s="8"/>
    </row>
    <row x14ac:dyDescent="0.25" r="748" customHeight="1" ht="14.25">
      <c r="A748" s="10"/>
      <c r="B748" s="8"/>
      <c r="C748" s="8"/>
      <c r="D748" s="8"/>
      <c r="E748" s="8"/>
      <c r="F748" s="10"/>
      <c r="G748" s="8"/>
      <c r="H748" s="8"/>
      <c r="I748" s="8"/>
      <c r="J748" s="8"/>
      <c r="K748" s="8"/>
      <c r="L748" s="8"/>
      <c r="M748" s="8"/>
      <c r="N748" s="11"/>
      <c r="O748" s="11"/>
      <c r="P748" s="8"/>
      <c r="Q748" s="8"/>
      <c r="R748" s="12"/>
      <c r="S748" s="12"/>
      <c r="T748" s="12"/>
      <c r="U748" s="12"/>
      <c r="V748" s="12"/>
      <c r="W748" s="8"/>
      <c r="X748" s="8"/>
      <c r="Y748" s="8"/>
      <c r="Z748" s="8"/>
      <c r="AA748" s="8"/>
    </row>
    <row x14ac:dyDescent="0.25" r="749" customHeight="1" ht="14.25">
      <c r="A749" s="10"/>
      <c r="B749" s="8"/>
      <c r="C749" s="8"/>
      <c r="D749" s="8"/>
      <c r="E749" s="8"/>
      <c r="F749" s="10"/>
      <c r="G749" s="8"/>
      <c r="H749" s="8"/>
      <c r="I749" s="8"/>
      <c r="J749" s="8"/>
      <c r="K749" s="8"/>
      <c r="L749" s="8"/>
      <c r="M749" s="8"/>
      <c r="N749" s="11"/>
      <c r="O749" s="11"/>
      <c r="P749" s="8"/>
      <c r="Q749" s="8"/>
      <c r="R749" s="12"/>
      <c r="S749" s="12"/>
      <c r="T749" s="12"/>
      <c r="U749" s="12"/>
      <c r="V749" s="12"/>
      <c r="W749" s="8"/>
      <c r="X749" s="8"/>
      <c r="Y749" s="8"/>
      <c r="Z749" s="8"/>
      <c r="AA749" s="8"/>
    </row>
    <row x14ac:dyDescent="0.25" r="750" customHeight="1" ht="14.25">
      <c r="A750" s="10"/>
      <c r="B750" s="8"/>
      <c r="C750" s="8"/>
      <c r="D750" s="8"/>
      <c r="E750" s="8"/>
      <c r="F750" s="10"/>
      <c r="G750" s="8"/>
      <c r="H750" s="8"/>
      <c r="I750" s="8"/>
      <c r="J750" s="8"/>
      <c r="K750" s="8"/>
      <c r="L750" s="8"/>
      <c r="M750" s="8"/>
      <c r="N750" s="11"/>
      <c r="O750" s="11"/>
      <c r="P750" s="8"/>
      <c r="Q750" s="8"/>
      <c r="R750" s="12"/>
      <c r="S750" s="12"/>
      <c r="T750" s="12"/>
      <c r="U750" s="12"/>
      <c r="V750" s="12"/>
      <c r="W750" s="8"/>
      <c r="X750" s="8"/>
      <c r="Y750" s="8"/>
      <c r="Z750" s="8"/>
      <c r="AA750" s="8"/>
    </row>
    <row x14ac:dyDescent="0.25" r="751" customHeight="1" ht="14.25">
      <c r="A751" s="10"/>
      <c r="B751" s="8"/>
      <c r="C751" s="8"/>
      <c r="D751" s="8"/>
      <c r="E751" s="8"/>
      <c r="F751" s="10"/>
      <c r="G751" s="8"/>
      <c r="H751" s="8"/>
      <c r="I751" s="8"/>
      <c r="J751" s="8"/>
      <c r="K751" s="8"/>
      <c r="L751" s="8"/>
      <c r="M751" s="8"/>
      <c r="N751" s="11"/>
      <c r="O751" s="11"/>
      <c r="P751" s="8"/>
      <c r="Q751" s="8"/>
      <c r="R751" s="12"/>
      <c r="S751" s="12"/>
      <c r="T751" s="12"/>
      <c r="U751" s="12"/>
      <c r="V751" s="12"/>
      <c r="W751" s="8"/>
      <c r="X751" s="8"/>
      <c r="Y751" s="8"/>
      <c r="Z751" s="8"/>
      <c r="AA751" s="8"/>
    </row>
    <row x14ac:dyDescent="0.25" r="752" customHeight="1" ht="14.25">
      <c r="A752" s="10"/>
      <c r="B752" s="8"/>
      <c r="C752" s="8"/>
      <c r="D752" s="8"/>
      <c r="E752" s="8"/>
      <c r="F752" s="10"/>
      <c r="G752" s="8"/>
      <c r="H752" s="8"/>
      <c r="I752" s="8"/>
      <c r="J752" s="8"/>
      <c r="K752" s="8"/>
      <c r="L752" s="8"/>
      <c r="M752" s="8"/>
      <c r="N752" s="11"/>
      <c r="O752" s="11"/>
      <c r="P752" s="8"/>
      <c r="Q752" s="8"/>
      <c r="R752" s="12"/>
      <c r="S752" s="12"/>
      <c r="T752" s="12"/>
      <c r="U752" s="12"/>
      <c r="V752" s="12"/>
      <c r="W752" s="8"/>
      <c r="X752" s="8"/>
      <c r="Y752" s="8"/>
      <c r="Z752" s="8"/>
      <c r="AA752" s="8"/>
    </row>
    <row x14ac:dyDescent="0.25" r="753" customHeight="1" ht="14.25">
      <c r="A753" s="10"/>
      <c r="B753" s="8"/>
      <c r="C753" s="8"/>
      <c r="D753" s="8"/>
      <c r="E753" s="8"/>
      <c r="F753" s="10"/>
      <c r="G753" s="8"/>
      <c r="H753" s="8"/>
      <c r="I753" s="8"/>
      <c r="J753" s="8"/>
      <c r="K753" s="8"/>
      <c r="L753" s="8"/>
      <c r="M753" s="8"/>
      <c r="N753" s="11"/>
      <c r="O753" s="11"/>
      <c r="P753" s="8"/>
      <c r="Q753" s="8"/>
      <c r="R753" s="12"/>
      <c r="S753" s="12"/>
      <c r="T753" s="12"/>
      <c r="U753" s="12"/>
      <c r="V753" s="12"/>
      <c r="W753" s="8"/>
      <c r="X753" s="8"/>
      <c r="Y753" s="8"/>
      <c r="Z753" s="8"/>
      <c r="AA753" s="8"/>
    </row>
    <row x14ac:dyDescent="0.25" r="754" customHeight="1" ht="14.25">
      <c r="A754" s="10"/>
      <c r="B754" s="8"/>
      <c r="C754" s="8"/>
      <c r="D754" s="8"/>
      <c r="E754" s="8"/>
      <c r="F754" s="10"/>
      <c r="G754" s="8"/>
      <c r="H754" s="8"/>
      <c r="I754" s="8"/>
      <c r="J754" s="8"/>
      <c r="K754" s="8"/>
      <c r="L754" s="8"/>
      <c r="M754" s="8"/>
      <c r="N754" s="11"/>
      <c r="O754" s="11"/>
      <c r="P754" s="8"/>
      <c r="Q754" s="8"/>
      <c r="R754" s="12"/>
      <c r="S754" s="12"/>
      <c r="T754" s="12"/>
      <c r="U754" s="12"/>
      <c r="V754" s="12"/>
      <c r="W754" s="8"/>
      <c r="X754" s="8"/>
      <c r="Y754" s="8"/>
      <c r="Z754" s="8"/>
      <c r="AA754" s="8"/>
    </row>
    <row x14ac:dyDescent="0.25" r="755" customHeight="1" ht="14.25">
      <c r="A755" s="10"/>
      <c r="B755" s="8"/>
      <c r="C755" s="8"/>
      <c r="D755" s="8"/>
      <c r="E755" s="8"/>
      <c r="F755" s="10"/>
      <c r="G755" s="8"/>
      <c r="H755" s="8"/>
      <c r="I755" s="8"/>
      <c r="J755" s="8"/>
      <c r="K755" s="8"/>
      <c r="L755" s="8"/>
      <c r="M755" s="8"/>
      <c r="N755" s="11"/>
      <c r="O755" s="11"/>
      <c r="P755" s="8"/>
      <c r="Q755" s="8"/>
      <c r="R755" s="12"/>
      <c r="S755" s="12"/>
      <c r="T755" s="12"/>
      <c r="U755" s="12"/>
      <c r="V755" s="12"/>
      <c r="W755" s="8"/>
      <c r="X755" s="8"/>
      <c r="Y755" s="8"/>
      <c r="Z755" s="8"/>
      <c r="AA755" s="8"/>
    </row>
    <row x14ac:dyDescent="0.25" r="756" customHeight="1" ht="14.25">
      <c r="A756" s="10"/>
      <c r="B756" s="8"/>
      <c r="C756" s="8"/>
      <c r="D756" s="8"/>
      <c r="E756" s="8"/>
      <c r="F756" s="10"/>
      <c r="G756" s="8"/>
      <c r="H756" s="8"/>
      <c r="I756" s="8"/>
      <c r="J756" s="8"/>
      <c r="K756" s="8"/>
      <c r="L756" s="8"/>
      <c r="M756" s="8"/>
      <c r="N756" s="11"/>
      <c r="O756" s="11"/>
      <c r="P756" s="8"/>
      <c r="Q756" s="8"/>
      <c r="R756" s="12"/>
      <c r="S756" s="12"/>
      <c r="T756" s="12"/>
      <c r="U756" s="12"/>
      <c r="V756" s="12"/>
      <c r="W756" s="8"/>
      <c r="X756" s="8"/>
      <c r="Y756" s="8"/>
      <c r="Z756" s="8"/>
      <c r="AA756" s="8"/>
    </row>
    <row x14ac:dyDescent="0.25" r="757" customHeight="1" ht="14.25">
      <c r="A757" s="10"/>
      <c r="B757" s="8"/>
      <c r="C757" s="8"/>
      <c r="D757" s="8"/>
      <c r="E757" s="8"/>
      <c r="F757" s="10"/>
      <c r="G757" s="8"/>
      <c r="H757" s="8"/>
      <c r="I757" s="8"/>
      <c r="J757" s="8"/>
      <c r="K757" s="8"/>
      <c r="L757" s="8"/>
      <c r="M757" s="8"/>
      <c r="N757" s="11"/>
      <c r="O757" s="11"/>
      <c r="P757" s="8"/>
      <c r="Q757" s="8"/>
      <c r="R757" s="12"/>
      <c r="S757" s="12"/>
      <c r="T757" s="12"/>
      <c r="U757" s="12"/>
      <c r="V757" s="12"/>
      <c r="W757" s="8"/>
      <c r="X757" s="8"/>
      <c r="Y757" s="8"/>
      <c r="Z757" s="8"/>
      <c r="AA757" s="8"/>
    </row>
    <row x14ac:dyDescent="0.25" r="758" customHeight="1" ht="14.25">
      <c r="A758" s="10"/>
      <c r="B758" s="8"/>
      <c r="C758" s="8"/>
      <c r="D758" s="8"/>
      <c r="E758" s="8"/>
      <c r="F758" s="10"/>
      <c r="G758" s="8"/>
      <c r="H758" s="8"/>
      <c r="I758" s="8"/>
      <c r="J758" s="8"/>
      <c r="K758" s="8"/>
      <c r="L758" s="8"/>
      <c r="M758" s="8"/>
      <c r="N758" s="11"/>
      <c r="O758" s="11"/>
      <c r="P758" s="8"/>
      <c r="Q758" s="8"/>
      <c r="R758" s="12"/>
      <c r="S758" s="12"/>
      <c r="T758" s="12"/>
      <c r="U758" s="12"/>
      <c r="V758" s="12"/>
      <c r="W758" s="8"/>
      <c r="X758" s="8"/>
      <c r="Y758" s="8"/>
      <c r="Z758" s="8"/>
      <c r="AA758" s="8"/>
    </row>
    <row x14ac:dyDescent="0.25" r="759" customHeight="1" ht="14.25">
      <c r="A759" s="10"/>
      <c r="B759" s="8"/>
      <c r="C759" s="8"/>
      <c r="D759" s="8"/>
      <c r="E759" s="8"/>
      <c r="F759" s="10"/>
      <c r="G759" s="8"/>
      <c r="H759" s="8"/>
      <c r="I759" s="8"/>
      <c r="J759" s="8"/>
      <c r="K759" s="8"/>
      <c r="L759" s="8"/>
      <c r="M759" s="8"/>
      <c r="N759" s="11"/>
      <c r="O759" s="11"/>
      <c r="P759" s="8"/>
      <c r="Q759" s="8"/>
      <c r="R759" s="12"/>
      <c r="S759" s="12"/>
      <c r="T759" s="12"/>
      <c r="U759" s="12"/>
      <c r="V759" s="12"/>
      <c r="W759" s="8"/>
      <c r="X759" s="8"/>
      <c r="Y759" s="8"/>
      <c r="Z759" s="8"/>
      <c r="AA759" s="8"/>
    </row>
    <row x14ac:dyDescent="0.25" r="760" customHeight="1" ht="14.25">
      <c r="A760" s="10"/>
      <c r="B760" s="8"/>
      <c r="C760" s="8"/>
      <c r="D760" s="8"/>
      <c r="E760" s="8"/>
      <c r="F760" s="10"/>
      <c r="G760" s="8"/>
      <c r="H760" s="8"/>
      <c r="I760" s="8"/>
      <c r="J760" s="8"/>
      <c r="K760" s="8"/>
      <c r="L760" s="8"/>
      <c r="M760" s="8"/>
      <c r="N760" s="11"/>
      <c r="O760" s="11"/>
      <c r="P760" s="8"/>
      <c r="Q760" s="8"/>
      <c r="R760" s="12"/>
      <c r="S760" s="12"/>
      <c r="T760" s="12"/>
      <c r="U760" s="12"/>
      <c r="V760" s="12"/>
      <c r="W760" s="8"/>
      <c r="X760" s="8"/>
      <c r="Y760" s="8"/>
      <c r="Z760" s="8"/>
      <c r="AA760" s="8"/>
    </row>
    <row x14ac:dyDescent="0.25" r="761" customHeight="1" ht="14.25">
      <c r="A761" s="10"/>
      <c r="B761" s="8"/>
      <c r="C761" s="8"/>
      <c r="D761" s="8"/>
      <c r="E761" s="8"/>
      <c r="F761" s="10"/>
      <c r="G761" s="8"/>
      <c r="H761" s="8"/>
      <c r="I761" s="8"/>
      <c r="J761" s="8"/>
      <c r="K761" s="8"/>
      <c r="L761" s="8"/>
      <c r="M761" s="8"/>
      <c r="N761" s="11"/>
      <c r="O761" s="11"/>
      <c r="P761" s="8"/>
      <c r="Q761" s="8"/>
      <c r="R761" s="12"/>
      <c r="S761" s="12"/>
      <c r="T761" s="12"/>
      <c r="U761" s="12"/>
      <c r="V761" s="12"/>
      <c r="W761" s="8"/>
      <c r="X761" s="8"/>
      <c r="Y761" s="8"/>
      <c r="Z761" s="8"/>
      <c r="AA761" s="8"/>
    </row>
    <row x14ac:dyDescent="0.25" r="762" customHeight="1" ht="14.25">
      <c r="A762" s="10"/>
      <c r="B762" s="8"/>
      <c r="C762" s="8"/>
      <c r="D762" s="8"/>
      <c r="E762" s="8"/>
      <c r="F762" s="10"/>
      <c r="G762" s="8"/>
      <c r="H762" s="8"/>
      <c r="I762" s="8"/>
      <c r="J762" s="8"/>
      <c r="K762" s="8"/>
      <c r="L762" s="8"/>
      <c r="M762" s="8"/>
      <c r="N762" s="11"/>
      <c r="O762" s="11"/>
      <c r="P762" s="8"/>
      <c r="Q762" s="8"/>
      <c r="R762" s="12"/>
      <c r="S762" s="12"/>
      <c r="T762" s="12"/>
      <c r="U762" s="12"/>
      <c r="V762" s="12"/>
      <c r="W762" s="8"/>
      <c r="X762" s="8"/>
      <c r="Y762" s="8"/>
      <c r="Z762" s="8"/>
      <c r="AA762" s="8"/>
    </row>
    <row x14ac:dyDescent="0.25" r="763" customHeight="1" ht="14.25">
      <c r="A763" s="10"/>
      <c r="B763" s="8"/>
      <c r="C763" s="8"/>
      <c r="D763" s="8"/>
      <c r="E763" s="8"/>
      <c r="F763" s="10"/>
      <c r="G763" s="8"/>
      <c r="H763" s="8"/>
      <c r="I763" s="8"/>
      <c r="J763" s="8"/>
      <c r="K763" s="8"/>
      <c r="L763" s="8"/>
      <c r="M763" s="8"/>
      <c r="N763" s="11"/>
      <c r="O763" s="11"/>
      <c r="P763" s="8"/>
      <c r="Q763" s="8"/>
      <c r="R763" s="12"/>
      <c r="S763" s="12"/>
      <c r="T763" s="12"/>
      <c r="U763" s="12"/>
      <c r="V763" s="12"/>
      <c r="W763" s="8"/>
      <c r="X763" s="8"/>
      <c r="Y763" s="8"/>
      <c r="Z763" s="8"/>
      <c r="AA763" s="8"/>
    </row>
    <row x14ac:dyDescent="0.25" r="764" customHeight="1" ht="14.25">
      <c r="A764" s="10"/>
      <c r="B764" s="8"/>
      <c r="C764" s="8"/>
      <c r="D764" s="8"/>
      <c r="E764" s="8"/>
      <c r="F764" s="10"/>
      <c r="G764" s="8"/>
      <c r="H764" s="8"/>
      <c r="I764" s="8"/>
      <c r="J764" s="8"/>
      <c r="K764" s="8"/>
      <c r="L764" s="8"/>
      <c r="M764" s="8"/>
      <c r="N764" s="11"/>
      <c r="O764" s="11"/>
      <c r="P764" s="8"/>
      <c r="Q764" s="8"/>
      <c r="R764" s="12"/>
      <c r="S764" s="12"/>
      <c r="T764" s="12"/>
      <c r="U764" s="12"/>
      <c r="V764" s="12"/>
      <c r="W764" s="8"/>
      <c r="X764" s="8"/>
      <c r="Y764" s="8"/>
      <c r="Z764" s="8"/>
      <c r="AA764" s="8"/>
    </row>
    <row x14ac:dyDescent="0.25" r="765" customHeight="1" ht="14.25">
      <c r="A765" s="10"/>
      <c r="B765" s="8"/>
      <c r="C765" s="8"/>
      <c r="D765" s="8"/>
      <c r="E765" s="8"/>
      <c r="F765" s="10"/>
      <c r="G765" s="8"/>
      <c r="H765" s="8"/>
      <c r="I765" s="8"/>
      <c r="J765" s="8"/>
      <c r="K765" s="8"/>
      <c r="L765" s="8"/>
      <c r="M765" s="8"/>
      <c r="N765" s="11"/>
      <c r="O765" s="11"/>
      <c r="P765" s="8"/>
      <c r="Q765" s="8"/>
      <c r="R765" s="12"/>
      <c r="S765" s="12"/>
      <c r="T765" s="12"/>
      <c r="U765" s="12"/>
      <c r="V765" s="12"/>
      <c r="W765" s="8"/>
      <c r="X765" s="8"/>
      <c r="Y765" s="8"/>
      <c r="Z765" s="8"/>
      <c r="AA765" s="8"/>
    </row>
    <row x14ac:dyDescent="0.25" r="766" customHeight="1" ht="14.25">
      <c r="A766" s="10"/>
      <c r="B766" s="8"/>
      <c r="C766" s="8"/>
      <c r="D766" s="8"/>
      <c r="E766" s="8"/>
      <c r="F766" s="10"/>
      <c r="G766" s="8"/>
      <c r="H766" s="8"/>
      <c r="I766" s="8"/>
      <c r="J766" s="8"/>
      <c r="K766" s="8"/>
      <c r="L766" s="8"/>
      <c r="M766" s="8"/>
      <c r="N766" s="11"/>
      <c r="O766" s="11"/>
      <c r="P766" s="8"/>
      <c r="Q766" s="8"/>
      <c r="R766" s="12"/>
      <c r="S766" s="12"/>
      <c r="T766" s="12"/>
      <c r="U766" s="12"/>
      <c r="V766" s="12"/>
      <c r="W766" s="8"/>
      <c r="X766" s="8"/>
      <c r="Y766" s="8"/>
      <c r="Z766" s="8"/>
      <c r="AA766" s="8"/>
    </row>
    <row x14ac:dyDescent="0.25" r="767" customHeight="1" ht="14.25">
      <c r="A767" s="10"/>
      <c r="B767" s="8"/>
      <c r="C767" s="8"/>
      <c r="D767" s="8"/>
      <c r="E767" s="8"/>
      <c r="F767" s="10"/>
      <c r="G767" s="8"/>
      <c r="H767" s="8"/>
      <c r="I767" s="8"/>
      <c r="J767" s="8"/>
      <c r="K767" s="8"/>
      <c r="L767" s="8"/>
      <c r="M767" s="8"/>
      <c r="N767" s="11"/>
      <c r="O767" s="11"/>
      <c r="P767" s="8"/>
      <c r="Q767" s="8"/>
      <c r="R767" s="12"/>
      <c r="S767" s="12"/>
      <c r="T767" s="12"/>
      <c r="U767" s="12"/>
      <c r="V767" s="12"/>
      <c r="W767" s="8"/>
      <c r="X767" s="8"/>
      <c r="Y767" s="8"/>
      <c r="Z767" s="8"/>
      <c r="AA767" s="8"/>
    </row>
    <row x14ac:dyDescent="0.25" r="768" customHeight="1" ht="14.25">
      <c r="A768" s="10"/>
      <c r="B768" s="8"/>
      <c r="C768" s="8"/>
      <c r="D768" s="8"/>
      <c r="E768" s="8"/>
      <c r="F768" s="10"/>
      <c r="G768" s="8"/>
      <c r="H768" s="8"/>
      <c r="I768" s="8"/>
      <c r="J768" s="8"/>
      <c r="K768" s="8"/>
      <c r="L768" s="8"/>
      <c r="M768" s="8"/>
      <c r="N768" s="11"/>
      <c r="O768" s="11"/>
      <c r="P768" s="8"/>
      <c r="Q768" s="8"/>
      <c r="R768" s="12"/>
      <c r="S768" s="12"/>
      <c r="T768" s="12"/>
      <c r="U768" s="12"/>
      <c r="V768" s="12"/>
      <c r="W768" s="8"/>
      <c r="X768" s="8"/>
      <c r="Y768" s="8"/>
      <c r="Z768" s="8"/>
      <c r="AA768" s="8"/>
    </row>
    <row x14ac:dyDescent="0.25" r="769" customHeight="1" ht="14.25">
      <c r="A769" s="10"/>
      <c r="B769" s="8"/>
      <c r="C769" s="8"/>
      <c r="D769" s="8"/>
      <c r="E769" s="8"/>
      <c r="F769" s="10"/>
      <c r="G769" s="8"/>
      <c r="H769" s="8"/>
      <c r="I769" s="8"/>
      <c r="J769" s="8"/>
      <c r="K769" s="8"/>
      <c r="L769" s="8"/>
      <c r="M769" s="8"/>
      <c r="N769" s="11"/>
      <c r="O769" s="11"/>
      <c r="P769" s="8"/>
      <c r="Q769" s="8"/>
      <c r="R769" s="12"/>
      <c r="S769" s="12"/>
      <c r="T769" s="12"/>
      <c r="U769" s="12"/>
      <c r="V769" s="12"/>
      <c r="W769" s="8"/>
      <c r="X769" s="8"/>
      <c r="Y769" s="8"/>
      <c r="Z769" s="8"/>
      <c r="AA769" s="8"/>
    </row>
    <row x14ac:dyDescent="0.25" r="770" customHeight="1" ht="14.25">
      <c r="A770" s="10"/>
      <c r="B770" s="8"/>
      <c r="C770" s="8"/>
      <c r="D770" s="8"/>
      <c r="E770" s="8"/>
      <c r="F770" s="10"/>
      <c r="G770" s="8"/>
      <c r="H770" s="8"/>
      <c r="I770" s="8"/>
      <c r="J770" s="8"/>
      <c r="K770" s="8"/>
      <c r="L770" s="8"/>
      <c r="M770" s="8"/>
      <c r="N770" s="11"/>
      <c r="O770" s="11"/>
      <c r="P770" s="8"/>
      <c r="Q770" s="8"/>
      <c r="R770" s="12"/>
      <c r="S770" s="12"/>
      <c r="T770" s="12"/>
      <c r="U770" s="12"/>
      <c r="V770" s="12"/>
      <c r="W770" s="8"/>
      <c r="X770" s="8"/>
      <c r="Y770" s="8"/>
      <c r="Z770" s="8"/>
      <c r="AA770" s="8"/>
    </row>
    <row x14ac:dyDescent="0.25" r="771" customHeight="1" ht="14.25">
      <c r="A771" s="10"/>
      <c r="B771" s="8"/>
      <c r="C771" s="8"/>
      <c r="D771" s="8"/>
      <c r="E771" s="8"/>
      <c r="F771" s="10"/>
      <c r="G771" s="8"/>
      <c r="H771" s="8"/>
      <c r="I771" s="8"/>
      <c r="J771" s="8"/>
      <c r="K771" s="8"/>
      <c r="L771" s="8"/>
      <c r="M771" s="8"/>
      <c r="N771" s="11"/>
      <c r="O771" s="11"/>
      <c r="P771" s="8"/>
      <c r="Q771" s="8"/>
      <c r="R771" s="12"/>
      <c r="S771" s="12"/>
      <c r="T771" s="12"/>
      <c r="U771" s="12"/>
      <c r="V771" s="12"/>
      <c r="W771" s="8"/>
      <c r="X771" s="8"/>
      <c r="Y771" s="8"/>
      <c r="Z771" s="8"/>
      <c r="AA771" s="8"/>
    </row>
    <row x14ac:dyDescent="0.25" r="772" customHeight="1" ht="14.25">
      <c r="A772" s="10"/>
      <c r="B772" s="8"/>
      <c r="C772" s="8"/>
      <c r="D772" s="8"/>
      <c r="E772" s="8"/>
      <c r="F772" s="10"/>
      <c r="G772" s="8"/>
      <c r="H772" s="8"/>
      <c r="I772" s="8"/>
      <c r="J772" s="8"/>
      <c r="K772" s="8"/>
      <c r="L772" s="8"/>
      <c r="M772" s="8"/>
      <c r="N772" s="11"/>
      <c r="O772" s="11"/>
      <c r="P772" s="8"/>
      <c r="Q772" s="8"/>
      <c r="R772" s="12"/>
      <c r="S772" s="12"/>
      <c r="T772" s="12"/>
      <c r="U772" s="12"/>
      <c r="V772" s="12"/>
      <c r="W772" s="8"/>
      <c r="X772" s="8"/>
      <c r="Y772" s="8"/>
      <c r="Z772" s="8"/>
      <c r="AA772" s="8"/>
    </row>
    <row x14ac:dyDescent="0.25" r="773" customHeight="1" ht="14.25">
      <c r="A773" s="10"/>
      <c r="B773" s="8"/>
      <c r="C773" s="8"/>
      <c r="D773" s="8"/>
      <c r="E773" s="8"/>
      <c r="F773" s="10"/>
      <c r="G773" s="8"/>
      <c r="H773" s="8"/>
      <c r="I773" s="8"/>
      <c r="J773" s="8"/>
      <c r="K773" s="8"/>
      <c r="L773" s="8"/>
      <c r="M773" s="8"/>
      <c r="N773" s="11"/>
      <c r="O773" s="11"/>
      <c r="P773" s="8"/>
      <c r="Q773" s="8"/>
      <c r="R773" s="12"/>
      <c r="S773" s="12"/>
      <c r="T773" s="12"/>
      <c r="U773" s="12"/>
      <c r="V773" s="12"/>
      <c r="W773" s="8"/>
      <c r="X773" s="8"/>
      <c r="Y773" s="8"/>
      <c r="Z773" s="8"/>
      <c r="AA773" s="8"/>
    </row>
    <row x14ac:dyDescent="0.25" r="774" customHeight="1" ht="14.25">
      <c r="A774" s="10"/>
      <c r="B774" s="8"/>
      <c r="C774" s="8"/>
      <c r="D774" s="8"/>
      <c r="E774" s="8"/>
      <c r="F774" s="10"/>
      <c r="G774" s="8"/>
      <c r="H774" s="8"/>
      <c r="I774" s="8"/>
      <c r="J774" s="8"/>
      <c r="K774" s="8"/>
      <c r="L774" s="8"/>
      <c r="M774" s="8"/>
      <c r="N774" s="11"/>
      <c r="O774" s="11"/>
      <c r="P774" s="8"/>
      <c r="Q774" s="8"/>
      <c r="R774" s="12"/>
      <c r="S774" s="12"/>
      <c r="T774" s="12"/>
      <c r="U774" s="12"/>
      <c r="V774" s="12"/>
      <c r="W774" s="8"/>
      <c r="X774" s="8"/>
      <c r="Y774" s="8"/>
      <c r="Z774" s="8"/>
      <c r="AA774" s="8"/>
    </row>
    <row x14ac:dyDescent="0.25" r="775" customHeight="1" ht="14.25">
      <c r="A775" s="10"/>
      <c r="B775" s="8"/>
      <c r="C775" s="8"/>
      <c r="D775" s="8"/>
      <c r="E775" s="8"/>
      <c r="F775" s="10"/>
      <c r="G775" s="8"/>
      <c r="H775" s="8"/>
      <c r="I775" s="8"/>
      <c r="J775" s="8"/>
      <c r="K775" s="8"/>
      <c r="L775" s="8"/>
      <c r="M775" s="8"/>
      <c r="N775" s="11"/>
      <c r="O775" s="11"/>
      <c r="P775" s="8"/>
      <c r="Q775" s="8"/>
      <c r="R775" s="12"/>
      <c r="S775" s="12"/>
      <c r="T775" s="12"/>
      <c r="U775" s="12"/>
      <c r="V775" s="12"/>
      <c r="W775" s="8"/>
      <c r="X775" s="8"/>
      <c r="Y775" s="8"/>
      <c r="Z775" s="8"/>
      <c r="AA775" s="8"/>
    </row>
    <row x14ac:dyDescent="0.25" r="776" customHeight="1" ht="14.25">
      <c r="A776" s="10"/>
      <c r="B776" s="8"/>
      <c r="C776" s="8"/>
      <c r="D776" s="8"/>
      <c r="E776" s="8"/>
      <c r="F776" s="10"/>
      <c r="G776" s="8"/>
      <c r="H776" s="8"/>
      <c r="I776" s="8"/>
      <c r="J776" s="8"/>
      <c r="K776" s="8"/>
      <c r="L776" s="8"/>
      <c r="M776" s="8"/>
      <c r="N776" s="11"/>
      <c r="O776" s="11"/>
      <c r="P776" s="8"/>
      <c r="Q776" s="8"/>
      <c r="R776" s="12"/>
      <c r="S776" s="12"/>
      <c r="T776" s="12"/>
      <c r="U776" s="12"/>
      <c r="V776" s="12"/>
      <c r="W776" s="8"/>
      <c r="X776" s="8"/>
      <c r="Y776" s="8"/>
      <c r="Z776" s="8"/>
      <c r="AA776" s="8"/>
    </row>
    <row x14ac:dyDescent="0.25" r="777" customHeight="1" ht="14.25">
      <c r="A777" s="10"/>
      <c r="B777" s="8"/>
      <c r="C777" s="8"/>
      <c r="D777" s="8"/>
      <c r="E777" s="8"/>
      <c r="F777" s="10"/>
      <c r="G777" s="8"/>
      <c r="H777" s="8"/>
      <c r="I777" s="8"/>
      <c r="J777" s="8"/>
      <c r="K777" s="8"/>
      <c r="L777" s="8"/>
      <c r="M777" s="8"/>
      <c r="N777" s="11"/>
      <c r="O777" s="11"/>
      <c r="P777" s="8"/>
      <c r="Q777" s="8"/>
      <c r="R777" s="12"/>
      <c r="S777" s="12"/>
      <c r="T777" s="12"/>
      <c r="U777" s="12"/>
      <c r="V777" s="12"/>
      <c r="W777" s="8"/>
      <c r="X777" s="8"/>
      <c r="Y777" s="8"/>
      <c r="Z777" s="8"/>
      <c r="AA777" s="8"/>
    </row>
    <row x14ac:dyDescent="0.25" r="778" customHeight="1" ht="14.25">
      <c r="A778" s="10"/>
      <c r="B778" s="8"/>
      <c r="C778" s="8"/>
      <c r="D778" s="8"/>
      <c r="E778" s="8"/>
      <c r="F778" s="10"/>
      <c r="G778" s="8"/>
      <c r="H778" s="8"/>
      <c r="I778" s="8"/>
      <c r="J778" s="8"/>
      <c r="K778" s="8"/>
      <c r="L778" s="8"/>
      <c r="M778" s="8"/>
      <c r="N778" s="11"/>
      <c r="O778" s="11"/>
      <c r="P778" s="8"/>
      <c r="Q778" s="8"/>
      <c r="R778" s="12"/>
      <c r="S778" s="12"/>
      <c r="T778" s="12"/>
      <c r="U778" s="12"/>
      <c r="V778" s="12"/>
      <c r="W778" s="8"/>
      <c r="X778" s="8"/>
      <c r="Y778" s="8"/>
      <c r="Z778" s="8"/>
      <c r="AA778" s="8"/>
    </row>
    <row x14ac:dyDescent="0.25" r="779" customHeight="1" ht="14.25">
      <c r="A779" s="10"/>
      <c r="B779" s="8"/>
      <c r="C779" s="8"/>
      <c r="D779" s="8"/>
      <c r="E779" s="8"/>
      <c r="F779" s="10"/>
      <c r="G779" s="8"/>
      <c r="H779" s="8"/>
      <c r="I779" s="8"/>
      <c r="J779" s="8"/>
      <c r="K779" s="8"/>
      <c r="L779" s="8"/>
      <c r="M779" s="8"/>
      <c r="N779" s="11"/>
      <c r="O779" s="11"/>
      <c r="P779" s="8"/>
      <c r="Q779" s="8"/>
      <c r="R779" s="12"/>
      <c r="S779" s="12"/>
      <c r="T779" s="12"/>
      <c r="U779" s="12"/>
      <c r="V779" s="12"/>
      <c r="W779" s="8"/>
      <c r="X779" s="8"/>
      <c r="Y779" s="8"/>
      <c r="Z779" s="8"/>
      <c r="AA779" s="8"/>
    </row>
    <row x14ac:dyDescent="0.25" r="780" customHeight="1" ht="14.25">
      <c r="A780" s="10"/>
      <c r="B780" s="8"/>
      <c r="C780" s="8"/>
      <c r="D780" s="8"/>
      <c r="E780" s="8"/>
      <c r="F780" s="10"/>
      <c r="G780" s="8"/>
      <c r="H780" s="8"/>
      <c r="I780" s="8"/>
      <c r="J780" s="8"/>
      <c r="K780" s="8"/>
      <c r="L780" s="8"/>
      <c r="M780" s="8"/>
      <c r="N780" s="11"/>
      <c r="O780" s="11"/>
      <c r="P780" s="8"/>
      <c r="Q780" s="8"/>
      <c r="R780" s="12"/>
      <c r="S780" s="12"/>
      <c r="T780" s="12"/>
      <c r="U780" s="12"/>
      <c r="V780" s="12"/>
      <c r="W780" s="8"/>
      <c r="X780" s="8"/>
      <c r="Y780" s="8"/>
      <c r="Z780" s="8"/>
      <c r="AA780" s="8"/>
    </row>
    <row x14ac:dyDescent="0.25" r="781" customHeight="1" ht="14.25">
      <c r="A781" s="10"/>
      <c r="B781" s="8"/>
      <c r="C781" s="8"/>
      <c r="D781" s="8"/>
      <c r="E781" s="8"/>
      <c r="F781" s="10"/>
      <c r="G781" s="8"/>
      <c r="H781" s="8"/>
      <c r="I781" s="8"/>
      <c r="J781" s="8"/>
      <c r="K781" s="8"/>
      <c r="L781" s="8"/>
      <c r="M781" s="8"/>
      <c r="N781" s="11"/>
      <c r="O781" s="11"/>
      <c r="P781" s="8"/>
      <c r="Q781" s="8"/>
      <c r="R781" s="12"/>
      <c r="S781" s="12"/>
      <c r="T781" s="12"/>
      <c r="U781" s="12"/>
      <c r="V781" s="12"/>
      <c r="W781" s="8"/>
      <c r="X781" s="8"/>
      <c r="Y781" s="8"/>
      <c r="Z781" s="8"/>
      <c r="AA781" s="8"/>
    </row>
    <row x14ac:dyDescent="0.25" r="782" customHeight="1" ht="14.25">
      <c r="A782" s="10"/>
      <c r="B782" s="8"/>
      <c r="C782" s="8"/>
      <c r="D782" s="8"/>
      <c r="E782" s="8"/>
      <c r="F782" s="10"/>
      <c r="G782" s="8"/>
      <c r="H782" s="8"/>
      <c r="I782" s="8"/>
      <c r="J782" s="8"/>
      <c r="K782" s="8"/>
      <c r="L782" s="8"/>
      <c r="M782" s="8"/>
      <c r="N782" s="11"/>
      <c r="O782" s="11"/>
      <c r="P782" s="8"/>
      <c r="Q782" s="8"/>
      <c r="R782" s="12"/>
      <c r="S782" s="12"/>
      <c r="T782" s="12"/>
      <c r="U782" s="12"/>
      <c r="V782" s="12"/>
      <c r="W782" s="8"/>
      <c r="X782" s="8"/>
      <c r="Y782" s="8"/>
      <c r="Z782" s="8"/>
      <c r="AA782" s="8"/>
    </row>
    <row x14ac:dyDescent="0.25" r="783" customHeight="1" ht="14.25">
      <c r="A783" s="10"/>
      <c r="B783" s="8"/>
      <c r="C783" s="8"/>
      <c r="D783" s="8"/>
      <c r="E783" s="8"/>
      <c r="F783" s="10"/>
      <c r="G783" s="8"/>
      <c r="H783" s="8"/>
      <c r="I783" s="8"/>
      <c r="J783" s="8"/>
      <c r="K783" s="8"/>
      <c r="L783" s="8"/>
      <c r="M783" s="8"/>
      <c r="N783" s="11"/>
      <c r="O783" s="11"/>
      <c r="P783" s="8"/>
      <c r="Q783" s="8"/>
      <c r="R783" s="12"/>
      <c r="S783" s="12"/>
      <c r="T783" s="12"/>
      <c r="U783" s="12"/>
      <c r="V783" s="12"/>
      <c r="W783" s="8"/>
      <c r="X783" s="8"/>
      <c r="Y783" s="8"/>
      <c r="Z783" s="8"/>
      <c r="AA783" s="8"/>
    </row>
    <row x14ac:dyDescent="0.25" r="784" customHeight="1" ht="14.25">
      <c r="A784" s="10"/>
      <c r="B784" s="8"/>
      <c r="C784" s="8"/>
      <c r="D784" s="8"/>
      <c r="E784" s="8"/>
      <c r="F784" s="10"/>
      <c r="G784" s="8"/>
      <c r="H784" s="8"/>
      <c r="I784" s="8"/>
      <c r="J784" s="8"/>
      <c r="K784" s="8"/>
      <c r="L784" s="8"/>
      <c r="M784" s="8"/>
      <c r="N784" s="11"/>
      <c r="O784" s="11"/>
      <c r="P784" s="8"/>
      <c r="Q784" s="8"/>
      <c r="R784" s="12"/>
      <c r="S784" s="12"/>
      <c r="T784" s="12"/>
      <c r="U784" s="12"/>
      <c r="V784" s="12"/>
      <c r="W784" s="8"/>
      <c r="X784" s="8"/>
      <c r="Y784" s="8"/>
      <c r="Z784" s="8"/>
      <c r="AA784" s="8"/>
    </row>
    <row x14ac:dyDescent="0.25" r="785" customHeight="1" ht="14.25">
      <c r="A785" s="10"/>
      <c r="B785" s="8"/>
      <c r="C785" s="8"/>
      <c r="D785" s="8"/>
      <c r="E785" s="8"/>
      <c r="F785" s="10"/>
      <c r="G785" s="8"/>
      <c r="H785" s="8"/>
      <c r="I785" s="8"/>
      <c r="J785" s="8"/>
      <c r="K785" s="8"/>
      <c r="L785" s="8"/>
      <c r="M785" s="8"/>
      <c r="N785" s="11"/>
      <c r="O785" s="11"/>
      <c r="P785" s="8"/>
      <c r="Q785" s="8"/>
      <c r="R785" s="12"/>
      <c r="S785" s="12"/>
      <c r="T785" s="12"/>
      <c r="U785" s="12"/>
      <c r="V785" s="12"/>
      <c r="W785" s="8"/>
      <c r="X785" s="8"/>
      <c r="Y785" s="8"/>
      <c r="Z785" s="8"/>
      <c r="AA785" s="8"/>
    </row>
    <row x14ac:dyDescent="0.25" r="786" customHeight="1" ht="14.25">
      <c r="A786" s="10"/>
      <c r="B786" s="8"/>
      <c r="C786" s="8"/>
      <c r="D786" s="8"/>
      <c r="E786" s="8"/>
      <c r="F786" s="10"/>
      <c r="G786" s="8"/>
      <c r="H786" s="8"/>
      <c r="I786" s="8"/>
      <c r="J786" s="8"/>
      <c r="K786" s="8"/>
      <c r="L786" s="8"/>
      <c r="M786" s="8"/>
      <c r="N786" s="11"/>
      <c r="O786" s="11"/>
      <c r="P786" s="8"/>
      <c r="Q786" s="8"/>
      <c r="R786" s="12"/>
      <c r="S786" s="12"/>
      <c r="T786" s="12"/>
      <c r="U786" s="12"/>
      <c r="V786" s="12"/>
      <c r="W786" s="8"/>
      <c r="X786" s="8"/>
      <c r="Y786" s="8"/>
      <c r="Z786" s="8"/>
      <c r="AA786" s="8"/>
    </row>
    <row x14ac:dyDescent="0.25" r="787" customHeight="1" ht="14.25">
      <c r="A787" s="10"/>
      <c r="B787" s="8"/>
      <c r="C787" s="8"/>
      <c r="D787" s="8"/>
      <c r="E787" s="8"/>
      <c r="F787" s="10"/>
      <c r="G787" s="8"/>
      <c r="H787" s="8"/>
      <c r="I787" s="8"/>
      <c r="J787" s="8"/>
      <c r="K787" s="8"/>
      <c r="L787" s="8"/>
      <c r="M787" s="8"/>
      <c r="N787" s="11"/>
      <c r="O787" s="11"/>
      <c r="P787" s="8"/>
      <c r="Q787" s="8"/>
      <c r="R787" s="12"/>
      <c r="S787" s="12"/>
      <c r="T787" s="12"/>
      <c r="U787" s="12"/>
      <c r="V787" s="12"/>
      <c r="W787" s="8"/>
      <c r="X787" s="8"/>
      <c r="Y787" s="8"/>
      <c r="Z787" s="8"/>
      <c r="AA787" s="8"/>
    </row>
    <row x14ac:dyDescent="0.25" r="788" customHeight="1" ht="14.25">
      <c r="A788" s="10"/>
      <c r="B788" s="8"/>
      <c r="C788" s="8"/>
      <c r="D788" s="8"/>
      <c r="E788" s="8"/>
      <c r="F788" s="10"/>
      <c r="G788" s="8"/>
      <c r="H788" s="8"/>
      <c r="I788" s="8"/>
      <c r="J788" s="8"/>
      <c r="K788" s="8"/>
      <c r="L788" s="8"/>
      <c r="M788" s="8"/>
      <c r="N788" s="11"/>
      <c r="O788" s="11"/>
      <c r="P788" s="8"/>
      <c r="Q788" s="8"/>
      <c r="R788" s="12"/>
      <c r="S788" s="12"/>
      <c r="T788" s="12"/>
      <c r="U788" s="12"/>
      <c r="V788" s="12"/>
      <c r="W788" s="8"/>
      <c r="X788" s="8"/>
      <c r="Y788" s="8"/>
      <c r="Z788" s="8"/>
      <c r="AA788" s="8"/>
    </row>
    <row x14ac:dyDescent="0.25" r="789" customHeight="1" ht="14.25">
      <c r="A789" s="10"/>
      <c r="B789" s="8"/>
      <c r="C789" s="8"/>
      <c r="D789" s="8"/>
      <c r="E789" s="8"/>
      <c r="F789" s="10"/>
      <c r="G789" s="8"/>
      <c r="H789" s="8"/>
      <c r="I789" s="8"/>
      <c r="J789" s="8"/>
      <c r="K789" s="8"/>
      <c r="L789" s="8"/>
      <c r="M789" s="8"/>
      <c r="N789" s="11"/>
      <c r="O789" s="11"/>
      <c r="P789" s="8"/>
      <c r="Q789" s="8"/>
      <c r="R789" s="12"/>
      <c r="S789" s="12"/>
      <c r="T789" s="12"/>
      <c r="U789" s="12"/>
      <c r="V789" s="12"/>
      <c r="W789" s="8"/>
      <c r="X789" s="8"/>
      <c r="Y789" s="8"/>
      <c r="Z789" s="8"/>
      <c r="AA789" s="8"/>
    </row>
    <row x14ac:dyDescent="0.25" r="790" customHeight="1" ht="14.25">
      <c r="A790" s="10"/>
      <c r="B790" s="8"/>
      <c r="C790" s="8"/>
      <c r="D790" s="8"/>
      <c r="E790" s="8"/>
      <c r="F790" s="10"/>
      <c r="G790" s="8"/>
      <c r="H790" s="8"/>
      <c r="I790" s="8"/>
      <c r="J790" s="8"/>
      <c r="K790" s="8"/>
      <c r="L790" s="8"/>
      <c r="M790" s="8"/>
      <c r="N790" s="11"/>
      <c r="O790" s="11"/>
      <c r="P790" s="8"/>
      <c r="Q790" s="8"/>
      <c r="R790" s="12"/>
      <c r="S790" s="12"/>
      <c r="T790" s="12"/>
      <c r="U790" s="12"/>
      <c r="V790" s="12"/>
      <c r="W790" s="8"/>
      <c r="X790" s="8"/>
      <c r="Y790" s="8"/>
      <c r="Z790" s="8"/>
      <c r="AA790" s="8"/>
    </row>
    <row x14ac:dyDescent="0.25" r="791" customHeight="1" ht="14.25">
      <c r="A791" s="10"/>
      <c r="B791" s="8"/>
      <c r="C791" s="8"/>
      <c r="D791" s="8"/>
      <c r="E791" s="8"/>
      <c r="F791" s="10"/>
      <c r="G791" s="8"/>
      <c r="H791" s="8"/>
      <c r="I791" s="8"/>
      <c r="J791" s="8"/>
      <c r="K791" s="8"/>
      <c r="L791" s="8"/>
      <c r="M791" s="8"/>
      <c r="N791" s="11"/>
      <c r="O791" s="11"/>
      <c r="P791" s="8"/>
      <c r="Q791" s="8"/>
      <c r="R791" s="12"/>
      <c r="S791" s="12"/>
      <c r="T791" s="12"/>
      <c r="U791" s="12"/>
      <c r="V791" s="12"/>
      <c r="W791" s="8"/>
      <c r="X791" s="8"/>
      <c r="Y791" s="8"/>
      <c r="Z791" s="8"/>
      <c r="AA791" s="8"/>
    </row>
    <row x14ac:dyDescent="0.25" r="792" customHeight="1" ht="14.25">
      <c r="A792" s="10"/>
      <c r="B792" s="8"/>
      <c r="C792" s="8"/>
      <c r="D792" s="8"/>
      <c r="E792" s="8"/>
      <c r="F792" s="10"/>
      <c r="G792" s="8"/>
      <c r="H792" s="8"/>
      <c r="I792" s="8"/>
      <c r="J792" s="8"/>
      <c r="K792" s="8"/>
      <c r="L792" s="8"/>
      <c r="M792" s="8"/>
      <c r="N792" s="11"/>
      <c r="O792" s="11"/>
      <c r="P792" s="8"/>
      <c r="Q792" s="8"/>
      <c r="R792" s="12"/>
      <c r="S792" s="12"/>
      <c r="T792" s="12"/>
      <c r="U792" s="12"/>
      <c r="V792" s="12"/>
      <c r="W792" s="8"/>
      <c r="X792" s="8"/>
      <c r="Y792" s="8"/>
      <c r="Z792" s="8"/>
      <c r="AA792" s="8"/>
    </row>
    <row x14ac:dyDescent="0.25" r="793" customHeight="1" ht="14.25">
      <c r="A793" s="10"/>
      <c r="B793" s="8"/>
      <c r="C793" s="8"/>
      <c r="D793" s="8"/>
      <c r="E793" s="8"/>
      <c r="F793" s="10"/>
      <c r="G793" s="8"/>
      <c r="H793" s="8"/>
      <c r="I793" s="8"/>
      <c r="J793" s="8"/>
      <c r="K793" s="8"/>
      <c r="L793" s="8"/>
      <c r="M793" s="8"/>
      <c r="N793" s="11"/>
      <c r="O793" s="11"/>
      <c r="P793" s="8"/>
      <c r="Q793" s="8"/>
      <c r="R793" s="12"/>
      <c r="S793" s="12"/>
      <c r="T793" s="12"/>
      <c r="U793" s="12"/>
      <c r="V793" s="12"/>
      <c r="W793" s="8"/>
      <c r="X793" s="8"/>
      <c r="Y793" s="8"/>
      <c r="Z793" s="8"/>
      <c r="AA793" s="8"/>
    </row>
    <row x14ac:dyDescent="0.25" r="794" customHeight="1" ht="14.25">
      <c r="A794" s="10"/>
      <c r="B794" s="8"/>
      <c r="C794" s="8"/>
      <c r="D794" s="8"/>
      <c r="E794" s="8"/>
      <c r="F794" s="10"/>
      <c r="G794" s="8"/>
      <c r="H794" s="8"/>
      <c r="I794" s="8"/>
      <c r="J794" s="8"/>
      <c r="K794" s="8"/>
      <c r="L794" s="8"/>
      <c r="M794" s="8"/>
      <c r="N794" s="11"/>
      <c r="O794" s="11"/>
      <c r="P794" s="8"/>
      <c r="Q794" s="8"/>
      <c r="R794" s="12"/>
      <c r="S794" s="12"/>
      <c r="T794" s="12"/>
      <c r="U794" s="12"/>
      <c r="V794" s="12"/>
      <c r="W794" s="8"/>
      <c r="X794" s="8"/>
      <c r="Y794" s="8"/>
      <c r="Z794" s="8"/>
      <c r="AA794" s="8"/>
    </row>
    <row x14ac:dyDescent="0.25" r="795" customHeight="1" ht="14.25">
      <c r="A795" s="10"/>
      <c r="B795" s="8"/>
      <c r="C795" s="8"/>
      <c r="D795" s="8"/>
      <c r="E795" s="8"/>
      <c r="F795" s="10"/>
      <c r="G795" s="8"/>
      <c r="H795" s="8"/>
      <c r="I795" s="8"/>
      <c r="J795" s="8"/>
      <c r="K795" s="8"/>
      <c r="L795" s="8"/>
      <c r="M795" s="8"/>
      <c r="N795" s="11"/>
      <c r="O795" s="11"/>
      <c r="P795" s="8"/>
      <c r="Q795" s="8"/>
      <c r="R795" s="12"/>
      <c r="S795" s="12"/>
      <c r="T795" s="12"/>
      <c r="U795" s="12"/>
      <c r="V795" s="12"/>
      <c r="W795" s="8"/>
      <c r="X795" s="8"/>
      <c r="Y795" s="8"/>
      <c r="Z795" s="8"/>
      <c r="AA795" s="8"/>
    </row>
    <row x14ac:dyDescent="0.25" r="796" customHeight="1" ht="14.25">
      <c r="A796" s="10"/>
      <c r="B796" s="8"/>
      <c r="C796" s="8"/>
      <c r="D796" s="8"/>
      <c r="E796" s="8"/>
      <c r="F796" s="10"/>
      <c r="G796" s="8"/>
      <c r="H796" s="8"/>
      <c r="I796" s="8"/>
      <c r="J796" s="8"/>
      <c r="K796" s="8"/>
      <c r="L796" s="8"/>
      <c r="M796" s="8"/>
      <c r="N796" s="11"/>
      <c r="O796" s="11"/>
      <c r="P796" s="8"/>
      <c r="Q796" s="8"/>
      <c r="R796" s="12"/>
      <c r="S796" s="12"/>
      <c r="T796" s="12"/>
      <c r="U796" s="12"/>
      <c r="V796" s="12"/>
      <c r="W796" s="8"/>
      <c r="X796" s="8"/>
      <c r="Y796" s="8"/>
      <c r="Z796" s="8"/>
      <c r="AA796" s="8"/>
    </row>
    <row x14ac:dyDescent="0.25" r="797" customHeight="1" ht="14.25">
      <c r="A797" s="10"/>
      <c r="B797" s="8"/>
      <c r="C797" s="8"/>
      <c r="D797" s="8"/>
      <c r="E797" s="8"/>
      <c r="F797" s="10"/>
      <c r="G797" s="8"/>
      <c r="H797" s="8"/>
      <c r="I797" s="8"/>
      <c r="J797" s="8"/>
      <c r="K797" s="8"/>
      <c r="L797" s="8"/>
      <c r="M797" s="8"/>
      <c r="N797" s="11"/>
      <c r="O797" s="11"/>
      <c r="P797" s="8"/>
      <c r="Q797" s="8"/>
      <c r="R797" s="12"/>
      <c r="S797" s="12"/>
      <c r="T797" s="12"/>
      <c r="U797" s="12"/>
      <c r="V797" s="12"/>
      <c r="W797" s="8"/>
      <c r="X797" s="8"/>
      <c r="Y797" s="8"/>
      <c r="Z797" s="8"/>
      <c r="AA797" s="8"/>
    </row>
    <row x14ac:dyDescent="0.25" r="798" customHeight="1" ht="14.25">
      <c r="A798" s="10"/>
      <c r="B798" s="8"/>
      <c r="C798" s="8"/>
      <c r="D798" s="8"/>
      <c r="E798" s="8"/>
      <c r="F798" s="10"/>
      <c r="G798" s="8"/>
      <c r="H798" s="8"/>
      <c r="I798" s="8"/>
      <c r="J798" s="8"/>
      <c r="K798" s="8"/>
      <c r="L798" s="8"/>
      <c r="M798" s="8"/>
      <c r="N798" s="11"/>
      <c r="O798" s="11"/>
      <c r="P798" s="8"/>
      <c r="Q798" s="8"/>
      <c r="R798" s="12"/>
      <c r="S798" s="12"/>
      <c r="T798" s="12"/>
      <c r="U798" s="12"/>
      <c r="V798" s="12"/>
      <c r="W798" s="8"/>
      <c r="X798" s="8"/>
      <c r="Y798" s="8"/>
      <c r="Z798" s="8"/>
      <c r="AA798" s="8"/>
    </row>
    <row x14ac:dyDescent="0.25" r="799" customHeight="1" ht="14.25">
      <c r="A799" s="10"/>
      <c r="B799" s="8"/>
      <c r="C799" s="8"/>
      <c r="D799" s="8"/>
      <c r="E799" s="8"/>
      <c r="F799" s="10"/>
      <c r="G799" s="8"/>
      <c r="H799" s="8"/>
      <c r="I799" s="8"/>
      <c r="J799" s="8"/>
      <c r="K799" s="8"/>
      <c r="L799" s="8"/>
      <c r="M799" s="8"/>
      <c r="N799" s="11"/>
      <c r="O799" s="11"/>
      <c r="P799" s="8"/>
      <c r="Q799" s="8"/>
      <c r="R799" s="12"/>
      <c r="S799" s="12"/>
      <c r="T799" s="12"/>
      <c r="U799" s="12"/>
      <c r="V799" s="12"/>
      <c r="W799" s="8"/>
      <c r="X799" s="8"/>
      <c r="Y799" s="8"/>
      <c r="Z799" s="8"/>
      <c r="AA799" s="8"/>
    </row>
    <row x14ac:dyDescent="0.25" r="800" customHeight="1" ht="14.25">
      <c r="A800" s="10"/>
      <c r="B800" s="8"/>
      <c r="C800" s="8"/>
      <c r="D800" s="8"/>
      <c r="E800" s="8"/>
      <c r="F800" s="10"/>
      <c r="G800" s="8"/>
      <c r="H800" s="8"/>
      <c r="I800" s="8"/>
      <c r="J800" s="8"/>
      <c r="K800" s="8"/>
      <c r="L800" s="8"/>
      <c r="M800" s="8"/>
      <c r="N800" s="11"/>
      <c r="O800" s="11"/>
      <c r="P800" s="8"/>
      <c r="Q800" s="8"/>
      <c r="R800" s="12"/>
      <c r="S800" s="12"/>
      <c r="T800" s="12"/>
      <c r="U800" s="12"/>
      <c r="V800" s="12"/>
      <c r="W800" s="8"/>
      <c r="X800" s="8"/>
      <c r="Y800" s="8"/>
      <c r="Z800" s="8"/>
      <c r="AA800" s="8"/>
    </row>
    <row x14ac:dyDescent="0.25" r="801" customHeight="1" ht="14.25">
      <c r="A801" s="10"/>
      <c r="B801" s="8"/>
      <c r="C801" s="8"/>
      <c r="D801" s="8"/>
      <c r="E801" s="8"/>
      <c r="F801" s="10"/>
      <c r="G801" s="8"/>
      <c r="H801" s="8"/>
      <c r="I801" s="8"/>
      <c r="J801" s="8"/>
      <c r="K801" s="8"/>
      <c r="L801" s="8"/>
      <c r="M801" s="8"/>
      <c r="N801" s="11"/>
      <c r="O801" s="11"/>
      <c r="P801" s="8"/>
      <c r="Q801" s="8"/>
      <c r="R801" s="12"/>
      <c r="S801" s="12"/>
      <c r="T801" s="12"/>
      <c r="U801" s="12"/>
      <c r="V801" s="12"/>
      <c r="W801" s="8"/>
      <c r="X801" s="8"/>
      <c r="Y801" s="8"/>
      <c r="Z801" s="8"/>
      <c r="AA801" s="8"/>
    </row>
    <row x14ac:dyDescent="0.25" r="802" customHeight="1" ht="14.25">
      <c r="A802" s="10"/>
      <c r="B802" s="8"/>
      <c r="C802" s="8"/>
      <c r="D802" s="8"/>
      <c r="E802" s="8"/>
      <c r="F802" s="10"/>
      <c r="G802" s="8"/>
      <c r="H802" s="8"/>
      <c r="I802" s="8"/>
      <c r="J802" s="8"/>
      <c r="K802" s="8"/>
      <c r="L802" s="8"/>
      <c r="M802" s="8"/>
      <c r="N802" s="11"/>
      <c r="O802" s="11"/>
      <c r="P802" s="8"/>
      <c r="Q802" s="8"/>
      <c r="R802" s="12"/>
      <c r="S802" s="12"/>
      <c r="T802" s="12"/>
      <c r="U802" s="12"/>
      <c r="V802" s="12"/>
      <c r="W802" s="8"/>
      <c r="X802" s="8"/>
      <c r="Y802" s="8"/>
      <c r="Z802" s="8"/>
      <c r="AA802" s="8"/>
    </row>
    <row x14ac:dyDescent="0.25" r="803" customHeight="1" ht="14.25">
      <c r="A803" s="10"/>
      <c r="B803" s="8"/>
      <c r="C803" s="8"/>
      <c r="D803" s="8"/>
      <c r="E803" s="8"/>
      <c r="F803" s="10"/>
      <c r="G803" s="8"/>
      <c r="H803" s="8"/>
      <c r="I803" s="8"/>
      <c r="J803" s="8"/>
      <c r="K803" s="8"/>
      <c r="L803" s="8"/>
      <c r="M803" s="8"/>
      <c r="N803" s="11"/>
      <c r="O803" s="11"/>
      <c r="P803" s="8"/>
      <c r="Q803" s="8"/>
      <c r="R803" s="12"/>
      <c r="S803" s="12"/>
      <c r="T803" s="12"/>
      <c r="U803" s="12"/>
      <c r="V803" s="12"/>
      <c r="W803" s="8"/>
      <c r="X803" s="8"/>
      <c r="Y803" s="8"/>
      <c r="Z803" s="8"/>
      <c r="AA803" s="8"/>
    </row>
    <row x14ac:dyDescent="0.25" r="804" customHeight="1" ht="14.25">
      <c r="A804" s="10"/>
      <c r="B804" s="8"/>
      <c r="C804" s="8"/>
      <c r="D804" s="8"/>
      <c r="E804" s="8"/>
      <c r="F804" s="10"/>
      <c r="G804" s="8"/>
      <c r="H804" s="8"/>
      <c r="I804" s="8"/>
      <c r="J804" s="8"/>
      <c r="K804" s="8"/>
      <c r="L804" s="8"/>
      <c r="M804" s="8"/>
      <c r="N804" s="11"/>
      <c r="O804" s="11"/>
      <c r="P804" s="8"/>
      <c r="Q804" s="8"/>
      <c r="R804" s="12"/>
      <c r="S804" s="12"/>
      <c r="T804" s="12"/>
      <c r="U804" s="12"/>
      <c r="V804" s="12"/>
      <c r="W804" s="8"/>
      <c r="X804" s="8"/>
      <c r="Y804" s="8"/>
      <c r="Z804" s="8"/>
      <c r="AA804" s="8"/>
    </row>
    <row x14ac:dyDescent="0.25" r="805" customHeight="1" ht="14.25">
      <c r="A805" s="10"/>
      <c r="B805" s="8"/>
      <c r="C805" s="8"/>
      <c r="D805" s="8"/>
      <c r="E805" s="8"/>
      <c r="F805" s="10"/>
      <c r="G805" s="8"/>
      <c r="H805" s="8"/>
      <c r="I805" s="8"/>
      <c r="J805" s="8"/>
      <c r="K805" s="8"/>
      <c r="L805" s="8"/>
      <c r="M805" s="8"/>
      <c r="N805" s="11"/>
      <c r="O805" s="11"/>
      <c r="P805" s="8"/>
      <c r="Q805" s="8"/>
      <c r="R805" s="12"/>
      <c r="S805" s="12"/>
      <c r="T805" s="12"/>
      <c r="U805" s="12"/>
      <c r="V805" s="12"/>
      <c r="W805" s="8"/>
      <c r="X805" s="8"/>
      <c r="Y805" s="8"/>
      <c r="Z805" s="8"/>
      <c r="AA805" s="8"/>
    </row>
    <row x14ac:dyDescent="0.25" r="806" customHeight="1" ht="14.25">
      <c r="A806" s="10"/>
      <c r="B806" s="8"/>
      <c r="C806" s="8"/>
      <c r="D806" s="8"/>
      <c r="E806" s="8"/>
      <c r="F806" s="10"/>
      <c r="G806" s="8"/>
      <c r="H806" s="8"/>
      <c r="I806" s="8"/>
      <c r="J806" s="8"/>
      <c r="K806" s="8"/>
      <c r="L806" s="8"/>
      <c r="M806" s="8"/>
      <c r="N806" s="11"/>
      <c r="O806" s="11"/>
      <c r="P806" s="8"/>
      <c r="Q806" s="8"/>
      <c r="R806" s="12"/>
      <c r="S806" s="12"/>
      <c r="T806" s="12"/>
      <c r="U806" s="12"/>
      <c r="V806" s="12"/>
      <c r="W806" s="8"/>
      <c r="X806" s="8"/>
      <c r="Y806" s="8"/>
      <c r="Z806" s="8"/>
      <c r="AA806" s="8"/>
    </row>
    <row x14ac:dyDescent="0.25" r="807" customHeight="1" ht="14.25">
      <c r="A807" s="10"/>
      <c r="B807" s="8"/>
      <c r="C807" s="8"/>
      <c r="D807" s="8"/>
      <c r="E807" s="8"/>
      <c r="F807" s="10"/>
      <c r="G807" s="8"/>
      <c r="H807" s="8"/>
      <c r="I807" s="8"/>
      <c r="J807" s="8"/>
      <c r="K807" s="8"/>
      <c r="L807" s="8"/>
      <c r="M807" s="8"/>
      <c r="N807" s="11"/>
      <c r="O807" s="11"/>
      <c r="P807" s="8"/>
      <c r="Q807" s="8"/>
      <c r="R807" s="12"/>
      <c r="S807" s="12"/>
      <c r="T807" s="12"/>
      <c r="U807" s="12"/>
      <c r="V807" s="12"/>
      <c r="W807" s="8"/>
      <c r="X807" s="8"/>
      <c r="Y807" s="8"/>
      <c r="Z807" s="8"/>
      <c r="AA807" s="8"/>
    </row>
    <row x14ac:dyDescent="0.25" r="808" customHeight="1" ht="14.25">
      <c r="A808" s="10"/>
      <c r="B808" s="8"/>
      <c r="C808" s="8"/>
      <c r="D808" s="8"/>
      <c r="E808" s="8"/>
      <c r="F808" s="10"/>
      <c r="G808" s="8"/>
      <c r="H808" s="8"/>
      <c r="I808" s="8"/>
      <c r="J808" s="8"/>
      <c r="K808" s="8"/>
      <c r="L808" s="8"/>
      <c r="M808" s="8"/>
      <c r="N808" s="11"/>
      <c r="O808" s="11"/>
      <c r="P808" s="8"/>
      <c r="Q808" s="8"/>
      <c r="R808" s="12"/>
      <c r="S808" s="12"/>
      <c r="T808" s="12"/>
      <c r="U808" s="12"/>
      <c r="V808" s="12"/>
      <c r="W808" s="8"/>
      <c r="X808" s="8"/>
      <c r="Y808" s="8"/>
      <c r="Z808" s="8"/>
      <c r="AA808" s="8"/>
    </row>
    <row x14ac:dyDescent="0.25" r="809" customHeight="1" ht="14.25">
      <c r="A809" s="10"/>
      <c r="B809" s="8"/>
      <c r="C809" s="8"/>
      <c r="D809" s="8"/>
      <c r="E809" s="8"/>
      <c r="F809" s="10"/>
      <c r="G809" s="8"/>
      <c r="H809" s="8"/>
      <c r="I809" s="8"/>
      <c r="J809" s="8"/>
      <c r="K809" s="8"/>
      <c r="L809" s="8"/>
      <c r="M809" s="8"/>
      <c r="N809" s="11"/>
      <c r="O809" s="11"/>
      <c r="P809" s="8"/>
      <c r="Q809" s="8"/>
      <c r="R809" s="12"/>
      <c r="S809" s="12"/>
      <c r="T809" s="12"/>
      <c r="U809" s="12"/>
      <c r="V809" s="12"/>
      <c r="W809" s="8"/>
      <c r="X809" s="8"/>
      <c r="Y809" s="8"/>
      <c r="Z809" s="8"/>
      <c r="AA809" s="8"/>
    </row>
    <row x14ac:dyDescent="0.25" r="810" customHeight="1" ht="14.25">
      <c r="A810" s="10"/>
      <c r="B810" s="8"/>
      <c r="C810" s="8"/>
      <c r="D810" s="8"/>
      <c r="E810" s="8"/>
      <c r="F810" s="10"/>
      <c r="G810" s="8"/>
      <c r="H810" s="8"/>
      <c r="I810" s="8"/>
      <c r="J810" s="8"/>
      <c r="K810" s="8"/>
      <c r="L810" s="8"/>
      <c r="M810" s="8"/>
      <c r="N810" s="11"/>
      <c r="O810" s="11"/>
      <c r="P810" s="8"/>
      <c r="Q810" s="8"/>
      <c r="R810" s="12"/>
      <c r="S810" s="12"/>
      <c r="T810" s="12"/>
      <c r="U810" s="12"/>
      <c r="V810" s="12"/>
      <c r="W810" s="8"/>
      <c r="X810" s="8"/>
      <c r="Y810" s="8"/>
      <c r="Z810" s="8"/>
      <c r="AA810" s="8"/>
    </row>
    <row x14ac:dyDescent="0.25" r="811" customHeight="1" ht="14.25">
      <c r="A811" s="10"/>
      <c r="B811" s="8"/>
      <c r="C811" s="8"/>
      <c r="D811" s="8"/>
      <c r="E811" s="8"/>
      <c r="F811" s="10"/>
      <c r="G811" s="8"/>
      <c r="H811" s="8"/>
      <c r="I811" s="8"/>
      <c r="J811" s="8"/>
      <c r="K811" s="8"/>
      <c r="L811" s="8"/>
      <c r="M811" s="8"/>
      <c r="N811" s="11"/>
      <c r="O811" s="11"/>
      <c r="P811" s="8"/>
      <c r="Q811" s="8"/>
      <c r="R811" s="12"/>
      <c r="S811" s="12"/>
      <c r="T811" s="12"/>
      <c r="U811" s="12"/>
      <c r="V811" s="12"/>
      <c r="W811" s="8"/>
      <c r="X811" s="8"/>
      <c r="Y811" s="8"/>
      <c r="Z811" s="8"/>
      <c r="AA811" s="8"/>
    </row>
    <row x14ac:dyDescent="0.25" r="812" customHeight="1" ht="14.25">
      <c r="A812" s="10"/>
      <c r="B812" s="8"/>
      <c r="C812" s="8"/>
      <c r="D812" s="8"/>
      <c r="E812" s="8"/>
      <c r="F812" s="10"/>
      <c r="G812" s="8"/>
      <c r="H812" s="8"/>
      <c r="I812" s="8"/>
      <c r="J812" s="8"/>
      <c r="K812" s="8"/>
      <c r="L812" s="8"/>
      <c r="M812" s="8"/>
      <c r="N812" s="11"/>
      <c r="O812" s="11"/>
      <c r="P812" s="8"/>
      <c r="Q812" s="8"/>
      <c r="R812" s="12"/>
      <c r="S812" s="12"/>
      <c r="T812" s="12"/>
      <c r="U812" s="12"/>
      <c r="V812" s="12"/>
      <c r="W812" s="8"/>
      <c r="X812" s="8"/>
      <c r="Y812" s="8"/>
      <c r="Z812" s="8"/>
      <c r="AA812" s="8"/>
    </row>
    <row x14ac:dyDescent="0.25" r="813" customHeight="1" ht="14.25">
      <c r="A813" s="10"/>
      <c r="B813" s="8"/>
      <c r="C813" s="8"/>
      <c r="D813" s="8"/>
      <c r="E813" s="8"/>
      <c r="F813" s="10"/>
      <c r="G813" s="8"/>
      <c r="H813" s="8"/>
      <c r="I813" s="8"/>
      <c r="J813" s="8"/>
      <c r="K813" s="8"/>
      <c r="L813" s="8"/>
      <c r="M813" s="8"/>
      <c r="N813" s="11"/>
      <c r="O813" s="11"/>
      <c r="P813" s="8"/>
      <c r="Q813" s="8"/>
      <c r="R813" s="12"/>
      <c r="S813" s="12"/>
      <c r="T813" s="12"/>
      <c r="U813" s="12"/>
      <c r="V813" s="12"/>
      <c r="W813" s="8"/>
      <c r="X813" s="8"/>
      <c r="Y813" s="8"/>
      <c r="Z813" s="8"/>
      <c r="AA813" s="8"/>
    </row>
    <row x14ac:dyDescent="0.25" r="814" customHeight="1" ht="14.25">
      <c r="A814" s="10"/>
      <c r="B814" s="8"/>
      <c r="C814" s="8"/>
      <c r="D814" s="8"/>
      <c r="E814" s="8"/>
      <c r="F814" s="10"/>
      <c r="G814" s="8"/>
      <c r="H814" s="8"/>
      <c r="I814" s="8"/>
      <c r="J814" s="8"/>
      <c r="K814" s="8"/>
      <c r="L814" s="8"/>
      <c r="M814" s="8"/>
      <c r="N814" s="11"/>
      <c r="O814" s="11"/>
      <c r="P814" s="8"/>
      <c r="Q814" s="8"/>
      <c r="R814" s="12"/>
      <c r="S814" s="12"/>
      <c r="T814" s="12"/>
      <c r="U814" s="12"/>
      <c r="V814" s="12"/>
      <c r="W814" s="8"/>
      <c r="X814" s="8"/>
      <c r="Y814" s="8"/>
      <c r="Z814" s="8"/>
      <c r="AA814" s="8"/>
    </row>
    <row x14ac:dyDescent="0.25" r="815" customHeight="1" ht="14.25">
      <c r="A815" s="10"/>
      <c r="B815" s="8"/>
      <c r="C815" s="8"/>
      <c r="D815" s="8"/>
      <c r="E815" s="8"/>
      <c r="F815" s="10"/>
      <c r="G815" s="8"/>
      <c r="H815" s="8"/>
      <c r="I815" s="8"/>
      <c r="J815" s="8"/>
      <c r="K815" s="8"/>
      <c r="L815" s="8"/>
      <c r="M815" s="8"/>
      <c r="N815" s="11"/>
      <c r="O815" s="11"/>
      <c r="P815" s="8"/>
      <c r="Q815" s="8"/>
      <c r="R815" s="12"/>
      <c r="S815" s="12"/>
      <c r="T815" s="12"/>
      <c r="U815" s="12"/>
      <c r="V815" s="12"/>
      <c r="W815" s="8"/>
      <c r="X815" s="8"/>
      <c r="Y815" s="8"/>
      <c r="Z815" s="8"/>
      <c r="AA815" s="8"/>
    </row>
    <row x14ac:dyDescent="0.25" r="816" customHeight="1" ht="14.25">
      <c r="A816" s="10"/>
      <c r="B816" s="8"/>
      <c r="C816" s="8"/>
      <c r="D816" s="8"/>
      <c r="E816" s="8"/>
      <c r="F816" s="10"/>
      <c r="G816" s="8"/>
      <c r="H816" s="8"/>
      <c r="I816" s="8"/>
      <c r="J816" s="8"/>
      <c r="K816" s="8"/>
      <c r="L816" s="8"/>
      <c r="M816" s="8"/>
      <c r="N816" s="11"/>
      <c r="O816" s="11"/>
      <c r="P816" s="8"/>
      <c r="Q816" s="8"/>
      <c r="R816" s="12"/>
      <c r="S816" s="12"/>
      <c r="T816" s="12"/>
      <c r="U816" s="12"/>
      <c r="V816" s="12"/>
      <c r="W816" s="8"/>
      <c r="X816" s="8"/>
      <c r="Y816" s="8"/>
      <c r="Z816" s="8"/>
      <c r="AA816" s="8"/>
    </row>
    <row x14ac:dyDescent="0.25" r="817" customHeight="1" ht="14.25">
      <c r="A817" s="10"/>
      <c r="B817" s="8"/>
      <c r="C817" s="8"/>
      <c r="D817" s="8"/>
      <c r="E817" s="8"/>
      <c r="F817" s="10"/>
      <c r="G817" s="8"/>
      <c r="H817" s="8"/>
      <c r="I817" s="8"/>
      <c r="J817" s="8"/>
      <c r="K817" s="8"/>
      <c r="L817" s="8"/>
      <c r="M817" s="8"/>
      <c r="N817" s="11"/>
      <c r="O817" s="11"/>
      <c r="P817" s="8"/>
      <c r="Q817" s="8"/>
      <c r="R817" s="12"/>
      <c r="S817" s="12"/>
      <c r="T817" s="12"/>
      <c r="U817" s="12"/>
      <c r="V817" s="12"/>
      <c r="W817" s="8"/>
      <c r="X817" s="8"/>
      <c r="Y817" s="8"/>
      <c r="Z817" s="8"/>
      <c r="AA817" s="8"/>
    </row>
    <row x14ac:dyDescent="0.25" r="818" customHeight="1" ht="14.25">
      <c r="A818" s="10"/>
      <c r="B818" s="8"/>
      <c r="C818" s="8"/>
      <c r="D818" s="8"/>
      <c r="E818" s="8"/>
      <c r="F818" s="10"/>
      <c r="G818" s="8"/>
      <c r="H818" s="8"/>
      <c r="I818" s="8"/>
      <c r="J818" s="8"/>
      <c r="K818" s="8"/>
      <c r="L818" s="8"/>
      <c r="M818" s="8"/>
      <c r="N818" s="11"/>
      <c r="O818" s="11"/>
      <c r="P818" s="8"/>
      <c r="Q818" s="8"/>
      <c r="R818" s="12"/>
      <c r="S818" s="12"/>
      <c r="T818" s="12"/>
      <c r="U818" s="12"/>
      <c r="V818" s="12"/>
      <c r="W818" s="8"/>
      <c r="X818" s="8"/>
      <c r="Y818" s="8"/>
      <c r="Z818" s="8"/>
      <c r="AA818" s="8"/>
    </row>
    <row x14ac:dyDescent="0.25" r="819" customHeight="1" ht="14.25">
      <c r="A819" s="10"/>
      <c r="B819" s="8"/>
      <c r="C819" s="8"/>
      <c r="D819" s="8"/>
      <c r="E819" s="8"/>
      <c r="F819" s="10"/>
      <c r="G819" s="8"/>
      <c r="H819" s="8"/>
      <c r="I819" s="8"/>
      <c r="J819" s="8"/>
      <c r="K819" s="8"/>
      <c r="L819" s="8"/>
      <c r="M819" s="8"/>
      <c r="N819" s="11"/>
      <c r="O819" s="11"/>
      <c r="P819" s="8"/>
      <c r="Q819" s="8"/>
      <c r="R819" s="12"/>
      <c r="S819" s="12"/>
      <c r="T819" s="12"/>
      <c r="U819" s="12"/>
      <c r="V819" s="12"/>
      <c r="W819" s="8"/>
      <c r="X819" s="8"/>
      <c r="Y819" s="8"/>
      <c r="Z819" s="8"/>
      <c r="AA819" s="8"/>
    </row>
    <row x14ac:dyDescent="0.25" r="820" customHeight="1" ht="14.25">
      <c r="A820" s="10"/>
      <c r="B820" s="8"/>
      <c r="C820" s="8"/>
      <c r="D820" s="8"/>
      <c r="E820" s="8"/>
      <c r="F820" s="10"/>
      <c r="G820" s="8"/>
      <c r="H820" s="8"/>
      <c r="I820" s="8"/>
      <c r="J820" s="8"/>
      <c r="K820" s="8"/>
      <c r="L820" s="8"/>
      <c r="M820" s="8"/>
      <c r="N820" s="11"/>
      <c r="O820" s="11"/>
      <c r="P820" s="8"/>
      <c r="Q820" s="8"/>
      <c r="R820" s="12"/>
      <c r="S820" s="12"/>
      <c r="T820" s="12"/>
      <c r="U820" s="12"/>
      <c r="V820" s="12"/>
      <c r="W820" s="8"/>
      <c r="X820" s="8"/>
      <c r="Y820" s="8"/>
      <c r="Z820" s="8"/>
      <c r="AA820" s="8"/>
    </row>
    <row x14ac:dyDescent="0.25" r="821" customHeight="1" ht="14.25">
      <c r="A821" s="10"/>
      <c r="B821" s="8"/>
      <c r="C821" s="8"/>
      <c r="D821" s="8"/>
      <c r="E821" s="8"/>
      <c r="F821" s="10"/>
      <c r="G821" s="8"/>
      <c r="H821" s="8"/>
      <c r="I821" s="8"/>
      <c r="J821" s="8"/>
      <c r="K821" s="8"/>
      <c r="L821" s="8"/>
      <c r="M821" s="8"/>
      <c r="N821" s="11"/>
      <c r="O821" s="11"/>
      <c r="P821" s="8"/>
      <c r="Q821" s="8"/>
      <c r="R821" s="12"/>
      <c r="S821" s="12"/>
      <c r="T821" s="12"/>
      <c r="U821" s="12"/>
      <c r="V821" s="12"/>
      <c r="W821" s="8"/>
      <c r="X821" s="8"/>
      <c r="Y821" s="8"/>
      <c r="Z821" s="8"/>
      <c r="AA821" s="8"/>
    </row>
    <row x14ac:dyDescent="0.25" r="822" customHeight="1" ht="14.25">
      <c r="A822" s="10"/>
      <c r="B822" s="8"/>
      <c r="C822" s="8"/>
      <c r="D822" s="8"/>
      <c r="E822" s="8"/>
      <c r="F822" s="10"/>
      <c r="G822" s="8"/>
      <c r="H822" s="8"/>
      <c r="I822" s="8"/>
      <c r="J822" s="8"/>
      <c r="K822" s="8"/>
      <c r="L822" s="8"/>
      <c r="M822" s="8"/>
      <c r="N822" s="11"/>
      <c r="O822" s="11"/>
      <c r="P822" s="8"/>
      <c r="Q822" s="8"/>
      <c r="R822" s="12"/>
      <c r="S822" s="12"/>
      <c r="T822" s="12"/>
      <c r="U822" s="12"/>
      <c r="V822" s="12"/>
      <c r="W822" s="8"/>
      <c r="X822" s="8"/>
      <c r="Y822" s="8"/>
      <c r="Z822" s="8"/>
      <c r="AA822" s="8"/>
    </row>
    <row x14ac:dyDescent="0.25" r="823" customHeight="1" ht="14.25">
      <c r="A823" s="10"/>
      <c r="B823" s="8"/>
      <c r="C823" s="8"/>
      <c r="D823" s="8"/>
      <c r="E823" s="8"/>
      <c r="F823" s="10"/>
      <c r="G823" s="8"/>
      <c r="H823" s="8"/>
      <c r="I823" s="8"/>
      <c r="J823" s="8"/>
      <c r="K823" s="8"/>
      <c r="L823" s="8"/>
      <c r="M823" s="8"/>
      <c r="N823" s="11"/>
      <c r="O823" s="11"/>
      <c r="P823" s="8"/>
      <c r="Q823" s="8"/>
      <c r="R823" s="12"/>
      <c r="S823" s="12"/>
      <c r="T823" s="12"/>
      <c r="U823" s="12"/>
      <c r="V823" s="12"/>
      <c r="W823" s="8"/>
      <c r="X823" s="8"/>
      <c r="Y823" s="8"/>
      <c r="Z823" s="8"/>
      <c r="AA823" s="8"/>
    </row>
    <row x14ac:dyDescent="0.25" r="824" customHeight="1" ht="14.25">
      <c r="A824" s="10"/>
      <c r="B824" s="8"/>
      <c r="C824" s="8"/>
      <c r="D824" s="8"/>
      <c r="E824" s="8"/>
      <c r="F824" s="10"/>
      <c r="G824" s="8"/>
      <c r="H824" s="8"/>
      <c r="I824" s="8"/>
      <c r="J824" s="8"/>
      <c r="K824" s="8"/>
      <c r="L824" s="8"/>
      <c r="M824" s="8"/>
      <c r="N824" s="11"/>
      <c r="O824" s="11"/>
      <c r="P824" s="8"/>
      <c r="Q824" s="8"/>
      <c r="R824" s="12"/>
      <c r="S824" s="12"/>
      <c r="T824" s="12"/>
      <c r="U824" s="12"/>
      <c r="V824" s="12"/>
      <c r="W824" s="8"/>
      <c r="X824" s="8"/>
      <c r="Y824" s="8"/>
      <c r="Z824" s="8"/>
      <c r="AA824" s="8"/>
    </row>
    <row x14ac:dyDescent="0.25" r="825" customHeight="1" ht="14.25">
      <c r="A825" s="10"/>
      <c r="B825" s="8"/>
      <c r="C825" s="8"/>
      <c r="D825" s="8"/>
      <c r="E825" s="8"/>
      <c r="F825" s="10"/>
      <c r="G825" s="8"/>
      <c r="H825" s="8"/>
      <c r="I825" s="8"/>
      <c r="J825" s="8"/>
      <c r="K825" s="8"/>
      <c r="L825" s="8"/>
      <c r="M825" s="8"/>
      <c r="N825" s="11"/>
      <c r="O825" s="11"/>
      <c r="P825" s="8"/>
      <c r="Q825" s="8"/>
      <c r="R825" s="12"/>
      <c r="S825" s="12"/>
      <c r="T825" s="12"/>
      <c r="U825" s="12"/>
      <c r="V825" s="12"/>
      <c r="W825" s="8"/>
      <c r="X825" s="8"/>
      <c r="Y825" s="8"/>
      <c r="Z825" s="8"/>
      <c r="AA825" s="8"/>
    </row>
    <row x14ac:dyDescent="0.25" r="826" customHeight="1" ht="14.25">
      <c r="A826" s="10"/>
      <c r="B826" s="8"/>
      <c r="C826" s="8"/>
      <c r="D826" s="8"/>
      <c r="E826" s="8"/>
      <c r="F826" s="10"/>
      <c r="G826" s="8"/>
      <c r="H826" s="8"/>
      <c r="I826" s="8"/>
      <c r="J826" s="8"/>
      <c r="K826" s="8"/>
      <c r="L826" s="8"/>
      <c r="M826" s="8"/>
      <c r="N826" s="11"/>
      <c r="O826" s="11"/>
      <c r="P826" s="8"/>
      <c r="Q826" s="8"/>
      <c r="R826" s="12"/>
      <c r="S826" s="12"/>
      <c r="T826" s="12"/>
      <c r="U826" s="12"/>
      <c r="V826" s="12"/>
      <c r="W826" s="8"/>
      <c r="X826" s="8"/>
      <c r="Y826" s="8"/>
      <c r="Z826" s="8"/>
      <c r="AA826" s="8"/>
    </row>
    <row x14ac:dyDescent="0.25" r="827" customHeight="1" ht="14.25">
      <c r="A827" s="10"/>
      <c r="B827" s="8"/>
      <c r="C827" s="8"/>
      <c r="D827" s="8"/>
      <c r="E827" s="8"/>
      <c r="F827" s="10"/>
      <c r="G827" s="8"/>
      <c r="H827" s="8"/>
      <c r="I827" s="8"/>
      <c r="J827" s="8"/>
      <c r="K827" s="8"/>
      <c r="L827" s="8"/>
      <c r="M827" s="8"/>
      <c r="N827" s="11"/>
      <c r="O827" s="11"/>
      <c r="P827" s="8"/>
      <c r="Q827" s="8"/>
      <c r="R827" s="12"/>
      <c r="S827" s="12"/>
      <c r="T827" s="12"/>
      <c r="U827" s="12"/>
      <c r="V827" s="12"/>
      <c r="W827" s="8"/>
      <c r="X827" s="8"/>
      <c r="Y827" s="8"/>
      <c r="Z827" s="8"/>
      <c r="AA827" s="8"/>
    </row>
    <row x14ac:dyDescent="0.25" r="828" customHeight="1" ht="14.25">
      <c r="A828" s="10"/>
      <c r="B828" s="8"/>
      <c r="C828" s="8"/>
      <c r="D828" s="8"/>
      <c r="E828" s="8"/>
      <c r="F828" s="10"/>
      <c r="G828" s="8"/>
      <c r="H828" s="8"/>
      <c r="I828" s="8"/>
      <c r="J828" s="8"/>
      <c r="K828" s="8"/>
      <c r="L828" s="8"/>
      <c r="M828" s="8"/>
      <c r="N828" s="11"/>
      <c r="O828" s="11"/>
      <c r="P828" s="8"/>
      <c r="Q828" s="8"/>
      <c r="R828" s="12"/>
      <c r="S828" s="12"/>
      <c r="T828" s="12"/>
      <c r="U828" s="12"/>
      <c r="V828" s="12"/>
      <c r="W828" s="8"/>
      <c r="X828" s="8"/>
      <c r="Y828" s="8"/>
      <c r="Z828" s="8"/>
      <c r="AA828" s="8"/>
    </row>
    <row x14ac:dyDescent="0.25" r="829" customHeight="1" ht="14.25">
      <c r="A829" s="10"/>
      <c r="B829" s="8"/>
      <c r="C829" s="8"/>
      <c r="D829" s="8"/>
      <c r="E829" s="8"/>
      <c r="F829" s="10"/>
      <c r="G829" s="8"/>
      <c r="H829" s="8"/>
      <c r="I829" s="8"/>
      <c r="J829" s="8"/>
      <c r="K829" s="8"/>
      <c r="L829" s="8"/>
      <c r="M829" s="8"/>
      <c r="N829" s="11"/>
      <c r="O829" s="11"/>
      <c r="P829" s="8"/>
      <c r="Q829" s="8"/>
      <c r="R829" s="12"/>
      <c r="S829" s="12"/>
      <c r="T829" s="12"/>
      <c r="U829" s="12"/>
      <c r="V829" s="12"/>
      <c r="W829" s="8"/>
      <c r="X829" s="8"/>
      <c r="Y829" s="8"/>
      <c r="Z829" s="8"/>
      <c r="AA829" s="8"/>
    </row>
    <row x14ac:dyDescent="0.25" r="830" customHeight="1" ht="14.25">
      <c r="A830" s="10"/>
      <c r="B830" s="8"/>
      <c r="C830" s="8"/>
      <c r="D830" s="8"/>
      <c r="E830" s="8"/>
      <c r="F830" s="10"/>
      <c r="G830" s="8"/>
      <c r="H830" s="8"/>
      <c r="I830" s="8"/>
      <c r="J830" s="8"/>
      <c r="K830" s="8"/>
      <c r="L830" s="8"/>
      <c r="M830" s="8"/>
      <c r="N830" s="11"/>
      <c r="O830" s="11"/>
      <c r="P830" s="8"/>
      <c r="Q830" s="8"/>
      <c r="R830" s="12"/>
      <c r="S830" s="12"/>
      <c r="T830" s="12"/>
      <c r="U830" s="12"/>
      <c r="V830" s="12"/>
      <c r="W830" s="8"/>
      <c r="X830" s="8"/>
      <c r="Y830" s="8"/>
      <c r="Z830" s="8"/>
      <c r="AA830" s="8"/>
    </row>
    <row x14ac:dyDescent="0.25" r="831" customHeight="1" ht="14.25">
      <c r="A831" s="10"/>
      <c r="B831" s="8"/>
      <c r="C831" s="8"/>
      <c r="D831" s="8"/>
      <c r="E831" s="8"/>
      <c r="F831" s="10"/>
      <c r="G831" s="8"/>
      <c r="H831" s="8"/>
      <c r="I831" s="8"/>
      <c r="J831" s="8"/>
      <c r="K831" s="8"/>
      <c r="L831" s="8"/>
      <c r="M831" s="8"/>
      <c r="N831" s="11"/>
      <c r="O831" s="11"/>
      <c r="P831" s="8"/>
      <c r="Q831" s="8"/>
      <c r="R831" s="12"/>
      <c r="S831" s="12"/>
      <c r="T831" s="12"/>
      <c r="U831" s="12"/>
      <c r="V831" s="12"/>
      <c r="W831" s="8"/>
      <c r="X831" s="8"/>
      <c r="Y831" s="8"/>
      <c r="Z831" s="8"/>
      <c r="AA831" s="8"/>
    </row>
    <row x14ac:dyDescent="0.25" r="832" customHeight="1" ht="14.25">
      <c r="A832" s="10"/>
      <c r="B832" s="8"/>
      <c r="C832" s="8"/>
      <c r="D832" s="8"/>
      <c r="E832" s="8"/>
      <c r="F832" s="10"/>
      <c r="G832" s="8"/>
      <c r="H832" s="8"/>
      <c r="I832" s="8"/>
      <c r="J832" s="8"/>
      <c r="K832" s="8"/>
      <c r="L832" s="8"/>
      <c r="M832" s="8"/>
      <c r="N832" s="11"/>
      <c r="O832" s="11"/>
      <c r="P832" s="8"/>
      <c r="Q832" s="8"/>
      <c r="R832" s="12"/>
      <c r="S832" s="12"/>
      <c r="T832" s="12"/>
      <c r="U832" s="12"/>
      <c r="V832" s="12"/>
      <c r="W832" s="8"/>
      <c r="X832" s="8"/>
      <c r="Y832" s="8"/>
      <c r="Z832" s="8"/>
      <c r="AA832" s="8"/>
    </row>
    <row x14ac:dyDescent="0.25" r="833" customHeight="1" ht="14.25">
      <c r="A833" s="10"/>
      <c r="B833" s="8"/>
      <c r="C833" s="8"/>
      <c r="D833" s="8"/>
      <c r="E833" s="8"/>
      <c r="F833" s="10"/>
      <c r="G833" s="8"/>
      <c r="H833" s="8"/>
      <c r="I833" s="8"/>
      <c r="J833" s="8"/>
      <c r="K833" s="8"/>
      <c r="L833" s="8"/>
      <c r="M833" s="8"/>
      <c r="N833" s="11"/>
      <c r="O833" s="11"/>
      <c r="P833" s="8"/>
      <c r="Q833" s="8"/>
      <c r="R833" s="12"/>
      <c r="S833" s="12"/>
      <c r="T833" s="12"/>
      <c r="U833" s="12"/>
      <c r="V833" s="12"/>
      <c r="W833" s="8"/>
      <c r="X833" s="8"/>
      <c r="Y833" s="8"/>
      <c r="Z833" s="8"/>
      <c r="AA833" s="8"/>
    </row>
    <row x14ac:dyDescent="0.25" r="834" customHeight="1" ht="14.25">
      <c r="A834" s="10"/>
      <c r="B834" s="8"/>
      <c r="C834" s="8"/>
      <c r="D834" s="8"/>
      <c r="E834" s="8"/>
      <c r="F834" s="10"/>
      <c r="G834" s="8"/>
      <c r="H834" s="8"/>
      <c r="I834" s="8"/>
      <c r="J834" s="8"/>
      <c r="K834" s="8"/>
      <c r="L834" s="8"/>
      <c r="M834" s="8"/>
      <c r="N834" s="11"/>
      <c r="O834" s="11"/>
      <c r="P834" s="8"/>
      <c r="Q834" s="8"/>
      <c r="R834" s="12"/>
      <c r="S834" s="12"/>
      <c r="T834" s="12"/>
      <c r="U834" s="12"/>
      <c r="V834" s="12"/>
      <c r="W834" s="8"/>
      <c r="X834" s="8"/>
      <c r="Y834" s="8"/>
      <c r="Z834" s="8"/>
      <c r="AA834" s="8"/>
    </row>
    <row x14ac:dyDescent="0.25" r="835" customHeight="1" ht="14.25">
      <c r="A835" s="10"/>
      <c r="B835" s="8"/>
      <c r="C835" s="8"/>
      <c r="D835" s="8"/>
      <c r="E835" s="8"/>
      <c r="F835" s="10"/>
      <c r="G835" s="8"/>
      <c r="H835" s="8"/>
      <c r="I835" s="8"/>
      <c r="J835" s="8"/>
      <c r="K835" s="8"/>
      <c r="L835" s="8"/>
      <c r="M835" s="8"/>
      <c r="N835" s="11"/>
      <c r="O835" s="11"/>
      <c r="P835" s="8"/>
      <c r="Q835" s="8"/>
      <c r="R835" s="12"/>
      <c r="S835" s="12"/>
      <c r="T835" s="12"/>
      <c r="U835" s="12"/>
      <c r="V835" s="12"/>
      <c r="W835" s="8"/>
      <c r="X835" s="8"/>
      <c r="Y835" s="8"/>
      <c r="Z835" s="8"/>
      <c r="AA835" s="8"/>
    </row>
    <row x14ac:dyDescent="0.25" r="836" customHeight="1" ht="14.25">
      <c r="A836" s="10"/>
      <c r="B836" s="8"/>
      <c r="C836" s="8"/>
      <c r="D836" s="8"/>
      <c r="E836" s="8"/>
      <c r="F836" s="10"/>
      <c r="G836" s="8"/>
      <c r="H836" s="8"/>
      <c r="I836" s="8"/>
      <c r="J836" s="8"/>
      <c r="K836" s="8"/>
      <c r="L836" s="8"/>
      <c r="M836" s="8"/>
      <c r="N836" s="11"/>
      <c r="O836" s="11"/>
      <c r="P836" s="8"/>
      <c r="Q836" s="8"/>
      <c r="R836" s="12"/>
      <c r="S836" s="12"/>
      <c r="T836" s="12"/>
      <c r="U836" s="12"/>
      <c r="V836" s="12"/>
      <c r="W836" s="8"/>
      <c r="X836" s="8"/>
      <c r="Y836" s="8"/>
      <c r="Z836" s="8"/>
      <c r="AA836" s="8"/>
    </row>
    <row x14ac:dyDescent="0.25" r="837" customHeight="1" ht="14.25">
      <c r="A837" s="10"/>
      <c r="B837" s="8"/>
      <c r="C837" s="8"/>
      <c r="D837" s="8"/>
      <c r="E837" s="8"/>
      <c r="F837" s="10"/>
      <c r="G837" s="8"/>
      <c r="H837" s="8"/>
      <c r="I837" s="8"/>
      <c r="J837" s="8"/>
      <c r="K837" s="8"/>
      <c r="L837" s="8"/>
      <c r="M837" s="8"/>
      <c r="N837" s="11"/>
      <c r="O837" s="11"/>
      <c r="P837" s="8"/>
      <c r="Q837" s="8"/>
      <c r="R837" s="12"/>
      <c r="S837" s="12"/>
      <c r="T837" s="12"/>
      <c r="U837" s="12"/>
      <c r="V837" s="12"/>
      <c r="W837" s="8"/>
      <c r="X837" s="8"/>
      <c r="Y837" s="8"/>
      <c r="Z837" s="8"/>
      <c r="AA837" s="8"/>
    </row>
    <row x14ac:dyDescent="0.25" r="838" customHeight="1" ht="14.25">
      <c r="A838" s="10"/>
      <c r="B838" s="8"/>
      <c r="C838" s="8"/>
      <c r="D838" s="8"/>
      <c r="E838" s="8"/>
      <c r="F838" s="10"/>
      <c r="G838" s="8"/>
      <c r="H838" s="8"/>
      <c r="I838" s="8"/>
      <c r="J838" s="8"/>
      <c r="K838" s="8"/>
      <c r="L838" s="8"/>
      <c r="M838" s="8"/>
      <c r="N838" s="11"/>
      <c r="O838" s="11"/>
      <c r="P838" s="8"/>
      <c r="Q838" s="8"/>
      <c r="R838" s="12"/>
      <c r="S838" s="12"/>
      <c r="T838" s="12"/>
      <c r="U838" s="12"/>
      <c r="V838" s="12"/>
      <c r="W838" s="8"/>
      <c r="X838" s="8"/>
      <c r="Y838" s="8"/>
      <c r="Z838" s="8"/>
      <c r="AA838" s="8"/>
    </row>
    <row x14ac:dyDescent="0.25" r="839" customHeight="1" ht="14.25">
      <c r="A839" s="10"/>
      <c r="B839" s="8"/>
      <c r="C839" s="8"/>
      <c r="D839" s="8"/>
      <c r="E839" s="8"/>
      <c r="F839" s="10"/>
      <c r="G839" s="8"/>
      <c r="H839" s="8"/>
      <c r="I839" s="8"/>
      <c r="J839" s="8"/>
      <c r="K839" s="8"/>
      <c r="L839" s="8"/>
      <c r="M839" s="8"/>
      <c r="N839" s="11"/>
      <c r="O839" s="11"/>
      <c r="P839" s="8"/>
      <c r="Q839" s="8"/>
      <c r="R839" s="12"/>
      <c r="S839" s="12"/>
      <c r="T839" s="12"/>
      <c r="U839" s="12"/>
      <c r="V839" s="12"/>
      <c r="W839" s="8"/>
      <c r="X839" s="8"/>
      <c r="Y839" s="8"/>
      <c r="Z839" s="8"/>
      <c r="AA839" s="8"/>
    </row>
    <row x14ac:dyDescent="0.25" r="840" customHeight="1" ht="14.25">
      <c r="A840" s="10"/>
      <c r="B840" s="8"/>
      <c r="C840" s="8"/>
      <c r="D840" s="8"/>
      <c r="E840" s="8"/>
      <c r="F840" s="10"/>
      <c r="G840" s="8"/>
      <c r="H840" s="8"/>
      <c r="I840" s="8"/>
      <c r="J840" s="8"/>
      <c r="K840" s="8"/>
      <c r="L840" s="8"/>
      <c r="M840" s="8"/>
      <c r="N840" s="11"/>
      <c r="O840" s="11"/>
      <c r="P840" s="8"/>
      <c r="Q840" s="8"/>
      <c r="R840" s="12"/>
      <c r="S840" s="12"/>
      <c r="T840" s="12"/>
      <c r="U840" s="12"/>
      <c r="V840" s="12"/>
      <c r="W840" s="8"/>
      <c r="X840" s="8"/>
      <c r="Y840" s="8"/>
      <c r="Z840" s="8"/>
      <c r="AA840" s="8"/>
    </row>
    <row x14ac:dyDescent="0.25" r="841" customHeight="1" ht="14.25">
      <c r="A841" s="10"/>
      <c r="B841" s="8"/>
      <c r="C841" s="8"/>
      <c r="D841" s="8"/>
      <c r="E841" s="8"/>
      <c r="F841" s="10"/>
      <c r="G841" s="8"/>
      <c r="H841" s="8"/>
      <c r="I841" s="8"/>
      <c r="J841" s="8"/>
      <c r="K841" s="8"/>
      <c r="L841" s="8"/>
      <c r="M841" s="8"/>
      <c r="N841" s="11"/>
      <c r="O841" s="11"/>
      <c r="P841" s="8"/>
      <c r="Q841" s="8"/>
      <c r="R841" s="12"/>
      <c r="S841" s="12"/>
      <c r="T841" s="12"/>
      <c r="U841" s="12"/>
      <c r="V841" s="12"/>
      <c r="W841" s="8"/>
      <c r="X841" s="8"/>
      <c r="Y841" s="8"/>
      <c r="Z841" s="8"/>
      <c r="AA841" s="8"/>
    </row>
    <row x14ac:dyDescent="0.25" r="842" customHeight="1" ht="14.25">
      <c r="A842" s="10"/>
      <c r="B842" s="8"/>
      <c r="C842" s="8"/>
      <c r="D842" s="8"/>
      <c r="E842" s="8"/>
      <c r="F842" s="10"/>
      <c r="G842" s="8"/>
      <c r="H842" s="8"/>
      <c r="I842" s="8"/>
      <c r="J842" s="8"/>
      <c r="K842" s="8"/>
      <c r="L842" s="8"/>
      <c r="M842" s="8"/>
      <c r="N842" s="11"/>
      <c r="O842" s="11"/>
      <c r="P842" s="8"/>
      <c r="Q842" s="8"/>
      <c r="R842" s="12"/>
      <c r="S842" s="12"/>
      <c r="T842" s="12"/>
      <c r="U842" s="12"/>
      <c r="V842" s="12"/>
      <c r="W842" s="8"/>
      <c r="X842" s="8"/>
      <c r="Y842" s="8"/>
      <c r="Z842" s="8"/>
      <c r="AA842" s="8"/>
    </row>
    <row x14ac:dyDescent="0.25" r="843" customHeight="1" ht="14.25">
      <c r="A843" s="10"/>
      <c r="B843" s="8"/>
      <c r="C843" s="8"/>
      <c r="D843" s="8"/>
      <c r="E843" s="8"/>
      <c r="F843" s="10"/>
      <c r="G843" s="8"/>
      <c r="H843" s="8"/>
      <c r="I843" s="8"/>
      <c r="J843" s="8"/>
      <c r="K843" s="8"/>
      <c r="L843" s="8"/>
      <c r="M843" s="8"/>
      <c r="N843" s="11"/>
      <c r="O843" s="11"/>
      <c r="P843" s="8"/>
      <c r="Q843" s="8"/>
      <c r="R843" s="12"/>
      <c r="S843" s="12"/>
      <c r="T843" s="12"/>
      <c r="U843" s="12"/>
      <c r="V843" s="12"/>
      <c r="W843" s="8"/>
      <c r="X843" s="8"/>
      <c r="Y843" s="8"/>
      <c r="Z843" s="8"/>
      <c r="AA843" s="8"/>
    </row>
    <row x14ac:dyDescent="0.25" r="844" customHeight="1" ht="14.25">
      <c r="A844" s="10"/>
      <c r="B844" s="8"/>
      <c r="C844" s="8"/>
      <c r="D844" s="8"/>
      <c r="E844" s="8"/>
      <c r="F844" s="10"/>
      <c r="G844" s="8"/>
      <c r="H844" s="8"/>
      <c r="I844" s="8"/>
      <c r="J844" s="8"/>
      <c r="K844" s="8"/>
      <c r="L844" s="8"/>
      <c r="M844" s="8"/>
      <c r="N844" s="11"/>
      <c r="O844" s="11"/>
      <c r="P844" s="8"/>
      <c r="Q844" s="8"/>
      <c r="R844" s="12"/>
      <c r="S844" s="12"/>
      <c r="T844" s="12"/>
      <c r="U844" s="12"/>
      <c r="V844" s="12"/>
      <c r="W844" s="8"/>
      <c r="X844" s="8"/>
      <c r="Y844" s="8"/>
      <c r="Z844" s="8"/>
      <c r="AA844" s="8"/>
    </row>
    <row x14ac:dyDescent="0.25" r="845" customHeight="1" ht="14.25">
      <c r="A845" s="10"/>
      <c r="B845" s="8"/>
      <c r="C845" s="8"/>
      <c r="D845" s="8"/>
      <c r="E845" s="8"/>
      <c r="F845" s="10"/>
      <c r="G845" s="8"/>
      <c r="H845" s="8"/>
      <c r="I845" s="8"/>
      <c r="J845" s="8"/>
      <c r="K845" s="8"/>
      <c r="L845" s="8"/>
      <c r="M845" s="8"/>
      <c r="N845" s="11"/>
      <c r="O845" s="11"/>
      <c r="P845" s="8"/>
      <c r="Q845" s="8"/>
      <c r="R845" s="12"/>
      <c r="S845" s="12"/>
      <c r="T845" s="12"/>
      <c r="U845" s="12"/>
      <c r="V845" s="12"/>
      <c r="W845" s="8"/>
      <c r="X845" s="8"/>
      <c r="Y845" s="8"/>
      <c r="Z845" s="8"/>
      <c r="AA845" s="8"/>
    </row>
    <row x14ac:dyDescent="0.25" r="846" customHeight="1" ht="14.25">
      <c r="A846" s="10"/>
      <c r="B846" s="8"/>
      <c r="C846" s="8"/>
      <c r="D846" s="8"/>
      <c r="E846" s="8"/>
      <c r="F846" s="10"/>
      <c r="G846" s="8"/>
      <c r="H846" s="8"/>
      <c r="I846" s="8"/>
      <c r="J846" s="8"/>
      <c r="K846" s="8"/>
      <c r="L846" s="8"/>
      <c r="M846" s="8"/>
      <c r="N846" s="11"/>
      <c r="O846" s="11"/>
      <c r="P846" s="8"/>
      <c r="Q846" s="8"/>
      <c r="R846" s="12"/>
      <c r="S846" s="12"/>
      <c r="T846" s="12"/>
      <c r="U846" s="12"/>
      <c r="V846" s="12"/>
      <c r="W846" s="8"/>
      <c r="X846" s="8"/>
      <c r="Y846" s="8"/>
      <c r="Z846" s="8"/>
      <c r="AA846" s="8"/>
    </row>
    <row x14ac:dyDescent="0.25" r="847" customHeight="1" ht="14.25">
      <c r="A847" s="10"/>
      <c r="B847" s="8"/>
      <c r="C847" s="8"/>
      <c r="D847" s="8"/>
      <c r="E847" s="8"/>
      <c r="F847" s="10"/>
      <c r="G847" s="8"/>
      <c r="H847" s="8"/>
      <c r="I847" s="8"/>
      <c r="J847" s="8"/>
      <c r="K847" s="8"/>
      <c r="L847" s="8"/>
      <c r="M847" s="8"/>
      <c r="N847" s="11"/>
      <c r="O847" s="11"/>
      <c r="P847" s="8"/>
      <c r="Q847" s="8"/>
      <c r="R847" s="12"/>
      <c r="S847" s="12"/>
      <c r="T847" s="12"/>
      <c r="U847" s="12"/>
      <c r="V847" s="12"/>
      <c r="W847" s="8"/>
      <c r="X847" s="8"/>
      <c r="Y847" s="8"/>
      <c r="Z847" s="8"/>
      <c r="AA847" s="8"/>
    </row>
    <row x14ac:dyDescent="0.25" r="848" customHeight="1" ht="14.25">
      <c r="A848" s="10"/>
      <c r="B848" s="8"/>
      <c r="C848" s="8"/>
      <c r="D848" s="8"/>
      <c r="E848" s="8"/>
      <c r="F848" s="10"/>
      <c r="G848" s="8"/>
      <c r="H848" s="8"/>
      <c r="I848" s="8"/>
      <c r="J848" s="8"/>
      <c r="K848" s="8"/>
      <c r="L848" s="8"/>
      <c r="M848" s="8"/>
      <c r="N848" s="11"/>
      <c r="O848" s="11"/>
      <c r="P848" s="8"/>
      <c r="Q848" s="8"/>
      <c r="R848" s="12"/>
      <c r="S848" s="12"/>
      <c r="T848" s="12"/>
      <c r="U848" s="12"/>
      <c r="V848" s="12"/>
      <c r="W848" s="8"/>
      <c r="X848" s="8"/>
      <c r="Y848" s="8"/>
      <c r="Z848" s="8"/>
      <c r="AA848" s="8"/>
    </row>
    <row x14ac:dyDescent="0.25" r="849" customHeight="1" ht="14.25">
      <c r="A849" s="10"/>
      <c r="B849" s="8"/>
      <c r="C849" s="8"/>
      <c r="D849" s="8"/>
      <c r="E849" s="8"/>
      <c r="F849" s="10"/>
      <c r="G849" s="8"/>
      <c r="H849" s="8"/>
      <c r="I849" s="8"/>
      <c r="J849" s="8"/>
      <c r="K849" s="8"/>
      <c r="L849" s="8"/>
      <c r="M849" s="8"/>
      <c r="N849" s="11"/>
      <c r="O849" s="11"/>
      <c r="P849" s="8"/>
      <c r="Q849" s="8"/>
      <c r="R849" s="12"/>
      <c r="S849" s="12"/>
      <c r="T849" s="12"/>
      <c r="U849" s="12"/>
      <c r="V849" s="12"/>
      <c r="W849" s="8"/>
      <c r="X849" s="8"/>
      <c r="Y849" s="8"/>
      <c r="Z849" s="8"/>
      <c r="AA849" s="8"/>
    </row>
    <row x14ac:dyDescent="0.25" r="850" customHeight="1" ht="14.25">
      <c r="A850" s="10"/>
      <c r="B850" s="8"/>
      <c r="C850" s="8"/>
      <c r="D850" s="8"/>
      <c r="E850" s="8"/>
      <c r="F850" s="10"/>
      <c r="G850" s="8"/>
      <c r="H850" s="8"/>
      <c r="I850" s="8"/>
      <c r="J850" s="8"/>
      <c r="K850" s="8"/>
      <c r="L850" s="8"/>
      <c r="M850" s="8"/>
      <c r="N850" s="11"/>
      <c r="O850" s="11"/>
      <c r="P850" s="8"/>
      <c r="Q850" s="8"/>
      <c r="R850" s="12"/>
      <c r="S850" s="12"/>
      <c r="T850" s="12"/>
      <c r="U850" s="12"/>
      <c r="V850" s="12"/>
      <c r="W850" s="8"/>
      <c r="X850" s="8"/>
      <c r="Y850" s="8"/>
      <c r="Z850" s="8"/>
      <c r="AA850" s="8"/>
    </row>
    <row x14ac:dyDescent="0.25" r="851" customHeight="1" ht="14.25">
      <c r="A851" s="10"/>
      <c r="B851" s="8"/>
      <c r="C851" s="8"/>
      <c r="D851" s="8"/>
      <c r="E851" s="8"/>
      <c r="F851" s="10"/>
      <c r="G851" s="8"/>
      <c r="H851" s="8"/>
      <c r="I851" s="8"/>
      <c r="J851" s="8"/>
      <c r="K851" s="8"/>
      <c r="L851" s="8"/>
      <c r="M851" s="8"/>
      <c r="N851" s="11"/>
      <c r="O851" s="11"/>
      <c r="P851" s="8"/>
      <c r="Q851" s="8"/>
      <c r="R851" s="12"/>
      <c r="S851" s="12"/>
      <c r="T851" s="12"/>
      <c r="U851" s="12"/>
      <c r="V851" s="12"/>
      <c r="W851" s="8"/>
      <c r="X851" s="8"/>
      <c r="Y851" s="8"/>
      <c r="Z851" s="8"/>
      <c r="AA851" s="8"/>
    </row>
    <row x14ac:dyDescent="0.25" r="852" customHeight="1" ht="14.25">
      <c r="A852" s="10"/>
      <c r="B852" s="8"/>
      <c r="C852" s="8"/>
      <c r="D852" s="8"/>
      <c r="E852" s="8"/>
      <c r="F852" s="10"/>
      <c r="G852" s="8"/>
      <c r="H852" s="8"/>
      <c r="I852" s="8"/>
      <c r="J852" s="8"/>
      <c r="K852" s="8"/>
      <c r="L852" s="8"/>
      <c r="M852" s="8"/>
      <c r="N852" s="11"/>
      <c r="O852" s="11"/>
      <c r="P852" s="8"/>
      <c r="Q852" s="8"/>
      <c r="R852" s="12"/>
      <c r="S852" s="12"/>
      <c r="T852" s="12"/>
      <c r="U852" s="12"/>
      <c r="V852" s="12"/>
      <c r="W852" s="8"/>
      <c r="X852" s="8"/>
      <c r="Y852" s="8"/>
      <c r="Z852" s="8"/>
      <c r="AA852" s="8"/>
    </row>
    <row x14ac:dyDescent="0.25" r="853" customHeight="1" ht="14.25">
      <c r="A853" s="10"/>
      <c r="B853" s="8"/>
      <c r="C853" s="8"/>
      <c r="D853" s="8"/>
      <c r="E853" s="8"/>
      <c r="F853" s="10"/>
      <c r="G853" s="8"/>
      <c r="H853" s="8"/>
      <c r="I853" s="8"/>
      <c r="J853" s="8"/>
      <c r="K853" s="8"/>
      <c r="L853" s="8"/>
      <c r="M853" s="8"/>
      <c r="N853" s="11"/>
      <c r="O853" s="11"/>
      <c r="P853" s="8"/>
      <c r="Q853" s="8"/>
      <c r="R853" s="12"/>
      <c r="S853" s="12"/>
      <c r="T853" s="12"/>
      <c r="U853" s="12"/>
      <c r="V853" s="12"/>
      <c r="W853" s="8"/>
      <c r="X853" s="8"/>
      <c r="Y853" s="8"/>
      <c r="Z853" s="8"/>
      <c r="AA853" s="8"/>
    </row>
    <row x14ac:dyDescent="0.25" r="854" customHeight="1" ht="14.25">
      <c r="A854" s="10"/>
      <c r="B854" s="8"/>
      <c r="C854" s="8"/>
      <c r="D854" s="8"/>
      <c r="E854" s="8"/>
      <c r="F854" s="10"/>
      <c r="G854" s="8"/>
      <c r="H854" s="8"/>
      <c r="I854" s="8"/>
      <c r="J854" s="8"/>
      <c r="K854" s="8"/>
      <c r="L854" s="8"/>
      <c r="M854" s="8"/>
      <c r="N854" s="11"/>
      <c r="O854" s="11"/>
      <c r="P854" s="8"/>
      <c r="Q854" s="8"/>
      <c r="R854" s="12"/>
      <c r="S854" s="12"/>
      <c r="T854" s="12"/>
      <c r="U854" s="12"/>
      <c r="V854" s="12"/>
      <c r="W854" s="8"/>
      <c r="X854" s="8"/>
      <c r="Y854" s="8"/>
      <c r="Z854" s="8"/>
      <c r="AA854" s="8"/>
    </row>
    <row x14ac:dyDescent="0.25" r="855" customHeight="1" ht="14.25">
      <c r="A855" s="10"/>
      <c r="B855" s="8"/>
      <c r="C855" s="8"/>
      <c r="D855" s="8"/>
      <c r="E855" s="8"/>
      <c r="F855" s="10"/>
      <c r="G855" s="8"/>
      <c r="H855" s="8"/>
      <c r="I855" s="8"/>
      <c r="J855" s="8"/>
      <c r="K855" s="8"/>
      <c r="L855" s="8"/>
      <c r="M855" s="8"/>
      <c r="N855" s="11"/>
      <c r="O855" s="11"/>
      <c r="P855" s="8"/>
      <c r="Q855" s="8"/>
      <c r="R855" s="12"/>
      <c r="S855" s="12"/>
      <c r="T855" s="12"/>
      <c r="U855" s="12"/>
      <c r="V855" s="12"/>
      <c r="W855" s="8"/>
      <c r="X855" s="8"/>
      <c r="Y855" s="8"/>
      <c r="Z855" s="8"/>
      <c r="AA855" s="8"/>
    </row>
    <row x14ac:dyDescent="0.25" r="856" customHeight="1" ht="14.25">
      <c r="A856" s="10"/>
      <c r="B856" s="8"/>
      <c r="C856" s="8"/>
      <c r="D856" s="8"/>
      <c r="E856" s="8"/>
      <c r="F856" s="10"/>
      <c r="G856" s="8"/>
      <c r="H856" s="8"/>
      <c r="I856" s="8"/>
      <c r="J856" s="8"/>
      <c r="K856" s="8"/>
      <c r="L856" s="8"/>
      <c r="M856" s="8"/>
      <c r="N856" s="11"/>
      <c r="O856" s="11"/>
      <c r="P856" s="8"/>
      <c r="Q856" s="8"/>
      <c r="R856" s="12"/>
      <c r="S856" s="12"/>
      <c r="T856" s="12"/>
      <c r="U856" s="12"/>
      <c r="V856" s="12"/>
      <c r="W856" s="8"/>
      <c r="X856" s="8"/>
      <c r="Y856" s="8"/>
      <c r="Z856" s="8"/>
      <c r="AA856" s="8"/>
    </row>
    <row x14ac:dyDescent="0.25" r="857" customHeight="1" ht="14.25">
      <c r="A857" s="10"/>
      <c r="B857" s="8"/>
      <c r="C857" s="8"/>
      <c r="D857" s="8"/>
      <c r="E857" s="8"/>
      <c r="F857" s="10"/>
      <c r="G857" s="8"/>
      <c r="H857" s="8"/>
      <c r="I857" s="8"/>
      <c r="J857" s="8"/>
      <c r="K857" s="8"/>
      <c r="L857" s="8"/>
      <c r="M857" s="8"/>
      <c r="N857" s="11"/>
      <c r="O857" s="11"/>
      <c r="P857" s="8"/>
      <c r="Q857" s="8"/>
      <c r="R857" s="12"/>
      <c r="S857" s="12"/>
      <c r="T857" s="12"/>
      <c r="U857" s="12"/>
      <c r="V857" s="12"/>
      <c r="W857" s="8"/>
      <c r="X857" s="8"/>
      <c r="Y857" s="8"/>
      <c r="Z857" s="8"/>
      <c r="AA857" s="8"/>
    </row>
    <row x14ac:dyDescent="0.25" r="858" customHeight="1" ht="14.25">
      <c r="A858" s="10"/>
      <c r="B858" s="8"/>
      <c r="C858" s="8"/>
      <c r="D858" s="8"/>
      <c r="E858" s="8"/>
      <c r="F858" s="10"/>
      <c r="G858" s="8"/>
      <c r="H858" s="8"/>
      <c r="I858" s="8"/>
      <c r="J858" s="8"/>
      <c r="K858" s="8"/>
      <c r="L858" s="8"/>
      <c r="M858" s="8"/>
      <c r="N858" s="11"/>
      <c r="O858" s="11"/>
      <c r="P858" s="8"/>
      <c r="Q858" s="8"/>
      <c r="R858" s="12"/>
      <c r="S858" s="12"/>
      <c r="T858" s="12"/>
      <c r="U858" s="12"/>
      <c r="V858" s="12"/>
      <c r="W858" s="8"/>
      <c r="X858" s="8"/>
      <c r="Y858" s="8"/>
      <c r="Z858" s="8"/>
      <c r="AA858" s="8"/>
    </row>
    <row x14ac:dyDescent="0.25" r="859" customHeight="1" ht="14.25">
      <c r="A859" s="10"/>
      <c r="B859" s="8"/>
      <c r="C859" s="8"/>
      <c r="D859" s="8"/>
      <c r="E859" s="8"/>
      <c r="F859" s="10"/>
      <c r="G859" s="8"/>
      <c r="H859" s="8"/>
      <c r="I859" s="8"/>
      <c r="J859" s="8"/>
      <c r="K859" s="8"/>
      <c r="L859" s="8"/>
      <c r="M859" s="8"/>
      <c r="N859" s="11"/>
      <c r="O859" s="11"/>
      <c r="P859" s="8"/>
      <c r="Q859" s="8"/>
      <c r="R859" s="12"/>
      <c r="S859" s="12"/>
      <c r="T859" s="12"/>
      <c r="U859" s="12"/>
      <c r="V859" s="12"/>
      <c r="W859" s="8"/>
      <c r="X859" s="8"/>
      <c r="Y859" s="8"/>
      <c r="Z859" s="8"/>
      <c r="AA859" s="8"/>
    </row>
    <row x14ac:dyDescent="0.25" r="860" customHeight="1" ht="14.25">
      <c r="A860" s="10"/>
      <c r="B860" s="8"/>
      <c r="C860" s="8"/>
      <c r="D860" s="8"/>
      <c r="E860" s="8"/>
      <c r="F860" s="10"/>
      <c r="G860" s="8"/>
      <c r="H860" s="8"/>
      <c r="I860" s="8"/>
      <c r="J860" s="8"/>
      <c r="K860" s="8"/>
      <c r="L860" s="8"/>
      <c r="M860" s="8"/>
      <c r="N860" s="11"/>
      <c r="O860" s="11"/>
      <c r="P860" s="8"/>
      <c r="Q860" s="8"/>
      <c r="R860" s="12"/>
      <c r="S860" s="12"/>
      <c r="T860" s="12"/>
      <c r="U860" s="12"/>
      <c r="V860" s="12"/>
      <c r="W860" s="8"/>
      <c r="X860" s="8"/>
      <c r="Y860" s="8"/>
      <c r="Z860" s="8"/>
      <c r="AA860" s="8"/>
    </row>
    <row x14ac:dyDescent="0.25" r="861" customHeight="1" ht="14.25">
      <c r="A861" s="10"/>
      <c r="B861" s="8"/>
      <c r="C861" s="8"/>
      <c r="D861" s="8"/>
      <c r="E861" s="8"/>
      <c r="F861" s="10"/>
      <c r="G861" s="8"/>
      <c r="H861" s="8"/>
      <c r="I861" s="8"/>
      <c r="J861" s="8"/>
      <c r="K861" s="8"/>
      <c r="L861" s="8"/>
      <c r="M861" s="8"/>
      <c r="N861" s="11"/>
      <c r="O861" s="11"/>
      <c r="P861" s="8"/>
      <c r="Q861" s="8"/>
      <c r="R861" s="12"/>
      <c r="S861" s="12"/>
      <c r="T861" s="12"/>
      <c r="U861" s="12"/>
      <c r="V861" s="12"/>
      <c r="W861" s="8"/>
      <c r="X861" s="8"/>
      <c r="Y861" s="8"/>
      <c r="Z861" s="8"/>
      <c r="AA861" s="8"/>
    </row>
    <row x14ac:dyDescent="0.25" r="862" customHeight="1" ht="14.25">
      <c r="A862" s="10"/>
      <c r="B862" s="8"/>
      <c r="C862" s="8"/>
      <c r="D862" s="8"/>
      <c r="E862" s="8"/>
      <c r="F862" s="10"/>
      <c r="G862" s="8"/>
      <c r="H862" s="8"/>
      <c r="I862" s="8"/>
      <c r="J862" s="8"/>
      <c r="K862" s="8"/>
      <c r="L862" s="8"/>
      <c r="M862" s="8"/>
      <c r="N862" s="11"/>
      <c r="O862" s="11"/>
      <c r="P862" s="8"/>
      <c r="Q862" s="8"/>
      <c r="R862" s="12"/>
      <c r="S862" s="12"/>
      <c r="T862" s="12"/>
      <c r="U862" s="12"/>
      <c r="V862" s="12"/>
      <c r="W862" s="8"/>
      <c r="X862" s="8"/>
      <c r="Y862" s="8"/>
      <c r="Z862" s="8"/>
      <c r="AA862" s="8"/>
    </row>
    <row x14ac:dyDescent="0.25" r="863" customHeight="1" ht="14.25">
      <c r="A863" s="10"/>
      <c r="B863" s="8"/>
      <c r="C863" s="8"/>
      <c r="D863" s="8"/>
      <c r="E863" s="8"/>
      <c r="F863" s="10"/>
      <c r="G863" s="8"/>
      <c r="H863" s="8"/>
      <c r="I863" s="8"/>
      <c r="J863" s="8"/>
      <c r="K863" s="8"/>
      <c r="L863" s="8"/>
      <c r="M863" s="8"/>
      <c r="N863" s="11"/>
      <c r="O863" s="11"/>
      <c r="P863" s="8"/>
      <c r="Q863" s="8"/>
      <c r="R863" s="12"/>
      <c r="S863" s="12"/>
      <c r="T863" s="12"/>
      <c r="U863" s="12"/>
      <c r="V863" s="12"/>
      <c r="W863" s="8"/>
      <c r="X863" s="8"/>
      <c r="Y863" s="8"/>
      <c r="Z863" s="8"/>
      <c r="AA863" s="8"/>
    </row>
    <row x14ac:dyDescent="0.25" r="864" customHeight="1" ht="14.25">
      <c r="A864" s="10"/>
      <c r="B864" s="8"/>
      <c r="C864" s="8"/>
      <c r="D864" s="8"/>
      <c r="E864" s="8"/>
      <c r="F864" s="10"/>
      <c r="G864" s="8"/>
      <c r="H864" s="8"/>
      <c r="I864" s="8"/>
      <c r="J864" s="8"/>
      <c r="K864" s="8"/>
      <c r="L864" s="8"/>
      <c r="M864" s="8"/>
      <c r="N864" s="11"/>
      <c r="O864" s="11"/>
      <c r="P864" s="8"/>
      <c r="Q864" s="8"/>
      <c r="R864" s="12"/>
      <c r="S864" s="12"/>
      <c r="T864" s="12"/>
      <c r="U864" s="12"/>
      <c r="V864" s="12"/>
      <c r="W864" s="8"/>
      <c r="X864" s="8"/>
      <c r="Y864" s="8"/>
      <c r="Z864" s="8"/>
      <c r="AA864" s="8"/>
    </row>
    <row x14ac:dyDescent="0.25" r="865" customHeight="1" ht="14.25">
      <c r="A865" s="10"/>
      <c r="B865" s="8"/>
      <c r="C865" s="8"/>
      <c r="D865" s="8"/>
      <c r="E865" s="8"/>
      <c r="F865" s="10"/>
      <c r="G865" s="8"/>
      <c r="H865" s="8"/>
      <c r="I865" s="8"/>
      <c r="J865" s="8"/>
      <c r="K865" s="8"/>
      <c r="L865" s="8"/>
      <c r="M865" s="8"/>
      <c r="N865" s="11"/>
      <c r="O865" s="11"/>
      <c r="P865" s="8"/>
      <c r="Q865" s="8"/>
      <c r="R865" s="12"/>
      <c r="S865" s="12"/>
      <c r="T865" s="12"/>
      <c r="U865" s="12"/>
      <c r="V865" s="12"/>
      <c r="W865" s="8"/>
      <c r="X865" s="8"/>
      <c r="Y865" s="8"/>
      <c r="Z865" s="8"/>
      <c r="AA865" s="8"/>
    </row>
    <row x14ac:dyDescent="0.25" r="866" customHeight="1" ht="14.25">
      <c r="A866" s="10"/>
      <c r="B866" s="8"/>
      <c r="C866" s="8"/>
      <c r="D866" s="8"/>
      <c r="E866" s="8"/>
      <c r="F866" s="10"/>
      <c r="G866" s="8"/>
      <c r="H866" s="8"/>
      <c r="I866" s="8"/>
      <c r="J866" s="8"/>
      <c r="K866" s="8"/>
      <c r="L866" s="8"/>
      <c r="M866" s="8"/>
      <c r="N866" s="11"/>
      <c r="O866" s="11"/>
      <c r="P866" s="8"/>
      <c r="Q866" s="8"/>
      <c r="R866" s="12"/>
      <c r="S866" s="12"/>
      <c r="T866" s="12"/>
      <c r="U866" s="12"/>
      <c r="V866" s="12"/>
      <c r="W866" s="8"/>
      <c r="X866" s="8"/>
      <c r="Y866" s="8"/>
      <c r="Z866" s="8"/>
      <c r="AA866" s="8"/>
    </row>
    <row x14ac:dyDescent="0.25" r="867" customHeight="1" ht="14.25">
      <c r="A867" s="10"/>
      <c r="B867" s="8"/>
      <c r="C867" s="8"/>
      <c r="D867" s="8"/>
      <c r="E867" s="8"/>
      <c r="F867" s="10"/>
      <c r="G867" s="8"/>
      <c r="H867" s="8"/>
      <c r="I867" s="8"/>
      <c r="J867" s="8"/>
      <c r="K867" s="8"/>
      <c r="L867" s="8"/>
      <c r="M867" s="8"/>
      <c r="N867" s="11"/>
      <c r="O867" s="11"/>
      <c r="P867" s="8"/>
      <c r="Q867" s="8"/>
      <c r="R867" s="12"/>
      <c r="S867" s="12"/>
      <c r="T867" s="12"/>
      <c r="U867" s="12"/>
      <c r="V867" s="12"/>
      <c r="W867" s="8"/>
      <c r="X867" s="8"/>
      <c r="Y867" s="8"/>
      <c r="Z867" s="8"/>
      <c r="AA867" s="8"/>
    </row>
    <row x14ac:dyDescent="0.25" r="868" customHeight="1" ht="14.25">
      <c r="A868" s="10"/>
      <c r="B868" s="8"/>
      <c r="C868" s="8"/>
      <c r="D868" s="8"/>
      <c r="E868" s="8"/>
      <c r="F868" s="10"/>
      <c r="G868" s="8"/>
      <c r="H868" s="8"/>
      <c r="I868" s="8"/>
      <c r="J868" s="8"/>
      <c r="K868" s="8"/>
      <c r="L868" s="8"/>
      <c r="M868" s="8"/>
      <c r="N868" s="11"/>
      <c r="O868" s="11"/>
      <c r="P868" s="8"/>
      <c r="Q868" s="8"/>
      <c r="R868" s="12"/>
      <c r="S868" s="12"/>
      <c r="T868" s="12"/>
      <c r="U868" s="12"/>
      <c r="V868" s="12"/>
      <c r="W868" s="8"/>
      <c r="X868" s="8"/>
      <c r="Y868" s="8"/>
      <c r="Z868" s="8"/>
      <c r="AA868" s="8"/>
    </row>
    <row x14ac:dyDescent="0.25" r="869" customHeight="1" ht="14.25">
      <c r="A869" s="10"/>
      <c r="B869" s="8"/>
      <c r="C869" s="8"/>
      <c r="D869" s="8"/>
      <c r="E869" s="8"/>
      <c r="F869" s="10"/>
      <c r="G869" s="8"/>
      <c r="H869" s="8"/>
      <c r="I869" s="8"/>
      <c r="J869" s="8"/>
      <c r="K869" s="8"/>
      <c r="L869" s="8"/>
      <c r="M869" s="8"/>
      <c r="N869" s="11"/>
      <c r="O869" s="11"/>
      <c r="P869" s="8"/>
      <c r="Q869" s="8"/>
      <c r="R869" s="12"/>
      <c r="S869" s="12"/>
      <c r="T869" s="12"/>
      <c r="U869" s="12"/>
      <c r="V869" s="12"/>
      <c r="W869" s="8"/>
      <c r="X869" s="8"/>
      <c r="Y869" s="8"/>
      <c r="Z869" s="8"/>
      <c r="AA869" s="8"/>
    </row>
    <row x14ac:dyDescent="0.25" r="870" customHeight="1" ht="14.25">
      <c r="A870" s="10"/>
      <c r="B870" s="8"/>
      <c r="C870" s="8"/>
      <c r="D870" s="8"/>
      <c r="E870" s="8"/>
      <c r="F870" s="10"/>
      <c r="G870" s="8"/>
      <c r="H870" s="8"/>
      <c r="I870" s="8"/>
      <c r="J870" s="8"/>
      <c r="K870" s="8"/>
      <c r="L870" s="8"/>
      <c r="M870" s="8"/>
      <c r="N870" s="11"/>
      <c r="O870" s="11"/>
      <c r="P870" s="8"/>
      <c r="Q870" s="8"/>
      <c r="R870" s="12"/>
      <c r="S870" s="12"/>
      <c r="T870" s="12"/>
      <c r="U870" s="12"/>
      <c r="V870" s="12"/>
      <c r="W870" s="8"/>
      <c r="X870" s="8"/>
      <c r="Y870" s="8"/>
      <c r="Z870" s="8"/>
      <c r="AA870" s="8"/>
    </row>
    <row x14ac:dyDescent="0.25" r="871" customHeight="1" ht="14.25">
      <c r="A871" s="10"/>
      <c r="B871" s="8"/>
      <c r="C871" s="8"/>
      <c r="D871" s="8"/>
      <c r="E871" s="8"/>
      <c r="F871" s="10"/>
      <c r="G871" s="8"/>
      <c r="H871" s="8"/>
      <c r="I871" s="8"/>
      <c r="J871" s="8"/>
      <c r="K871" s="8"/>
      <c r="L871" s="8"/>
      <c r="M871" s="8"/>
      <c r="N871" s="11"/>
      <c r="O871" s="11"/>
      <c r="P871" s="8"/>
      <c r="Q871" s="8"/>
      <c r="R871" s="12"/>
      <c r="S871" s="12"/>
      <c r="T871" s="12"/>
      <c r="U871" s="12"/>
      <c r="V871" s="12"/>
      <c r="W871" s="8"/>
      <c r="X871" s="8"/>
      <c r="Y871" s="8"/>
      <c r="Z871" s="8"/>
      <c r="AA871" s="8"/>
    </row>
    <row x14ac:dyDescent="0.25" r="872" customHeight="1" ht="14.25">
      <c r="A872" s="10"/>
      <c r="B872" s="8"/>
      <c r="C872" s="8"/>
      <c r="D872" s="8"/>
      <c r="E872" s="8"/>
      <c r="F872" s="10"/>
      <c r="G872" s="8"/>
      <c r="H872" s="8"/>
      <c r="I872" s="8"/>
      <c r="J872" s="8"/>
      <c r="K872" s="8"/>
      <c r="L872" s="8"/>
      <c r="M872" s="8"/>
      <c r="N872" s="11"/>
      <c r="O872" s="11"/>
      <c r="P872" s="8"/>
      <c r="Q872" s="8"/>
      <c r="R872" s="12"/>
      <c r="S872" s="12"/>
      <c r="T872" s="12"/>
      <c r="U872" s="12"/>
      <c r="V872" s="12"/>
      <c r="W872" s="8"/>
      <c r="X872" s="8"/>
      <c r="Y872" s="8"/>
      <c r="Z872" s="8"/>
      <c r="AA872" s="8"/>
    </row>
    <row x14ac:dyDescent="0.25" r="873" customHeight="1" ht="14.25">
      <c r="A873" s="10"/>
      <c r="B873" s="8"/>
      <c r="C873" s="8"/>
      <c r="D873" s="8"/>
      <c r="E873" s="8"/>
      <c r="F873" s="10"/>
      <c r="G873" s="8"/>
      <c r="H873" s="8"/>
      <c r="I873" s="8"/>
      <c r="J873" s="8"/>
      <c r="K873" s="8"/>
      <c r="L873" s="8"/>
      <c r="M873" s="8"/>
      <c r="N873" s="11"/>
      <c r="O873" s="11"/>
      <c r="P873" s="8"/>
      <c r="Q873" s="8"/>
      <c r="R873" s="12"/>
      <c r="S873" s="12"/>
      <c r="T873" s="12"/>
      <c r="U873" s="12"/>
      <c r="V873" s="12"/>
      <c r="W873" s="8"/>
      <c r="X873" s="8"/>
      <c r="Y873" s="8"/>
      <c r="Z873" s="8"/>
      <c r="AA873" s="8"/>
    </row>
    <row x14ac:dyDescent="0.25" r="874" customHeight="1" ht="14.25">
      <c r="A874" s="10"/>
      <c r="B874" s="8"/>
      <c r="C874" s="8"/>
      <c r="D874" s="8"/>
      <c r="E874" s="8"/>
      <c r="F874" s="10"/>
      <c r="G874" s="8"/>
      <c r="H874" s="8"/>
      <c r="I874" s="8"/>
      <c r="J874" s="8"/>
      <c r="K874" s="8"/>
      <c r="L874" s="8"/>
      <c r="M874" s="8"/>
      <c r="N874" s="11"/>
      <c r="O874" s="11"/>
      <c r="P874" s="8"/>
      <c r="Q874" s="8"/>
      <c r="R874" s="12"/>
      <c r="S874" s="12"/>
      <c r="T874" s="12"/>
      <c r="U874" s="12"/>
      <c r="V874" s="12"/>
      <c r="W874" s="8"/>
      <c r="X874" s="8"/>
      <c r="Y874" s="8"/>
      <c r="Z874" s="8"/>
      <c r="AA874" s="8"/>
    </row>
    <row x14ac:dyDescent="0.25" r="875" customHeight="1" ht="14.25">
      <c r="A875" s="10"/>
      <c r="B875" s="8"/>
      <c r="C875" s="8"/>
      <c r="D875" s="8"/>
      <c r="E875" s="8"/>
      <c r="F875" s="10"/>
      <c r="G875" s="8"/>
      <c r="H875" s="8"/>
      <c r="I875" s="8"/>
      <c r="J875" s="8"/>
      <c r="K875" s="8"/>
      <c r="L875" s="8"/>
      <c r="M875" s="8"/>
      <c r="N875" s="11"/>
      <c r="O875" s="11"/>
      <c r="P875" s="8"/>
      <c r="Q875" s="8"/>
      <c r="R875" s="12"/>
      <c r="S875" s="12"/>
      <c r="T875" s="12"/>
      <c r="U875" s="12"/>
      <c r="V875" s="12"/>
      <c r="W875" s="8"/>
      <c r="X875" s="8"/>
      <c r="Y875" s="8"/>
      <c r="Z875" s="8"/>
      <c r="AA875" s="8"/>
    </row>
    <row x14ac:dyDescent="0.25" r="876" customHeight="1" ht="14.25">
      <c r="A876" s="10"/>
      <c r="B876" s="8"/>
      <c r="C876" s="8"/>
      <c r="D876" s="8"/>
      <c r="E876" s="8"/>
      <c r="F876" s="10"/>
      <c r="G876" s="8"/>
      <c r="H876" s="8"/>
      <c r="I876" s="8"/>
      <c r="J876" s="8"/>
      <c r="K876" s="8"/>
      <c r="L876" s="8"/>
      <c r="M876" s="8"/>
      <c r="N876" s="11"/>
      <c r="O876" s="11"/>
      <c r="P876" s="8"/>
      <c r="Q876" s="8"/>
      <c r="R876" s="12"/>
      <c r="S876" s="12"/>
      <c r="T876" s="12"/>
      <c r="U876" s="12"/>
      <c r="V876" s="12"/>
      <c r="W876" s="8"/>
      <c r="X876" s="8"/>
      <c r="Y876" s="8"/>
      <c r="Z876" s="8"/>
      <c r="AA876" s="8"/>
    </row>
    <row x14ac:dyDescent="0.25" r="877" customHeight="1" ht="14.25">
      <c r="A877" s="10"/>
      <c r="B877" s="8"/>
      <c r="C877" s="8"/>
      <c r="D877" s="8"/>
      <c r="E877" s="8"/>
      <c r="F877" s="10"/>
      <c r="G877" s="8"/>
      <c r="H877" s="8"/>
      <c r="I877" s="8"/>
      <c r="J877" s="8"/>
      <c r="K877" s="8"/>
      <c r="L877" s="8"/>
      <c r="M877" s="8"/>
      <c r="N877" s="11"/>
      <c r="O877" s="11"/>
      <c r="P877" s="8"/>
      <c r="Q877" s="8"/>
      <c r="R877" s="12"/>
      <c r="S877" s="12"/>
      <c r="T877" s="12"/>
      <c r="U877" s="12"/>
      <c r="V877" s="12"/>
      <c r="W877" s="8"/>
      <c r="X877" s="8"/>
      <c r="Y877" s="8"/>
      <c r="Z877" s="8"/>
      <c r="AA877" s="8"/>
    </row>
    <row x14ac:dyDescent="0.25" r="878" customHeight="1" ht="14.25">
      <c r="A878" s="10"/>
      <c r="B878" s="8"/>
      <c r="C878" s="8"/>
      <c r="D878" s="8"/>
      <c r="E878" s="8"/>
      <c r="F878" s="10"/>
      <c r="G878" s="8"/>
      <c r="H878" s="8"/>
      <c r="I878" s="8"/>
      <c r="J878" s="8"/>
      <c r="K878" s="8"/>
      <c r="L878" s="8"/>
      <c r="M878" s="8"/>
      <c r="N878" s="11"/>
      <c r="O878" s="11"/>
      <c r="P878" s="8"/>
      <c r="Q878" s="8"/>
      <c r="R878" s="12"/>
      <c r="S878" s="12"/>
      <c r="T878" s="12"/>
      <c r="U878" s="12"/>
      <c r="V878" s="12"/>
      <c r="W878" s="8"/>
      <c r="X878" s="8"/>
      <c r="Y878" s="8"/>
      <c r="Z878" s="8"/>
      <c r="AA878" s="8"/>
    </row>
    <row x14ac:dyDescent="0.25" r="879" customHeight="1" ht="14.25">
      <c r="A879" s="10"/>
      <c r="B879" s="8"/>
      <c r="C879" s="8"/>
      <c r="D879" s="8"/>
      <c r="E879" s="8"/>
      <c r="F879" s="10"/>
      <c r="G879" s="8"/>
      <c r="H879" s="8"/>
      <c r="I879" s="8"/>
      <c r="J879" s="8"/>
      <c r="K879" s="8"/>
      <c r="L879" s="8"/>
      <c r="M879" s="8"/>
      <c r="N879" s="11"/>
      <c r="O879" s="11"/>
      <c r="P879" s="8"/>
      <c r="Q879" s="8"/>
      <c r="R879" s="12"/>
      <c r="S879" s="12"/>
      <c r="T879" s="12"/>
      <c r="U879" s="12"/>
      <c r="V879" s="12"/>
      <c r="W879" s="8"/>
      <c r="X879" s="8"/>
      <c r="Y879" s="8"/>
      <c r="Z879" s="8"/>
      <c r="AA879" s="8"/>
    </row>
    <row x14ac:dyDescent="0.25" r="880" customHeight="1" ht="14.25">
      <c r="A880" s="10"/>
      <c r="B880" s="8"/>
      <c r="C880" s="8"/>
      <c r="D880" s="8"/>
      <c r="E880" s="8"/>
      <c r="F880" s="10"/>
      <c r="G880" s="8"/>
      <c r="H880" s="8"/>
      <c r="I880" s="8"/>
      <c r="J880" s="8"/>
      <c r="K880" s="8"/>
      <c r="L880" s="8"/>
      <c r="M880" s="8"/>
      <c r="N880" s="11"/>
      <c r="O880" s="11"/>
      <c r="P880" s="8"/>
      <c r="Q880" s="8"/>
      <c r="R880" s="12"/>
      <c r="S880" s="12"/>
      <c r="T880" s="12"/>
      <c r="U880" s="12"/>
      <c r="V880" s="12"/>
      <c r="W880" s="8"/>
      <c r="X880" s="8"/>
      <c r="Y880" s="8"/>
      <c r="Z880" s="8"/>
      <c r="AA880" s="8"/>
    </row>
    <row x14ac:dyDescent="0.25" r="881" customHeight="1" ht="14.25">
      <c r="A881" s="10"/>
      <c r="B881" s="8"/>
      <c r="C881" s="8"/>
      <c r="D881" s="8"/>
      <c r="E881" s="8"/>
      <c r="F881" s="10"/>
      <c r="G881" s="8"/>
      <c r="H881" s="8"/>
      <c r="I881" s="8"/>
      <c r="J881" s="8"/>
      <c r="K881" s="8"/>
      <c r="L881" s="8"/>
      <c r="M881" s="8"/>
      <c r="N881" s="11"/>
      <c r="O881" s="11"/>
      <c r="P881" s="8"/>
      <c r="Q881" s="8"/>
      <c r="R881" s="12"/>
      <c r="S881" s="12"/>
      <c r="T881" s="12"/>
      <c r="U881" s="12"/>
      <c r="V881" s="12"/>
      <c r="W881" s="8"/>
      <c r="X881" s="8"/>
      <c r="Y881" s="8"/>
      <c r="Z881" s="8"/>
      <c r="AA881" s="8"/>
    </row>
    <row x14ac:dyDescent="0.25" r="882" customHeight="1" ht="14.25">
      <c r="A882" s="10"/>
      <c r="B882" s="8"/>
      <c r="C882" s="8"/>
      <c r="D882" s="8"/>
      <c r="E882" s="8"/>
      <c r="F882" s="10"/>
      <c r="G882" s="8"/>
      <c r="H882" s="8"/>
      <c r="I882" s="8"/>
      <c r="J882" s="8"/>
      <c r="K882" s="8"/>
      <c r="L882" s="8"/>
      <c r="M882" s="8"/>
      <c r="N882" s="11"/>
      <c r="O882" s="11"/>
      <c r="P882" s="8"/>
      <c r="Q882" s="8"/>
      <c r="R882" s="12"/>
      <c r="S882" s="12"/>
      <c r="T882" s="12"/>
      <c r="U882" s="12"/>
      <c r="V882" s="12"/>
      <c r="W882" s="8"/>
      <c r="X882" s="8"/>
      <c r="Y882" s="8"/>
      <c r="Z882" s="8"/>
      <c r="AA882" s="8"/>
    </row>
    <row x14ac:dyDescent="0.25" r="883" customHeight="1" ht="14.25">
      <c r="A883" s="10"/>
      <c r="B883" s="8"/>
      <c r="C883" s="8"/>
      <c r="D883" s="8"/>
      <c r="E883" s="8"/>
      <c r="F883" s="10"/>
      <c r="G883" s="8"/>
      <c r="H883" s="8"/>
      <c r="I883" s="8"/>
      <c r="J883" s="8"/>
      <c r="K883" s="8"/>
      <c r="L883" s="8"/>
      <c r="M883" s="8"/>
      <c r="N883" s="11"/>
      <c r="O883" s="11"/>
      <c r="P883" s="8"/>
      <c r="Q883" s="8"/>
      <c r="R883" s="12"/>
      <c r="S883" s="12"/>
      <c r="T883" s="12"/>
      <c r="U883" s="12"/>
      <c r="V883" s="12"/>
      <c r="W883" s="8"/>
      <c r="X883" s="8"/>
      <c r="Y883" s="8"/>
      <c r="Z883" s="8"/>
      <c r="AA883" s="8"/>
    </row>
    <row x14ac:dyDescent="0.25" r="884" customHeight="1" ht="14.25">
      <c r="A884" s="10"/>
      <c r="B884" s="8"/>
      <c r="C884" s="8"/>
      <c r="D884" s="8"/>
      <c r="E884" s="8"/>
      <c r="F884" s="10"/>
      <c r="G884" s="8"/>
      <c r="H884" s="8"/>
      <c r="I884" s="8"/>
      <c r="J884" s="8"/>
      <c r="K884" s="8"/>
      <c r="L884" s="8"/>
      <c r="M884" s="8"/>
      <c r="N884" s="11"/>
      <c r="O884" s="11"/>
      <c r="P884" s="8"/>
      <c r="Q884" s="8"/>
      <c r="R884" s="12"/>
      <c r="S884" s="12"/>
      <c r="T884" s="12"/>
      <c r="U884" s="12"/>
      <c r="V884" s="12"/>
      <c r="W884" s="8"/>
      <c r="X884" s="8"/>
      <c r="Y884" s="8"/>
      <c r="Z884" s="8"/>
      <c r="AA884" s="8"/>
    </row>
    <row x14ac:dyDescent="0.25" r="885" customHeight="1" ht="14.25">
      <c r="A885" s="10"/>
      <c r="B885" s="8"/>
      <c r="C885" s="8"/>
      <c r="D885" s="8"/>
      <c r="E885" s="8"/>
      <c r="F885" s="10"/>
      <c r="G885" s="8"/>
      <c r="H885" s="8"/>
      <c r="I885" s="8"/>
      <c r="J885" s="8"/>
      <c r="K885" s="8"/>
      <c r="L885" s="8"/>
      <c r="M885" s="8"/>
      <c r="N885" s="11"/>
      <c r="O885" s="11"/>
      <c r="P885" s="8"/>
      <c r="Q885" s="8"/>
      <c r="R885" s="12"/>
      <c r="S885" s="12"/>
      <c r="T885" s="12"/>
      <c r="U885" s="12"/>
      <c r="V885" s="12"/>
      <c r="W885" s="8"/>
      <c r="X885" s="8"/>
      <c r="Y885" s="8"/>
      <c r="Z885" s="8"/>
      <c r="AA885" s="8"/>
    </row>
    <row x14ac:dyDescent="0.25" r="886" customHeight="1" ht="14.25">
      <c r="A886" s="10"/>
      <c r="B886" s="8"/>
      <c r="C886" s="8"/>
      <c r="D886" s="8"/>
      <c r="E886" s="8"/>
      <c r="F886" s="10"/>
      <c r="G886" s="8"/>
      <c r="H886" s="8"/>
      <c r="I886" s="8"/>
      <c r="J886" s="8"/>
      <c r="K886" s="8"/>
      <c r="L886" s="8"/>
      <c r="M886" s="8"/>
      <c r="N886" s="11"/>
      <c r="O886" s="11"/>
      <c r="P886" s="8"/>
      <c r="Q886" s="8"/>
      <c r="R886" s="12"/>
      <c r="S886" s="12"/>
      <c r="T886" s="12"/>
      <c r="U886" s="12"/>
      <c r="V886" s="12"/>
      <c r="W886" s="8"/>
      <c r="X886" s="8"/>
      <c r="Y886" s="8"/>
      <c r="Z886" s="8"/>
      <c r="AA886" s="8"/>
    </row>
    <row x14ac:dyDescent="0.25" r="887" customHeight="1" ht="14.25">
      <c r="A887" s="10"/>
      <c r="B887" s="8"/>
      <c r="C887" s="8"/>
      <c r="D887" s="8"/>
      <c r="E887" s="8"/>
      <c r="F887" s="10"/>
      <c r="G887" s="8"/>
      <c r="H887" s="8"/>
      <c r="I887" s="8"/>
      <c r="J887" s="8"/>
      <c r="K887" s="8"/>
      <c r="L887" s="8"/>
      <c r="M887" s="8"/>
      <c r="N887" s="11"/>
      <c r="O887" s="11"/>
      <c r="P887" s="8"/>
      <c r="Q887" s="8"/>
      <c r="R887" s="12"/>
      <c r="S887" s="12"/>
      <c r="T887" s="12"/>
      <c r="U887" s="12"/>
      <c r="V887" s="12"/>
      <c r="W887" s="8"/>
      <c r="X887" s="8"/>
      <c r="Y887" s="8"/>
      <c r="Z887" s="8"/>
      <c r="AA887" s="8"/>
    </row>
    <row x14ac:dyDescent="0.25" r="888" customHeight="1" ht="14.25">
      <c r="A888" s="10"/>
      <c r="B888" s="8"/>
      <c r="C888" s="8"/>
      <c r="D888" s="8"/>
      <c r="E888" s="8"/>
      <c r="F888" s="10"/>
      <c r="G888" s="8"/>
      <c r="H888" s="8"/>
      <c r="I888" s="8"/>
      <c r="J888" s="8"/>
      <c r="K888" s="8"/>
      <c r="L888" s="8"/>
      <c r="M888" s="8"/>
      <c r="N888" s="11"/>
      <c r="O888" s="11"/>
      <c r="P888" s="8"/>
      <c r="Q888" s="8"/>
      <c r="R888" s="12"/>
      <c r="S888" s="12"/>
      <c r="T888" s="12"/>
      <c r="U888" s="12"/>
      <c r="V888" s="12"/>
      <c r="W888" s="8"/>
      <c r="X888" s="8"/>
      <c r="Y888" s="8"/>
      <c r="Z888" s="8"/>
      <c r="AA888" s="8"/>
    </row>
    <row x14ac:dyDescent="0.25" r="889" customHeight="1" ht="14.25">
      <c r="A889" s="10"/>
      <c r="B889" s="8"/>
      <c r="C889" s="8"/>
      <c r="D889" s="8"/>
      <c r="E889" s="8"/>
      <c r="F889" s="10"/>
      <c r="G889" s="8"/>
      <c r="H889" s="8"/>
      <c r="I889" s="8"/>
      <c r="J889" s="8"/>
      <c r="K889" s="8"/>
      <c r="L889" s="8"/>
      <c r="M889" s="8"/>
      <c r="N889" s="11"/>
      <c r="O889" s="11"/>
      <c r="P889" s="8"/>
      <c r="Q889" s="8"/>
      <c r="R889" s="12"/>
      <c r="S889" s="12"/>
      <c r="T889" s="12"/>
      <c r="U889" s="12"/>
      <c r="V889" s="12"/>
      <c r="W889" s="8"/>
      <c r="X889" s="8"/>
      <c r="Y889" s="8"/>
      <c r="Z889" s="8"/>
      <c r="AA889" s="8"/>
    </row>
    <row x14ac:dyDescent="0.25" r="890" customHeight="1" ht="14.25">
      <c r="A890" s="10"/>
      <c r="B890" s="8"/>
      <c r="C890" s="8"/>
      <c r="D890" s="8"/>
      <c r="E890" s="8"/>
      <c r="F890" s="10"/>
      <c r="G890" s="8"/>
      <c r="H890" s="8"/>
      <c r="I890" s="8"/>
      <c r="J890" s="8"/>
      <c r="K890" s="8"/>
      <c r="L890" s="8"/>
      <c r="M890" s="8"/>
      <c r="N890" s="11"/>
      <c r="O890" s="11"/>
      <c r="P890" s="8"/>
      <c r="Q890" s="8"/>
      <c r="R890" s="12"/>
      <c r="S890" s="12"/>
      <c r="T890" s="12"/>
      <c r="U890" s="12"/>
      <c r="V890" s="12"/>
      <c r="W890" s="8"/>
      <c r="X890" s="8"/>
      <c r="Y890" s="8"/>
      <c r="Z890" s="8"/>
      <c r="AA890" s="8"/>
    </row>
    <row x14ac:dyDescent="0.25" r="891" customHeight="1" ht="14.25">
      <c r="A891" s="10"/>
      <c r="B891" s="8"/>
      <c r="C891" s="8"/>
      <c r="D891" s="8"/>
      <c r="E891" s="8"/>
      <c r="F891" s="10"/>
      <c r="G891" s="8"/>
      <c r="H891" s="8"/>
      <c r="I891" s="8"/>
      <c r="J891" s="8"/>
      <c r="K891" s="8"/>
      <c r="L891" s="8"/>
      <c r="M891" s="8"/>
      <c r="N891" s="11"/>
      <c r="O891" s="11"/>
      <c r="P891" s="8"/>
      <c r="Q891" s="8"/>
      <c r="R891" s="12"/>
      <c r="S891" s="12"/>
      <c r="T891" s="12"/>
      <c r="U891" s="12"/>
      <c r="V891" s="12"/>
      <c r="W891" s="8"/>
      <c r="X891" s="8"/>
      <c r="Y891" s="8"/>
      <c r="Z891" s="8"/>
      <c r="AA891" s="8"/>
    </row>
    <row x14ac:dyDescent="0.25" r="892" customHeight="1" ht="14.25">
      <c r="A892" s="10"/>
      <c r="B892" s="8"/>
      <c r="C892" s="8"/>
      <c r="D892" s="8"/>
      <c r="E892" s="8"/>
      <c r="F892" s="10"/>
      <c r="G892" s="8"/>
      <c r="H892" s="8"/>
      <c r="I892" s="8"/>
      <c r="J892" s="8"/>
      <c r="K892" s="8"/>
      <c r="L892" s="8"/>
      <c r="M892" s="8"/>
      <c r="N892" s="11"/>
      <c r="O892" s="11"/>
      <c r="P892" s="8"/>
      <c r="Q892" s="8"/>
      <c r="R892" s="12"/>
      <c r="S892" s="12"/>
      <c r="T892" s="12"/>
      <c r="U892" s="12"/>
      <c r="V892" s="12"/>
      <c r="W892" s="8"/>
      <c r="X892" s="8"/>
      <c r="Y892" s="8"/>
      <c r="Z892" s="8"/>
      <c r="AA892" s="8"/>
    </row>
    <row x14ac:dyDescent="0.25" r="893" customHeight="1" ht="14.25">
      <c r="A893" s="10"/>
      <c r="B893" s="8"/>
      <c r="C893" s="8"/>
      <c r="D893" s="8"/>
      <c r="E893" s="8"/>
      <c r="F893" s="10"/>
      <c r="G893" s="8"/>
      <c r="H893" s="8"/>
      <c r="I893" s="8"/>
      <c r="J893" s="8"/>
      <c r="K893" s="8"/>
      <c r="L893" s="8"/>
      <c r="M893" s="8"/>
      <c r="N893" s="11"/>
      <c r="O893" s="11"/>
      <c r="P893" s="8"/>
      <c r="Q893" s="8"/>
      <c r="R893" s="12"/>
      <c r="S893" s="12"/>
      <c r="T893" s="12"/>
      <c r="U893" s="12"/>
      <c r="V893" s="12"/>
      <c r="W893" s="8"/>
      <c r="X893" s="8"/>
      <c r="Y893" s="8"/>
      <c r="Z893" s="8"/>
      <c r="AA893" s="8"/>
    </row>
    <row x14ac:dyDescent="0.25" r="894" customHeight="1" ht="14.25">
      <c r="A894" s="10"/>
      <c r="B894" s="8"/>
      <c r="C894" s="8"/>
      <c r="D894" s="8"/>
      <c r="E894" s="8"/>
      <c r="F894" s="10"/>
      <c r="G894" s="8"/>
      <c r="H894" s="8"/>
      <c r="I894" s="8"/>
      <c r="J894" s="8"/>
      <c r="K894" s="8"/>
      <c r="L894" s="8"/>
      <c r="M894" s="8"/>
      <c r="N894" s="11"/>
      <c r="O894" s="11"/>
      <c r="P894" s="8"/>
      <c r="Q894" s="8"/>
      <c r="R894" s="12"/>
      <c r="S894" s="12"/>
      <c r="T894" s="12"/>
      <c r="U894" s="12"/>
      <c r="V894" s="12"/>
      <c r="W894" s="8"/>
      <c r="X894" s="8"/>
      <c r="Y894" s="8"/>
      <c r="Z894" s="8"/>
      <c r="AA894" s="8"/>
    </row>
    <row x14ac:dyDescent="0.25" r="895" customHeight="1" ht="14.25">
      <c r="A895" s="10"/>
      <c r="B895" s="8"/>
      <c r="C895" s="8"/>
      <c r="D895" s="8"/>
      <c r="E895" s="8"/>
      <c r="F895" s="10"/>
      <c r="G895" s="8"/>
      <c r="H895" s="8"/>
      <c r="I895" s="8"/>
      <c r="J895" s="8"/>
      <c r="K895" s="8"/>
      <c r="L895" s="8"/>
      <c r="M895" s="8"/>
      <c r="N895" s="11"/>
      <c r="O895" s="11"/>
      <c r="P895" s="8"/>
      <c r="Q895" s="8"/>
      <c r="R895" s="12"/>
      <c r="S895" s="12"/>
      <c r="T895" s="12"/>
      <c r="U895" s="12"/>
      <c r="V895" s="12"/>
      <c r="W895" s="8"/>
      <c r="X895" s="8"/>
      <c r="Y895" s="8"/>
      <c r="Z895" s="8"/>
      <c r="AA895" s="8"/>
    </row>
    <row x14ac:dyDescent="0.25" r="896" customHeight="1" ht="14.25">
      <c r="A896" s="10"/>
      <c r="B896" s="8"/>
      <c r="C896" s="8"/>
      <c r="D896" s="8"/>
      <c r="E896" s="8"/>
      <c r="F896" s="10"/>
      <c r="G896" s="8"/>
      <c r="H896" s="8"/>
      <c r="I896" s="8"/>
      <c r="J896" s="8"/>
      <c r="K896" s="8"/>
      <c r="L896" s="8"/>
      <c r="M896" s="8"/>
      <c r="N896" s="11"/>
      <c r="O896" s="11"/>
      <c r="P896" s="8"/>
      <c r="Q896" s="8"/>
      <c r="R896" s="12"/>
      <c r="S896" s="12"/>
      <c r="T896" s="12"/>
      <c r="U896" s="12"/>
      <c r="V896" s="12"/>
      <c r="W896" s="8"/>
      <c r="X896" s="8"/>
      <c r="Y896" s="8"/>
      <c r="Z896" s="8"/>
      <c r="AA896" s="8"/>
    </row>
    <row x14ac:dyDescent="0.25" r="897" customHeight="1" ht="14.25">
      <c r="A897" s="10"/>
      <c r="B897" s="8"/>
      <c r="C897" s="8"/>
      <c r="D897" s="8"/>
      <c r="E897" s="8"/>
      <c r="F897" s="10"/>
      <c r="G897" s="8"/>
      <c r="H897" s="8"/>
      <c r="I897" s="8"/>
      <c r="J897" s="8"/>
      <c r="K897" s="8"/>
      <c r="L897" s="8"/>
      <c r="M897" s="8"/>
      <c r="N897" s="11"/>
      <c r="O897" s="11"/>
      <c r="P897" s="8"/>
      <c r="Q897" s="8"/>
      <c r="R897" s="12"/>
      <c r="S897" s="12"/>
      <c r="T897" s="12"/>
      <c r="U897" s="12"/>
      <c r="V897" s="12"/>
      <c r="W897" s="8"/>
      <c r="X897" s="8"/>
      <c r="Y897" s="8"/>
      <c r="Z897" s="8"/>
      <c r="AA897" s="8"/>
    </row>
    <row x14ac:dyDescent="0.25" r="898" customHeight="1" ht="14.25">
      <c r="A898" s="10"/>
      <c r="B898" s="8"/>
      <c r="C898" s="8"/>
      <c r="D898" s="8"/>
      <c r="E898" s="8"/>
      <c r="F898" s="10"/>
      <c r="G898" s="8"/>
      <c r="H898" s="8"/>
      <c r="I898" s="8"/>
      <c r="J898" s="8"/>
      <c r="K898" s="8"/>
      <c r="L898" s="8"/>
      <c r="M898" s="8"/>
      <c r="N898" s="11"/>
      <c r="O898" s="11"/>
      <c r="P898" s="8"/>
      <c r="Q898" s="8"/>
      <c r="R898" s="12"/>
      <c r="S898" s="12"/>
      <c r="T898" s="12"/>
      <c r="U898" s="12"/>
      <c r="V898" s="12"/>
      <c r="W898" s="8"/>
      <c r="X898" s="8"/>
      <c r="Y898" s="8"/>
      <c r="Z898" s="8"/>
      <c r="AA898" s="8"/>
    </row>
    <row x14ac:dyDescent="0.25" r="899" customHeight="1" ht="14.25">
      <c r="A899" s="10"/>
      <c r="B899" s="8"/>
      <c r="C899" s="8"/>
      <c r="D899" s="8"/>
      <c r="E899" s="8"/>
      <c r="F899" s="10"/>
      <c r="G899" s="8"/>
      <c r="H899" s="8"/>
      <c r="I899" s="8"/>
      <c r="J899" s="8"/>
      <c r="K899" s="8"/>
      <c r="L899" s="8"/>
      <c r="M899" s="8"/>
      <c r="N899" s="11"/>
      <c r="O899" s="11"/>
      <c r="P899" s="8"/>
      <c r="Q899" s="8"/>
      <c r="R899" s="12"/>
      <c r="S899" s="12"/>
      <c r="T899" s="12"/>
      <c r="U899" s="12"/>
      <c r="V899" s="12"/>
      <c r="W899" s="8"/>
      <c r="X899" s="8"/>
      <c r="Y899" s="8"/>
      <c r="Z899" s="8"/>
      <c r="AA899" s="8"/>
    </row>
    <row x14ac:dyDescent="0.25" r="900" customHeight="1" ht="14.25">
      <c r="A900" s="10"/>
      <c r="B900" s="8"/>
      <c r="C900" s="8"/>
      <c r="D900" s="8"/>
      <c r="E900" s="8"/>
      <c r="F900" s="10"/>
      <c r="G900" s="8"/>
      <c r="H900" s="8"/>
      <c r="I900" s="8"/>
      <c r="J900" s="8"/>
      <c r="K900" s="8"/>
      <c r="L900" s="8"/>
      <c r="M900" s="8"/>
      <c r="N900" s="11"/>
      <c r="O900" s="11"/>
      <c r="P900" s="8"/>
      <c r="Q900" s="8"/>
      <c r="R900" s="12"/>
      <c r="S900" s="12"/>
      <c r="T900" s="12"/>
      <c r="U900" s="12"/>
      <c r="V900" s="12"/>
      <c r="W900" s="8"/>
      <c r="X900" s="8"/>
      <c r="Y900" s="8"/>
      <c r="Z900" s="8"/>
      <c r="AA900" s="8"/>
    </row>
    <row x14ac:dyDescent="0.25" r="901" customHeight="1" ht="14.25">
      <c r="A901" s="10"/>
      <c r="B901" s="8"/>
      <c r="C901" s="8"/>
      <c r="D901" s="8"/>
      <c r="E901" s="8"/>
      <c r="F901" s="10"/>
      <c r="G901" s="8"/>
      <c r="H901" s="8"/>
      <c r="I901" s="8"/>
      <c r="J901" s="8"/>
      <c r="K901" s="8"/>
      <c r="L901" s="8"/>
      <c r="M901" s="8"/>
      <c r="N901" s="11"/>
      <c r="O901" s="11"/>
      <c r="P901" s="8"/>
      <c r="Q901" s="8"/>
      <c r="R901" s="12"/>
      <c r="S901" s="12"/>
      <c r="T901" s="12"/>
      <c r="U901" s="12"/>
      <c r="V901" s="12"/>
      <c r="W901" s="8"/>
      <c r="X901" s="8"/>
      <c r="Y901" s="8"/>
      <c r="Z901" s="8"/>
      <c r="AA901" s="8"/>
    </row>
    <row x14ac:dyDescent="0.25" r="902" customHeight="1" ht="14.25">
      <c r="A902" s="10"/>
      <c r="B902" s="8"/>
      <c r="C902" s="8"/>
      <c r="D902" s="8"/>
      <c r="E902" s="8"/>
      <c r="F902" s="10"/>
      <c r="G902" s="8"/>
      <c r="H902" s="8"/>
      <c r="I902" s="8"/>
      <c r="J902" s="8"/>
      <c r="K902" s="8"/>
      <c r="L902" s="8"/>
      <c r="M902" s="8"/>
      <c r="N902" s="11"/>
      <c r="O902" s="11"/>
      <c r="P902" s="8"/>
      <c r="Q902" s="8"/>
      <c r="R902" s="12"/>
      <c r="S902" s="12"/>
      <c r="T902" s="12"/>
      <c r="U902" s="12"/>
      <c r="V902" s="12"/>
      <c r="W902" s="8"/>
      <c r="X902" s="8"/>
      <c r="Y902" s="8"/>
      <c r="Z902" s="8"/>
      <c r="AA902" s="8"/>
    </row>
    <row x14ac:dyDescent="0.25" r="903" customHeight="1" ht="14.25">
      <c r="A903" s="10"/>
      <c r="B903" s="8"/>
      <c r="C903" s="8"/>
      <c r="D903" s="8"/>
      <c r="E903" s="8"/>
      <c r="F903" s="10"/>
      <c r="G903" s="8"/>
      <c r="H903" s="8"/>
      <c r="I903" s="8"/>
      <c r="J903" s="8"/>
      <c r="K903" s="8"/>
      <c r="L903" s="8"/>
      <c r="M903" s="8"/>
      <c r="N903" s="11"/>
      <c r="O903" s="11"/>
      <c r="P903" s="8"/>
      <c r="Q903" s="8"/>
      <c r="R903" s="12"/>
      <c r="S903" s="12"/>
      <c r="T903" s="12"/>
      <c r="U903" s="12"/>
      <c r="V903" s="12"/>
      <c r="W903" s="8"/>
      <c r="X903" s="8"/>
      <c r="Y903" s="8"/>
      <c r="Z903" s="8"/>
      <c r="AA903" s="8"/>
    </row>
    <row x14ac:dyDescent="0.25" r="904" customHeight="1" ht="14.25">
      <c r="A904" s="10"/>
      <c r="B904" s="8"/>
      <c r="C904" s="8"/>
      <c r="D904" s="8"/>
      <c r="E904" s="8"/>
      <c r="F904" s="10"/>
      <c r="G904" s="8"/>
      <c r="H904" s="8"/>
      <c r="I904" s="8"/>
      <c r="J904" s="8"/>
      <c r="K904" s="8"/>
      <c r="L904" s="8"/>
      <c r="M904" s="8"/>
      <c r="N904" s="11"/>
      <c r="O904" s="11"/>
      <c r="P904" s="8"/>
      <c r="Q904" s="8"/>
      <c r="R904" s="12"/>
      <c r="S904" s="12"/>
      <c r="T904" s="12"/>
      <c r="U904" s="12"/>
      <c r="V904" s="12"/>
      <c r="W904" s="8"/>
      <c r="X904" s="8"/>
      <c r="Y904" s="8"/>
      <c r="Z904" s="8"/>
      <c r="AA904" s="8"/>
    </row>
    <row x14ac:dyDescent="0.25" r="905" customHeight="1" ht="14.25">
      <c r="A905" s="10"/>
      <c r="B905" s="8"/>
      <c r="C905" s="8"/>
      <c r="D905" s="8"/>
      <c r="E905" s="8"/>
      <c r="F905" s="10"/>
      <c r="G905" s="8"/>
      <c r="H905" s="8"/>
      <c r="I905" s="8"/>
      <c r="J905" s="8"/>
      <c r="K905" s="8"/>
      <c r="L905" s="8"/>
      <c r="M905" s="8"/>
      <c r="N905" s="11"/>
      <c r="O905" s="11"/>
      <c r="P905" s="8"/>
      <c r="Q905" s="8"/>
      <c r="R905" s="12"/>
      <c r="S905" s="12"/>
      <c r="T905" s="12"/>
      <c r="U905" s="12"/>
      <c r="V905" s="12"/>
      <c r="W905" s="8"/>
      <c r="X905" s="8"/>
      <c r="Y905" s="8"/>
      <c r="Z905" s="8"/>
      <c r="AA905" s="8"/>
    </row>
    <row x14ac:dyDescent="0.25" r="906" customHeight="1" ht="14.25">
      <c r="A906" s="10"/>
      <c r="B906" s="8"/>
      <c r="C906" s="8"/>
      <c r="D906" s="8"/>
      <c r="E906" s="8"/>
      <c r="F906" s="10"/>
      <c r="G906" s="8"/>
      <c r="H906" s="8"/>
      <c r="I906" s="8"/>
      <c r="J906" s="8"/>
      <c r="K906" s="8"/>
      <c r="L906" s="8"/>
      <c r="M906" s="8"/>
      <c r="N906" s="11"/>
      <c r="O906" s="11"/>
      <c r="P906" s="8"/>
      <c r="Q906" s="8"/>
      <c r="R906" s="12"/>
      <c r="S906" s="12"/>
      <c r="T906" s="12"/>
      <c r="U906" s="12"/>
      <c r="V906" s="12"/>
      <c r="W906" s="8"/>
      <c r="X906" s="8"/>
      <c r="Y906" s="8"/>
      <c r="Z906" s="8"/>
      <c r="AA906" s="8"/>
    </row>
    <row x14ac:dyDescent="0.25" r="907" customHeight="1" ht="14.25">
      <c r="A907" s="10"/>
      <c r="B907" s="8"/>
      <c r="C907" s="8"/>
      <c r="D907" s="8"/>
      <c r="E907" s="8"/>
      <c r="F907" s="10"/>
      <c r="G907" s="8"/>
      <c r="H907" s="8"/>
      <c r="I907" s="8"/>
      <c r="J907" s="8"/>
      <c r="K907" s="8"/>
      <c r="L907" s="8"/>
      <c r="M907" s="8"/>
      <c r="N907" s="11"/>
      <c r="O907" s="11"/>
      <c r="P907" s="8"/>
      <c r="Q907" s="8"/>
      <c r="R907" s="12"/>
      <c r="S907" s="12"/>
      <c r="T907" s="12"/>
      <c r="U907" s="12"/>
      <c r="V907" s="12"/>
      <c r="W907" s="8"/>
      <c r="X907" s="8"/>
      <c r="Y907" s="8"/>
      <c r="Z907" s="8"/>
      <c r="AA907" s="8"/>
    </row>
    <row x14ac:dyDescent="0.25" r="908" customHeight="1" ht="14.25">
      <c r="A908" s="10"/>
      <c r="B908" s="8"/>
      <c r="C908" s="8"/>
      <c r="D908" s="8"/>
      <c r="E908" s="8"/>
      <c r="F908" s="10"/>
      <c r="G908" s="8"/>
      <c r="H908" s="8"/>
      <c r="I908" s="8"/>
      <c r="J908" s="8"/>
      <c r="K908" s="8"/>
      <c r="L908" s="8"/>
      <c r="M908" s="8"/>
      <c r="N908" s="11"/>
      <c r="O908" s="11"/>
      <c r="P908" s="8"/>
      <c r="Q908" s="8"/>
      <c r="R908" s="12"/>
      <c r="S908" s="12"/>
      <c r="T908" s="12"/>
      <c r="U908" s="12"/>
      <c r="V908" s="12"/>
      <c r="W908" s="8"/>
      <c r="X908" s="8"/>
      <c r="Y908" s="8"/>
      <c r="Z908" s="8"/>
      <c r="AA908" s="8"/>
    </row>
    <row x14ac:dyDescent="0.25" r="909" customHeight="1" ht="14.25">
      <c r="A909" s="10"/>
      <c r="B909" s="8"/>
      <c r="C909" s="8"/>
      <c r="D909" s="8"/>
      <c r="E909" s="8"/>
      <c r="F909" s="10"/>
      <c r="G909" s="8"/>
      <c r="H909" s="8"/>
      <c r="I909" s="8"/>
      <c r="J909" s="8"/>
      <c r="K909" s="8"/>
      <c r="L909" s="8"/>
      <c r="M909" s="8"/>
      <c r="N909" s="11"/>
      <c r="O909" s="11"/>
      <c r="P909" s="8"/>
      <c r="Q909" s="8"/>
      <c r="R909" s="12"/>
      <c r="S909" s="12"/>
      <c r="T909" s="12"/>
      <c r="U909" s="12"/>
      <c r="V909" s="12"/>
      <c r="W909" s="8"/>
      <c r="X909" s="8"/>
      <c r="Y909" s="8"/>
      <c r="Z909" s="8"/>
      <c r="AA909" s="8"/>
    </row>
    <row x14ac:dyDescent="0.25" r="910" customHeight="1" ht="14.25">
      <c r="A910" s="10"/>
      <c r="B910" s="8"/>
      <c r="C910" s="8"/>
      <c r="D910" s="8"/>
      <c r="E910" s="8"/>
      <c r="F910" s="10"/>
      <c r="G910" s="8"/>
      <c r="H910" s="8"/>
      <c r="I910" s="8"/>
      <c r="J910" s="8"/>
      <c r="K910" s="8"/>
      <c r="L910" s="8"/>
      <c r="M910" s="8"/>
      <c r="N910" s="11"/>
      <c r="O910" s="11"/>
      <c r="P910" s="8"/>
      <c r="Q910" s="8"/>
      <c r="R910" s="12"/>
      <c r="S910" s="12"/>
      <c r="T910" s="12"/>
      <c r="U910" s="12"/>
      <c r="V910" s="12"/>
      <c r="W910" s="8"/>
      <c r="X910" s="8"/>
      <c r="Y910" s="8"/>
      <c r="Z910" s="8"/>
      <c r="AA910" s="8"/>
    </row>
    <row x14ac:dyDescent="0.25" r="911" customHeight="1" ht="14.25">
      <c r="A911" s="10"/>
      <c r="B911" s="8"/>
      <c r="C911" s="8"/>
      <c r="D911" s="8"/>
      <c r="E911" s="8"/>
      <c r="F911" s="10"/>
      <c r="G911" s="8"/>
      <c r="H911" s="8"/>
      <c r="I911" s="8"/>
      <c r="J911" s="8"/>
      <c r="K911" s="8"/>
      <c r="L911" s="8"/>
      <c r="M911" s="8"/>
      <c r="N911" s="11"/>
      <c r="O911" s="11"/>
      <c r="P911" s="8"/>
      <c r="Q911" s="8"/>
      <c r="R911" s="12"/>
      <c r="S911" s="12"/>
      <c r="T911" s="12"/>
      <c r="U911" s="12"/>
      <c r="V911" s="12"/>
      <c r="W911" s="8"/>
      <c r="X911" s="8"/>
      <c r="Y911" s="8"/>
      <c r="Z911" s="8"/>
      <c r="AA911" s="8"/>
    </row>
    <row x14ac:dyDescent="0.25" r="912" customHeight="1" ht="14.25">
      <c r="A912" s="10"/>
      <c r="B912" s="8"/>
      <c r="C912" s="8"/>
      <c r="D912" s="8"/>
      <c r="E912" s="8"/>
      <c r="F912" s="10"/>
      <c r="G912" s="8"/>
      <c r="H912" s="8"/>
      <c r="I912" s="8"/>
      <c r="J912" s="8"/>
      <c r="K912" s="8"/>
      <c r="L912" s="8"/>
      <c r="M912" s="8"/>
      <c r="N912" s="11"/>
      <c r="O912" s="11"/>
      <c r="P912" s="8"/>
      <c r="Q912" s="8"/>
      <c r="R912" s="12"/>
      <c r="S912" s="12"/>
      <c r="T912" s="12"/>
      <c r="U912" s="12"/>
      <c r="V912" s="12"/>
      <c r="W912" s="8"/>
      <c r="X912" s="8"/>
      <c r="Y912" s="8"/>
      <c r="Z912" s="8"/>
      <c r="AA912" s="8"/>
    </row>
    <row x14ac:dyDescent="0.25" r="913" customHeight="1" ht="14.25">
      <c r="A913" s="10"/>
      <c r="B913" s="8"/>
      <c r="C913" s="8"/>
      <c r="D913" s="8"/>
      <c r="E913" s="8"/>
      <c r="F913" s="10"/>
      <c r="G913" s="8"/>
      <c r="H913" s="8"/>
      <c r="I913" s="8"/>
      <c r="J913" s="8"/>
      <c r="K913" s="8"/>
      <c r="L913" s="8"/>
      <c r="M913" s="8"/>
      <c r="N913" s="11"/>
      <c r="O913" s="11"/>
      <c r="P913" s="8"/>
      <c r="Q913" s="8"/>
      <c r="R913" s="12"/>
      <c r="S913" s="12"/>
      <c r="T913" s="12"/>
      <c r="U913" s="12"/>
      <c r="V913" s="12"/>
      <c r="W913" s="8"/>
      <c r="X913" s="8"/>
      <c r="Y913" s="8"/>
      <c r="Z913" s="8"/>
      <c r="AA913" s="8"/>
    </row>
    <row x14ac:dyDescent="0.25" r="914" customHeight="1" ht="14.25">
      <c r="A914" s="10"/>
      <c r="B914" s="8"/>
      <c r="C914" s="8"/>
      <c r="D914" s="8"/>
      <c r="E914" s="8"/>
      <c r="F914" s="10"/>
      <c r="G914" s="8"/>
      <c r="H914" s="8"/>
      <c r="I914" s="8"/>
      <c r="J914" s="8"/>
      <c r="K914" s="8"/>
      <c r="L914" s="8"/>
      <c r="M914" s="8"/>
      <c r="N914" s="11"/>
      <c r="O914" s="11"/>
      <c r="P914" s="8"/>
      <c r="Q914" s="8"/>
      <c r="R914" s="12"/>
      <c r="S914" s="12"/>
      <c r="T914" s="12"/>
      <c r="U914" s="12"/>
      <c r="V914" s="12"/>
      <c r="W914" s="8"/>
      <c r="X914" s="8"/>
      <c r="Y914" s="8"/>
      <c r="Z914" s="8"/>
      <c r="AA914" s="8"/>
    </row>
    <row x14ac:dyDescent="0.25" r="915" customHeight="1" ht="14.25">
      <c r="A915" s="10"/>
      <c r="B915" s="8"/>
      <c r="C915" s="8"/>
      <c r="D915" s="8"/>
      <c r="E915" s="8"/>
      <c r="F915" s="10"/>
      <c r="G915" s="8"/>
      <c r="H915" s="8"/>
      <c r="I915" s="8"/>
      <c r="J915" s="8"/>
      <c r="K915" s="8"/>
      <c r="L915" s="8"/>
      <c r="M915" s="8"/>
      <c r="N915" s="11"/>
      <c r="O915" s="11"/>
      <c r="P915" s="8"/>
      <c r="Q915" s="8"/>
      <c r="R915" s="12"/>
      <c r="S915" s="12"/>
      <c r="T915" s="12"/>
      <c r="U915" s="12"/>
      <c r="V915" s="12"/>
      <c r="W915" s="8"/>
      <c r="X915" s="8"/>
      <c r="Y915" s="8"/>
      <c r="Z915" s="8"/>
      <c r="AA915" s="8"/>
    </row>
    <row x14ac:dyDescent="0.25" r="916" customHeight="1" ht="14.25">
      <c r="A916" s="10"/>
      <c r="B916" s="8"/>
      <c r="C916" s="8"/>
      <c r="D916" s="8"/>
      <c r="E916" s="8"/>
      <c r="F916" s="10"/>
      <c r="G916" s="8"/>
      <c r="H916" s="8"/>
      <c r="I916" s="8"/>
      <c r="J916" s="8"/>
      <c r="K916" s="8"/>
      <c r="L916" s="8"/>
      <c r="M916" s="8"/>
      <c r="N916" s="11"/>
      <c r="O916" s="11"/>
      <c r="P916" s="8"/>
      <c r="Q916" s="8"/>
      <c r="R916" s="12"/>
      <c r="S916" s="12"/>
      <c r="T916" s="12"/>
      <c r="U916" s="12"/>
      <c r="V916" s="12"/>
      <c r="W916" s="8"/>
      <c r="X916" s="8"/>
      <c r="Y916" s="8"/>
      <c r="Z916" s="8"/>
      <c r="AA916" s="8"/>
    </row>
    <row x14ac:dyDescent="0.25" r="917" customHeight="1" ht="14.25">
      <c r="A917" s="10"/>
      <c r="B917" s="8"/>
      <c r="C917" s="8"/>
      <c r="D917" s="8"/>
      <c r="E917" s="8"/>
      <c r="F917" s="10"/>
      <c r="G917" s="8"/>
      <c r="H917" s="8"/>
      <c r="I917" s="8"/>
      <c r="J917" s="8"/>
      <c r="K917" s="8"/>
      <c r="L917" s="8"/>
      <c r="M917" s="8"/>
      <c r="N917" s="11"/>
      <c r="O917" s="11"/>
      <c r="P917" s="8"/>
      <c r="Q917" s="8"/>
      <c r="R917" s="12"/>
      <c r="S917" s="12"/>
      <c r="T917" s="12"/>
      <c r="U917" s="12"/>
      <c r="V917" s="12"/>
      <c r="W917" s="8"/>
      <c r="X917" s="8"/>
      <c r="Y917" s="8"/>
      <c r="Z917" s="8"/>
      <c r="AA917" s="8"/>
    </row>
    <row x14ac:dyDescent="0.25" r="918" customHeight="1" ht="14.25">
      <c r="A918" s="10"/>
      <c r="B918" s="8"/>
      <c r="C918" s="8"/>
      <c r="D918" s="8"/>
      <c r="E918" s="8"/>
      <c r="F918" s="10"/>
      <c r="G918" s="8"/>
      <c r="H918" s="8"/>
      <c r="I918" s="8"/>
      <c r="J918" s="8"/>
      <c r="K918" s="8"/>
      <c r="L918" s="8"/>
      <c r="M918" s="8"/>
      <c r="N918" s="11"/>
      <c r="O918" s="11"/>
      <c r="P918" s="8"/>
      <c r="Q918" s="8"/>
      <c r="R918" s="12"/>
      <c r="S918" s="12"/>
      <c r="T918" s="12"/>
      <c r="U918" s="12"/>
      <c r="V918" s="12"/>
      <c r="W918" s="8"/>
      <c r="X918" s="8"/>
      <c r="Y918" s="8"/>
      <c r="Z918" s="8"/>
      <c r="AA918" s="8"/>
    </row>
    <row x14ac:dyDescent="0.25" r="919" customHeight="1" ht="14.25">
      <c r="A919" s="10"/>
      <c r="B919" s="8"/>
      <c r="C919" s="8"/>
      <c r="D919" s="8"/>
      <c r="E919" s="8"/>
      <c r="F919" s="10"/>
      <c r="G919" s="8"/>
      <c r="H919" s="8"/>
      <c r="I919" s="8"/>
      <c r="J919" s="8"/>
      <c r="K919" s="8"/>
      <c r="L919" s="8"/>
      <c r="M919" s="8"/>
      <c r="N919" s="11"/>
      <c r="O919" s="11"/>
      <c r="P919" s="8"/>
      <c r="Q919" s="8"/>
      <c r="R919" s="12"/>
      <c r="S919" s="12"/>
      <c r="T919" s="12"/>
      <c r="U919" s="12"/>
      <c r="V919" s="12"/>
      <c r="W919" s="8"/>
      <c r="X919" s="8"/>
      <c r="Y919" s="8"/>
      <c r="Z919" s="8"/>
      <c r="AA919" s="8"/>
    </row>
    <row x14ac:dyDescent="0.25" r="920" customHeight="1" ht="14.25">
      <c r="A920" s="10"/>
      <c r="B920" s="8"/>
      <c r="C920" s="8"/>
      <c r="D920" s="8"/>
      <c r="E920" s="8"/>
      <c r="F920" s="10"/>
      <c r="G920" s="8"/>
      <c r="H920" s="8"/>
      <c r="I920" s="8"/>
      <c r="J920" s="8"/>
      <c r="K920" s="8"/>
      <c r="L920" s="8"/>
      <c r="M920" s="8"/>
      <c r="N920" s="11"/>
      <c r="O920" s="11"/>
      <c r="P920" s="8"/>
      <c r="Q920" s="8"/>
      <c r="R920" s="12"/>
      <c r="S920" s="12"/>
      <c r="T920" s="12"/>
      <c r="U920" s="12"/>
      <c r="V920" s="12"/>
      <c r="W920" s="8"/>
      <c r="X920" s="8"/>
      <c r="Y920" s="8"/>
      <c r="Z920" s="8"/>
      <c r="AA920" s="8"/>
    </row>
    <row x14ac:dyDescent="0.25" r="921" customHeight="1" ht="14.25">
      <c r="A921" s="10"/>
      <c r="B921" s="8"/>
      <c r="C921" s="8"/>
      <c r="D921" s="8"/>
      <c r="E921" s="8"/>
      <c r="F921" s="10"/>
      <c r="G921" s="8"/>
      <c r="H921" s="8"/>
      <c r="I921" s="8"/>
      <c r="J921" s="8"/>
      <c r="K921" s="8"/>
      <c r="L921" s="8"/>
      <c r="M921" s="8"/>
      <c r="N921" s="11"/>
      <c r="O921" s="11"/>
      <c r="P921" s="8"/>
      <c r="Q921" s="8"/>
      <c r="R921" s="12"/>
      <c r="S921" s="12"/>
      <c r="T921" s="12"/>
      <c r="U921" s="12"/>
      <c r="V921" s="12"/>
      <c r="W921" s="8"/>
      <c r="X921" s="8"/>
      <c r="Y921" s="8"/>
      <c r="Z921" s="8"/>
      <c r="AA921" s="8"/>
    </row>
    <row x14ac:dyDescent="0.25" r="922" customHeight="1" ht="14.25">
      <c r="A922" s="10"/>
      <c r="B922" s="8"/>
      <c r="C922" s="8"/>
      <c r="D922" s="8"/>
      <c r="E922" s="8"/>
      <c r="F922" s="10"/>
      <c r="G922" s="8"/>
      <c r="H922" s="8"/>
      <c r="I922" s="8"/>
      <c r="J922" s="8"/>
      <c r="K922" s="8"/>
      <c r="L922" s="8"/>
      <c r="M922" s="8"/>
      <c r="N922" s="11"/>
      <c r="O922" s="11"/>
      <c r="P922" s="8"/>
      <c r="Q922" s="8"/>
      <c r="R922" s="12"/>
      <c r="S922" s="12"/>
      <c r="T922" s="12"/>
      <c r="U922" s="12"/>
      <c r="V922" s="12"/>
      <c r="W922" s="8"/>
      <c r="X922" s="8"/>
      <c r="Y922" s="8"/>
      <c r="Z922" s="8"/>
      <c r="AA922" s="8"/>
    </row>
    <row x14ac:dyDescent="0.25" r="923" customHeight="1" ht="14.25">
      <c r="A923" s="10"/>
      <c r="B923" s="8"/>
      <c r="C923" s="8"/>
      <c r="D923" s="8"/>
      <c r="E923" s="8"/>
      <c r="F923" s="10"/>
      <c r="G923" s="8"/>
      <c r="H923" s="8"/>
      <c r="I923" s="8"/>
      <c r="J923" s="8"/>
      <c r="K923" s="8"/>
      <c r="L923" s="8"/>
      <c r="M923" s="8"/>
      <c r="N923" s="11"/>
      <c r="O923" s="11"/>
      <c r="P923" s="8"/>
      <c r="Q923" s="8"/>
      <c r="R923" s="12"/>
      <c r="S923" s="12"/>
      <c r="T923" s="12"/>
      <c r="U923" s="12"/>
      <c r="V923" s="12"/>
      <c r="W923" s="8"/>
      <c r="X923" s="8"/>
      <c r="Y923" s="8"/>
      <c r="Z923" s="8"/>
      <c r="AA923" s="8"/>
    </row>
    <row x14ac:dyDescent="0.25" r="924" customHeight="1" ht="14.25">
      <c r="A924" s="10"/>
      <c r="B924" s="8"/>
      <c r="C924" s="8"/>
      <c r="D924" s="8"/>
      <c r="E924" s="8"/>
      <c r="F924" s="10"/>
      <c r="G924" s="8"/>
      <c r="H924" s="8"/>
      <c r="I924" s="8"/>
      <c r="J924" s="8"/>
      <c r="K924" s="8"/>
      <c r="L924" s="8"/>
      <c r="M924" s="8"/>
      <c r="N924" s="11"/>
      <c r="O924" s="11"/>
      <c r="P924" s="8"/>
      <c r="Q924" s="8"/>
      <c r="R924" s="12"/>
      <c r="S924" s="12"/>
      <c r="T924" s="12"/>
      <c r="U924" s="12"/>
      <c r="V924" s="12"/>
      <c r="W924" s="8"/>
      <c r="X924" s="8"/>
      <c r="Y924" s="8"/>
      <c r="Z924" s="8"/>
      <c r="AA924" s="8"/>
    </row>
    <row x14ac:dyDescent="0.25" r="925" customHeight="1" ht="14.25">
      <c r="A925" s="10"/>
      <c r="B925" s="8"/>
      <c r="C925" s="8"/>
      <c r="D925" s="8"/>
      <c r="E925" s="8"/>
      <c r="F925" s="10"/>
      <c r="G925" s="8"/>
      <c r="H925" s="8"/>
      <c r="I925" s="8"/>
      <c r="J925" s="8"/>
      <c r="K925" s="8"/>
      <c r="L925" s="8"/>
      <c r="M925" s="8"/>
      <c r="N925" s="11"/>
      <c r="O925" s="11"/>
      <c r="P925" s="8"/>
      <c r="Q925" s="8"/>
      <c r="R925" s="12"/>
      <c r="S925" s="12"/>
      <c r="T925" s="12"/>
      <c r="U925" s="12"/>
      <c r="V925" s="12"/>
      <c r="W925" s="8"/>
      <c r="X925" s="8"/>
      <c r="Y925" s="8"/>
      <c r="Z925" s="8"/>
      <c r="AA925" s="8"/>
    </row>
    <row x14ac:dyDescent="0.25" r="926" customHeight="1" ht="14.25">
      <c r="A926" s="10"/>
      <c r="B926" s="8"/>
      <c r="C926" s="8"/>
      <c r="D926" s="8"/>
      <c r="E926" s="8"/>
      <c r="F926" s="10"/>
      <c r="G926" s="8"/>
      <c r="H926" s="8"/>
      <c r="I926" s="8"/>
      <c r="J926" s="8"/>
      <c r="K926" s="8"/>
      <c r="L926" s="8"/>
      <c r="M926" s="8"/>
      <c r="N926" s="11"/>
      <c r="O926" s="11"/>
      <c r="P926" s="8"/>
      <c r="Q926" s="8"/>
      <c r="R926" s="12"/>
      <c r="S926" s="12"/>
      <c r="T926" s="12"/>
      <c r="U926" s="12"/>
      <c r="V926" s="12"/>
      <c r="W926" s="8"/>
      <c r="X926" s="8"/>
      <c r="Y926" s="8"/>
      <c r="Z926" s="8"/>
      <c r="AA926" s="8"/>
    </row>
    <row x14ac:dyDescent="0.25" r="927" customHeight="1" ht="14.25">
      <c r="A927" s="10"/>
      <c r="B927" s="8"/>
      <c r="C927" s="8"/>
      <c r="D927" s="8"/>
      <c r="E927" s="8"/>
      <c r="F927" s="10"/>
      <c r="G927" s="8"/>
      <c r="H927" s="8"/>
      <c r="I927" s="8"/>
      <c r="J927" s="8"/>
      <c r="K927" s="8"/>
      <c r="L927" s="8"/>
      <c r="M927" s="8"/>
      <c r="N927" s="11"/>
      <c r="O927" s="11"/>
      <c r="P927" s="8"/>
      <c r="Q927" s="8"/>
      <c r="R927" s="12"/>
      <c r="S927" s="12"/>
      <c r="T927" s="12"/>
      <c r="U927" s="12"/>
      <c r="V927" s="12"/>
      <c r="W927" s="8"/>
      <c r="X927" s="8"/>
      <c r="Y927" s="8"/>
      <c r="Z927" s="8"/>
      <c r="AA927" s="8"/>
    </row>
    <row x14ac:dyDescent="0.25" r="928" customHeight="1" ht="14.25">
      <c r="A928" s="10"/>
      <c r="B928" s="8"/>
      <c r="C928" s="8"/>
      <c r="D928" s="8"/>
      <c r="E928" s="8"/>
      <c r="F928" s="10"/>
      <c r="G928" s="8"/>
      <c r="H928" s="8"/>
      <c r="I928" s="8"/>
      <c r="J928" s="8"/>
      <c r="K928" s="8"/>
      <c r="L928" s="8"/>
      <c r="M928" s="8"/>
      <c r="N928" s="11"/>
      <c r="O928" s="11"/>
      <c r="P928" s="8"/>
      <c r="Q928" s="8"/>
      <c r="R928" s="12"/>
      <c r="S928" s="12"/>
      <c r="T928" s="12"/>
      <c r="U928" s="12"/>
      <c r="V928" s="12"/>
      <c r="W928" s="8"/>
      <c r="X928" s="8"/>
      <c r="Y928" s="8"/>
      <c r="Z928" s="8"/>
      <c r="AA928" s="8"/>
    </row>
    <row x14ac:dyDescent="0.25" r="929" customHeight="1" ht="14.25">
      <c r="A929" s="10"/>
      <c r="B929" s="8"/>
      <c r="C929" s="8"/>
      <c r="D929" s="8"/>
      <c r="E929" s="8"/>
      <c r="F929" s="10"/>
      <c r="G929" s="8"/>
      <c r="H929" s="8"/>
      <c r="I929" s="8"/>
      <c r="J929" s="8"/>
      <c r="K929" s="8"/>
      <c r="L929" s="8"/>
      <c r="M929" s="8"/>
      <c r="N929" s="11"/>
      <c r="O929" s="11"/>
      <c r="P929" s="8"/>
      <c r="Q929" s="8"/>
      <c r="R929" s="12"/>
      <c r="S929" s="12"/>
      <c r="T929" s="12"/>
      <c r="U929" s="12"/>
      <c r="V929" s="12"/>
      <c r="W929" s="8"/>
      <c r="X929" s="8"/>
      <c r="Y929" s="8"/>
      <c r="Z929" s="8"/>
      <c r="AA929" s="8"/>
    </row>
    <row x14ac:dyDescent="0.25" r="930" customHeight="1" ht="14.25">
      <c r="A930" s="10"/>
      <c r="B930" s="8"/>
      <c r="C930" s="8"/>
      <c r="D930" s="8"/>
      <c r="E930" s="8"/>
      <c r="F930" s="10"/>
      <c r="G930" s="8"/>
      <c r="H930" s="8"/>
      <c r="I930" s="8"/>
      <c r="J930" s="8"/>
      <c r="K930" s="8"/>
      <c r="L930" s="8"/>
      <c r="M930" s="8"/>
      <c r="N930" s="11"/>
      <c r="O930" s="11"/>
      <c r="P930" s="8"/>
      <c r="Q930" s="8"/>
      <c r="R930" s="12"/>
      <c r="S930" s="12"/>
      <c r="T930" s="12"/>
      <c r="U930" s="12"/>
      <c r="V930" s="12"/>
      <c r="W930" s="8"/>
      <c r="X930" s="8"/>
      <c r="Y930" s="8"/>
      <c r="Z930" s="8"/>
      <c r="AA930" s="8"/>
    </row>
    <row x14ac:dyDescent="0.25" r="931" customHeight="1" ht="14.25">
      <c r="A931" s="10"/>
      <c r="B931" s="8"/>
      <c r="C931" s="8"/>
      <c r="D931" s="8"/>
      <c r="E931" s="8"/>
      <c r="F931" s="10"/>
      <c r="G931" s="8"/>
      <c r="H931" s="8"/>
      <c r="I931" s="8"/>
      <c r="J931" s="8"/>
      <c r="K931" s="8"/>
      <c r="L931" s="8"/>
      <c r="M931" s="8"/>
      <c r="N931" s="11"/>
      <c r="O931" s="11"/>
      <c r="P931" s="8"/>
      <c r="Q931" s="8"/>
      <c r="R931" s="12"/>
      <c r="S931" s="12"/>
      <c r="T931" s="12"/>
      <c r="U931" s="12"/>
      <c r="V931" s="12"/>
      <c r="W931" s="8"/>
      <c r="X931" s="8"/>
      <c r="Y931" s="8"/>
      <c r="Z931" s="8"/>
      <c r="AA931" s="8"/>
    </row>
    <row x14ac:dyDescent="0.25" r="932" customHeight="1" ht="14.25">
      <c r="A932" s="10"/>
      <c r="B932" s="8"/>
      <c r="C932" s="8"/>
      <c r="D932" s="8"/>
      <c r="E932" s="8"/>
      <c r="F932" s="10"/>
      <c r="G932" s="8"/>
      <c r="H932" s="8"/>
      <c r="I932" s="8"/>
      <c r="J932" s="8"/>
      <c r="K932" s="8"/>
      <c r="L932" s="8"/>
      <c r="M932" s="8"/>
      <c r="N932" s="11"/>
      <c r="O932" s="11"/>
      <c r="P932" s="8"/>
      <c r="Q932" s="8"/>
      <c r="R932" s="12"/>
      <c r="S932" s="12"/>
      <c r="T932" s="12"/>
      <c r="U932" s="12"/>
      <c r="V932" s="12"/>
      <c r="W932" s="8"/>
      <c r="X932" s="8"/>
      <c r="Y932" s="8"/>
      <c r="Z932" s="8"/>
      <c r="AA932" s="8"/>
    </row>
    <row x14ac:dyDescent="0.25" r="933" customHeight="1" ht="14.25">
      <c r="A933" s="10"/>
      <c r="B933" s="8"/>
      <c r="C933" s="8"/>
      <c r="D933" s="8"/>
      <c r="E933" s="8"/>
      <c r="F933" s="10"/>
      <c r="G933" s="8"/>
      <c r="H933" s="8"/>
      <c r="I933" s="8"/>
      <c r="J933" s="8"/>
      <c r="K933" s="8"/>
      <c r="L933" s="8"/>
      <c r="M933" s="8"/>
      <c r="N933" s="11"/>
      <c r="O933" s="11"/>
      <c r="P933" s="8"/>
      <c r="Q933" s="8"/>
      <c r="R933" s="12"/>
      <c r="S933" s="12"/>
      <c r="T933" s="12"/>
      <c r="U933" s="12"/>
      <c r="V933" s="12"/>
      <c r="W933" s="8"/>
      <c r="X933" s="8"/>
      <c r="Y933" s="8"/>
      <c r="Z933" s="8"/>
      <c r="AA933" s="8"/>
    </row>
    <row x14ac:dyDescent="0.25" r="934" customHeight="1" ht="14.25">
      <c r="A934" s="10"/>
      <c r="B934" s="8"/>
      <c r="C934" s="8"/>
      <c r="D934" s="8"/>
      <c r="E934" s="8"/>
      <c r="F934" s="10"/>
      <c r="G934" s="8"/>
      <c r="H934" s="8"/>
      <c r="I934" s="8"/>
      <c r="J934" s="8"/>
      <c r="K934" s="8"/>
      <c r="L934" s="8"/>
      <c r="M934" s="8"/>
      <c r="N934" s="11"/>
      <c r="O934" s="11"/>
      <c r="P934" s="8"/>
      <c r="Q934" s="8"/>
      <c r="R934" s="12"/>
      <c r="S934" s="12"/>
      <c r="T934" s="12"/>
      <c r="U934" s="12"/>
      <c r="V934" s="12"/>
      <c r="W934" s="8"/>
      <c r="X934" s="8"/>
      <c r="Y934" s="8"/>
      <c r="Z934" s="8"/>
      <c r="AA934" s="8"/>
    </row>
    <row x14ac:dyDescent="0.25" r="935" customHeight="1" ht="14.25">
      <c r="A935" s="10"/>
      <c r="B935" s="8"/>
      <c r="C935" s="8"/>
      <c r="D935" s="8"/>
      <c r="E935" s="8"/>
      <c r="F935" s="10"/>
      <c r="G935" s="8"/>
      <c r="H935" s="8"/>
      <c r="I935" s="8"/>
      <c r="J935" s="8"/>
      <c r="K935" s="8"/>
      <c r="L935" s="8"/>
      <c r="M935" s="8"/>
      <c r="N935" s="11"/>
      <c r="O935" s="11"/>
      <c r="P935" s="8"/>
      <c r="Q935" s="8"/>
      <c r="R935" s="12"/>
      <c r="S935" s="12"/>
      <c r="T935" s="12"/>
      <c r="U935" s="12"/>
      <c r="V935" s="12"/>
      <c r="W935" s="8"/>
      <c r="X935" s="8"/>
      <c r="Y935" s="8"/>
      <c r="Z935" s="8"/>
      <c r="AA935" s="8"/>
    </row>
    <row x14ac:dyDescent="0.25" r="936" customHeight="1" ht="14.25">
      <c r="A936" s="10"/>
      <c r="B936" s="8"/>
      <c r="C936" s="8"/>
      <c r="D936" s="8"/>
      <c r="E936" s="8"/>
      <c r="F936" s="10"/>
      <c r="G936" s="8"/>
      <c r="H936" s="8"/>
      <c r="I936" s="8"/>
      <c r="J936" s="8"/>
      <c r="K936" s="8"/>
      <c r="L936" s="8"/>
      <c r="M936" s="8"/>
      <c r="N936" s="11"/>
      <c r="O936" s="11"/>
      <c r="P936" s="8"/>
      <c r="Q936" s="8"/>
      <c r="R936" s="12"/>
      <c r="S936" s="12"/>
      <c r="T936" s="12"/>
      <c r="U936" s="12"/>
      <c r="V936" s="12"/>
      <c r="W936" s="8"/>
      <c r="X936" s="8"/>
      <c r="Y936" s="8"/>
      <c r="Z936" s="8"/>
      <c r="AA936" s="8"/>
    </row>
    <row x14ac:dyDescent="0.25" r="937" customHeight="1" ht="14.25">
      <c r="A937" s="10"/>
      <c r="B937" s="8"/>
      <c r="C937" s="8"/>
      <c r="D937" s="8"/>
      <c r="E937" s="8"/>
      <c r="F937" s="10"/>
      <c r="G937" s="8"/>
      <c r="H937" s="8"/>
      <c r="I937" s="8"/>
      <c r="J937" s="8"/>
      <c r="K937" s="8"/>
      <c r="L937" s="8"/>
      <c r="M937" s="8"/>
      <c r="N937" s="11"/>
      <c r="O937" s="11"/>
      <c r="P937" s="8"/>
      <c r="Q937" s="8"/>
      <c r="R937" s="12"/>
      <c r="S937" s="12"/>
      <c r="T937" s="12"/>
      <c r="U937" s="12"/>
      <c r="V937" s="12"/>
      <c r="W937" s="8"/>
      <c r="X937" s="8"/>
      <c r="Y937" s="8"/>
      <c r="Z937" s="8"/>
      <c r="AA937" s="8"/>
    </row>
    <row x14ac:dyDescent="0.25" r="938" customHeight="1" ht="14.25">
      <c r="A938" s="10"/>
      <c r="B938" s="8"/>
      <c r="C938" s="8"/>
      <c r="D938" s="8"/>
      <c r="E938" s="8"/>
      <c r="F938" s="10"/>
      <c r="G938" s="8"/>
      <c r="H938" s="8"/>
      <c r="I938" s="8"/>
      <c r="J938" s="8"/>
      <c r="K938" s="8"/>
      <c r="L938" s="8"/>
      <c r="M938" s="8"/>
      <c r="N938" s="11"/>
      <c r="O938" s="11"/>
      <c r="P938" s="8"/>
      <c r="Q938" s="8"/>
      <c r="R938" s="12"/>
      <c r="S938" s="12"/>
      <c r="T938" s="12"/>
      <c r="U938" s="12"/>
      <c r="V938" s="12"/>
      <c r="W938" s="8"/>
      <c r="X938" s="8"/>
      <c r="Y938" s="8"/>
      <c r="Z938" s="8"/>
      <c r="AA938" s="8"/>
    </row>
    <row x14ac:dyDescent="0.25" r="939" customHeight="1" ht="14.25">
      <c r="A939" s="10"/>
      <c r="B939" s="8"/>
      <c r="C939" s="8"/>
      <c r="D939" s="8"/>
      <c r="E939" s="8"/>
      <c r="F939" s="10"/>
      <c r="G939" s="8"/>
      <c r="H939" s="8"/>
      <c r="I939" s="8"/>
      <c r="J939" s="8"/>
      <c r="K939" s="8"/>
      <c r="L939" s="8"/>
      <c r="M939" s="8"/>
      <c r="N939" s="11"/>
      <c r="O939" s="11"/>
      <c r="P939" s="8"/>
      <c r="Q939" s="8"/>
      <c r="R939" s="12"/>
      <c r="S939" s="12"/>
      <c r="T939" s="12"/>
      <c r="U939" s="12"/>
      <c r="V939" s="12"/>
      <c r="W939" s="8"/>
      <c r="X939" s="8"/>
      <c r="Y939" s="8"/>
      <c r="Z939" s="8"/>
      <c r="AA939" s="8"/>
    </row>
    <row x14ac:dyDescent="0.25" r="940" customHeight="1" ht="14.25">
      <c r="A940" s="10"/>
      <c r="B940" s="8"/>
      <c r="C940" s="8"/>
      <c r="D940" s="8"/>
      <c r="E940" s="8"/>
      <c r="F940" s="10"/>
      <c r="G940" s="8"/>
      <c r="H940" s="8"/>
      <c r="I940" s="8"/>
      <c r="J940" s="8"/>
      <c r="K940" s="8"/>
      <c r="L940" s="8"/>
      <c r="M940" s="8"/>
      <c r="N940" s="11"/>
      <c r="O940" s="11"/>
      <c r="P940" s="8"/>
      <c r="Q940" s="8"/>
      <c r="R940" s="12"/>
      <c r="S940" s="12"/>
      <c r="T940" s="12"/>
      <c r="U940" s="12"/>
      <c r="V940" s="12"/>
      <c r="W940" s="8"/>
      <c r="X940" s="8"/>
      <c r="Y940" s="8"/>
      <c r="Z940" s="8"/>
      <c r="AA940" s="8"/>
    </row>
    <row x14ac:dyDescent="0.25" r="941" customHeight="1" ht="14.25">
      <c r="A941" s="10"/>
      <c r="B941" s="8"/>
      <c r="C941" s="8"/>
      <c r="D941" s="8"/>
      <c r="E941" s="8"/>
      <c r="F941" s="10"/>
      <c r="G941" s="8"/>
      <c r="H941" s="8"/>
      <c r="I941" s="8"/>
      <c r="J941" s="8"/>
      <c r="K941" s="8"/>
      <c r="L941" s="8"/>
      <c r="M941" s="8"/>
      <c r="N941" s="11"/>
      <c r="O941" s="11"/>
      <c r="P941" s="8"/>
      <c r="Q941" s="8"/>
      <c r="R941" s="12"/>
      <c r="S941" s="12"/>
      <c r="T941" s="12"/>
      <c r="U941" s="12"/>
      <c r="V941" s="12"/>
      <c r="W941" s="8"/>
      <c r="X941" s="8"/>
      <c r="Y941" s="8"/>
      <c r="Z941" s="8"/>
      <c r="AA941" s="8"/>
    </row>
    <row x14ac:dyDescent="0.25" r="942" customHeight="1" ht="14.25">
      <c r="A942" s="10"/>
      <c r="B942" s="8"/>
      <c r="C942" s="8"/>
      <c r="D942" s="8"/>
      <c r="E942" s="8"/>
      <c r="F942" s="10"/>
      <c r="G942" s="8"/>
      <c r="H942" s="8"/>
      <c r="I942" s="8"/>
      <c r="J942" s="8"/>
      <c r="K942" s="8"/>
      <c r="L942" s="8"/>
      <c r="M942" s="8"/>
      <c r="N942" s="11"/>
      <c r="O942" s="11"/>
      <c r="P942" s="8"/>
      <c r="Q942" s="8"/>
      <c r="R942" s="12"/>
      <c r="S942" s="12"/>
      <c r="T942" s="12"/>
      <c r="U942" s="12"/>
      <c r="V942" s="12"/>
      <c r="W942" s="8"/>
      <c r="X942" s="8"/>
      <c r="Y942" s="8"/>
      <c r="Z942" s="8"/>
      <c r="AA942" s="8"/>
    </row>
    <row x14ac:dyDescent="0.25" r="943" customHeight="1" ht="14.25">
      <c r="A943" s="10"/>
      <c r="B943" s="8"/>
      <c r="C943" s="8"/>
      <c r="D943" s="8"/>
      <c r="E943" s="8"/>
      <c r="F943" s="10"/>
      <c r="G943" s="8"/>
      <c r="H943" s="8"/>
      <c r="I943" s="8"/>
      <c r="J943" s="8"/>
      <c r="K943" s="8"/>
      <c r="L943" s="8"/>
      <c r="M943" s="8"/>
      <c r="N943" s="11"/>
      <c r="O943" s="11"/>
      <c r="P943" s="8"/>
      <c r="Q943" s="8"/>
      <c r="R943" s="12"/>
      <c r="S943" s="12"/>
      <c r="T943" s="12"/>
      <c r="U943" s="12"/>
      <c r="V943" s="12"/>
      <c r="W943" s="8"/>
      <c r="X943" s="8"/>
      <c r="Y943" s="8"/>
      <c r="Z943" s="8"/>
      <c r="AA943" s="8"/>
    </row>
    <row x14ac:dyDescent="0.25" r="944" customHeight="1" ht="14.25">
      <c r="A944" s="10"/>
      <c r="B944" s="8"/>
      <c r="C944" s="8"/>
      <c r="D944" s="8"/>
      <c r="E944" s="8"/>
      <c r="F944" s="10"/>
      <c r="G944" s="8"/>
      <c r="H944" s="8"/>
      <c r="I944" s="8"/>
      <c r="J944" s="8"/>
      <c r="K944" s="8"/>
      <c r="L944" s="8"/>
      <c r="M944" s="8"/>
      <c r="N944" s="11"/>
      <c r="O944" s="11"/>
      <c r="P944" s="8"/>
      <c r="Q944" s="8"/>
      <c r="R944" s="12"/>
      <c r="S944" s="12"/>
      <c r="T944" s="12"/>
      <c r="U944" s="12"/>
      <c r="V944" s="12"/>
      <c r="W944" s="8"/>
      <c r="X944" s="8"/>
      <c r="Y944" s="8"/>
      <c r="Z944" s="8"/>
      <c r="AA944" s="8"/>
    </row>
    <row x14ac:dyDescent="0.25" r="945" customHeight="1" ht="14.25">
      <c r="A945" s="10"/>
      <c r="B945" s="8"/>
      <c r="C945" s="8"/>
      <c r="D945" s="8"/>
      <c r="E945" s="8"/>
      <c r="F945" s="10"/>
      <c r="G945" s="8"/>
      <c r="H945" s="8"/>
      <c r="I945" s="8"/>
      <c r="J945" s="8"/>
      <c r="K945" s="8"/>
      <c r="L945" s="8"/>
      <c r="M945" s="8"/>
      <c r="N945" s="11"/>
      <c r="O945" s="11"/>
      <c r="P945" s="8"/>
      <c r="Q945" s="8"/>
      <c r="R945" s="12"/>
      <c r="S945" s="12"/>
      <c r="T945" s="12"/>
      <c r="U945" s="12"/>
      <c r="V945" s="12"/>
      <c r="W945" s="8"/>
      <c r="X945" s="8"/>
      <c r="Y945" s="8"/>
      <c r="Z945" s="8"/>
      <c r="AA945" s="8"/>
    </row>
    <row x14ac:dyDescent="0.25" r="946" customHeight="1" ht="14.25">
      <c r="A946" s="10"/>
      <c r="B946" s="8"/>
      <c r="C946" s="8"/>
      <c r="D946" s="8"/>
      <c r="E946" s="8"/>
      <c r="F946" s="10"/>
      <c r="G946" s="8"/>
      <c r="H946" s="8"/>
      <c r="I946" s="8"/>
      <c r="J946" s="8"/>
      <c r="K946" s="8"/>
      <c r="L946" s="8"/>
      <c r="M946" s="8"/>
      <c r="N946" s="11"/>
      <c r="O946" s="11"/>
      <c r="P946" s="8"/>
      <c r="Q946" s="8"/>
      <c r="R946" s="12"/>
      <c r="S946" s="12"/>
      <c r="T946" s="12"/>
      <c r="U946" s="12"/>
      <c r="V946" s="12"/>
      <c r="W946" s="8"/>
      <c r="X946" s="8"/>
      <c r="Y946" s="8"/>
      <c r="Z946" s="8"/>
      <c r="AA946" s="8"/>
    </row>
    <row x14ac:dyDescent="0.25" r="947" customHeight="1" ht="14.25">
      <c r="A947" s="10"/>
      <c r="B947" s="8"/>
      <c r="C947" s="8"/>
      <c r="D947" s="8"/>
      <c r="E947" s="8"/>
      <c r="F947" s="10"/>
      <c r="G947" s="8"/>
      <c r="H947" s="8"/>
      <c r="I947" s="8"/>
      <c r="J947" s="8"/>
      <c r="K947" s="8"/>
      <c r="L947" s="8"/>
      <c r="M947" s="8"/>
      <c r="N947" s="11"/>
      <c r="O947" s="11"/>
      <c r="P947" s="8"/>
      <c r="Q947" s="8"/>
      <c r="R947" s="12"/>
      <c r="S947" s="12"/>
      <c r="T947" s="12"/>
      <c r="U947" s="12"/>
      <c r="V947" s="12"/>
      <c r="W947" s="8"/>
      <c r="X947" s="8"/>
      <c r="Y947" s="8"/>
      <c r="Z947" s="8"/>
      <c r="AA947" s="8"/>
    </row>
    <row x14ac:dyDescent="0.25" r="948" customHeight="1" ht="14.25">
      <c r="A948" s="10"/>
      <c r="B948" s="8"/>
      <c r="C948" s="8"/>
      <c r="D948" s="8"/>
      <c r="E948" s="8"/>
      <c r="F948" s="10"/>
      <c r="G948" s="8"/>
      <c r="H948" s="8"/>
      <c r="I948" s="8"/>
      <c r="J948" s="8"/>
      <c r="K948" s="8"/>
      <c r="L948" s="8"/>
      <c r="M948" s="8"/>
      <c r="N948" s="11"/>
      <c r="O948" s="11"/>
      <c r="P948" s="8"/>
      <c r="Q948" s="8"/>
      <c r="R948" s="12"/>
      <c r="S948" s="12"/>
      <c r="T948" s="12"/>
      <c r="U948" s="12"/>
      <c r="V948" s="12"/>
      <c r="W948" s="8"/>
      <c r="X948" s="8"/>
      <c r="Y948" s="8"/>
      <c r="Z948" s="8"/>
      <c r="AA948" s="8"/>
    </row>
    <row x14ac:dyDescent="0.25" r="949" customHeight="1" ht="14.25">
      <c r="A949" s="10"/>
      <c r="B949" s="8"/>
      <c r="C949" s="8"/>
      <c r="D949" s="8"/>
      <c r="E949" s="8"/>
      <c r="F949" s="10"/>
      <c r="G949" s="8"/>
      <c r="H949" s="8"/>
      <c r="I949" s="8"/>
      <c r="J949" s="8"/>
      <c r="K949" s="8"/>
      <c r="L949" s="8"/>
      <c r="M949" s="8"/>
      <c r="N949" s="11"/>
      <c r="O949" s="11"/>
      <c r="P949" s="8"/>
      <c r="Q949" s="8"/>
      <c r="R949" s="12"/>
      <c r="S949" s="12"/>
      <c r="T949" s="12"/>
      <c r="U949" s="12"/>
      <c r="V949" s="12"/>
      <c r="W949" s="8"/>
      <c r="X949" s="8"/>
      <c r="Y949" s="8"/>
      <c r="Z949" s="8"/>
      <c r="AA949" s="8"/>
    </row>
    <row x14ac:dyDescent="0.25" r="950" customHeight="1" ht="14.25">
      <c r="A950" s="10"/>
      <c r="B950" s="8"/>
      <c r="C950" s="8"/>
      <c r="D950" s="8"/>
      <c r="E950" s="8"/>
      <c r="F950" s="10"/>
      <c r="G950" s="8"/>
      <c r="H950" s="8"/>
      <c r="I950" s="8"/>
      <c r="J950" s="8"/>
      <c r="K950" s="8"/>
      <c r="L950" s="8"/>
      <c r="M950" s="8"/>
      <c r="N950" s="11"/>
      <c r="O950" s="11"/>
      <c r="P950" s="8"/>
      <c r="Q950" s="8"/>
      <c r="R950" s="12"/>
      <c r="S950" s="12"/>
      <c r="T950" s="12"/>
      <c r="U950" s="12"/>
      <c r="V950" s="12"/>
      <c r="W950" s="8"/>
      <c r="X950" s="8"/>
      <c r="Y950" s="8"/>
      <c r="Z950" s="8"/>
      <c r="AA950" s="8"/>
    </row>
    <row x14ac:dyDescent="0.25" r="951" customHeight="1" ht="14.25">
      <c r="A951" s="10"/>
      <c r="B951" s="8"/>
      <c r="C951" s="8"/>
      <c r="D951" s="8"/>
      <c r="E951" s="8"/>
      <c r="F951" s="10"/>
      <c r="G951" s="8"/>
      <c r="H951" s="8"/>
      <c r="I951" s="8"/>
      <c r="J951" s="8"/>
      <c r="K951" s="8"/>
      <c r="L951" s="8"/>
      <c r="M951" s="8"/>
      <c r="N951" s="11"/>
      <c r="O951" s="11"/>
      <c r="P951" s="8"/>
      <c r="Q951" s="8"/>
      <c r="R951" s="12"/>
      <c r="S951" s="12"/>
      <c r="T951" s="12"/>
      <c r="U951" s="12"/>
      <c r="V951" s="12"/>
      <c r="W951" s="8"/>
      <c r="X951" s="8"/>
      <c r="Y951" s="8"/>
      <c r="Z951" s="8"/>
      <c r="AA951" s="8"/>
    </row>
    <row x14ac:dyDescent="0.25" r="952" customHeight="1" ht="14.25">
      <c r="A952" s="10"/>
      <c r="B952" s="8"/>
      <c r="C952" s="8"/>
      <c r="D952" s="8"/>
      <c r="E952" s="8"/>
      <c r="F952" s="10"/>
      <c r="G952" s="8"/>
      <c r="H952" s="8"/>
      <c r="I952" s="8"/>
      <c r="J952" s="8"/>
      <c r="K952" s="8"/>
      <c r="L952" s="8"/>
      <c r="M952" s="8"/>
      <c r="N952" s="11"/>
      <c r="O952" s="11"/>
      <c r="P952" s="8"/>
      <c r="Q952" s="8"/>
      <c r="R952" s="12"/>
      <c r="S952" s="12"/>
      <c r="T952" s="12"/>
      <c r="U952" s="12"/>
      <c r="V952" s="12"/>
      <c r="W952" s="8"/>
      <c r="X952" s="8"/>
      <c r="Y952" s="8"/>
      <c r="Z952" s="8"/>
      <c r="AA952" s="8"/>
    </row>
    <row x14ac:dyDescent="0.25" r="953" customHeight="1" ht="14.25">
      <c r="A953" s="10"/>
      <c r="B953" s="8"/>
      <c r="C953" s="8"/>
      <c r="D953" s="8"/>
      <c r="E953" s="8"/>
      <c r="F953" s="10"/>
      <c r="G953" s="8"/>
      <c r="H953" s="8"/>
      <c r="I953" s="8"/>
      <c r="J953" s="8"/>
      <c r="K953" s="8"/>
      <c r="L953" s="8"/>
      <c r="M953" s="8"/>
      <c r="N953" s="11"/>
      <c r="O953" s="11"/>
      <c r="P953" s="8"/>
      <c r="Q953" s="8"/>
      <c r="R953" s="12"/>
      <c r="S953" s="12"/>
      <c r="T953" s="12"/>
      <c r="U953" s="12"/>
      <c r="V953" s="12"/>
      <c r="W953" s="8"/>
      <c r="X953" s="8"/>
      <c r="Y953" s="8"/>
      <c r="Z953" s="8"/>
      <c r="AA953" s="8"/>
    </row>
    <row x14ac:dyDescent="0.25" r="954" customHeight="1" ht="14.25">
      <c r="A954" s="10"/>
      <c r="B954" s="8"/>
      <c r="C954" s="8"/>
      <c r="D954" s="8"/>
      <c r="E954" s="8"/>
      <c r="F954" s="10"/>
      <c r="G954" s="8"/>
      <c r="H954" s="8"/>
      <c r="I954" s="8"/>
      <c r="J954" s="8"/>
      <c r="K954" s="8"/>
      <c r="L954" s="8"/>
      <c r="M954" s="8"/>
      <c r="N954" s="11"/>
      <c r="O954" s="11"/>
      <c r="P954" s="8"/>
      <c r="Q954" s="8"/>
      <c r="R954" s="12"/>
      <c r="S954" s="12"/>
      <c r="T954" s="12"/>
      <c r="U954" s="12"/>
      <c r="V954" s="12"/>
      <c r="W954" s="8"/>
      <c r="X954" s="8"/>
      <c r="Y954" s="8"/>
      <c r="Z954" s="8"/>
      <c r="AA954" s="8"/>
    </row>
    <row x14ac:dyDescent="0.25" r="955" customHeight="1" ht="14.25">
      <c r="A955" s="10"/>
      <c r="B955" s="8"/>
      <c r="C955" s="8"/>
      <c r="D955" s="8"/>
      <c r="E955" s="8"/>
      <c r="F955" s="10"/>
      <c r="G955" s="8"/>
      <c r="H955" s="8"/>
      <c r="I955" s="8"/>
      <c r="J955" s="8"/>
      <c r="K955" s="8"/>
      <c r="L955" s="8"/>
      <c r="M955" s="8"/>
      <c r="N955" s="11"/>
      <c r="O955" s="11"/>
      <c r="P955" s="8"/>
      <c r="Q955" s="8"/>
      <c r="R955" s="12"/>
      <c r="S955" s="12"/>
      <c r="T955" s="12"/>
      <c r="U955" s="12"/>
      <c r="V955" s="12"/>
      <c r="W955" s="8"/>
      <c r="X955" s="8"/>
      <c r="Y955" s="8"/>
      <c r="Z955" s="8"/>
      <c r="AA955" s="8"/>
    </row>
    <row x14ac:dyDescent="0.25" r="956" customHeight="1" ht="14.25">
      <c r="A956" s="10"/>
      <c r="B956" s="8"/>
      <c r="C956" s="8"/>
      <c r="D956" s="8"/>
      <c r="E956" s="8"/>
      <c r="F956" s="10"/>
      <c r="G956" s="8"/>
      <c r="H956" s="8"/>
      <c r="I956" s="8"/>
      <c r="J956" s="8"/>
      <c r="K956" s="8"/>
      <c r="L956" s="8"/>
      <c r="M956" s="8"/>
      <c r="N956" s="11"/>
      <c r="O956" s="11"/>
      <c r="P956" s="8"/>
      <c r="Q956" s="8"/>
      <c r="R956" s="12"/>
      <c r="S956" s="12"/>
      <c r="T956" s="12"/>
      <c r="U956" s="12"/>
      <c r="V956" s="12"/>
      <c r="W956" s="8"/>
      <c r="X956" s="8"/>
      <c r="Y956" s="8"/>
      <c r="Z956" s="8"/>
      <c r="AA956" s="8"/>
    </row>
    <row x14ac:dyDescent="0.25" r="957" customHeight="1" ht="14.25">
      <c r="A957" s="10"/>
      <c r="B957" s="8"/>
      <c r="C957" s="8"/>
      <c r="D957" s="8"/>
      <c r="E957" s="8"/>
      <c r="F957" s="10"/>
      <c r="G957" s="8"/>
      <c r="H957" s="8"/>
      <c r="I957" s="8"/>
      <c r="J957" s="8"/>
      <c r="K957" s="8"/>
      <c r="L957" s="8"/>
      <c r="M957" s="8"/>
      <c r="N957" s="11"/>
      <c r="O957" s="11"/>
      <c r="P957" s="8"/>
      <c r="Q957" s="8"/>
      <c r="R957" s="12"/>
      <c r="S957" s="12"/>
      <c r="T957" s="12"/>
      <c r="U957" s="12"/>
      <c r="V957" s="12"/>
      <c r="W957" s="8"/>
      <c r="X957" s="8"/>
      <c r="Y957" s="8"/>
      <c r="Z957" s="8"/>
      <c r="AA957" s="8"/>
    </row>
    <row x14ac:dyDescent="0.25" r="958" customHeight="1" ht="14.25">
      <c r="A958" s="10"/>
      <c r="B958" s="8"/>
      <c r="C958" s="8"/>
      <c r="D958" s="8"/>
      <c r="E958" s="8"/>
      <c r="F958" s="10"/>
      <c r="G958" s="8"/>
      <c r="H958" s="8"/>
      <c r="I958" s="8"/>
      <c r="J958" s="8"/>
      <c r="K958" s="8"/>
      <c r="L958" s="8"/>
      <c r="M958" s="8"/>
      <c r="N958" s="11"/>
      <c r="O958" s="11"/>
      <c r="P958" s="8"/>
      <c r="Q958" s="8"/>
      <c r="R958" s="12"/>
      <c r="S958" s="12"/>
      <c r="T958" s="12"/>
      <c r="U958" s="12"/>
      <c r="V958" s="12"/>
      <c r="W958" s="8"/>
      <c r="X958" s="8"/>
      <c r="Y958" s="8"/>
      <c r="Z958" s="8"/>
      <c r="AA958" s="8"/>
    </row>
    <row x14ac:dyDescent="0.25" r="959" customHeight="1" ht="14.25">
      <c r="A959" s="10"/>
      <c r="B959" s="8"/>
      <c r="C959" s="8"/>
      <c r="D959" s="8"/>
      <c r="E959" s="8"/>
      <c r="F959" s="10"/>
      <c r="G959" s="8"/>
      <c r="H959" s="8"/>
      <c r="I959" s="8"/>
      <c r="J959" s="8"/>
      <c r="K959" s="8"/>
      <c r="L959" s="8"/>
      <c r="M959" s="8"/>
      <c r="N959" s="11"/>
      <c r="O959" s="11"/>
      <c r="P959" s="8"/>
      <c r="Q959" s="8"/>
      <c r="R959" s="12"/>
      <c r="S959" s="12"/>
      <c r="T959" s="12"/>
      <c r="U959" s="12"/>
      <c r="V959" s="12"/>
      <c r="W959" s="8"/>
      <c r="X959" s="8"/>
      <c r="Y959" s="8"/>
      <c r="Z959" s="8"/>
      <c r="AA959" s="8"/>
    </row>
    <row x14ac:dyDescent="0.25" r="960" customHeight="1" ht="14.25">
      <c r="A960" s="10"/>
      <c r="B960" s="8"/>
      <c r="C960" s="8"/>
      <c r="D960" s="8"/>
      <c r="E960" s="8"/>
      <c r="F960" s="10"/>
      <c r="G960" s="8"/>
      <c r="H960" s="8"/>
      <c r="I960" s="8"/>
      <c r="J960" s="8"/>
      <c r="K960" s="8"/>
      <c r="L960" s="8"/>
      <c r="M960" s="8"/>
      <c r="N960" s="11"/>
      <c r="O960" s="11"/>
      <c r="P960" s="8"/>
      <c r="Q960" s="8"/>
      <c r="R960" s="12"/>
      <c r="S960" s="12"/>
      <c r="T960" s="12"/>
      <c r="U960" s="12"/>
      <c r="V960" s="12"/>
      <c r="W960" s="8"/>
      <c r="X960" s="8"/>
      <c r="Y960" s="8"/>
      <c r="Z960" s="8"/>
      <c r="AA960" s="8"/>
    </row>
    <row x14ac:dyDescent="0.25" r="961" customHeight="1" ht="14.25">
      <c r="A961" s="10"/>
      <c r="B961" s="8"/>
      <c r="C961" s="8"/>
      <c r="D961" s="8"/>
      <c r="E961" s="8"/>
      <c r="F961" s="10"/>
      <c r="G961" s="8"/>
      <c r="H961" s="8"/>
      <c r="I961" s="8"/>
      <c r="J961" s="8"/>
      <c r="K961" s="8"/>
      <c r="L961" s="8"/>
      <c r="M961" s="8"/>
      <c r="N961" s="11"/>
      <c r="O961" s="11"/>
      <c r="P961" s="8"/>
      <c r="Q961" s="8"/>
      <c r="R961" s="12"/>
      <c r="S961" s="12"/>
      <c r="T961" s="12"/>
      <c r="U961" s="12"/>
      <c r="V961" s="12"/>
      <c r="W961" s="8"/>
      <c r="X961" s="8"/>
      <c r="Y961" s="8"/>
      <c r="Z961" s="8"/>
      <c r="AA961" s="8"/>
    </row>
    <row x14ac:dyDescent="0.25" r="962" customHeight="1" ht="14.25">
      <c r="A962" s="10"/>
      <c r="B962" s="8"/>
      <c r="C962" s="8"/>
      <c r="D962" s="8"/>
      <c r="E962" s="8"/>
      <c r="F962" s="10"/>
      <c r="G962" s="8"/>
      <c r="H962" s="8"/>
      <c r="I962" s="8"/>
      <c r="J962" s="8"/>
      <c r="K962" s="8"/>
      <c r="L962" s="8"/>
      <c r="M962" s="8"/>
      <c r="N962" s="11"/>
      <c r="O962" s="11"/>
      <c r="P962" s="8"/>
      <c r="Q962" s="8"/>
      <c r="R962" s="12"/>
      <c r="S962" s="12"/>
      <c r="T962" s="12"/>
      <c r="U962" s="12"/>
      <c r="V962" s="12"/>
      <c r="W962" s="8"/>
      <c r="X962" s="8"/>
      <c r="Y962" s="8"/>
      <c r="Z962" s="8"/>
      <c r="AA962" s="8"/>
    </row>
    <row x14ac:dyDescent="0.25" r="963" customHeight="1" ht="14.25">
      <c r="A963" s="10"/>
      <c r="B963" s="8"/>
      <c r="C963" s="8"/>
      <c r="D963" s="8"/>
      <c r="E963" s="8"/>
      <c r="F963" s="10"/>
      <c r="G963" s="8"/>
      <c r="H963" s="8"/>
      <c r="I963" s="8"/>
      <c r="J963" s="8"/>
      <c r="K963" s="8"/>
      <c r="L963" s="8"/>
      <c r="M963" s="8"/>
      <c r="N963" s="11"/>
      <c r="O963" s="11"/>
      <c r="P963" s="8"/>
      <c r="Q963" s="8"/>
      <c r="R963" s="12"/>
      <c r="S963" s="12"/>
      <c r="T963" s="12"/>
      <c r="U963" s="12"/>
      <c r="V963" s="12"/>
      <c r="W963" s="8"/>
      <c r="X963" s="8"/>
      <c r="Y963" s="8"/>
      <c r="Z963" s="8"/>
      <c r="AA963" s="8"/>
    </row>
    <row x14ac:dyDescent="0.25" r="964" customHeight="1" ht="14.25">
      <c r="A964" s="10"/>
      <c r="B964" s="8"/>
      <c r="C964" s="8"/>
      <c r="D964" s="8"/>
      <c r="E964" s="8"/>
      <c r="F964" s="10"/>
      <c r="G964" s="8"/>
      <c r="H964" s="8"/>
      <c r="I964" s="8"/>
      <c r="J964" s="8"/>
      <c r="K964" s="8"/>
      <c r="L964" s="8"/>
      <c r="M964" s="8"/>
      <c r="N964" s="11"/>
      <c r="O964" s="11"/>
      <c r="P964" s="8"/>
      <c r="Q964" s="8"/>
      <c r="R964" s="12"/>
      <c r="S964" s="12"/>
      <c r="T964" s="12"/>
      <c r="U964" s="12"/>
      <c r="V964" s="12"/>
      <c r="W964" s="8"/>
      <c r="X964" s="8"/>
      <c r="Y964" s="8"/>
      <c r="Z964" s="8"/>
      <c r="AA964" s="8"/>
    </row>
    <row x14ac:dyDescent="0.25" r="965" customHeight="1" ht="14.25">
      <c r="A965" s="10"/>
      <c r="B965" s="8"/>
      <c r="C965" s="8"/>
      <c r="D965" s="8"/>
      <c r="E965" s="8"/>
      <c r="F965" s="10"/>
      <c r="G965" s="8"/>
      <c r="H965" s="8"/>
      <c r="I965" s="8"/>
      <c r="J965" s="8"/>
      <c r="K965" s="8"/>
      <c r="L965" s="8"/>
      <c r="M965" s="8"/>
      <c r="N965" s="11"/>
      <c r="O965" s="11"/>
      <c r="P965" s="8"/>
      <c r="Q965" s="8"/>
      <c r="R965" s="12"/>
      <c r="S965" s="12"/>
      <c r="T965" s="12"/>
      <c r="U965" s="12"/>
      <c r="V965" s="12"/>
      <c r="W965" s="8"/>
      <c r="X965" s="8"/>
      <c r="Y965" s="8"/>
      <c r="Z965" s="8"/>
      <c r="AA965" s="8"/>
    </row>
    <row x14ac:dyDescent="0.25" r="966" customHeight="1" ht="14.25">
      <c r="A966" s="10"/>
      <c r="B966" s="8"/>
      <c r="C966" s="8"/>
      <c r="D966" s="8"/>
      <c r="E966" s="8"/>
      <c r="F966" s="10"/>
      <c r="G966" s="8"/>
      <c r="H966" s="8"/>
      <c r="I966" s="8"/>
      <c r="J966" s="8"/>
      <c r="K966" s="8"/>
      <c r="L966" s="8"/>
      <c r="M966" s="8"/>
      <c r="N966" s="11"/>
      <c r="O966" s="11"/>
      <c r="P966" s="8"/>
      <c r="Q966" s="8"/>
      <c r="R966" s="12"/>
      <c r="S966" s="12"/>
      <c r="T966" s="12"/>
      <c r="U966" s="12"/>
      <c r="V966" s="12"/>
      <c r="W966" s="8"/>
      <c r="X966" s="8"/>
      <c r="Y966" s="8"/>
      <c r="Z966" s="8"/>
      <c r="AA966" s="8"/>
    </row>
    <row x14ac:dyDescent="0.25" r="967" customHeight="1" ht="14.25">
      <c r="A967" s="10"/>
      <c r="B967" s="8"/>
      <c r="C967" s="8"/>
      <c r="D967" s="8"/>
      <c r="E967" s="8"/>
      <c r="F967" s="10"/>
      <c r="G967" s="8"/>
      <c r="H967" s="8"/>
      <c r="I967" s="8"/>
      <c r="J967" s="8"/>
      <c r="K967" s="8"/>
      <c r="L967" s="8"/>
      <c r="M967" s="8"/>
      <c r="N967" s="11"/>
      <c r="O967" s="11"/>
      <c r="P967" s="8"/>
      <c r="Q967" s="8"/>
      <c r="R967" s="12"/>
      <c r="S967" s="12"/>
      <c r="T967" s="12"/>
      <c r="U967" s="12"/>
      <c r="V967" s="12"/>
      <c r="W967" s="8"/>
      <c r="X967" s="8"/>
      <c r="Y967" s="8"/>
      <c r="Z967" s="8"/>
      <c r="AA967" s="8"/>
    </row>
    <row x14ac:dyDescent="0.25" r="968" customHeight="1" ht="14.25">
      <c r="A968" s="10"/>
      <c r="B968" s="8"/>
      <c r="C968" s="8"/>
      <c r="D968" s="8"/>
      <c r="E968" s="8"/>
      <c r="F968" s="10"/>
      <c r="G968" s="8"/>
      <c r="H968" s="8"/>
      <c r="I968" s="8"/>
      <c r="J968" s="8"/>
      <c r="K968" s="8"/>
      <c r="L968" s="8"/>
      <c r="M968" s="8"/>
      <c r="N968" s="11"/>
      <c r="O968" s="11"/>
      <c r="P968" s="8"/>
      <c r="Q968" s="8"/>
      <c r="R968" s="12"/>
      <c r="S968" s="12"/>
      <c r="T968" s="12"/>
      <c r="U968" s="12"/>
      <c r="V968" s="12"/>
      <c r="W968" s="8"/>
      <c r="X968" s="8"/>
      <c r="Y968" s="8"/>
      <c r="Z968" s="8"/>
      <c r="AA968" s="8"/>
    </row>
    <row x14ac:dyDescent="0.25" r="969" customHeight="1" ht="14.25">
      <c r="A969" s="10"/>
      <c r="B969" s="8"/>
      <c r="C969" s="8"/>
      <c r="D969" s="8"/>
      <c r="E969" s="8"/>
      <c r="F969" s="10"/>
      <c r="G969" s="8"/>
      <c r="H969" s="8"/>
      <c r="I969" s="8"/>
      <c r="J969" s="8"/>
      <c r="K969" s="8"/>
      <c r="L969" s="8"/>
      <c r="M969" s="8"/>
      <c r="N969" s="11"/>
      <c r="O969" s="11"/>
      <c r="P969" s="8"/>
      <c r="Q969" s="8"/>
      <c r="R969" s="12"/>
      <c r="S969" s="12"/>
      <c r="T969" s="12"/>
      <c r="U969" s="12"/>
      <c r="V969" s="12"/>
      <c r="W969" s="8"/>
      <c r="X969" s="8"/>
      <c r="Y969" s="8"/>
      <c r="Z969" s="8"/>
      <c r="AA969" s="8"/>
    </row>
    <row x14ac:dyDescent="0.25" r="970" customHeight="1" ht="14.25">
      <c r="A970" s="10"/>
      <c r="B970" s="8"/>
      <c r="C970" s="8"/>
      <c r="D970" s="8"/>
      <c r="E970" s="8"/>
      <c r="F970" s="10"/>
      <c r="G970" s="8"/>
      <c r="H970" s="8"/>
      <c r="I970" s="8"/>
      <c r="J970" s="8"/>
      <c r="K970" s="8"/>
      <c r="L970" s="8"/>
      <c r="M970" s="8"/>
      <c r="N970" s="11"/>
      <c r="O970" s="11"/>
      <c r="P970" s="8"/>
      <c r="Q970" s="8"/>
      <c r="R970" s="12"/>
      <c r="S970" s="12"/>
      <c r="T970" s="12"/>
      <c r="U970" s="12"/>
      <c r="V970" s="12"/>
      <c r="W970" s="8"/>
      <c r="X970" s="8"/>
      <c r="Y970" s="8"/>
      <c r="Z970" s="8"/>
      <c r="AA970" s="8"/>
    </row>
    <row x14ac:dyDescent="0.25" r="971" customHeight="1" ht="14.25">
      <c r="A971" s="10"/>
      <c r="B971" s="8"/>
      <c r="C971" s="8"/>
      <c r="D971" s="8"/>
      <c r="E971" s="8"/>
      <c r="F971" s="10"/>
      <c r="G971" s="8"/>
      <c r="H971" s="8"/>
      <c r="I971" s="8"/>
      <c r="J971" s="8"/>
      <c r="K971" s="8"/>
      <c r="L971" s="8"/>
      <c r="M971" s="8"/>
      <c r="N971" s="11"/>
      <c r="O971" s="11"/>
      <c r="P971" s="8"/>
      <c r="Q971" s="8"/>
      <c r="R971" s="12"/>
      <c r="S971" s="12"/>
      <c r="T971" s="12"/>
      <c r="U971" s="12"/>
      <c r="V971" s="12"/>
      <c r="W971" s="8"/>
      <c r="X971" s="8"/>
      <c r="Y971" s="8"/>
      <c r="Z971" s="8"/>
      <c r="AA971" s="8"/>
    </row>
    <row x14ac:dyDescent="0.25" r="972" customHeight="1" ht="14.25">
      <c r="A972" s="10"/>
      <c r="B972" s="8"/>
      <c r="C972" s="8"/>
      <c r="D972" s="8"/>
      <c r="E972" s="8"/>
      <c r="F972" s="10"/>
      <c r="G972" s="8"/>
      <c r="H972" s="8"/>
      <c r="I972" s="8"/>
      <c r="J972" s="8"/>
      <c r="K972" s="8"/>
      <c r="L972" s="8"/>
      <c r="M972" s="8"/>
      <c r="N972" s="11"/>
      <c r="O972" s="11"/>
      <c r="P972" s="8"/>
      <c r="Q972" s="8"/>
      <c r="R972" s="12"/>
      <c r="S972" s="12"/>
      <c r="T972" s="12"/>
      <c r="U972" s="12"/>
      <c r="V972" s="12"/>
      <c r="W972" s="8"/>
      <c r="X972" s="8"/>
      <c r="Y972" s="8"/>
      <c r="Z972" s="8"/>
      <c r="AA972" s="8"/>
    </row>
    <row x14ac:dyDescent="0.25" r="973" customHeight="1" ht="14.25">
      <c r="A973" s="10"/>
      <c r="B973" s="8"/>
      <c r="C973" s="8"/>
      <c r="D973" s="8"/>
      <c r="E973" s="8"/>
      <c r="F973" s="10"/>
      <c r="G973" s="8"/>
      <c r="H973" s="8"/>
      <c r="I973" s="8"/>
      <c r="J973" s="8"/>
      <c r="K973" s="8"/>
      <c r="L973" s="8"/>
      <c r="M973" s="8"/>
      <c r="N973" s="11"/>
      <c r="O973" s="11"/>
      <c r="P973" s="8"/>
      <c r="Q973" s="8"/>
      <c r="R973" s="12"/>
      <c r="S973" s="12"/>
      <c r="T973" s="12"/>
      <c r="U973" s="12"/>
      <c r="V973" s="12"/>
      <c r="W973" s="8"/>
      <c r="X973" s="8"/>
      <c r="Y973" s="8"/>
      <c r="Z973" s="8"/>
      <c r="AA973" s="8"/>
    </row>
    <row x14ac:dyDescent="0.25" r="974" customHeight="1" ht="14.25">
      <c r="A974" s="10"/>
      <c r="B974" s="8"/>
      <c r="C974" s="8"/>
      <c r="D974" s="8"/>
      <c r="E974" s="8"/>
      <c r="F974" s="10"/>
      <c r="G974" s="8"/>
      <c r="H974" s="8"/>
      <c r="I974" s="8"/>
      <c r="J974" s="8"/>
      <c r="K974" s="8"/>
      <c r="L974" s="8"/>
      <c r="M974" s="8"/>
      <c r="N974" s="11"/>
      <c r="O974" s="11"/>
      <c r="P974" s="8"/>
      <c r="Q974" s="8"/>
      <c r="R974" s="12"/>
      <c r="S974" s="12"/>
      <c r="T974" s="12"/>
      <c r="U974" s="12"/>
      <c r="V974" s="12"/>
      <c r="W974" s="8"/>
      <c r="X974" s="8"/>
      <c r="Y974" s="8"/>
      <c r="Z974" s="8"/>
      <c r="AA974" s="8"/>
    </row>
    <row x14ac:dyDescent="0.25" r="975" customHeight="1" ht="14.25">
      <c r="A975" s="10"/>
      <c r="B975" s="8"/>
      <c r="C975" s="8"/>
      <c r="D975" s="8"/>
      <c r="E975" s="8"/>
      <c r="F975" s="10"/>
      <c r="G975" s="8"/>
      <c r="H975" s="8"/>
      <c r="I975" s="8"/>
      <c r="J975" s="8"/>
      <c r="K975" s="8"/>
      <c r="L975" s="8"/>
      <c r="M975" s="8"/>
      <c r="N975" s="11"/>
      <c r="O975" s="11"/>
      <c r="P975" s="8"/>
      <c r="Q975" s="8"/>
      <c r="R975" s="12"/>
      <c r="S975" s="12"/>
      <c r="T975" s="12"/>
      <c r="U975" s="12"/>
      <c r="V975" s="12"/>
      <c r="W975" s="8"/>
      <c r="X975" s="8"/>
      <c r="Y975" s="8"/>
      <c r="Z975" s="8"/>
      <c r="AA975" s="8"/>
    </row>
    <row x14ac:dyDescent="0.25" r="976" customHeight="1" ht="14.25">
      <c r="A976" s="10"/>
      <c r="B976" s="8"/>
      <c r="C976" s="8"/>
      <c r="D976" s="8"/>
      <c r="E976" s="8"/>
      <c r="F976" s="10"/>
      <c r="G976" s="8"/>
      <c r="H976" s="8"/>
      <c r="I976" s="8"/>
      <c r="J976" s="8"/>
      <c r="K976" s="8"/>
      <c r="L976" s="8"/>
      <c r="M976" s="8"/>
      <c r="N976" s="11"/>
      <c r="O976" s="11"/>
      <c r="P976" s="8"/>
      <c r="Q976" s="8"/>
      <c r="R976" s="12"/>
      <c r="S976" s="12"/>
      <c r="T976" s="12"/>
      <c r="U976" s="12"/>
      <c r="V976" s="12"/>
      <c r="W976" s="8"/>
      <c r="X976" s="8"/>
      <c r="Y976" s="8"/>
      <c r="Z976" s="8"/>
      <c r="AA976" s="8"/>
    </row>
    <row x14ac:dyDescent="0.25" r="977" customHeight="1" ht="14.25">
      <c r="A977" s="10"/>
      <c r="B977" s="8"/>
      <c r="C977" s="8"/>
      <c r="D977" s="8"/>
      <c r="E977" s="8"/>
      <c r="F977" s="10"/>
      <c r="G977" s="8"/>
      <c r="H977" s="8"/>
      <c r="I977" s="8"/>
      <c r="J977" s="8"/>
      <c r="K977" s="8"/>
      <c r="L977" s="8"/>
      <c r="M977" s="8"/>
      <c r="N977" s="11"/>
      <c r="O977" s="11"/>
      <c r="P977" s="8"/>
      <c r="Q977" s="8"/>
      <c r="R977" s="12"/>
      <c r="S977" s="12"/>
      <c r="T977" s="12"/>
      <c r="U977" s="12"/>
      <c r="V977" s="12"/>
      <c r="W977" s="8"/>
      <c r="X977" s="8"/>
      <c r="Y977" s="8"/>
      <c r="Z977" s="8"/>
      <c r="AA977" s="8"/>
    </row>
    <row x14ac:dyDescent="0.25" r="978" customHeight="1" ht="14.25">
      <c r="A978" s="10"/>
      <c r="B978" s="8"/>
      <c r="C978" s="8"/>
      <c r="D978" s="8"/>
      <c r="E978" s="8"/>
      <c r="F978" s="10"/>
      <c r="G978" s="8"/>
      <c r="H978" s="8"/>
      <c r="I978" s="8"/>
      <c r="J978" s="8"/>
      <c r="K978" s="8"/>
      <c r="L978" s="8"/>
      <c r="M978" s="8"/>
      <c r="N978" s="11"/>
      <c r="O978" s="11"/>
      <c r="P978" s="8"/>
      <c r="Q978" s="8"/>
      <c r="R978" s="12"/>
      <c r="S978" s="12"/>
      <c r="T978" s="12"/>
      <c r="U978" s="12"/>
      <c r="V978" s="12"/>
      <c r="W978" s="8"/>
      <c r="X978" s="8"/>
      <c r="Y978" s="8"/>
      <c r="Z978" s="8"/>
      <c r="AA978" s="8"/>
    </row>
    <row x14ac:dyDescent="0.25" r="979" customHeight="1" ht="14.25">
      <c r="A979" s="10"/>
      <c r="B979" s="8"/>
      <c r="C979" s="8"/>
      <c r="D979" s="8"/>
      <c r="E979" s="8"/>
      <c r="F979" s="10"/>
      <c r="G979" s="8"/>
      <c r="H979" s="8"/>
      <c r="I979" s="8"/>
      <c r="J979" s="8"/>
      <c r="K979" s="8"/>
      <c r="L979" s="8"/>
      <c r="M979" s="8"/>
      <c r="N979" s="11"/>
      <c r="O979" s="11"/>
      <c r="P979" s="8"/>
      <c r="Q979" s="8"/>
      <c r="R979" s="12"/>
      <c r="S979" s="12"/>
      <c r="T979" s="12"/>
      <c r="U979" s="12"/>
      <c r="V979" s="12"/>
      <c r="W979" s="8"/>
      <c r="X979" s="8"/>
      <c r="Y979" s="8"/>
      <c r="Z979" s="8"/>
      <c r="AA979" s="8"/>
    </row>
    <row x14ac:dyDescent="0.25" r="980" customHeight="1" ht="14.25">
      <c r="A980" s="10"/>
      <c r="B980" s="8"/>
      <c r="C980" s="8"/>
      <c r="D980" s="8"/>
      <c r="E980" s="8"/>
      <c r="F980" s="10"/>
      <c r="G980" s="8"/>
      <c r="H980" s="8"/>
      <c r="I980" s="8"/>
      <c r="J980" s="8"/>
      <c r="K980" s="8"/>
      <c r="L980" s="8"/>
      <c r="M980" s="8"/>
      <c r="N980" s="11"/>
      <c r="O980" s="11"/>
      <c r="P980" s="8"/>
      <c r="Q980" s="8"/>
      <c r="R980" s="12"/>
      <c r="S980" s="12"/>
      <c r="T980" s="12"/>
      <c r="U980" s="12"/>
      <c r="V980" s="12"/>
      <c r="W980" s="8"/>
      <c r="X980" s="8"/>
      <c r="Y980" s="8"/>
      <c r="Z980" s="8"/>
      <c r="AA980" s="8"/>
    </row>
    <row x14ac:dyDescent="0.25" r="981" customHeight="1" ht="14.25">
      <c r="A981" s="10"/>
      <c r="B981" s="8"/>
      <c r="C981" s="8"/>
      <c r="D981" s="8"/>
      <c r="E981" s="8"/>
      <c r="F981" s="10"/>
      <c r="G981" s="8"/>
      <c r="H981" s="8"/>
      <c r="I981" s="8"/>
      <c r="J981" s="8"/>
      <c r="K981" s="8"/>
      <c r="L981" s="8"/>
      <c r="M981" s="8"/>
      <c r="N981" s="11"/>
      <c r="O981" s="11"/>
      <c r="P981" s="8"/>
      <c r="Q981" s="8"/>
      <c r="R981" s="12"/>
      <c r="S981" s="12"/>
      <c r="T981" s="12"/>
      <c r="U981" s="12"/>
      <c r="V981" s="12"/>
      <c r="W981" s="8"/>
      <c r="X981" s="8"/>
      <c r="Y981" s="8"/>
      <c r="Z981" s="8"/>
      <c r="AA981" s="8"/>
    </row>
    <row x14ac:dyDescent="0.25" r="982" customHeight="1" ht="14.25">
      <c r="A982" s="10"/>
      <c r="B982" s="8"/>
      <c r="C982" s="8"/>
      <c r="D982" s="8"/>
      <c r="E982" s="8"/>
      <c r="F982" s="10"/>
      <c r="G982" s="8"/>
      <c r="H982" s="8"/>
      <c r="I982" s="8"/>
      <c r="J982" s="8"/>
      <c r="K982" s="8"/>
      <c r="L982" s="8"/>
      <c r="M982" s="8"/>
      <c r="N982" s="11"/>
      <c r="O982" s="11"/>
      <c r="P982" s="8"/>
      <c r="Q982" s="8"/>
      <c r="R982" s="12"/>
      <c r="S982" s="12"/>
      <c r="T982" s="12"/>
      <c r="U982" s="12"/>
      <c r="V982" s="12"/>
      <c r="W982" s="8"/>
      <c r="X982" s="8"/>
      <c r="Y982" s="8"/>
      <c r="Z982" s="8"/>
      <c r="AA982" s="8"/>
    </row>
    <row x14ac:dyDescent="0.25" r="983" customHeight="1" ht="14.25">
      <c r="A983" s="10"/>
      <c r="B983" s="8"/>
      <c r="C983" s="8"/>
      <c r="D983" s="8"/>
      <c r="E983" s="8"/>
      <c r="F983" s="10"/>
      <c r="G983" s="8"/>
      <c r="H983" s="8"/>
      <c r="I983" s="8"/>
      <c r="J983" s="8"/>
      <c r="K983" s="8"/>
      <c r="L983" s="8"/>
      <c r="M983" s="8"/>
      <c r="N983" s="11"/>
      <c r="O983" s="11"/>
      <c r="P983" s="8"/>
      <c r="Q983" s="8"/>
      <c r="R983" s="12"/>
      <c r="S983" s="12"/>
      <c r="T983" s="12"/>
      <c r="U983" s="12"/>
      <c r="V983" s="12"/>
      <c r="W983" s="8"/>
      <c r="X983" s="8"/>
      <c r="Y983" s="8"/>
      <c r="Z983" s="8"/>
      <c r="AA983" s="8"/>
    </row>
    <row x14ac:dyDescent="0.25" r="984" customHeight="1" ht="14.25">
      <c r="A984" s="10"/>
      <c r="B984" s="8"/>
      <c r="C984" s="8"/>
      <c r="D984" s="8"/>
      <c r="E984" s="8"/>
      <c r="F984" s="10"/>
      <c r="G984" s="8"/>
      <c r="H984" s="8"/>
      <c r="I984" s="8"/>
      <c r="J984" s="8"/>
      <c r="K984" s="8"/>
      <c r="L984" s="8"/>
      <c r="M984" s="8"/>
      <c r="N984" s="11"/>
      <c r="O984" s="11"/>
      <c r="P984" s="8"/>
      <c r="Q984" s="8"/>
      <c r="R984" s="12"/>
      <c r="S984" s="12"/>
      <c r="T984" s="12"/>
      <c r="U984" s="12"/>
      <c r="V984" s="12"/>
      <c r="W984" s="8"/>
      <c r="X984" s="8"/>
      <c r="Y984" s="8"/>
      <c r="Z984" s="8"/>
      <c r="AA984" s="8"/>
    </row>
    <row x14ac:dyDescent="0.25" r="985" customHeight="1" ht="14.25">
      <c r="A985" s="10"/>
      <c r="B985" s="8"/>
      <c r="C985" s="8"/>
      <c r="D985" s="8"/>
      <c r="E985" s="8"/>
      <c r="F985" s="10"/>
      <c r="G985" s="8"/>
      <c r="H985" s="8"/>
      <c r="I985" s="8"/>
      <c r="J985" s="8"/>
      <c r="K985" s="8"/>
      <c r="L985" s="8"/>
      <c r="M985" s="8"/>
      <c r="N985" s="11"/>
      <c r="O985" s="11"/>
      <c r="P985" s="8"/>
      <c r="Q985" s="8"/>
      <c r="R985" s="12"/>
      <c r="S985" s="12"/>
      <c r="T985" s="12"/>
      <c r="U985" s="12"/>
      <c r="V985" s="12"/>
      <c r="W985" s="8"/>
      <c r="X985" s="8"/>
      <c r="Y985" s="8"/>
      <c r="Z985" s="8"/>
      <c r="AA985" s="8"/>
    </row>
    <row x14ac:dyDescent="0.25" r="986" customHeight="1" ht="14.25">
      <c r="A986" s="10"/>
      <c r="B986" s="8"/>
      <c r="C986" s="8"/>
      <c r="D986" s="8"/>
      <c r="E986" s="8"/>
      <c r="F986" s="10"/>
      <c r="G986" s="8"/>
      <c r="H986" s="8"/>
      <c r="I986" s="8"/>
      <c r="J986" s="8"/>
      <c r="K986" s="8"/>
      <c r="L986" s="8"/>
      <c r="M986" s="8"/>
      <c r="N986" s="11"/>
      <c r="O986" s="11"/>
      <c r="P986" s="8"/>
      <c r="Q986" s="8"/>
      <c r="R986" s="12"/>
      <c r="S986" s="12"/>
      <c r="T986" s="12"/>
      <c r="U986" s="12"/>
      <c r="V986" s="12"/>
      <c r="W986" s="8"/>
      <c r="X986" s="8"/>
      <c r="Y986" s="8"/>
      <c r="Z986" s="8"/>
      <c r="AA986" s="8"/>
    </row>
    <row x14ac:dyDescent="0.25" r="987" customHeight="1" ht="14.25">
      <c r="A987" s="10"/>
      <c r="B987" s="8"/>
      <c r="C987" s="8"/>
      <c r="D987" s="8"/>
      <c r="E987" s="8"/>
      <c r="F987" s="10"/>
      <c r="G987" s="8"/>
      <c r="H987" s="8"/>
      <c r="I987" s="8"/>
      <c r="J987" s="8"/>
      <c r="K987" s="8"/>
      <c r="L987" s="8"/>
      <c r="M987" s="8"/>
      <c r="N987" s="11"/>
      <c r="O987" s="11"/>
      <c r="P987" s="8"/>
      <c r="Q987" s="8"/>
      <c r="R987" s="12"/>
      <c r="S987" s="12"/>
      <c r="T987" s="12"/>
      <c r="U987" s="12"/>
      <c r="V987" s="12"/>
      <c r="W987" s="8"/>
      <c r="X987" s="8"/>
      <c r="Y987" s="8"/>
      <c r="Z987" s="8"/>
      <c r="AA987" s="8"/>
    </row>
    <row x14ac:dyDescent="0.25" r="988" customHeight="1" ht="14.25">
      <c r="A988" s="10"/>
      <c r="B988" s="8"/>
      <c r="C988" s="8"/>
      <c r="D988" s="8"/>
      <c r="E988" s="8"/>
      <c r="F988" s="10"/>
      <c r="G988" s="8"/>
      <c r="H988" s="8"/>
      <c r="I988" s="8"/>
      <c r="J988" s="8"/>
      <c r="K988" s="8"/>
      <c r="L988" s="8"/>
      <c r="M988" s="8"/>
      <c r="N988" s="11"/>
      <c r="O988" s="11"/>
      <c r="P988" s="8"/>
      <c r="Q988" s="8"/>
      <c r="R988" s="12"/>
      <c r="S988" s="12"/>
      <c r="T988" s="12"/>
      <c r="U988" s="12"/>
      <c r="V988" s="12"/>
      <c r="W988" s="8"/>
      <c r="X988" s="8"/>
      <c r="Y988" s="8"/>
      <c r="Z988" s="8"/>
      <c r="AA988" s="8"/>
    </row>
    <row x14ac:dyDescent="0.25" r="989" customHeight="1" ht="14.25">
      <c r="A989" s="10"/>
      <c r="B989" s="8"/>
      <c r="C989" s="8"/>
      <c r="D989" s="8"/>
      <c r="E989" s="8"/>
      <c r="F989" s="10"/>
      <c r="G989" s="8"/>
      <c r="H989" s="8"/>
      <c r="I989" s="8"/>
      <c r="J989" s="8"/>
      <c r="K989" s="8"/>
      <c r="L989" s="8"/>
      <c r="M989" s="8"/>
      <c r="N989" s="11"/>
      <c r="O989" s="11"/>
      <c r="P989" s="8"/>
      <c r="Q989" s="8"/>
      <c r="R989" s="12"/>
      <c r="S989" s="12"/>
      <c r="T989" s="12"/>
      <c r="U989" s="12"/>
      <c r="V989" s="12"/>
      <c r="W989" s="8"/>
      <c r="X989" s="8"/>
      <c r="Y989" s="8"/>
      <c r="Z989" s="8"/>
      <c r="AA989" s="8"/>
    </row>
    <row x14ac:dyDescent="0.25" r="990" customHeight="1" ht="14.25">
      <c r="A990" s="10"/>
      <c r="B990" s="8"/>
      <c r="C990" s="8"/>
      <c r="D990" s="8"/>
      <c r="E990" s="8"/>
      <c r="F990" s="10"/>
      <c r="G990" s="8"/>
      <c r="H990" s="8"/>
      <c r="I990" s="8"/>
      <c r="J990" s="8"/>
      <c r="K990" s="8"/>
      <c r="L990" s="8"/>
      <c r="M990" s="8"/>
      <c r="N990" s="11"/>
      <c r="O990" s="11"/>
      <c r="P990" s="8"/>
      <c r="Q990" s="8"/>
      <c r="R990" s="12"/>
      <c r="S990" s="12"/>
      <c r="T990" s="12"/>
      <c r="U990" s="12"/>
      <c r="V990" s="12"/>
      <c r="W990" s="8"/>
      <c r="X990" s="8"/>
      <c r="Y990" s="8"/>
      <c r="Z990" s="8"/>
      <c r="AA990" s="8"/>
    </row>
    <row x14ac:dyDescent="0.25" r="991" customHeight="1" ht="14.25">
      <c r="A991" s="10"/>
      <c r="B991" s="8"/>
      <c r="C991" s="8"/>
      <c r="D991" s="8"/>
      <c r="E991" s="8"/>
      <c r="F991" s="10"/>
      <c r="G991" s="8"/>
      <c r="H991" s="8"/>
      <c r="I991" s="8"/>
      <c r="J991" s="8"/>
      <c r="K991" s="8"/>
      <c r="L991" s="8"/>
      <c r="M991" s="8"/>
      <c r="N991" s="11"/>
      <c r="O991" s="11"/>
      <c r="P991" s="8"/>
      <c r="Q991" s="8"/>
      <c r="R991" s="12"/>
      <c r="S991" s="12"/>
      <c r="T991" s="12"/>
      <c r="U991" s="12"/>
      <c r="V991" s="12"/>
      <c r="W991" s="8"/>
      <c r="X991" s="8"/>
      <c r="Y991" s="8"/>
      <c r="Z991" s="8"/>
      <c r="AA991" s="8"/>
    </row>
    <row x14ac:dyDescent="0.25" r="992" customHeight="1" ht="14.25">
      <c r="A992" s="10"/>
      <c r="B992" s="8"/>
      <c r="C992" s="8"/>
      <c r="D992" s="8"/>
      <c r="E992" s="8"/>
      <c r="F992" s="10"/>
      <c r="G992" s="8"/>
      <c r="H992" s="8"/>
      <c r="I992" s="8"/>
      <c r="J992" s="8"/>
      <c r="K992" s="8"/>
      <c r="L992" s="8"/>
      <c r="M992" s="8"/>
      <c r="N992" s="11"/>
      <c r="O992" s="11"/>
      <c r="P992" s="8"/>
      <c r="Q992" s="8"/>
      <c r="R992" s="12"/>
      <c r="S992" s="12"/>
      <c r="T992" s="12"/>
      <c r="U992" s="12"/>
      <c r="V992" s="12"/>
      <c r="W992" s="8"/>
      <c r="X992" s="8"/>
      <c r="Y992" s="8"/>
      <c r="Z992" s="8"/>
      <c r="AA992" s="8"/>
    </row>
    <row x14ac:dyDescent="0.25" r="993" customHeight="1" ht="14.25">
      <c r="A993" s="10"/>
      <c r="B993" s="8"/>
      <c r="C993" s="8"/>
      <c r="D993" s="8"/>
      <c r="E993" s="8"/>
      <c r="F993" s="10"/>
      <c r="G993" s="8"/>
      <c r="H993" s="8"/>
      <c r="I993" s="8"/>
      <c r="J993" s="8"/>
      <c r="K993" s="8"/>
      <c r="L993" s="8"/>
      <c r="M993" s="8"/>
      <c r="N993" s="11"/>
      <c r="O993" s="11"/>
      <c r="P993" s="8"/>
      <c r="Q993" s="8"/>
      <c r="R993" s="12"/>
      <c r="S993" s="12"/>
      <c r="T993" s="12"/>
      <c r="U993" s="12"/>
      <c r="V993" s="12"/>
      <c r="W993" s="8"/>
      <c r="X993" s="8"/>
      <c r="Y993" s="8"/>
      <c r="Z993" s="8"/>
      <c r="AA993" s="8"/>
    </row>
    <row x14ac:dyDescent="0.25" r="994" customHeight="1" ht="14.25">
      <c r="A994" s="10"/>
      <c r="B994" s="8"/>
      <c r="C994" s="8"/>
      <c r="D994" s="8"/>
      <c r="E994" s="8"/>
      <c r="F994" s="10"/>
      <c r="G994" s="8"/>
      <c r="H994" s="8"/>
      <c r="I994" s="8"/>
      <c r="J994" s="8"/>
      <c r="K994" s="8"/>
      <c r="L994" s="8"/>
      <c r="M994" s="8"/>
      <c r="N994" s="11"/>
      <c r="O994" s="11"/>
      <c r="P994" s="8"/>
      <c r="Q994" s="8"/>
      <c r="R994" s="12"/>
      <c r="S994" s="12"/>
      <c r="T994" s="12"/>
      <c r="U994" s="12"/>
      <c r="V994" s="12"/>
      <c r="W994" s="8"/>
      <c r="X994" s="8"/>
      <c r="Y994" s="8"/>
      <c r="Z994" s="8"/>
      <c r="AA994" s="8"/>
    </row>
    <row x14ac:dyDescent="0.25" r="995" customHeight="1" ht="14.25">
      <c r="A995" s="10"/>
      <c r="B995" s="8"/>
      <c r="C995" s="8"/>
      <c r="D995" s="8"/>
      <c r="E995" s="8"/>
      <c r="F995" s="10"/>
      <c r="G995" s="8"/>
      <c r="H995" s="8"/>
      <c r="I995" s="8"/>
      <c r="J995" s="8"/>
      <c r="K995" s="8"/>
      <c r="L995" s="8"/>
      <c r="M995" s="8"/>
      <c r="N995" s="11"/>
      <c r="O995" s="11"/>
      <c r="P995" s="8"/>
      <c r="Q995" s="8"/>
      <c r="R995" s="12"/>
      <c r="S995" s="12"/>
      <c r="T995" s="12"/>
      <c r="U995" s="12"/>
      <c r="V995" s="12"/>
      <c r="W995" s="8"/>
      <c r="X995" s="8"/>
      <c r="Y995" s="8"/>
      <c r="Z995" s="8"/>
      <c r="AA995" s="8"/>
    </row>
    <row x14ac:dyDescent="0.25" r="996" customHeight="1" ht="14.25">
      <c r="A996" s="10"/>
      <c r="B996" s="8"/>
      <c r="C996" s="8"/>
      <c r="D996" s="8"/>
      <c r="E996" s="8"/>
      <c r="F996" s="10"/>
      <c r="G996" s="8"/>
      <c r="H996" s="8"/>
      <c r="I996" s="8"/>
      <c r="J996" s="8"/>
      <c r="K996" s="8"/>
      <c r="L996" s="8"/>
      <c r="M996" s="8"/>
      <c r="N996" s="11"/>
      <c r="O996" s="11"/>
      <c r="P996" s="8"/>
      <c r="Q996" s="8"/>
      <c r="R996" s="12"/>
      <c r="S996" s="12"/>
      <c r="T996" s="12"/>
      <c r="U996" s="12"/>
      <c r="V996" s="12"/>
      <c r="W996" s="8"/>
      <c r="X996" s="8"/>
      <c r="Y996" s="8"/>
      <c r="Z996" s="8"/>
      <c r="AA996" s="8"/>
    </row>
    <row x14ac:dyDescent="0.25" r="997" customHeight="1" ht="14.25">
      <c r="A997" s="10"/>
      <c r="B997" s="8"/>
      <c r="C997" s="8"/>
      <c r="D997" s="8"/>
      <c r="E997" s="8"/>
      <c r="F997" s="10"/>
      <c r="G997" s="8"/>
      <c r="H997" s="8"/>
      <c r="I997" s="8"/>
      <c r="J997" s="8"/>
      <c r="K997" s="8"/>
      <c r="L997" s="8"/>
      <c r="M997" s="8"/>
      <c r="N997" s="11"/>
      <c r="O997" s="11"/>
      <c r="P997" s="8"/>
      <c r="Q997" s="8"/>
      <c r="R997" s="12"/>
      <c r="S997" s="12"/>
      <c r="T997" s="12"/>
      <c r="U997" s="12"/>
      <c r="V997" s="12"/>
      <c r="W997" s="8"/>
      <c r="X997" s="8"/>
      <c r="Y997" s="8"/>
      <c r="Z997" s="8"/>
      <c r="AA997" s="8"/>
    </row>
    <row x14ac:dyDescent="0.25" r="998" customHeight="1" ht="14.25">
      <c r="A998" s="10"/>
      <c r="B998" s="8"/>
      <c r="C998" s="8"/>
      <c r="D998" s="8"/>
      <c r="E998" s="8"/>
      <c r="F998" s="10"/>
      <c r="G998" s="8"/>
      <c r="H998" s="8"/>
      <c r="I998" s="8"/>
      <c r="J998" s="8"/>
      <c r="K998" s="8"/>
      <c r="L998" s="8"/>
      <c r="M998" s="8"/>
      <c r="N998" s="11"/>
      <c r="O998" s="11"/>
      <c r="P998" s="8"/>
      <c r="Q998" s="8"/>
      <c r="R998" s="12"/>
      <c r="S998" s="12"/>
      <c r="T998" s="12"/>
      <c r="U998" s="12"/>
      <c r="V998" s="12"/>
      <c r="W998" s="8"/>
      <c r="X998" s="8"/>
      <c r="Y998" s="8"/>
      <c r="Z998" s="8"/>
      <c r="AA998" s="8"/>
    </row>
    <row x14ac:dyDescent="0.25" r="999" customHeight="1" ht="14.25">
      <c r="A999" s="10"/>
      <c r="B999" s="8"/>
      <c r="C999" s="8"/>
      <c r="D999" s="8"/>
      <c r="E999" s="8"/>
      <c r="F999" s="10"/>
      <c r="G999" s="8"/>
      <c r="H999" s="8"/>
      <c r="I999" s="8"/>
      <c r="J999" s="8"/>
      <c r="K999" s="8"/>
      <c r="L999" s="8"/>
      <c r="M999" s="8"/>
      <c r="N999" s="11"/>
      <c r="O999" s="11"/>
      <c r="P999" s="8"/>
      <c r="Q999" s="8"/>
      <c r="R999" s="12"/>
      <c r="S999" s="12"/>
      <c r="T999" s="12"/>
      <c r="U999" s="12"/>
      <c r="V999" s="12"/>
      <c r="W999" s="8"/>
      <c r="X999" s="8"/>
      <c r="Y999" s="8"/>
      <c r="Z999" s="8"/>
      <c r="AA999" s="8"/>
    </row>
    <row x14ac:dyDescent="0.25" r="1000" customHeight="1" ht="14.25">
      <c r="A1000" s="10"/>
      <c r="B1000" s="8"/>
      <c r="C1000" s="8"/>
      <c r="D1000" s="8"/>
      <c r="E1000" s="8"/>
      <c r="F1000" s="10"/>
      <c r="G1000" s="8"/>
      <c r="H1000" s="8"/>
      <c r="I1000" s="8"/>
      <c r="J1000" s="8"/>
      <c r="K1000" s="8"/>
      <c r="L1000" s="8"/>
      <c r="M1000" s="8"/>
      <c r="N1000" s="11"/>
      <c r="O1000" s="11"/>
      <c r="P1000" s="8"/>
      <c r="Q1000" s="8"/>
      <c r="R1000" s="12"/>
      <c r="S1000" s="12"/>
      <c r="T1000" s="12"/>
      <c r="U1000" s="12"/>
      <c r="V1000" s="12"/>
      <c r="W1000" s="8"/>
      <c r="X1000" s="8"/>
      <c r="Y1000" s="8"/>
      <c r="Z1000" s="8"/>
      <c r="AA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Summary</vt:lpstr>
      <vt:lpstr>Manufacturing ELEC </vt:lpstr>
      <vt:lpstr>Components and Materials</vt:lpstr>
      <vt:lpstr>Tooling Cost Detail</vt:lpstr>
      <vt:lpstr>PCB Details</vt:lpstr>
      <vt:lpstr>Packaging</vt:lpstr>
      <vt:lpstr>Freight</vt:lpstr>
      <vt:lpstr>Terms and Conditions</vt:lpstr>
      <vt:lpstr>Analysis</vt:lpstr>
      <vt:lpstr>Export Data</vt:lpstr>
      <vt:lpstr>SCF Data</vt:lpstr>
      <vt:lpstr>Data Validation</vt:lpstr>
      <vt:lpstr>Summary Upload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2024-02-15T05:56:36.802Z</dcterms:created>
  <dcterms:modified xsi:type="dcterms:W3CDTF">2024-02-15T05:56:36.802Z</dcterms:modified>
</cp:coreProperties>
</file>