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na\Desktop\"/>
    </mc:Choice>
  </mc:AlternateContent>
  <xr:revisionPtr revIDLastSave="0" documentId="8_{165655B6-58B6-46D1-85F0-EEC6AEB9C7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H14" i="1" l="1"/>
  <c r="G14" i="1"/>
  <c r="I8" i="1"/>
  <c r="D31" i="1"/>
  <c r="D13" i="1"/>
  <c r="D8" i="1"/>
  <c r="H30" i="1"/>
  <c r="G30" i="1"/>
  <c r="I28" i="1"/>
  <c r="H28" i="1"/>
  <c r="G28" i="1"/>
  <c r="C31" i="1"/>
  <c r="B31" i="1"/>
  <c r="F5" i="1"/>
  <c r="F12" i="1"/>
  <c r="H10" i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8" i="1"/>
  <c r="G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<sst xmlns="http://schemas.openxmlformats.org/spreadsheetml/2006/main" count="60" uniqueCount="51">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</sst>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horizontal="right" vertical="center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horizontal="right" vertical="center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horizontal="right" vertical="center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3" fillId="0" borderId="0" xfId="0" applyNumberFormat="1" applyFont="1"/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</xdr:row>
      <xdr:rowOff>314325</xdr:rowOff>
    </xdr:from>
    <xdr:to>
      <xdr:col>21</xdr:col>
      <xdr:colOff>95250</xdr:colOff>
      <xdr:row>31</xdr:row>
      <xdr:rowOff>42334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10287000" y="631825"/>
          <a:ext cx="7302500" cy="59933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="72" zoomScaleNormal="72" workbookViewId="0">
      <selection activeCell="I14" sqref="I14"/>
    </sheetView>
  </sheetViews>
  <sheetFormatPr defaultRowHeight="14.4" x14ac:dyDescent="0.3"/>
  <cols>
    <col min="1" max="1" width="20.69921875" style="4" customWidth="1"/>
    <col min="2" max="2" width="15.5" style="4" customWidth="1"/>
    <col min="3" max="3" width="14.796875" style="4" customWidth="1"/>
    <col min="4" max="4" width="10.69921875" style="4" customWidth="1"/>
    <col min="5" max="5" width="1.69921875" style="3" customWidth="1"/>
    <col min="6" max="6" width="23.796875" style="3" customWidth="1"/>
    <col min="7" max="7" width="14.69921875" style="3" customWidth="1"/>
    <col min="8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3" t="s">
        <v>10</v>
      </c>
      <c r="B1" s="94"/>
      <c r="C1" s="94"/>
      <c r="D1" s="94"/>
      <c r="E1" s="94"/>
      <c r="F1" s="94"/>
      <c r="G1" s="94"/>
      <c r="H1" s="94"/>
      <c r="I1" s="95"/>
    </row>
    <row r="2" spans="1:12" s="2" customFormat="1" ht="25.8" thickTop="1" thickBot="1" x14ac:dyDescent="0.3">
      <c r="A2" s="96" t="s">
        <v>11</v>
      </c>
      <c r="B2" s="97"/>
      <c r="C2" s="97"/>
      <c r="D2" s="97"/>
      <c r="E2" s="97"/>
      <c r="F2" s="97"/>
      <c r="G2" s="97"/>
      <c r="H2" s="97"/>
      <c r="I2" s="98"/>
      <c r="L2" s="89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90" t="s">
        <v>16</v>
      </c>
      <c r="B4" s="91"/>
      <c r="C4" s="91"/>
      <c r="D4" s="92"/>
      <c r="E4" s="6"/>
      <c r="F4" s="66"/>
      <c r="G4" s="66"/>
      <c r="H4" s="66"/>
      <c r="I4" s="66"/>
    </row>
    <row r="5" spans="1:12" s="2" customFormat="1" thickTop="1" x14ac:dyDescent="0.25">
      <c r="A5" s="21" t="s">
        <v>18</v>
      </c>
      <c r="B5" s="22">
        <v>250000</v>
      </c>
      <c r="C5" s="22">
        <v>215000</v>
      </c>
      <c r="D5" s="23"/>
      <c r="E5" s="7"/>
      <c r="F5" s="77" t="str">
        <f>A14</f>
        <v>Total Investments</v>
      </c>
      <c r="G5" s="78">
        <f t="shared" ref="G5:I5" si="0">B14</f>
        <v>600000</v>
      </c>
      <c r="H5" s="78">
        <f t="shared" si="0"/>
        <v>610000</v>
      </c>
      <c r="I5" s="78">
        <f t="shared" si="0"/>
        <v>10000</v>
      </c>
    </row>
    <row r="6" spans="1:12" s="2" customFormat="1" ht="13.8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6"/>
      <c r="E6" s="7"/>
      <c r="F6" s="67"/>
      <c r="G6" s="72"/>
      <c r="H6" s="72"/>
      <c r="I6" s="72"/>
    </row>
    <row r="7" spans="1:12" s="2" customFormat="1" thickBot="1" x14ac:dyDescent="0.3">
      <c r="A7" s="27" t="s">
        <v>17</v>
      </c>
      <c r="B7" s="28"/>
      <c r="C7" s="28"/>
      <c r="D7" s="29"/>
      <c r="E7" s="7"/>
      <c r="F7" s="67"/>
      <c r="G7" s="72"/>
      <c r="H7" s="72"/>
      <c r="I7" s="72"/>
    </row>
    <row r="8" spans="1:12" s="2" customFormat="1" ht="15" thickTop="1" thickBot="1" x14ac:dyDescent="0.3">
      <c r="A8" s="30" t="s">
        <v>1</v>
      </c>
      <c r="B8" s="31">
        <f>SUM(B4:B7)</f>
        <v>450000</v>
      </c>
      <c r="C8" s="31">
        <f>SUM(C4:C7)</f>
        <v>465000</v>
      </c>
      <c r="D8" s="31">
        <f>C8-B8</f>
        <v>15000</v>
      </c>
      <c r="E8" s="7"/>
      <c r="F8" s="82" t="str">
        <f>A31</f>
        <v>Total Fixed Costs</v>
      </c>
      <c r="G8" s="83">
        <f>B31</f>
        <v>230200</v>
      </c>
      <c r="H8" s="83">
        <f>C31</f>
        <v>205466</v>
      </c>
      <c r="I8" s="83">
        <f>H8-G8</f>
        <v>-24734</v>
      </c>
    </row>
    <row r="9" spans="1:12" s="1" customFormat="1" ht="15.6" customHeight="1" thickTop="1" thickBot="1" x14ac:dyDescent="0.3">
      <c r="A9" s="90" t="s">
        <v>2</v>
      </c>
      <c r="B9" s="91"/>
      <c r="C9" s="91"/>
      <c r="D9" s="92"/>
      <c r="E9" s="7"/>
      <c r="F9" s="67"/>
      <c r="G9" s="72"/>
      <c r="H9" s="72"/>
      <c r="I9" s="72"/>
      <c r="J9" s="88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2">
        <f>IF(C10="","",C10-B10)</f>
        <v>0</v>
      </c>
      <c r="E10" s="7"/>
      <c r="F10" s="84" t="str">
        <f>F30</f>
        <v>Total Monthly Costs</v>
      </c>
      <c r="G10" s="85">
        <f>G30</f>
        <v>240600</v>
      </c>
      <c r="H10" s="85">
        <f>H30</f>
        <v>244920</v>
      </c>
      <c r="I10" s="85"/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3"/>
      <c r="E11" s="7"/>
      <c r="F11" s="67"/>
      <c r="G11" s="72"/>
      <c r="H11" s="72"/>
      <c r="I11" s="72"/>
    </row>
    <row r="12" spans="1:12" s="2" customFormat="1" thickBot="1" x14ac:dyDescent="0.3">
      <c r="A12" s="34" t="s">
        <v>21</v>
      </c>
      <c r="B12" s="35"/>
      <c r="C12" s="35"/>
      <c r="D12" s="29"/>
      <c r="E12" s="7"/>
      <c r="F12" s="86" t="str">
        <f>F31</f>
        <v>Total Cost (Fixed + Recurring)</v>
      </c>
      <c r="G12" s="87">
        <f>G31</f>
        <v>0</v>
      </c>
      <c r="H12" s="87">
        <f>H31</f>
        <v>0</v>
      </c>
      <c r="I12" s="87"/>
    </row>
    <row r="13" spans="1:12" s="2" customFormat="1" ht="15" thickTop="1" thickBot="1" x14ac:dyDescent="0.3">
      <c r="A13" s="30" t="s">
        <v>3</v>
      </c>
      <c r="B13" s="31">
        <f>SUM(B9:B12)</f>
        <v>150000</v>
      </c>
      <c r="C13" s="31">
        <f>SUM(C9:C12)</f>
        <v>145000</v>
      </c>
      <c r="D13" s="31">
        <f>C13-B13</f>
        <v>-5000</v>
      </c>
      <c r="E13" s="7"/>
      <c r="F13" s="68"/>
      <c r="G13" s="73"/>
      <c r="H13" s="73"/>
      <c r="I13" s="73"/>
    </row>
    <row r="14" spans="1:12" s="1" customFormat="1" ht="16.8" thickTop="1" thickBot="1" x14ac:dyDescent="0.3">
      <c r="A14" s="75" t="s">
        <v>22</v>
      </c>
      <c r="B14" s="76">
        <f>B8+B13</f>
        <v>600000</v>
      </c>
      <c r="C14" s="76">
        <f>C8+C13</f>
        <v>610000</v>
      </c>
      <c r="D14" s="76">
        <f>D8+D13</f>
        <v>10000</v>
      </c>
      <c r="E14" s="7"/>
      <c r="F14" s="65" t="s">
        <v>9</v>
      </c>
      <c r="G14" s="74">
        <f>G5-G10</f>
        <v>359400</v>
      </c>
      <c r="H14" s="74">
        <f>H5-H10</f>
        <v>365080</v>
      </c>
      <c r="I14" s="62">
        <f t="shared" ref="I14" si="1">I5-I12</f>
        <v>10000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52" t="s">
        <v>45</v>
      </c>
      <c r="G16" s="53" t="s">
        <v>13</v>
      </c>
      <c r="H16" s="53" t="s">
        <v>14</v>
      </c>
      <c r="I16" s="54" t="s">
        <v>15</v>
      </c>
    </row>
    <row r="17" spans="1:9" s="2" customFormat="1" thickTop="1" x14ac:dyDescent="0.25">
      <c r="A17" s="57" t="s">
        <v>49</v>
      </c>
      <c r="B17" s="44">
        <v>75000</v>
      </c>
      <c r="C17" s="58">
        <v>50000</v>
      </c>
      <c r="D17" s="45"/>
      <c r="E17" s="7"/>
      <c r="F17" s="55" t="s">
        <v>23</v>
      </c>
      <c r="G17" s="36">
        <v>10000</v>
      </c>
      <c r="H17" s="36">
        <v>9500</v>
      </c>
      <c r="I17" s="37"/>
    </row>
    <row r="18" spans="1:9" s="2" customFormat="1" ht="13.8" x14ac:dyDescent="0.25">
      <c r="A18" s="59" t="s">
        <v>24</v>
      </c>
      <c r="B18" s="47">
        <v>28000</v>
      </c>
      <c r="C18" s="60">
        <v>25000</v>
      </c>
      <c r="D18" s="48"/>
      <c r="E18" s="7"/>
      <c r="F18" s="38" t="s">
        <v>5</v>
      </c>
      <c r="G18" s="39">
        <v>500</v>
      </c>
      <c r="H18" s="39">
        <v>600</v>
      </c>
      <c r="I18" s="40"/>
    </row>
    <row r="19" spans="1:9" s="2" customFormat="1" ht="13.8" x14ac:dyDescent="0.25">
      <c r="A19" s="59" t="s">
        <v>25</v>
      </c>
      <c r="B19" s="47">
        <v>21000</v>
      </c>
      <c r="C19" s="60">
        <v>23000</v>
      </c>
      <c r="D19" s="48"/>
      <c r="E19" s="7"/>
      <c r="F19" s="38" t="s">
        <v>36</v>
      </c>
      <c r="G19" s="39">
        <v>600</v>
      </c>
      <c r="H19" s="39">
        <v>400</v>
      </c>
      <c r="I19" s="40"/>
    </row>
    <row r="20" spans="1:9" s="2" customFormat="1" ht="13.8" x14ac:dyDescent="0.25">
      <c r="A20" s="46" t="s">
        <v>26</v>
      </c>
      <c r="B20" s="47">
        <v>5000</v>
      </c>
      <c r="C20" s="60">
        <v>5200</v>
      </c>
      <c r="D20" s="48"/>
      <c r="E20" s="7"/>
      <c r="F20" s="38" t="s">
        <v>37</v>
      </c>
      <c r="G20" s="39"/>
      <c r="H20" s="39">
        <v>5000</v>
      </c>
      <c r="I20" s="40"/>
    </row>
    <row r="21" spans="1:9" s="2" customFormat="1" ht="13.8" x14ac:dyDescent="0.25">
      <c r="A21" s="59" t="s">
        <v>27</v>
      </c>
      <c r="B21" s="47">
        <v>0</v>
      </c>
      <c r="C21" s="60">
        <v>1200</v>
      </c>
      <c r="D21" s="48"/>
      <c r="E21" s="7"/>
      <c r="F21" s="38" t="s">
        <v>38</v>
      </c>
      <c r="G21" s="39">
        <v>500</v>
      </c>
      <c r="H21" s="39">
        <v>500</v>
      </c>
      <c r="I21" s="40"/>
    </row>
    <row r="22" spans="1:9" s="2" customFormat="1" ht="13.8" x14ac:dyDescent="0.25">
      <c r="A22" s="46" t="s">
        <v>28</v>
      </c>
      <c r="B22" s="47">
        <v>50000</v>
      </c>
      <c r="C22" s="60">
        <v>50000</v>
      </c>
      <c r="D22" s="48"/>
      <c r="E22" s="7"/>
      <c r="F22" s="38" t="s">
        <v>39</v>
      </c>
      <c r="G22" s="39">
        <v>12500</v>
      </c>
      <c r="H22" s="39">
        <v>11970</v>
      </c>
      <c r="I22" s="40"/>
    </row>
    <row r="23" spans="1:9" s="2" customFormat="1" ht="13.8" x14ac:dyDescent="0.25">
      <c r="A23" s="46" t="s">
        <v>29</v>
      </c>
      <c r="B23" s="47">
        <v>500</v>
      </c>
      <c r="C23" s="60">
        <v>456</v>
      </c>
      <c r="D23" s="48"/>
      <c r="E23" s="7"/>
      <c r="F23" s="38" t="s">
        <v>40</v>
      </c>
      <c r="G23" s="39">
        <v>15000</v>
      </c>
      <c r="H23" s="39">
        <v>12000</v>
      </c>
      <c r="I23" s="40"/>
    </row>
    <row r="24" spans="1:9" s="2" customFormat="1" ht="13.8" x14ac:dyDescent="0.25">
      <c r="A24" s="46" t="s">
        <v>30</v>
      </c>
      <c r="B24" s="47">
        <v>1200</v>
      </c>
      <c r="C24" s="60">
        <v>1110</v>
      </c>
      <c r="D24" s="48"/>
      <c r="E24" s="7"/>
      <c r="F24" s="38" t="s">
        <v>41</v>
      </c>
      <c r="G24" s="39">
        <v>200</v>
      </c>
      <c r="H24" s="39">
        <v>250</v>
      </c>
      <c r="I24" s="40"/>
    </row>
    <row r="25" spans="1:9" s="2" customFormat="1" ht="13.8" x14ac:dyDescent="0.25">
      <c r="A25" s="46" t="s">
        <v>31</v>
      </c>
      <c r="B25" s="47">
        <v>12000</v>
      </c>
      <c r="C25" s="60">
        <v>12500</v>
      </c>
      <c r="D25" s="48"/>
      <c r="E25" s="7"/>
      <c r="F25" s="38" t="s">
        <v>42</v>
      </c>
      <c r="G25" s="39">
        <v>300</v>
      </c>
      <c r="H25" s="39">
        <v>150</v>
      </c>
      <c r="I25" s="40"/>
    </row>
    <row r="26" spans="1:9" s="2" customFormat="1" ht="13.8" x14ac:dyDescent="0.25">
      <c r="A26" s="46" t="s">
        <v>32</v>
      </c>
      <c r="B26" s="47">
        <v>20000</v>
      </c>
      <c r="C26" s="60">
        <v>20000</v>
      </c>
      <c r="D26" s="48"/>
      <c r="E26" s="7"/>
      <c r="F26" s="38" t="s">
        <v>43</v>
      </c>
      <c r="G26" s="39">
        <v>500</v>
      </c>
      <c r="H26" s="39">
        <v>450</v>
      </c>
      <c r="I26" s="40"/>
    </row>
    <row r="27" spans="1:9" s="2" customFormat="1" thickBot="1" x14ac:dyDescent="0.3">
      <c r="A27" s="46" t="s">
        <v>33</v>
      </c>
      <c r="B27" s="47">
        <v>15000</v>
      </c>
      <c r="C27" s="60">
        <v>15000</v>
      </c>
      <c r="D27" s="48"/>
      <c r="E27" s="7"/>
      <c r="F27" s="42" t="s">
        <v>44</v>
      </c>
      <c r="G27" s="43">
        <v>0</v>
      </c>
      <c r="H27" s="43">
        <v>0</v>
      </c>
      <c r="I27" s="56"/>
    </row>
    <row r="28" spans="1:9" s="2" customFormat="1" ht="15" thickTop="1" thickBot="1" x14ac:dyDescent="0.3">
      <c r="A28" s="59" t="s">
        <v>34</v>
      </c>
      <c r="B28" s="47">
        <v>500</v>
      </c>
      <c r="C28" s="60">
        <v>500</v>
      </c>
      <c r="D28" s="48"/>
      <c r="E28" s="7"/>
      <c r="F28" s="79" t="s">
        <v>7</v>
      </c>
      <c r="G28" s="80">
        <f>SUM(G17:G27)</f>
        <v>40100</v>
      </c>
      <c r="H28" s="80">
        <f>SUM(H17:H27)</f>
        <v>40820</v>
      </c>
      <c r="I28" s="80">
        <f>H28-G28</f>
        <v>720</v>
      </c>
    </row>
    <row r="29" spans="1:9" s="2" customFormat="1" ht="15" thickTop="1" thickBot="1" x14ac:dyDescent="0.3">
      <c r="A29" s="59" t="s">
        <v>35</v>
      </c>
      <c r="B29" s="47">
        <v>2000</v>
      </c>
      <c r="C29" s="60">
        <v>1500</v>
      </c>
      <c r="D29" s="48"/>
      <c r="E29" s="8"/>
      <c r="F29" s="41" t="s">
        <v>47</v>
      </c>
      <c r="G29" s="63">
        <v>6</v>
      </c>
      <c r="H29" s="64"/>
      <c r="I29" s="64"/>
    </row>
    <row r="30" spans="1:9" s="1" customFormat="1" ht="15.6" thickTop="1" thickBot="1" x14ac:dyDescent="0.3">
      <c r="A30" s="49" t="s">
        <v>0</v>
      </c>
      <c r="B30" s="51">
        <v>0</v>
      </c>
      <c r="C30" s="50">
        <v>0</v>
      </c>
      <c r="D30" s="61"/>
      <c r="E30" s="7"/>
      <c r="F30" s="81" t="s">
        <v>8</v>
      </c>
      <c r="G30" s="80">
        <f>G28*G29</f>
        <v>240600</v>
      </c>
      <c r="H30" s="80">
        <f>H28*G29</f>
        <v>244920</v>
      </c>
      <c r="I30" s="80"/>
    </row>
    <row r="31" spans="1:9" s="2" customFormat="1" ht="16.8" thickTop="1" thickBot="1" x14ac:dyDescent="0.3">
      <c r="A31" s="70" t="s">
        <v>6</v>
      </c>
      <c r="B31" s="71">
        <f>SUM(B17:B30)</f>
        <v>230200</v>
      </c>
      <c r="C31" s="71">
        <f>SUM(C17:C30)</f>
        <v>205466</v>
      </c>
      <c r="D31" s="71">
        <f>C31-B31</f>
        <v>-24734</v>
      </c>
      <c r="E31" s="7"/>
      <c r="F31" s="69" t="s">
        <v>48</v>
      </c>
      <c r="G31" s="62"/>
      <c r="H31" s="62"/>
      <c r="I31" s="62"/>
    </row>
    <row r="32" spans="1:9" ht="15" thickTop="1" x14ac:dyDescent="0.3"/>
    <row r="34" spans="2:2" x14ac:dyDescent="0.3">
      <c r="B34" s="99"/>
    </row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Sapna</cp:lastModifiedBy>
  <dcterms:created xsi:type="dcterms:W3CDTF">2017-04-05T05:31:46Z</dcterms:created>
  <dcterms:modified xsi:type="dcterms:W3CDTF">2023-06-17T06:55:41Z</dcterms:modified>
</cp:coreProperties>
</file>