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540" tabRatio="500" activeTab="2"/>
  </bookViews>
  <sheets>
    <sheet name="Sheet1" sheetId="1" r:id="rId1"/>
    <sheet name="Q8" sheetId="2" r:id="rId2"/>
    <sheet name="Q9" sheetId="3" r:id="rId3"/>
  </sheets>
  <definedNames>
    <definedName name="solver_adj" localSheetId="1" hidden="1">'Q8'!$I$14:$R$18</definedName>
    <definedName name="solver_adj" localSheetId="2" hidden="1">'Q9'!$I$14:$R$18</definedName>
    <definedName name="solver_adj" localSheetId="0" hidden="1">Sheet1!$I$14:$R$18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'Q8'!$B$30:$B$34</definedName>
    <definedName name="solver_lhs1" localSheetId="2" hidden="1">'Q9'!$B$30:$B$34</definedName>
    <definedName name="solver_lhs1" localSheetId="0" hidden="1">Sheet1!$B$34:$B$38</definedName>
    <definedName name="solver_lhs2" localSheetId="1" hidden="1">'Q8'!$G$30:$G$34</definedName>
    <definedName name="solver_lhs2" localSheetId="2" hidden="1">'Q9'!$G$30:$G$34</definedName>
    <definedName name="solver_lhs2" localSheetId="0" hidden="1">Sheet1!$G$34:$G$38</definedName>
    <definedName name="solver_lhs3" localSheetId="1" hidden="1">'Q8'!$L$30:$L$34</definedName>
    <definedName name="solver_lhs3" localSheetId="2" hidden="1">'Q9'!$L$30:$L$34</definedName>
    <definedName name="solver_lhs3" localSheetId="0" hidden="1">Sheet1!$L$34:$L$38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2" hidden="1">3</definedName>
    <definedName name="solver_num" localSheetId="0" hidden="1">3</definedName>
    <definedName name="solver_opt" localSheetId="1" hidden="1">'Q8'!$E$22</definedName>
    <definedName name="solver_opt" localSheetId="2" hidden="1">'Q9'!$E$22</definedName>
    <definedName name="solver_opt" localSheetId="0" hidden="1">Sheet1!$E$22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0" hidden="1">2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el3" localSheetId="1" hidden="1">1</definedName>
    <definedName name="solver_rel3" localSheetId="2" hidden="1">1</definedName>
    <definedName name="solver_rel3" localSheetId="0" hidden="1">1</definedName>
    <definedName name="solver_rhs1" localSheetId="1" hidden="1">'Q8'!$D$30:$D$34</definedName>
    <definedName name="solver_rhs1" localSheetId="2" hidden="1">'Q9'!$D$30:$D$34</definedName>
    <definedName name="solver_rhs1" localSheetId="0" hidden="1">Sheet1!$D$34:$D$38</definedName>
    <definedName name="solver_rhs2" localSheetId="1" hidden="1">'Q8'!$I$30:$I$34</definedName>
    <definedName name="solver_rhs2" localSheetId="2" hidden="1">'Q9'!$I$30:$I$34</definedName>
    <definedName name="solver_rhs2" localSheetId="0" hidden="1">Sheet1!$I$34:$I$38</definedName>
    <definedName name="solver_rhs3" localSheetId="1" hidden="1">'Q8'!$N$30:$N$34</definedName>
    <definedName name="solver_rhs3" localSheetId="2" hidden="1">'Q9'!$N$30:$N$34</definedName>
    <definedName name="solver_rhs3" localSheetId="0" hidden="1">Sheet1!$N$34:$N$38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3" l="1"/>
  <c r="N34" i="3"/>
  <c r="L34" i="3"/>
  <c r="I34" i="3"/>
  <c r="G34" i="3"/>
  <c r="D34" i="3"/>
  <c r="B34" i="3"/>
  <c r="N33" i="3"/>
  <c r="L33" i="3"/>
  <c r="I33" i="3"/>
  <c r="G33" i="3"/>
  <c r="D33" i="3"/>
  <c r="B33" i="3"/>
  <c r="N32" i="3"/>
  <c r="L32" i="3"/>
  <c r="I32" i="3"/>
  <c r="G32" i="3"/>
  <c r="D32" i="3"/>
  <c r="B32" i="3"/>
  <c r="N31" i="3"/>
  <c r="L31" i="3"/>
  <c r="I31" i="3"/>
  <c r="G31" i="3"/>
  <c r="D31" i="3"/>
  <c r="B31" i="3"/>
  <c r="N30" i="3"/>
  <c r="L30" i="3"/>
  <c r="I30" i="3"/>
  <c r="G30" i="3"/>
  <c r="D30" i="3"/>
  <c r="B30" i="3"/>
  <c r="E22" i="3"/>
  <c r="N31" i="2"/>
  <c r="N32" i="2"/>
  <c r="N33" i="2"/>
  <c r="N34" i="2"/>
  <c r="N30" i="2"/>
  <c r="I31" i="2"/>
  <c r="I32" i="2"/>
  <c r="I33" i="2"/>
  <c r="I34" i="2"/>
  <c r="I30" i="2"/>
  <c r="B34" i="2"/>
  <c r="B33" i="2"/>
  <c r="B32" i="2"/>
  <c r="B31" i="2"/>
  <c r="B30" i="2"/>
  <c r="L34" i="2"/>
  <c r="G34" i="2"/>
  <c r="D34" i="2"/>
  <c r="L33" i="2"/>
  <c r="G33" i="2"/>
  <c r="D33" i="2"/>
  <c r="L32" i="2"/>
  <c r="G32" i="2"/>
  <c r="D32" i="2"/>
  <c r="L31" i="2"/>
  <c r="G31" i="2"/>
  <c r="D31" i="2"/>
  <c r="L30" i="2"/>
  <c r="G30" i="2"/>
  <c r="D30" i="2"/>
  <c r="E22" i="2"/>
  <c r="L38" i="1"/>
  <c r="L37" i="1"/>
  <c r="L36" i="1"/>
  <c r="L35" i="1"/>
  <c r="L34" i="1"/>
  <c r="G38" i="1"/>
  <c r="G37" i="1"/>
  <c r="G36" i="1"/>
  <c r="G35" i="1"/>
  <c r="G34" i="1"/>
  <c r="E22" i="1"/>
  <c r="B34" i="1"/>
  <c r="B38" i="1"/>
  <c r="B37" i="1"/>
  <c r="B36" i="1"/>
  <c r="B35" i="1"/>
  <c r="D35" i="1"/>
  <c r="D36" i="1"/>
  <c r="D37" i="1"/>
  <c r="D38" i="1"/>
  <c r="D34" i="1"/>
</calcChain>
</file>

<file path=xl/sharedStrings.xml><?xml version="1.0" encoding="utf-8"?>
<sst xmlns="http://schemas.openxmlformats.org/spreadsheetml/2006/main" count="256" uniqueCount="31">
  <si>
    <t>Weekly Demand</t>
  </si>
  <si>
    <t>Part</t>
  </si>
  <si>
    <t>Demand</t>
  </si>
  <si>
    <t>Output Capacity</t>
  </si>
  <si>
    <t>Part 1</t>
  </si>
  <si>
    <t>Part 2</t>
  </si>
  <si>
    <t>Part 3</t>
  </si>
  <si>
    <t>Part 4</t>
  </si>
  <si>
    <t>Part 5</t>
  </si>
  <si>
    <t>Machine 1</t>
  </si>
  <si>
    <t>Machine 2</t>
  </si>
  <si>
    <t>Machine 3</t>
  </si>
  <si>
    <t>Machine 4</t>
  </si>
  <si>
    <t>Machine 5</t>
  </si>
  <si>
    <t>Non OT Hours</t>
  </si>
  <si>
    <t>OT Hours</t>
  </si>
  <si>
    <t>Variables</t>
  </si>
  <si>
    <t>Objective</t>
  </si>
  <si>
    <t>Overtime Hours</t>
  </si>
  <si>
    <t>Constraints</t>
  </si>
  <si>
    <t>Output</t>
  </si>
  <si>
    <t>&lt;=</t>
  </si>
  <si>
    <t>Machine</t>
  </si>
  <si>
    <t>OT Capacity</t>
  </si>
  <si>
    <t>Capacity (Hrs)</t>
  </si>
  <si>
    <t>Non OT Capacity</t>
  </si>
  <si>
    <t>=</t>
  </si>
  <si>
    <t>Yield %</t>
  </si>
  <si>
    <t>Yield</t>
  </si>
  <si>
    <t>Original Value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</si>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</sst>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9" fontId="0" fillId="0" borderId="2" xfId="1" applyFont="1" applyBorder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8"/>
  <sheetViews>
    <sheetView topLeftCell="A21" workbookViewId="0">
      <selection activeCell="A21" sqref="A1:XFD1048576"/>
    </sheetView>
  </sheetViews>
  <sheetFormatPr baseColWidth="10" defaultRowHeight="15" x14ac:dyDescent="0"/>
  <cols>
    <col min="1" max="1" width="14.6640625" bestFit="1" customWidth="1"/>
    <col min="8" max="8" width="14.1640625" bestFit="1" customWidth="1"/>
    <col min="9" max="9" width="12.83203125" bestFit="1" customWidth="1"/>
    <col min="12" max="12" width="12.83203125" bestFit="1" customWidth="1"/>
    <col min="14" max="14" width="12.6640625" bestFit="1" customWidth="1"/>
  </cols>
  <sheetData>
    <row r="2" spans="1:18">
      <c r="A2" s="5" t="s">
        <v>0</v>
      </c>
    </row>
    <row r="3" spans="1:18">
      <c r="A3" s="4" t="s">
        <v>1</v>
      </c>
      <c r="B3" s="4" t="s">
        <v>2</v>
      </c>
    </row>
    <row r="4" spans="1:18">
      <c r="A4" s="2">
        <v>1</v>
      </c>
      <c r="B4" s="2">
        <v>2450</v>
      </c>
    </row>
    <row r="5" spans="1:18">
      <c r="A5" s="2">
        <v>2</v>
      </c>
      <c r="B5" s="2">
        <v>2100</v>
      </c>
    </row>
    <row r="6" spans="1:18">
      <c r="A6" s="2">
        <v>3</v>
      </c>
      <c r="B6" s="2">
        <v>2800</v>
      </c>
    </row>
    <row r="7" spans="1:18">
      <c r="A7" s="2">
        <v>4</v>
      </c>
      <c r="B7" s="2">
        <v>2800</v>
      </c>
    </row>
    <row r="8" spans="1:18">
      <c r="A8" s="2">
        <v>5</v>
      </c>
      <c r="B8" s="2">
        <v>1960</v>
      </c>
    </row>
    <row r="11" spans="1:18">
      <c r="A11" s="5" t="s">
        <v>3</v>
      </c>
      <c r="H11" s="5" t="s">
        <v>16</v>
      </c>
    </row>
    <row r="12" spans="1:18">
      <c r="H12" s="5" t="s">
        <v>18</v>
      </c>
      <c r="N12" s="5" t="s">
        <v>14</v>
      </c>
    </row>
    <row r="13" spans="1:18">
      <c r="A13" s="1"/>
      <c r="B13" s="4" t="s">
        <v>9</v>
      </c>
      <c r="C13" s="4" t="s">
        <v>10</v>
      </c>
      <c r="D13" s="4" t="s">
        <v>11</v>
      </c>
      <c r="E13" s="4" t="s">
        <v>12</v>
      </c>
      <c r="F13" s="4" t="s">
        <v>13</v>
      </c>
      <c r="H13" s="1"/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9</v>
      </c>
      <c r="O13" s="4" t="s">
        <v>10</v>
      </c>
      <c r="P13" s="4" t="s">
        <v>11</v>
      </c>
      <c r="Q13" s="4" t="s">
        <v>12</v>
      </c>
      <c r="R13" s="4" t="s">
        <v>13</v>
      </c>
    </row>
    <row r="14" spans="1:18">
      <c r="A14" s="4" t="s">
        <v>4</v>
      </c>
      <c r="B14" s="2">
        <v>40</v>
      </c>
      <c r="C14" s="2">
        <v>35</v>
      </c>
      <c r="D14" s="2">
        <v>0</v>
      </c>
      <c r="E14" s="2">
        <v>0</v>
      </c>
      <c r="F14" s="2">
        <v>0</v>
      </c>
      <c r="H14" s="4" t="s">
        <v>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61.25</v>
      </c>
      <c r="O14" s="2">
        <v>0</v>
      </c>
      <c r="P14" s="2">
        <v>0</v>
      </c>
      <c r="Q14" s="2">
        <v>0</v>
      </c>
      <c r="R14" s="2">
        <v>0</v>
      </c>
    </row>
    <row r="15" spans="1:18">
      <c r="A15" s="4" t="s">
        <v>5</v>
      </c>
      <c r="B15" s="2">
        <v>0</v>
      </c>
      <c r="C15" s="2">
        <v>25</v>
      </c>
      <c r="D15" s="2">
        <v>30</v>
      </c>
      <c r="E15" s="2">
        <v>35</v>
      </c>
      <c r="F15" s="2">
        <v>0</v>
      </c>
      <c r="H15" s="4" t="s">
        <v>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42</v>
      </c>
      <c r="Q15" s="2">
        <v>24</v>
      </c>
      <c r="R15" s="2">
        <v>0</v>
      </c>
    </row>
    <row r="16" spans="1:18">
      <c r="A16" s="4" t="s">
        <v>6</v>
      </c>
      <c r="B16" s="2">
        <v>0</v>
      </c>
      <c r="C16" s="2">
        <v>0</v>
      </c>
      <c r="D16" s="2">
        <v>0</v>
      </c>
      <c r="E16" s="2">
        <v>50</v>
      </c>
      <c r="F16" s="2">
        <v>0</v>
      </c>
      <c r="H16" s="4" t="s">
        <v>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56</v>
      </c>
      <c r="R16" s="2">
        <v>0</v>
      </c>
    </row>
    <row r="17" spans="1:18">
      <c r="A17" s="4" t="s">
        <v>7</v>
      </c>
      <c r="B17" s="2">
        <v>60</v>
      </c>
      <c r="C17" s="2">
        <v>0</v>
      </c>
      <c r="D17" s="2">
        <v>0</v>
      </c>
      <c r="E17" s="2">
        <v>0</v>
      </c>
      <c r="F17" s="2">
        <v>60</v>
      </c>
      <c r="H17" s="4" t="s">
        <v>7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18.75</v>
      </c>
      <c r="O17" s="2">
        <v>0</v>
      </c>
      <c r="P17" s="2">
        <v>0</v>
      </c>
      <c r="Q17" s="2">
        <v>0</v>
      </c>
      <c r="R17" s="2">
        <v>27.916666666666668</v>
      </c>
    </row>
    <row r="18" spans="1:18">
      <c r="A18" s="4" t="s">
        <v>8</v>
      </c>
      <c r="B18" s="2">
        <v>0</v>
      </c>
      <c r="C18" s="2">
        <v>0</v>
      </c>
      <c r="D18" s="2">
        <v>45</v>
      </c>
      <c r="E18" s="2">
        <v>0</v>
      </c>
      <c r="F18" s="2">
        <v>50</v>
      </c>
      <c r="H18" s="4" t="s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39.200000000000003</v>
      </c>
    </row>
    <row r="21" spans="1:18">
      <c r="A21" s="5" t="s">
        <v>14</v>
      </c>
      <c r="B21" s="5" t="s">
        <v>15</v>
      </c>
      <c r="E21" s="5" t="s">
        <v>17</v>
      </c>
      <c r="H21" s="6"/>
    </row>
    <row r="22" spans="1:18">
      <c r="A22">
        <v>80</v>
      </c>
      <c r="B22">
        <v>40</v>
      </c>
      <c r="E22">
        <f>SUM(I14:M18)</f>
        <v>0</v>
      </c>
      <c r="H22" s="7"/>
    </row>
    <row r="23" spans="1:18">
      <c r="H23" s="7"/>
    </row>
    <row r="24" spans="1:18">
      <c r="H24" s="7"/>
    </row>
    <row r="25" spans="1:18">
      <c r="H25" s="7"/>
    </row>
    <row r="26" spans="1:18">
      <c r="H26" s="7"/>
    </row>
    <row r="27" spans="1:18">
      <c r="H27" s="6"/>
    </row>
    <row r="29" spans="1:18">
      <c r="A29" s="5" t="s">
        <v>19</v>
      </c>
    </row>
    <row r="31" spans="1:18">
      <c r="A31" s="5" t="s">
        <v>0</v>
      </c>
      <c r="F31" s="5" t="s">
        <v>23</v>
      </c>
      <c r="K31" s="5" t="s">
        <v>25</v>
      </c>
    </row>
    <row r="33" spans="1:14">
      <c r="A33" s="4" t="s">
        <v>1</v>
      </c>
      <c r="B33" s="4" t="s">
        <v>20</v>
      </c>
      <c r="C33" s="4"/>
      <c r="D33" s="4" t="s">
        <v>2</v>
      </c>
      <c r="F33" s="4" t="s">
        <v>22</v>
      </c>
      <c r="G33" s="3"/>
      <c r="H33" s="4"/>
      <c r="I33" s="4" t="s">
        <v>24</v>
      </c>
      <c r="K33" s="4" t="s">
        <v>22</v>
      </c>
      <c r="L33" s="3"/>
      <c r="M33" s="4"/>
      <c r="N33" s="4" t="s">
        <v>24</v>
      </c>
    </row>
    <row r="34" spans="1:14">
      <c r="A34" s="4" t="s">
        <v>4</v>
      </c>
      <c r="B34" s="2">
        <f>SUMPRODUCT(B14:F14,N14:R14) + SUMPRODUCT(B14:F14, I14:M14)</f>
        <v>2450</v>
      </c>
      <c r="C34" s="2" t="s">
        <v>26</v>
      </c>
      <c r="D34" s="2">
        <f>B4</f>
        <v>2450</v>
      </c>
      <c r="F34" s="4" t="s">
        <v>9</v>
      </c>
      <c r="G34" s="2">
        <f>SUM(I14:I18)</f>
        <v>0</v>
      </c>
      <c r="H34" s="2" t="s">
        <v>21</v>
      </c>
      <c r="I34" s="2">
        <v>40</v>
      </c>
      <c r="K34" s="4" t="s">
        <v>9</v>
      </c>
      <c r="L34" s="2">
        <f>SUM(N14:N18)</f>
        <v>80</v>
      </c>
      <c r="M34" s="2" t="s">
        <v>21</v>
      </c>
      <c r="N34" s="2">
        <v>80</v>
      </c>
    </row>
    <row r="35" spans="1:14">
      <c r="A35" s="4" t="s">
        <v>5</v>
      </c>
      <c r="B35" s="2">
        <f>SUMPRODUCT(B15:F15, N15:R15) + SUMPRODUCT(B15:F15, I15:M15)</f>
        <v>2100</v>
      </c>
      <c r="C35" s="2" t="s">
        <v>26</v>
      </c>
      <c r="D35" s="2">
        <f>B5</f>
        <v>2100</v>
      </c>
      <c r="F35" s="4" t="s">
        <v>10</v>
      </c>
      <c r="G35" s="2">
        <f>SUM(J14:J18)</f>
        <v>0</v>
      </c>
      <c r="H35" s="2" t="s">
        <v>21</v>
      </c>
      <c r="I35" s="2">
        <v>40</v>
      </c>
      <c r="K35" s="4" t="s">
        <v>10</v>
      </c>
      <c r="L35" s="2">
        <f>SUM(O14:O18)</f>
        <v>0</v>
      </c>
      <c r="M35" s="2" t="s">
        <v>21</v>
      </c>
      <c r="N35" s="2">
        <v>80</v>
      </c>
    </row>
    <row r="36" spans="1:14">
      <c r="A36" s="4" t="s">
        <v>6</v>
      </c>
      <c r="B36" s="2">
        <f>SUMPRODUCT(B16:F16, N16:R16) + SUMPRODUCT(B16:F16, I16:M16)</f>
        <v>2800</v>
      </c>
      <c r="C36" s="2" t="s">
        <v>26</v>
      </c>
      <c r="D36" s="2">
        <f>B6</f>
        <v>2800</v>
      </c>
      <c r="F36" s="4" t="s">
        <v>11</v>
      </c>
      <c r="G36" s="2">
        <f>SUM(K14:K18)</f>
        <v>0</v>
      </c>
      <c r="H36" s="2" t="s">
        <v>21</v>
      </c>
      <c r="I36" s="2">
        <v>40</v>
      </c>
      <c r="K36" s="4" t="s">
        <v>11</v>
      </c>
      <c r="L36" s="2">
        <f>SUM(P14:P18)</f>
        <v>42</v>
      </c>
      <c r="M36" s="2" t="s">
        <v>21</v>
      </c>
      <c r="N36" s="2">
        <v>80</v>
      </c>
    </row>
    <row r="37" spans="1:14">
      <c r="A37" s="4" t="s">
        <v>7</v>
      </c>
      <c r="B37" s="2">
        <f>SUMPRODUCT(B17:F17, N17:R17) + SUMPRODUCT(B17:F17, I17:M17)</f>
        <v>2800</v>
      </c>
      <c r="C37" s="2" t="s">
        <v>26</v>
      </c>
      <c r="D37" s="2">
        <f>B7</f>
        <v>2800</v>
      </c>
      <c r="F37" s="4" t="s">
        <v>12</v>
      </c>
      <c r="G37" s="2">
        <f>SUM(L14:L18)</f>
        <v>0</v>
      </c>
      <c r="H37" s="2" t="s">
        <v>21</v>
      </c>
      <c r="I37" s="2">
        <v>40</v>
      </c>
      <c r="K37" s="4" t="s">
        <v>12</v>
      </c>
      <c r="L37" s="2">
        <f>SUM(Q14:Q18)</f>
        <v>80</v>
      </c>
      <c r="M37" s="2" t="s">
        <v>21</v>
      </c>
      <c r="N37" s="2">
        <v>80</v>
      </c>
    </row>
    <row r="38" spans="1:14">
      <c r="A38" s="4" t="s">
        <v>8</v>
      </c>
      <c r="B38" s="2">
        <f>SUMPRODUCT(B18:F18, N18:R18) + SUMPRODUCT(B18:F18, I18:M18)</f>
        <v>1960.0000000000002</v>
      </c>
      <c r="C38" s="2" t="s">
        <v>26</v>
      </c>
      <c r="D38" s="2">
        <f>B8</f>
        <v>1960</v>
      </c>
      <c r="F38" s="4" t="s">
        <v>13</v>
      </c>
      <c r="G38" s="2">
        <f>SUM(M14:M18)</f>
        <v>0</v>
      </c>
      <c r="H38" s="2" t="s">
        <v>21</v>
      </c>
      <c r="I38" s="2">
        <v>40</v>
      </c>
      <c r="K38" s="4" t="s">
        <v>13</v>
      </c>
      <c r="L38" s="2">
        <f>SUM(R14:R18)</f>
        <v>67.116666666666674</v>
      </c>
      <c r="M38" s="2" t="s">
        <v>21</v>
      </c>
      <c r="N38" s="2"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E22" sqref="E22"/>
    </sheetView>
  </sheetViews>
  <sheetFormatPr baseColWidth="10" defaultRowHeight="15" x14ac:dyDescent="0"/>
  <cols>
    <col min="1" max="1" width="14.6640625" bestFit="1" customWidth="1"/>
    <col min="8" max="8" width="14.1640625" bestFit="1" customWidth="1"/>
    <col min="9" max="9" width="12.83203125" bestFit="1" customWidth="1"/>
    <col min="12" max="12" width="12.83203125" bestFit="1" customWidth="1"/>
    <col min="14" max="14" width="12.6640625" bestFit="1" customWidth="1"/>
  </cols>
  <sheetData>
    <row r="2" spans="1:18">
      <c r="A2" s="5" t="s">
        <v>0</v>
      </c>
      <c r="D2" s="5" t="s">
        <v>27</v>
      </c>
    </row>
    <row r="3" spans="1:18">
      <c r="A3" s="4" t="s">
        <v>1</v>
      </c>
      <c r="B3" s="4" t="s">
        <v>2</v>
      </c>
      <c r="D3" s="4" t="s">
        <v>1</v>
      </c>
      <c r="E3" s="4" t="s">
        <v>28</v>
      </c>
    </row>
    <row r="4" spans="1:18">
      <c r="A4" s="4" t="s">
        <v>4</v>
      </c>
      <c r="B4" s="2">
        <v>2450</v>
      </c>
      <c r="D4" s="4" t="s">
        <v>4</v>
      </c>
      <c r="E4" s="8">
        <v>0.6</v>
      </c>
    </row>
    <row r="5" spans="1:18">
      <c r="A5" s="4" t="s">
        <v>5</v>
      </c>
      <c r="B5" s="2">
        <v>2100</v>
      </c>
      <c r="D5" s="4" t="s">
        <v>5</v>
      </c>
      <c r="E5" s="8">
        <v>0.55000000000000004</v>
      </c>
    </row>
    <row r="6" spans="1:18">
      <c r="A6" s="4" t="s">
        <v>6</v>
      </c>
      <c r="B6" s="2">
        <v>2800</v>
      </c>
      <c r="D6" s="4" t="s">
        <v>6</v>
      </c>
      <c r="E6" s="8">
        <v>0.75</v>
      </c>
    </row>
    <row r="7" spans="1:18">
      <c r="A7" s="4" t="s">
        <v>7</v>
      </c>
      <c r="B7" s="2">
        <v>2800</v>
      </c>
      <c r="D7" s="4" t="s">
        <v>7</v>
      </c>
      <c r="E7" s="8">
        <v>0.65</v>
      </c>
    </row>
    <row r="8" spans="1:18">
      <c r="A8" s="4" t="s">
        <v>8</v>
      </c>
      <c r="B8" s="2">
        <v>1960</v>
      </c>
      <c r="D8" s="4" t="s">
        <v>8</v>
      </c>
      <c r="E8" s="8">
        <v>0.6</v>
      </c>
    </row>
    <row r="11" spans="1:18">
      <c r="A11" s="5" t="s">
        <v>3</v>
      </c>
      <c r="H11" s="5" t="s">
        <v>16</v>
      </c>
    </row>
    <row r="12" spans="1:18">
      <c r="H12" s="5" t="s">
        <v>18</v>
      </c>
      <c r="N12" s="5" t="s">
        <v>14</v>
      </c>
    </row>
    <row r="13" spans="1:18">
      <c r="A13" s="1"/>
      <c r="B13" s="4" t="s">
        <v>9</v>
      </c>
      <c r="C13" s="4" t="s">
        <v>10</v>
      </c>
      <c r="D13" s="4" t="s">
        <v>11</v>
      </c>
      <c r="E13" s="4" t="s">
        <v>12</v>
      </c>
      <c r="F13" s="4" t="s">
        <v>13</v>
      </c>
      <c r="H13" s="1"/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9</v>
      </c>
      <c r="O13" s="4" t="s">
        <v>10</v>
      </c>
      <c r="P13" s="4" t="s">
        <v>11</v>
      </c>
      <c r="Q13" s="4" t="s">
        <v>12</v>
      </c>
      <c r="R13" s="4" t="s">
        <v>13</v>
      </c>
    </row>
    <row r="14" spans="1:18">
      <c r="A14" s="4" t="s">
        <v>4</v>
      </c>
      <c r="B14" s="2">
        <v>40</v>
      </c>
      <c r="C14" s="2">
        <v>35</v>
      </c>
      <c r="D14" s="2">
        <v>0</v>
      </c>
      <c r="E14" s="2">
        <v>0</v>
      </c>
      <c r="F14" s="2">
        <v>0</v>
      </c>
      <c r="H14" s="4" t="s">
        <v>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32.083333333333329</v>
      </c>
      <c r="O14" s="2">
        <v>80</v>
      </c>
      <c r="P14" s="2">
        <v>0</v>
      </c>
      <c r="Q14" s="2">
        <v>0</v>
      </c>
      <c r="R14" s="2">
        <v>0</v>
      </c>
    </row>
    <row r="15" spans="1:18">
      <c r="A15" s="4" t="s">
        <v>5</v>
      </c>
      <c r="B15" s="2">
        <v>0</v>
      </c>
      <c r="C15" s="2">
        <v>25</v>
      </c>
      <c r="D15" s="2">
        <v>30</v>
      </c>
      <c r="E15" s="2">
        <v>35</v>
      </c>
      <c r="F15" s="2">
        <v>0</v>
      </c>
      <c r="H15" s="4" t="s">
        <v>5</v>
      </c>
      <c r="I15" s="2">
        <v>0</v>
      </c>
      <c r="J15" s="2">
        <v>0</v>
      </c>
      <c r="K15" s="2">
        <v>0</v>
      </c>
      <c r="L15" s="2">
        <v>40</v>
      </c>
      <c r="M15" s="2">
        <v>0</v>
      </c>
      <c r="N15" s="2">
        <v>0</v>
      </c>
      <c r="O15" s="2">
        <v>0</v>
      </c>
      <c r="P15" s="2">
        <v>74.383838383838338</v>
      </c>
      <c r="Q15" s="2">
        <v>5.3333333333333428</v>
      </c>
      <c r="R15" s="2">
        <v>0</v>
      </c>
    </row>
    <row r="16" spans="1:18">
      <c r="A16" s="4" t="s">
        <v>6</v>
      </c>
      <c r="B16" s="2">
        <v>0</v>
      </c>
      <c r="C16" s="2">
        <v>0</v>
      </c>
      <c r="D16" s="2">
        <v>0</v>
      </c>
      <c r="E16" s="2">
        <v>50</v>
      </c>
      <c r="F16" s="2">
        <v>0</v>
      </c>
      <c r="H16" s="4" t="s">
        <v>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74.666666666666657</v>
      </c>
      <c r="R16" s="2">
        <v>0</v>
      </c>
    </row>
    <row r="17" spans="1:18">
      <c r="A17" s="4" t="s">
        <v>7</v>
      </c>
      <c r="B17" s="2">
        <v>60</v>
      </c>
      <c r="C17" s="2">
        <v>0</v>
      </c>
      <c r="D17" s="2">
        <v>0</v>
      </c>
      <c r="E17" s="2">
        <v>0</v>
      </c>
      <c r="F17" s="2">
        <v>60</v>
      </c>
      <c r="H17" s="4" t="s">
        <v>7</v>
      </c>
      <c r="I17" s="2">
        <v>0</v>
      </c>
      <c r="J17" s="2">
        <v>0</v>
      </c>
      <c r="K17" s="2">
        <v>0</v>
      </c>
      <c r="L17" s="2">
        <v>0</v>
      </c>
      <c r="M17" s="2">
        <v>4.1569930069929573</v>
      </c>
      <c r="N17" s="2">
        <v>47.916666666666671</v>
      </c>
      <c r="O17" s="2">
        <v>0</v>
      </c>
      <c r="P17" s="2">
        <v>0</v>
      </c>
      <c r="Q17" s="2">
        <v>0</v>
      </c>
      <c r="R17" s="2">
        <v>19.721212121212169</v>
      </c>
    </row>
    <row r="18" spans="1:18">
      <c r="A18" s="4" t="s">
        <v>8</v>
      </c>
      <c r="B18" s="2">
        <v>0</v>
      </c>
      <c r="C18" s="2">
        <v>0</v>
      </c>
      <c r="D18" s="2">
        <v>45</v>
      </c>
      <c r="E18" s="2">
        <v>0</v>
      </c>
      <c r="F18" s="2">
        <v>50</v>
      </c>
      <c r="H18" s="4" t="s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5.6161616161616621</v>
      </c>
      <c r="Q18" s="2">
        <v>0</v>
      </c>
      <c r="R18" s="2">
        <v>60.278787878787831</v>
      </c>
    </row>
    <row r="21" spans="1:18">
      <c r="A21" s="5" t="s">
        <v>14</v>
      </c>
      <c r="B21" s="5" t="s">
        <v>15</v>
      </c>
      <c r="E21" s="5" t="s">
        <v>17</v>
      </c>
      <c r="H21" s="6"/>
    </row>
    <row r="22" spans="1:18">
      <c r="A22">
        <v>80</v>
      </c>
      <c r="B22">
        <v>40</v>
      </c>
      <c r="E22">
        <f>SUM(I14:M18)</f>
        <v>44.156993006992955</v>
      </c>
      <c r="H22" s="7"/>
    </row>
    <row r="23" spans="1:18">
      <c r="H23" s="7"/>
    </row>
    <row r="24" spans="1:18">
      <c r="H24" s="7"/>
    </row>
    <row r="25" spans="1:18">
      <c r="A25" s="5" t="s">
        <v>19</v>
      </c>
    </row>
    <row r="27" spans="1:18">
      <c r="A27" s="5" t="s">
        <v>0</v>
      </c>
      <c r="F27" s="5" t="s">
        <v>23</v>
      </c>
      <c r="K27" s="5" t="s">
        <v>25</v>
      </c>
    </row>
    <row r="29" spans="1:18">
      <c r="A29" s="4" t="s">
        <v>1</v>
      </c>
      <c r="B29" s="4" t="s">
        <v>20</v>
      </c>
      <c r="C29" s="4"/>
      <c r="D29" s="4" t="s">
        <v>2</v>
      </c>
      <c r="F29" s="4" t="s">
        <v>22</v>
      </c>
      <c r="G29" s="3"/>
      <c r="H29" s="4"/>
      <c r="I29" s="4" t="s">
        <v>24</v>
      </c>
      <c r="K29" s="4" t="s">
        <v>22</v>
      </c>
      <c r="L29" s="3"/>
      <c r="M29" s="4"/>
      <c r="N29" s="4" t="s">
        <v>24</v>
      </c>
    </row>
    <row r="30" spans="1:18">
      <c r="A30" s="4" t="s">
        <v>4</v>
      </c>
      <c r="B30" s="2">
        <f>SUMPRODUCT(B14:F14,N14:R14)*E4 + SUMPRODUCT(B14:F14, I14:M14)*E4</f>
        <v>2449.9999999999995</v>
      </c>
      <c r="C30" s="2" t="s">
        <v>26</v>
      </c>
      <c r="D30" s="2">
        <f>B4</f>
        <v>2450</v>
      </c>
      <c r="F30" s="4" t="s">
        <v>9</v>
      </c>
      <c r="G30" s="2">
        <f>SUM(I14:I18)</f>
        <v>0</v>
      </c>
      <c r="H30" s="2" t="s">
        <v>21</v>
      </c>
      <c r="I30" s="2">
        <f>$B$22</f>
        <v>40</v>
      </c>
      <c r="K30" s="4" t="s">
        <v>9</v>
      </c>
      <c r="L30" s="2">
        <f>SUM(N14:N18)</f>
        <v>80</v>
      </c>
      <c r="M30" s="2" t="s">
        <v>21</v>
      </c>
      <c r="N30" s="2">
        <f>$A$22</f>
        <v>80</v>
      </c>
    </row>
    <row r="31" spans="1:18">
      <c r="A31" s="4" t="s">
        <v>5</v>
      </c>
      <c r="B31" s="2">
        <f>SUMPRODUCT(B15:F15, N15:R15)*E5 + SUMPRODUCT(B15:F15, I15:M15)*E5</f>
        <v>2099.9999999999995</v>
      </c>
      <c r="C31" s="2" t="s">
        <v>26</v>
      </c>
      <c r="D31" s="2">
        <f>B5</f>
        <v>2100</v>
      </c>
      <c r="F31" s="4" t="s">
        <v>10</v>
      </c>
      <c r="G31" s="2">
        <f>SUM(J14:J18)</f>
        <v>0</v>
      </c>
      <c r="H31" s="2" t="s">
        <v>21</v>
      </c>
      <c r="I31" s="2">
        <f t="shared" ref="I31:I34" si="0">$B$22</f>
        <v>40</v>
      </c>
      <c r="K31" s="4" t="s">
        <v>10</v>
      </c>
      <c r="L31" s="2">
        <f>SUM(O14:O18)</f>
        <v>80</v>
      </c>
      <c r="M31" s="2" t="s">
        <v>21</v>
      </c>
      <c r="N31" s="2">
        <f t="shared" ref="N31:N34" si="1">$A$22</f>
        <v>80</v>
      </c>
    </row>
    <row r="32" spans="1:18">
      <c r="A32" s="4" t="s">
        <v>6</v>
      </c>
      <c r="B32" s="2">
        <f>SUMPRODUCT(B16:F16, N16:R16)*E6 + SUMPRODUCT(B16:F16, I16:M16)*E6</f>
        <v>2800</v>
      </c>
      <c r="C32" s="2" t="s">
        <v>26</v>
      </c>
      <c r="D32" s="2">
        <f>B6</f>
        <v>2800</v>
      </c>
      <c r="F32" s="4" t="s">
        <v>11</v>
      </c>
      <c r="G32" s="2">
        <f>SUM(K14:K18)</f>
        <v>0</v>
      </c>
      <c r="H32" s="2" t="s">
        <v>21</v>
      </c>
      <c r="I32" s="2">
        <f t="shared" si="0"/>
        <v>40</v>
      </c>
      <c r="K32" s="4" t="s">
        <v>11</v>
      </c>
      <c r="L32" s="2">
        <f>SUM(P14:P18)</f>
        <v>80</v>
      </c>
      <c r="M32" s="2" t="s">
        <v>21</v>
      </c>
      <c r="N32" s="2">
        <f t="shared" si="1"/>
        <v>80</v>
      </c>
    </row>
    <row r="33" spans="1:14">
      <c r="A33" s="4" t="s">
        <v>7</v>
      </c>
      <c r="B33" s="2">
        <f>SUMPRODUCT(B17:F17, N17:R17)*E7 + SUMPRODUCT(B17:F17, I17:M17)*E7</f>
        <v>2800</v>
      </c>
      <c r="C33" s="2" t="s">
        <v>26</v>
      </c>
      <c r="D33" s="2">
        <f>B7</f>
        <v>2800</v>
      </c>
      <c r="F33" s="4" t="s">
        <v>12</v>
      </c>
      <c r="G33" s="2">
        <f>SUM(L14:L18)</f>
        <v>40</v>
      </c>
      <c r="H33" s="2" t="s">
        <v>21</v>
      </c>
      <c r="I33" s="2">
        <f t="shared" si="0"/>
        <v>40</v>
      </c>
      <c r="K33" s="4" t="s">
        <v>12</v>
      </c>
      <c r="L33" s="2">
        <f>SUM(Q14:Q18)</f>
        <v>80</v>
      </c>
      <c r="M33" s="2" t="s">
        <v>21</v>
      </c>
      <c r="N33" s="2">
        <f t="shared" si="1"/>
        <v>80</v>
      </c>
    </row>
    <row r="34" spans="1:14">
      <c r="A34" s="4" t="s">
        <v>8</v>
      </c>
      <c r="B34" s="2">
        <f>SUMPRODUCT(B18:F18, N18:R18)*E8 + SUMPRODUCT(B18:F18, I18:M18)*E8</f>
        <v>1959.9999999999998</v>
      </c>
      <c r="C34" s="2" t="s">
        <v>26</v>
      </c>
      <c r="D34" s="2">
        <f>B8</f>
        <v>1960</v>
      </c>
      <c r="F34" s="4" t="s">
        <v>13</v>
      </c>
      <c r="G34" s="2">
        <f>SUM(M14:M18)</f>
        <v>4.1569930069929573</v>
      </c>
      <c r="H34" s="2" t="s">
        <v>21</v>
      </c>
      <c r="I34" s="2">
        <f t="shared" si="0"/>
        <v>40</v>
      </c>
      <c r="K34" s="4" t="s">
        <v>13</v>
      </c>
      <c r="L34" s="2">
        <f>SUM(R14:R18)</f>
        <v>80</v>
      </c>
      <c r="M34" s="2" t="s">
        <v>21</v>
      </c>
      <c r="N34" s="2">
        <f t="shared" si="1"/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tabSelected="1" topLeftCell="A14" workbookViewId="0">
      <selection activeCell="G23" sqref="G23"/>
    </sheetView>
  </sheetViews>
  <sheetFormatPr baseColWidth="10" defaultRowHeight="15" x14ac:dyDescent="0"/>
  <cols>
    <col min="1" max="1" width="14.6640625" bestFit="1" customWidth="1"/>
    <col min="8" max="8" width="14.1640625" bestFit="1" customWidth="1"/>
    <col min="9" max="9" width="12.83203125" bestFit="1" customWidth="1"/>
    <col min="12" max="12" width="12.83203125" bestFit="1" customWidth="1"/>
    <col min="14" max="14" width="12.6640625" bestFit="1" customWidth="1"/>
  </cols>
  <sheetData>
    <row r="2" spans="1:18">
      <c r="A2" s="5" t="s">
        <v>0</v>
      </c>
      <c r="D2" s="5" t="s">
        <v>27</v>
      </c>
    </row>
    <row r="3" spans="1:18">
      <c r="A3" s="4" t="s">
        <v>1</v>
      </c>
      <c r="B3" s="4" t="s">
        <v>2</v>
      </c>
      <c r="D3" s="4" t="s">
        <v>1</v>
      </c>
      <c r="E3" s="4" t="s">
        <v>28</v>
      </c>
    </row>
    <row r="4" spans="1:18">
      <c r="A4" s="4" t="s">
        <v>4</v>
      </c>
      <c r="B4" s="2">
        <v>2450</v>
      </c>
      <c r="D4" s="4" t="s">
        <v>4</v>
      </c>
      <c r="E4" s="8">
        <v>0.6</v>
      </c>
    </row>
    <row r="5" spans="1:18">
      <c r="A5" s="4" t="s">
        <v>5</v>
      </c>
      <c r="B5" s="2">
        <v>2100</v>
      </c>
      <c r="D5" s="4" t="s">
        <v>5</v>
      </c>
      <c r="E5" s="8">
        <v>0.55000000000000004</v>
      </c>
    </row>
    <row r="6" spans="1:18">
      <c r="A6" s="4" t="s">
        <v>6</v>
      </c>
      <c r="B6" s="2">
        <v>2900</v>
      </c>
      <c r="D6" s="4" t="s">
        <v>6</v>
      </c>
      <c r="E6" s="8">
        <v>0.75</v>
      </c>
    </row>
    <row r="7" spans="1:18">
      <c r="A7" s="4" t="s">
        <v>7</v>
      </c>
      <c r="B7" s="2">
        <v>2800</v>
      </c>
      <c r="D7" s="4" t="s">
        <v>7</v>
      </c>
      <c r="E7" s="8">
        <v>0.65</v>
      </c>
    </row>
    <row r="8" spans="1:18">
      <c r="A8" s="4" t="s">
        <v>8</v>
      </c>
      <c r="B8" s="2">
        <v>1960</v>
      </c>
      <c r="D8" s="4" t="s">
        <v>8</v>
      </c>
      <c r="E8" s="8">
        <v>0.6</v>
      </c>
    </row>
    <row r="11" spans="1:18">
      <c r="A11" s="5" t="s">
        <v>3</v>
      </c>
      <c r="H11" s="5" t="s">
        <v>16</v>
      </c>
    </row>
    <row r="12" spans="1:18">
      <c r="H12" s="5" t="s">
        <v>18</v>
      </c>
      <c r="N12" s="5" t="s">
        <v>14</v>
      </c>
    </row>
    <row r="13" spans="1:18">
      <c r="A13" s="1"/>
      <c r="B13" s="4" t="s">
        <v>9</v>
      </c>
      <c r="C13" s="4" t="s">
        <v>10</v>
      </c>
      <c r="D13" s="4" t="s">
        <v>11</v>
      </c>
      <c r="E13" s="4" t="s">
        <v>12</v>
      </c>
      <c r="F13" s="4" t="s">
        <v>13</v>
      </c>
      <c r="H13" s="1"/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9</v>
      </c>
      <c r="O13" s="4" t="s">
        <v>10</v>
      </c>
      <c r="P13" s="4" t="s">
        <v>11</v>
      </c>
      <c r="Q13" s="4" t="s">
        <v>12</v>
      </c>
      <c r="R13" s="4" t="s">
        <v>13</v>
      </c>
    </row>
    <row r="14" spans="1:18">
      <c r="A14" s="4" t="s">
        <v>4</v>
      </c>
      <c r="B14" s="2">
        <v>40</v>
      </c>
      <c r="C14" s="2">
        <v>35</v>
      </c>
      <c r="D14" s="2">
        <v>0</v>
      </c>
      <c r="E14" s="2">
        <v>0</v>
      </c>
      <c r="F14" s="2">
        <v>0</v>
      </c>
      <c r="H14" s="4" t="s">
        <v>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32.083333333333329</v>
      </c>
      <c r="O14" s="2">
        <v>80</v>
      </c>
      <c r="P14" s="2">
        <v>0</v>
      </c>
      <c r="Q14" s="2">
        <v>0</v>
      </c>
      <c r="R14" s="2">
        <v>0</v>
      </c>
    </row>
    <row r="15" spans="1:18">
      <c r="A15" s="4" t="s">
        <v>5</v>
      </c>
      <c r="B15" s="2">
        <v>0</v>
      </c>
      <c r="C15" s="2">
        <v>25</v>
      </c>
      <c r="D15" s="2">
        <v>30</v>
      </c>
      <c r="E15" s="2">
        <v>35</v>
      </c>
      <c r="F15" s="2">
        <v>0</v>
      </c>
      <c r="H15" s="4" t="s">
        <v>5</v>
      </c>
      <c r="I15" s="2">
        <v>0</v>
      </c>
      <c r="J15" s="2">
        <v>0</v>
      </c>
      <c r="K15" s="2">
        <v>0</v>
      </c>
      <c r="L15" s="2">
        <v>40</v>
      </c>
      <c r="M15" s="2">
        <v>0</v>
      </c>
      <c r="N15" s="2">
        <v>0</v>
      </c>
      <c r="O15" s="2">
        <v>0</v>
      </c>
      <c r="P15" s="2">
        <v>77.494949494949452</v>
      </c>
      <c r="Q15" s="2">
        <v>2.6666666666666714</v>
      </c>
      <c r="R15" s="2">
        <v>0</v>
      </c>
    </row>
    <row r="16" spans="1:18">
      <c r="A16" s="4" t="s">
        <v>6</v>
      </c>
      <c r="B16" s="2">
        <v>0</v>
      </c>
      <c r="C16" s="2">
        <v>0</v>
      </c>
      <c r="D16" s="2">
        <v>0</v>
      </c>
      <c r="E16" s="2">
        <v>50</v>
      </c>
      <c r="F16" s="2">
        <v>0</v>
      </c>
      <c r="H16" s="4" t="s">
        <v>6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77.333333333333329</v>
      </c>
      <c r="R16" s="2">
        <v>0</v>
      </c>
    </row>
    <row r="17" spans="1:18">
      <c r="A17" s="4" t="s">
        <v>7</v>
      </c>
      <c r="B17" s="2">
        <v>60</v>
      </c>
      <c r="C17" s="2">
        <v>0</v>
      </c>
      <c r="D17" s="2">
        <v>0</v>
      </c>
      <c r="E17" s="2">
        <v>0</v>
      </c>
      <c r="F17" s="2">
        <v>60</v>
      </c>
      <c r="H17" s="4" t="s">
        <v>7</v>
      </c>
      <c r="I17" s="2">
        <v>0</v>
      </c>
      <c r="J17" s="2">
        <v>0</v>
      </c>
      <c r="K17" s="2">
        <v>0</v>
      </c>
      <c r="L17" s="2">
        <v>0</v>
      </c>
      <c r="M17" s="2">
        <v>6.9569930069929597</v>
      </c>
      <c r="N17" s="2">
        <v>47.916666666666671</v>
      </c>
      <c r="O17" s="2">
        <v>0</v>
      </c>
      <c r="P17" s="2">
        <v>0</v>
      </c>
      <c r="Q17" s="2">
        <v>0</v>
      </c>
      <c r="R17" s="2">
        <v>16.921212121212164</v>
      </c>
    </row>
    <row r="18" spans="1:18">
      <c r="A18" s="4" t="s">
        <v>8</v>
      </c>
      <c r="B18" s="2">
        <v>0</v>
      </c>
      <c r="C18" s="2">
        <v>0</v>
      </c>
      <c r="D18" s="2">
        <v>45</v>
      </c>
      <c r="E18" s="2">
        <v>0</v>
      </c>
      <c r="F18" s="2">
        <v>50</v>
      </c>
      <c r="H18" s="4" t="s">
        <v>8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2.5050505050505478</v>
      </c>
      <c r="Q18" s="2">
        <v>0</v>
      </c>
      <c r="R18" s="2">
        <v>63.078787878787836</v>
      </c>
    </row>
    <row r="21" spans="1:18">
      <c r="A21" s="5" t="s">
        <v>14</v>
      </c>
      <c r="B21" s="5" t="s">
        <v>15</v>
      </c>
      <c r="E21" s="5" t="s">
        <v>17</v>
      </c>
      <c r="F21" s="5" t="s">
        <v>29</v>
      </c>
      <c r="G21" s="5" t="s">
        <v>30</v>
      </c>
      <c r="H21" s="6"/>
    </row>
    <row r="22" spans="1:18">
      <c r="A22">
        <v>80</v>
      </c>
      <c r="B22">
        <v>40</v>
      </c>
      <c r="E22">
        <f>SUM(I14:M18)</f>
        <v>46.95699300699296</v>
      </c>
      <c r="F22">
        <v>44.156993006992955</v>
      </c>
      <c r="G22">
        <f>E22-F22</f>
        <v>2.8000000000000043</v>
      </c>
      <c r="H22" s="7"/>
    </row>
    <row r="23" spans="1:18">
      <c r="H23" s="7"/>
    </row>
    <row r="24" spans="1:18">
      <c r="H24" s="7"/>
    </row>
    <row r="25" spans="1:18">
      <c r="A25" s="5" t="s">
        <v>19</v>
      </c>
    </row>
    <row r="27" spans="1:18">
      <c r="A27" s="5" t="s">
        <v>0</v>
      </c>
      <c r="F27" s="5" t="s">
        <v>23</v>
      </c>
      <c r="K27" s="5" t="s">
        <v>25</v>
      </c>
    </row>
    <row r="29" spans="1:18">
      <c r="A29" s="4" t="s">
        <v>1</v>
      </c>
      <c r="B29" s="4" t="s">
        <v>20</v>
      </c>
      <c r="C29" s="4"/>
      <c r="D29" s="4" t="s">
        <v>2</v>
      </c>
      <c r="F29" s="4" t="s">
        <v>22</v>
      </c>
      <c r="G29" s="3"/>
      <c r="H29" s="4"/>
      <c r="I29" s="4" t="s">
        <v>24</v>
      </c>
      <c r="K29" s="4" t="s">
        <v>22</v>
      </c>
      <c r="L29" s="3"/>
      <c r="M29" s="4"/>
      <c r="N29" s="4" t="s">
        <v>24</v>
      </c>
    </row>
    <row r="30" spans="1:18">
      <c r="A30" s="4" t="s">
        <v>4</v>
      </c>
      <c r="B30" s="2">
        <f>SUMPRODUCT(B14:F14,N14:R14)*E4 + SUMPRODUCT(B14:F14, I14:M14)*E4</f>
        <v>2449.9999999999995</v>
      </c>
      <c r="C30" s="2" t="s">
        <v>26</v>
      </c>
      <c r="D30" s="2">
        <f>B4</f>
        <v>2450</v>
      </c>
      <c r="F30" s="4" t="s">
        <v>9</v>
      </c>
      <c r="G30" s="2">
        <f>SUM(I14:I18)</f>
        <v>0</v>
      </c>
      <c r="H30" s="2" t="s">
        <v>21</v>
      </c>
      <c r="I30" s="2">
        <f>$B$22</f>
        <v>40</v>
      </c>
      <c r="K30" s="4" t="s">
        <v>9</v>
      </c>
      <c r="L30" s="2">
        <f>SUM(N14:N18)</f>
        <v>80</v>
      </c>
      <c r="M30" s="2" t="s">
        <v>21</v>
      </c>
      <c r="N30" s="2">
        <f>$A$22</f>
        <v>80</v>
      </c>
    </row>
    <row r="31" spans="1:18">
      <c r="A31" s="4" t="s">
        <v>5</v>
      </c>
      <c r="B31" s="2">
        <f>SUMPRODUCT(B15:F15, N15:R15)*E5 + SUMPRODUCT(B15:F15, I15:M15)*E5</f>
        <v>2099.9999999999995</v>
      </c>
      <c r="C31" s="2" t="s">
        <v>26</v>
      </c>
      <c r="D31" s="2">
        <f>B5</f>
        <v>2100</v>
      </c>
      <c r="F31" s="4" t="s">
        <v>10</v>
      </c>
      <c r="G31" s="2">
        <f>SUM(J14:J18)</f>
        <v>0</v>
      </c>
      <c r="H31" s="2" t="s">
        <v>21</v>
      </c>
      <c r="I31" s="2">
        <f t="shared" ref="I31:I34" si="0">$B$22</f>
        <v>40</v>
      </c>
      <c r="K31" s="4" t="s">
        <v>10</v>
      </c>
      <c r="L31" s="2">
        <f>SUM(O14:O18)</f>
        <v>80</v>
      </c>
      <c r="M31" s="2" t="s">
        <v>21</v>
      </c>
      <c r="N31" s="2">
        <f t="shared" ref="N31:N34" si="1">$A$22</f>
        <v>80</v>
      </c>
    </row>
    <row r="32" spans="1:18">
      <c r="A32" s="4" t="s">
        <v>6</v>
      </c>
      <c r="B32" s="2">
        <f>SUMPRODUCT(B16:F16, N16:R16)*E6 + SUMPRODUCT(B16:F16, I16:M16)*E6</f>
        <v>2900</v>
      </c>
      <c r="C32" s="2" t="s">
        <v>26</v>
      </c>
      <c r="D32" s="2">
        <f>B6</f>
        <v>2900</v>
      </c>
      <c r="F32" s="4" t="s">
        <v>11</v>
      </c>
      <c r="G32" s="2">
        <f>SUM(K14:K18)</f>
        <v>0</v>
      </c>
      <c r="H32" s="2" t="s">
        <v>21</v>
      </c>
      <c r="I32" s="2">
        <f t="shared" si="0"/>
        <v>40</v>
      </c>
      <c r="K32" s="4" t="s">
        <v>11</v>
      </c>
      <c r="L32" s="2">
        <f>SUM(P14:P18)</f>
        <v>80</v>
      </c>
      <c r="M32" s="2" t="s">
        <v>21</v>
      </c>
      <c r="N32" s="2">
        <f t="shared" si="1"/>
        <v>80</v>
      </c>
    </row>
    <row r="33" spans="1:14">
      <c r="A33" s="4" t="s">
        <v>7</v>
      </c>
      <c r="B33" s="2">
        <f>SUMPRODUCT(B17:F17, N17:R17)*E7 + SUMPRODUCT(B17:F17, I17:M17)*E7</f>
        <v>2800</v>
      </c>
      <c r="C33" s="2" t="s">
        <v>26</v>
      </c>
      <c r="D33" s="2">
        <f>B7</f>
        <v>2800</v>
      </c>
      <c r="F33" s="4" t="s">
        <v>12</v>
      </c>
      <c r="G33" s="2">
        <f>SUM(L14:L18)</f>
        <v>40</v>
      </c>
      <c r="H33" s="2" t="s">
        <v>21</v>
      </c>
      <c r="I33" s="2">
        <f t="shared" si="0"/>
        <v>40</v>
      </c>
      <c r="K33" s="4" t="s">
        <v>12</v>
      </c>
      <c r="L33" s="2">
        <f>SUM(Q14:Q18)</f>
        <v>80</v>
      </c>
      <c r="M33" s="2" t="s">
        <v>21</v>
      </c>
      <c r="N33" s="2">
        <f t="shared" si="1"/>
        <v>80</v>
      </c>
    </row>
    <row r="34" spans="1:14">
      <c r="A34" s="4" t="s">
        <v>8</v>
      </c>
      <c r="B34" s="2">
        <f>SUMPRODUCT(B18:F18, N18:R18)*E8 + SUMPRODUCT(B18:F18, I18:M18)*E8</f>
        <v>1959.9999999999998</v>
      </c>
      <c r="C34" s="2" t="s">
        <v>26</v>
      </c>
      <c r="D34" s="2">
        <f>B8</f>
        <v>1960</v>
      </c>
      <c r="F34" s="4" t="s">
        <v>13</v>
      </c>
      <c r="G34" s="2">
        <f>SUM(M14:M18)</f>
        <v>6.9569930069929597</v>
      </c>
      <c r="H34" s="2" t="s">
        <v>21</v>
      </c>
      <c r="I34" s="2">
        <f t="shared" si="0"/>
        <v>40</v>
      </c>
      <c r="K34" s="4" t="s">
        <v>13</v>
      </c>
      <c r="L34" s="2">
        <f>SUM(R14:R18)</f>
        <v>80</v>
      </c>
      <c r="M34" s="2" t="s">
        <v>21</v>
      </c>
      <c r="N34" s="2">
        <f t="shared" si="1"/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Q8</vt:lpstr>
      <vt:lpstr>Q9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</dc:creator>
  <cp:lastModifiedBy>Chai</cp:lastModifiedBy>
  <dcterms:created xsi:type="dcterms:W3CDTF">2015-05-24T00:03:03Z</dcterms:created>
  <dcterms:modified xsi:type="dcterms:W3CDTF">2015-05-24T04:48:37Z</dcterms:modified>
</cp:coreProperties>
</file>